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codeName="ThisWorkbook" defaultThemeVersion="124226"/>
  <xr:revisionPtr revIDLastSave="0" documentId="13_ncr:1_{DAEF93F7-E8C8-4C81-8D7B-1E865CD500CB}" xr6:coauthVersionLast="36" xr6:coauthVersionMax="36" xr10:uidLastSave="{00000000-0000-0000-0000-000000000000}"/>
  <bookViews>
    <workbookView xWindow="0" yWindow="0" windowWidth="15225" windowHeight="11715" tabRatio="811" xr2:uid="{00000000-000D-0000-FFFF-FFFF00000000}"/>
  </bookViews>
  <sheets>
    <sheet name="年齢階層別_在宅(医科)" sheetId="39" r:id="rId1"/>
    <sheet name="要介護度別_在宅(医科)" sheetId="104" r:id="rId2"/>
    <sheet name="男女別_在宅(医科)" sheetId="98" r:id="rId3"/>
    <sheet name="市区町村別_在宅(医科)" sheetId="25" r:id="rId4"/>
    <sheet name="市区町村別_在宅患者割合(医科)グラフ" sheetId="35" r:id="rId5"/>
    <sheet name="市区町村別_在宅患者割合(医科)MAP" sheetId="91" r:id="rId6"/>
    <sheet name="市区町村別_訪問診療患者割合(医科)グラフ" sheetId="75" r:id="rId7"/>
    <sheet name="年齢階層別_在宅(歯科)" sheetId="38" r:id="rId8"/>
    <sheet name="要介護度別_在宅(歯科)" sheetId="105" r:id="rId9"/>
    <sheet name="男女別_在宅(歯科)" sheetId="99" r:id="rId10"/>
    <sheet name="市区町村別_在宅(歯科)" sheetId="41" r:id="rId11"/>
    <sheet name="市区町村別_在宅患者割合(歯科)グラフ" sheetId="80" r:id="rId12"/>
    <sheet name="市区町村別_在宅患者割合(歯科)MAP" sheetId="93" r:id="rId13"/>
    <sheet name="市区町村別_訪問診療患者割合(歯科)グラフ" sheetId="81" r:id="rId14"/>
    <sheet name="在宅患者の疾病傾向" sheetId="100" r:id="rId15"/>
    <sheet name="市区町村別_在宅患者の疾病傾向(医療費)" sheetId="47" r:id="rId16"/>
    <sheet name="市区町村別_在宅患者の疾病傾向(患者数)" sheetId="73" r:id="rId17"/>
    <sheet name="市区町村別_在宅患者の疾病傾向(一人当たり医療費)" sheetId="74" r:id="rId18"/>
    <sheet name="市区町村別_医療機関数" sheetId="48" r:id="rId19"/>
  </sheets>
  <definedNames>
    <definedName name="_xlnm._FilterDatabase" localSheetId="15" hidden="1">'市区町村別_在宅患者の疾病傾向(医療費)'!$B$3:$S$453</definedName>
    <definedName name="_xlnm._FilterDatabase" localSheetId="17" hidden="1">'市区町村別_在宅患者の疾病傾向(一人当たり医療費)'!$B$3:$R$453</definedName>
    <definedName name="_xlnm._FilterDatabase" localSheetId="16" hidden="1">'市区町村別_在宅患者の疾病傾向(患者数)'!$B$3:$R$453</definedName>
    <definedName name="_xlnm._FilterDatabase" localSheetId="5" hidden="1">'市区町村別_在宅患者割合(医科)MAP'!$A$6:$Q$6</definedName>
    <definedName name="_xlnm._FilterDatabase" localSheetId="12" hidden="1">'市区町村別_在宅患者割合(歯科)MAP'!$A$6:$Q$6</definedName>
    <definedName name="_xlnm._FilterDatabase" localSheetId="2" hidden="1">'男女別_在宅(医科)'!#REF!</definedName>
    <definedName name="_xlnm._FilterDatabase" localSheetId="9" hidden="1">'男女別_在宅(歯科)'!#REF!</definedName>
    <definedName name="_xlnm._FilterDatabase" localSheetId="0" hidden="1">'年齢階層別_在宅(医科)'!#REF!</definedName>
    <definedName name="_xlnm._FilterDatabase" localSheetId="7" hidden="1">'年齢階層別_在宅(歯科)'!#REF!</definedName>
    <definedName name="_xlnm._FilterDatabase" localSheetId="1" hidden="1">'要介護度別_在宅(医科)'!#REF!</definedName>
    <definedName name="_xlnm._FilterDatabase" localSheetId="8" hidden="1">'要介護度別_在宅(歯科)'!#REF!</definedName>
    <definedName name="_Order1" hidden="1">255</definedName>
    <definedName name="_xlnm.Print_Area" localSheetId="14">在宅患者の疾病傾向!$A$1:$J$49</definedName>
    <definedName name="_xlnm.Print_Area" localSheetId="18">市区町村別_医療機関数!$A$1:$J$82</definedName>
    <definedName name="_xlnm.Print_Area" localSheetId="3">'市区町村別_在宅(医科)'!$A$1:$BW$81</definedName>
    <definedName name="_xlnm.Print_Area" localSheetId="10">'市区町村別_在宅(歯科)'!$A$1:$BW$81</definedName>
    <definedName name="_xlnm.Print_Area" localSheetId="15">'市区町村別_在宅患者の疾病傾向(医療費)'!$A$1:$M$453</definedName>
    <definedName name="_xlnm.Print_Area" localSheetId="17">'市区町村別_在宅患者の疾病傾向(一人当たり医療費)'!$A$1:$M$453</definedName>
    <definedName name="_xlnm.Print_Area" localSheetId="16">'市区町村別_在宅患者の疾病傾向(患者数)'!$A$1:$M$453</definedName>
    <definedName name="_xlnm.Print_Area" localSheetId="5">'市区町村別_在宅患者割合(医科)MAP'!$A$1:$P$84</definedName>
    <definedName name="_xlnm.Print_Area" localSheetId="4">'市区町村別_在宅患者割合(医科)グラフ'!$A$1:$R$78</definedName>
    <definedName name="_xlnm.Print_Area" localSheetId="12">'市区町村別_在宅患者割合(歯科)MAP'!$A$1:$P$84</definedName>
    <definedName name="_xlnm.Print_Area" localSheetId="11">'市区町村別_在宅患者割合(歯科)グラフ'!$A$1:$R$78</definedName>
    <definedName name="_xlnm.Print_Area" localSheetId="6">'市区町村別_訪問診療患者割合(医科)グラフ'!$A$1:$R$78</definedName>
    <definedName name="_xlnm.Print_Area" localSheetId="13">'市区町村別_訪問診療患者割合(歯科)グラフ'!$A$1:$R$78</definedName>
    <definedName name="_xlnm.Print_Area" localSheetId="2">'男女別_在宅(医科)'!$A$1:$K$8</definedName>
    <definedName name="_xlnm.Print_Area" localSheetId="9">'男女別_在宅(歯科)'!$A$1:$K$8</definedName>
    <definedName name="_xlnm.Print_Area" localSheetId="0">'年齢階層別_在宅(医科)'!$A$1:$L$57</definedName>
    <definedName name="_xlnm.Print_Area" localSheetId="7">'年齢階層別_在宅(歯科)'!$A$1:$L$53</definedName>
    <definedName name="_xlnm.Print_Area" localSheetId="1">'要介護度別_在宅(医科)'!$A$1:$L$62</definedName>
    <definedName name="_xlnm.Print_Area" localSheetId="8">'要介護度別_在宅(歯科)'!$A$1:$L$58</definedName>
    <definedName name="_xlnm.Print_Titles" localSheetId="3">'市区町村別_在宅(医科)'!$A:$C,'市区町村別_在宅(医科)'!$1:$6</definedName>
    <definedName name="_xlnm.Print_Titles" localSheetId="10">'市区町村別_在宅(歯科)'!$A:$C,'市区町村別_在宅(歯科)'!$1:$6</definedName>
    <definedName name="_xlnm.Print_Titles" localSheetId="15">'市区町村別_在宅患者の疾病傾向(医療費)'!$1:$3</definedName>
    <definedName name="_xlnm.Print_Titles" localSheetId="17">'市区町村別_在宅患者の疾病傾向(一人当たり医療費)'!$1:$3</definedName>
    <definedName name="_xlnm.Print_Titles" localSheetId="16">'市区町村別_在宅患者の疾病傾向(患者数)'!$1:$3</definedName>
  </definedNames>
  <calcPr calcId="191029"/>
</workbook>
</file>

<file path=xl/calcChain.xml><?xml version="1.0" encoding="utf-8"?>
<calcChain xmlns="http://schemas.openxmlformats.org/spreadsheetml/2006/main">
  <c r="H79" i="48" l="1"/>
  <c r="G79" i="48"/>
  <c r="F79" i="48"/>
  <c r="E79" i="48"/>
  <c r="D79" i="48"/>
  <c r="C6" i="105" l="1"/>
  <c r="C7" i="99" l="1"/>
  <c r="C6" i="99"/>
  <c r="K13" i="104" l="1"/>
  <c r="K12" i="104"/>
  <c r="K11" i="104"/>
  <c r="K10" i="104"/>
  <c r="K9" i="104"/>
  <c r="K8" i="104"/>
  <c r="K7" i="104"/>
  <c r="K6" i="104"/>
  <c r="J13" i="104"/>
  <c r="J12" i="104"/>
  <c r="J11" i="104"/>
  <c r="J10" i="104"/>
  <c r="J9" i="104"/>
  <c r="J8" i="104"/>
  <c r="J7" i="104"/>
  <c r="J6" i="104"/>
  <c r="J7" i="99"/>
  <c r="J6" i="99"/>
  <c r="K13" i="105"/>
  <c r="K12" i="105"/>
  <c r="K11" i="105"/>
  <c r="K10" i="105"/>
  <c r="K9" i="105"/>
  <c r="K8" i="105"/>
  <c r="K7" i="105"/>
  <c r="K6" i="105"/>
  <c r="J13" i="105"/>
  <c r="J12" i="105"/>
  <c r="J11" i="105"/>
  <c r="J10" i="105"/>
  <c r="J9" i="105"/>
  <c r="J8" i="105"/>
  <c r="J7" i="105"/>
  <c r="J6" i="105"/>
  <c r="C13" i="105" l="1"/>
  <c r="F13" i="105" s="1"/>
  <c r="C12" i="105"/>
  <c r="C11" i="105"/>
  <c r="G11" i="105" s="1"/>
  <c r="C10" i="105"/>
  <c r="G10" i="105" s="1"/>
  <c r="C9" i="105"/>
  <c r="C8" i="105"/>
  <c r="C7" i="105"/>
  <c r="F7" i="105" s="1"/>
  <c r="G13" i="104"/>
  <c r="F13" i="104"/>
  <c r="G12" i="104"/>
  <c r="F12" i="104"/>
  <c r="G11" i="104"/>
  <c r="F11" i="104"/>
  <c r="G10" i="104"/>
  <c r="F10" i="104"/>
  <c r="G9" i="104"/>
  <c r="F9" i="104"/>
  <c r="G8" i="104"/>
  <c r="F8" i="104"/>
  <c r="G7" i="104"/>
  <c r="F7" i="104"/>
  <c r="G6" i="104"/>
  <c r="F6" i="104"/>
  <c r="G13" i="105" l="1"/>
  <c r="F12" i="105"/>
  <c r="G12" i="105"/>
  <c r="G7" i="105"/>
  <c r="F8" i="105"/>
  <c r="F6" i="105"/>
  <c r="G8" i="105"/>
  <c r="G6" i="105"/>
  <c r="F9" i="105"/>
  <c r="G9" i="105"/>
  <c r="F11" i="105"/>
  <c r="F10" i="105"/>
  <c r="K7" i="99" l="1"/>
  <c r="K6" i="99"/>
  <c r="K6" i="98"/>
  <c r="J6" i="98"/>
  <c r="K7" i="98"/>
  <c r="J7" i="98"/>
  <c r="G7" i="99" l="1"/>
  <c r="F7" i="99"/>
  <c r="G6" i="99"/>
  <c r="F6" i="99"/>
  <c r="G7" i="98"/>
  <c r="F7" i="98"/>
  <c r="G6" i="98"/>
  <c r="F6" i="98"/>
  <c r="DB8" i="25" l="1"/>
  <c r="DB9" i="25"/>
  <c r="DB10" i="25"/>
  <c r="DB11" i="25"/>
  <c r="DB12" i="25"/>
  <c r="DB13" i="25"/>
  <c r="DB14" i="25"/>
  <c r="DB15" i="25"/>
  <c r="DB16" i="25"/>
  <c r="DB17" i="25"/>
  <c r="DB18" i="25"/>
  <c r="DB19" i="25"/>
  <c r="DB20" i="25"/>
  <c r="DB21" i="25"/>
  <c r="DB22" i="25"/>
  <c r="DB23" i="25"/>
  <c r="DB24" i="25"/>
  <c r="DB25" i="25"/>
  <c r="DB26" i="25"/>
  <c r="DB27" i="25"/>
  <c r="DB28" i="25"/>
  <c r="DB29" i="25"/>
  <c r="DB30" i="25"/>
  <c r="DB31" i="25"/>
  <c r="DB32" i="25"/>
  <c r="DB33" i="25"/>
  <c r="DB34" i="25"/>
  <c r="DB35" i="25"/>
  <c r="DB36" i="25"/>
  <c r="DB37" i="25"/>
  <c r="DB38" i="25"/>
  <c r="DB39" i="25"/>
  <c r="DB40" i="25"/>
  <c r="DB41" i="25"/>
  <c r="DB42" i="25"/>
  <c r="DB43" i="25"/>
  <c r="DB44" i="25"/>
  <c r="DB45" i="25"/>
  <c r="DB46" i="25"/>
  <c r="DB47" i="25"/>
  <c r="DB48" i="25"/>
  <c r="DB49" i="25"/>
  <c r="DB50" i="25"/>
  <c r="DB51" i="25"/>
  <c r="DB52" i="25"/>
  <c r="DB53" i="25"/>
  <c r="DB54" i="25"/>
  <c r="DB55" i="25"/>
  <c r="DB56" i="25"/>
  <c r="DB57" i="25"/>
  <c r="DB58" i="25"/>
  <c r="DB59" i="25"/>
  <c r="DB60" i="25"/>
  <c r="DB61" i="25"/>
  <c r="DB62" i="25"/>
  <c r="DB63" i="25"/>
  <c r="DB64" i="25"/>
  <c r="DB65" i="25"/>
  <c r="DB66" i="25"/>
  <c r="DB67" i="25"/>
  <c r="DB68" i="25"/>
  <c r="DB69" i="25"/>
  <c r="DB70" i="25"/>
  <c r="DB71" i="25"/>
  <c r="DB72" i="25"/>
  <c r="DB73" i="25"/>
  <c r="DB74" i="25"/>
  <c r="DB75" i="25"/>
  <c r="DB76" i="25"/>
  <c r="DB77" i="25"/>
  <c r="DB78" i="25"/>
  <c r="DB79" i="25"/>
  <c r="DB80" i="25"/>
  <c r="DB7" i="25"/>
  <c r="DB8" i="41" l="1"/>
  <c r="DB9" i="41"/>
  <c r="DB10" i="41"/>
  <c r="DB11" i="41"/>
  <c r="DB12" i="41"/>
  <c r="DB13" i="41"/>
  <c r="DB14" i="41"/>
  <c r="DB15" i="41"/>
  <c r="DB16" i="41"/>
  <c r="DB17" i="41"/>
  <c r="DB18" i="41"/>
  <c r="DB19" i="41"/>
  <c r="DB20" i="41"/>
  <c r="DB21" i="41"/>
  <c r="DB22" i="41"/>
  <c r="DB23" i="41"/>
  <c r="DB24" i="41"/>
  <c r="DB25" i="41"/>
  <c r="DB26" i="41"/>
  <c r="DB27" i="41"/>
  <c r="DB28" i="41"/>
  <c r="DB29" i="41"/>
  <c r="DB30" i="41"/>
  <c r="DB31" i="41"/>
  <c r="DB32" i="41"/>
  <c r="DB33" i="41"/>
  <c r="DB34" i="41"/>
  <c r="DB35" i="41"/>
  <c r="DB36" i="41"/>
  <c r="DB37" i="41"/>
  <c r="DB38" i="41"/>
  <c r="DB39" i="41"/>
  <c r="DB40" i="41"/>
  <c r="DB41" i="41"/>
  <c r="DB42" i="41"/>
  <c r="DB43" i="41"/>
  <c r="DB44" i="41"/>
  <c r="DB45" i="41"/>
  <c r="DB46" i="41"/>
  <c r="DB47" i="41"/>
  <c r="DB48" i="41"/>
  <c r="DB49" i="41"/>
  <c r="DB50" i="41"/>
  <c r="DB51" i="41"/>
  <c r="DB52" i="41"/>
  <c r="DB53" i="41"/>
  <c r="DB54" i="41"/>
  <c r="DB55" i="41"/>
  <c r="DB56" i="41"/>
  <c r="DB57" i="41"/>
  <c r="DB58" i="41"/>
  <c r="DB59" i="41"/>
  <c r="DB60" i="41"/>
  <c r="DB61" i="41"/>
  <c r="DB62" i="41"/>
  <c r="DB63" i="41"/>
  <c r="DB64" i="41"/>
  <c r="DB65" i="41"/>
  <c r="DB66" i="41"/>
  <c r="DB67" i="41"/>
  <c r="DB68" i="41"/>
  <c r="DB69" i="41"/>
  <c r="DB70" i="41"/>
  <c r="DB71" i="41"/>
  <c r="DB72" i="41"/>
  <c r="DB73" i="41"/>
  <c r="DB74" i="41"/>
  <c r="DB75" i="41"/>
  <c r="DB76" i="41"/>
  <c r="DB77" i="41"/>
  <c r="DB78" i="41"/>
  <c r="DB79" i="41"/>
  <c r="DB80" i="41"/>
  <c r="CY8" i="41"/>
  <c r="CY9" i="41"/>
  <c r="CY10" i="41"/>
  <c r="CY11" i="41"/>
  <c r="CY12" i="41"/>
  <c r="CY13" i="41"/>
  <c r="CY14" i="41"/>
  <c r="CY15" i="41"/>
  <c r="CY16" i="41"/>
  <c r="CY17" i="41"/>
  <c r="CY18" i="41"/>
  <c r="CY19" i="41"/>
  <c r="CY20" i="41"/>
  <c r="CY21" i="41"/>
  <c r="CY22" i="41"/>
  <c r="CY23" i="41"/>
  <c r="CY24" i="41"/>
  <c r="CY25" i="41"/>
  <c r="CY26" i="41"/>
  <c r="CY27" i="41"/>
  <c r="CY28" i="41"/>
  <c r="CY29" i="41"/>
  <c r="CY30" i="41"/>
  <c r="CY31" i="41"/>
  <c r="CY32" i="41"/>
  <c r="CY33" i="41"/>
  <c r="CY34" i="41"/>
  <c r="CY35" i="41"/>
  <c r="CY36" i="41"/>
  <c r="CY37" i="41"/>
  <c r="CY38" i="41"/>
  <c r="CY39" i="41"/>
  <c r="CY40" i="41"/>
  <c r="CY41" i="41"/>
  <c r="CY42" i="41"/>
  <c r="CY43" i="41"/>
  <c r="CY44" i="41"/>
  <c r="CY45" i="41"/>
  <c r="CY46" i="41"/>
  <c r="CY47" i="41"/>
  <c r="CY48" i="41"/>
  <c r="CY49" i="41"/>
  <c r="CY50" i="41"/>
  <c r="CY51" i="41"/>
  <c r="CY52" i="41"/>
  <c r="CY53" i="41"/>
  <c r="CY54" i="41"/>
  <c r="CY55" i="41"/>
  <c r="CY56" i="41"/>
  <c r="CY57" i="41"/>
  <c r="CY58" i="41"/>
  <c r="CY59" i="41"/>
  <c r="CY60" i="41"/>
  <c r="CY61" i="41"/>
  <c r="CY62" i="41"/>
  <c r="CY63" i="41"/>
  <c r="CY64" i="41"/>
  <c r="CY65" i="41"/>
  <c r="CY66" i="41"/>
  <c r="CY67" i="41"/>
  <c r="CY68" i="41"/>
  <c r="CY69" i="41"/>
  <c r="CY70" i="41"/>
  <c r="CY71" i="41"/>
  <c r="CY72" i="41"/>
  <c r="CY73" i="41"/>
  <c r="CY74" i="41"/>
  <c r="CY75" i="41"/>
  <c r="CY76" i="41"/>
  <c r="CY77" i="41"/>
  <c r="CY78" i="41"/>
  <c r="CY79" i="41"/>
  <c r="CY80" i="41"/>
  <c r="DB7" i="41"/>
  <c r="CY7" i="41"/>
  <c r="CY8" i="25"/>
  <c r="CY9" i="25"/>
  <c r="CY10" i="25"/>
  <c r="CY11" i="25"/>
  <c r="CY12" i="25"/>
  <c r="CY13" i="25"/>
  <c r="CY14" i="25"/>
  <c r="CY15" i="25"/>
  <c r="CY16" i="25"/>
  <c r="CY17" i="25"/>
  <c r="CY18" i="25"/>
  <c r="CY19" i="25"/>
  <c r="CY20" i="25"/>
  <c r="CY21" i="25"/>
  <c r="CY22" i="25"/>
  <c r="CY23" i="25"/>
  <c r="CY24" i="25"/>
  <c r="CY25" i="25"/>
  <c r="CY26" i="25"/>
  <c r="CY27" i="25"/>
  <c r="CY28" i="25"/>
  <c r="CY29" i="25"/>
  <c r="CY30" i="25"/>
  <c r="CY31" i="25"/>
  <c r="CY32" i="25"/>
  <c r="CY33" i="25"/>
  <c r="CY34" i="25"/>
  <c r="CY35" i="25"/>
  <c r="CY36" i="25"/>
  <c r="CY37" i="25"/>
  <c r="CY38" i="25"/>
  <c r="CY39" i="25"/>
  <c r="CY40" i="25"/>
  <c r="CY41" i="25"/>
  <c r="CY42" i="25"/>
  <c r="CY43" i="25"/>
  <c r="CY44" i="25"/>
  <c r="CY45" i="25"/>
  <c r="CY46" i="25"/>
  <c r="CY47" i="25"/>
  <c r="CY48" i="25"/>
  <c r="CY49" i="25"/>
  <c r="CY50" i="25"/>
  <c r="CY51" i="25"/>
  <c r="CY52" i="25"/>
  <c r="CY53" i="25"/>
  <c r="CY54" i="25"/>
  <c r="CY55" i="25"/>
  <c r="CY56" i="25"/>
  <c r="CY57" i="25"/>
  <c r="CY58" i="25"/>
  <c r="CY59" i="25"/>
  <c r="CY60" i="25"/>
  <c r="CY61" i="25"/>
  <c r="CY62" i="25"/>
  <c r="CY63" i="25"/>
  <c r="CY64" i="25"/>
  <c r="CY65" i="25"/>
  <c r="CY66" i="25"/>
  <c r="CY67" i="25"/>
  <c r="CY68" i="25"/>
  <c r="CY69" i="25"/>
  <c r="CY70" i="25"/>
  <c r="CY71" i="25"/>
  <c r="CY72" i="25"/>
  <c r="CY73" i="25"/>
  <c r="CY74" i="25"/>
  <c r="CY75" i="25"/>
  <c r="CY76" i="25"/>
  <c r="CY77" i="25"/>
  <c r="CY78" i="25"/>
  <c r="CY79" i="25"/>
  <c r="CY80" i="25"/>
  <c r="CY7" i="25"/>
  <c r="I4" i="47" l="1"/>
  <c r="I5" i="47"/>
  <c r="I6" i="47"/>
  <c r="I7" i="47"/>
  <c r="I8" i="47"/>
  <c r="I4" i="73" l="1"/>
  <c r="K4" i="73"/>
  <c r="I5" i="73"/>
  <c r="K5" i="73"/>
  <c r="I6" i="73"/>
  <c r="K6" i="73"/>
  <c r="I7" i="73"/>
  <c r="K7" i="73"/>
  <c r="I8" i="73"/>
  <c r="K8" i="73"/>
  <c r="I10" i="73"/>
  <c r="K10" i="73"/>
  <c r="I11" i="73"/>
  <c r="K11" i="73"/>
  <c r="I12" i="73"/>
  <c r="K12" i="73"/>
  <c r="I13" i="73"/>
  <c r="K13" i="73"/>
  <c r="I14" i="73"/>
  <c r="K14" i="73"/>
  <c r="I16" i="73"/>
  <c r="K16" i="73"/>
  <c r="I17" i="73"/>
  <c r="K17" i="73"/>
  <c r="I18" i="73"/>
  <c r="K18" i="73"/>
  <c r="I19" i="73"/>
  <c r="K19" i="73"/>
  <c r="I20" i="73"/>
  <c r="K20" i="73"/>
  <c r="I22" i="73"/>
  <c r="K22" i="73"/>
  <c r="I23" i="73"/>
  <c r="K23" i="73"/>
  <c r="I24" i="73"/>
  <c r="K24" i="73"/>
  <c r="I25" i="73"/>
  <c r="K25" i="73"/>
  <c r="I26" i="73"/>
  <c r="K26" i="73"/>
  <c r="I28" i="73"/>
  <c r="K28" i="73"/>
  <c r="I29" i="73"/>
  <c r="K29" i="73"/>
  <c r="I30" i="73"/>
  <c r="K30" i="73"/>
  <c r="I31" i="73"/>
  <c r="K31" i="73"/>
  <c r="I32" i="73"/>
  <c r="K32" i="73"/>
  <c r="I34" i="73"/>
  <c r="K34" i="73"/>
  <c r="I35" i="73"/>
  <c r="K35" i="73"/>
  <c r="I36" i="73"/>
  <c r="K36" i="73"/>
  <c r="I37" i="73"/>
  <c r="K37" i="73"/>
  <c r="I38" i="73"/>
  <c r="K38" i="73"/>
  <c r="I40" i="73"/>
  <c r="K40" i="73"/>
  <c r="I41" i="73"/>
  <c r="K41" i="73"/>
  <c r="I42" i="73"/>
  <c r="K42" i="73"/>
  <c r="I43" i="73"/>
  <c r="K43" i="73"/>
  <c r="I44" i="73"/>
  <c r="K44" i="73"/>
  <c r="I46" i="73"/>
  <c r="K46" i="73"/>
  <c r="I47" i="73"/>
  <c r="K47" i="73"/>
  <c r="I48" i="73"/>
  <c r="K48" i="73"/>
  <c r="I49" i="73"/>
  <c r="K49" i="73"/>
  <c r="I50" i="73"/>
  <c r="K50" i="73"/>
  <c r="I52" i="73"/>
  <c r="K52" i="73"/>
  <c r="I53" i="73"/>
  <c r="K53" i="73"/>
  <c r="I54" i="73"/>
  <c r="K54" i="73"/>
  <c r="I55" i="73"/>
  <c r="K55" i="73"/>
  <c r="I56" i="73"/>
  <c r="K56" i="73"/>
  <c r="I58" i="73"/>
  <c r="K58" i="73"/>
  <c r="I59" i="73"/>
  <c r="K59" i="73"/>
  <c r="I60" i="73"/>
  <c r="K60" i="73"/>
  <c r="I61" i="73"/>
  <c r="K61" i="73"/>
  <c r="I62" i="73"/>
  <c r="K62" i="73"/>
  <c r="I64" i="73"/>
  <c r="K64" i="73"/>
  <c r="I65" i="73"/>
  <c r="K65" i="73"/>
  <c r="I66" i="73"/>
  <c r="K66" i="73"/>
  <c r="I67" i="73"/>
  <c r="K67" i="73"/>
  <c r="I68" i="73"/>
  <c r="K68" i="73"/>
  <c r="I70" i="73"/>
  <c r="K70" i="73"/>
  <c r="I71" i="73"/>
  <c r="K71" i="73"/>
  <c r="I72" i="73"/>
  <c r="K72" i="73"/>
  <c r="I73" i="73"/>
  <c r="K73" i="73"/>
  <c r="I74" i="73"/>
  <c r="K74" i="73"/>
  <c r="I76" i="73"/>
  <c r="K76" i="73"/>
  <c r="I77" i="73"/>
  <c r="K77" i="73"/>
  <c r="I78" i="73"/>
  <c r="K78" i="73"/>
  <c r="I79" i="73"/>
  <c r="K79" i="73"/>
  <c r="I80" i="73"/>
  <c r="K80" i="73"/>
  <c r="I82" i="73"/>
  <c r="K82" i="73"/>
  <c r="I83" i="73"/>
  <c r="K83" i="73"/>
  <c r="I84" i="73"/>
  <c r="K84" i="73"/>
  <c r="I85" i="73"/>
  <c r="K85" i="73"/>
  <c r="I86" i="73"/>
  <c r="K86" i="73"/>
  <c r="I88" i="73"/>
  <c r="K88" i="73"/>
  <c r="I89" i="73"/>
  <c r="K89" i="73"/>
  <c r="I90" i="73"/>
  <c r="K90" i="73"/>
  <c r="I91" i="73"/>
  <c r="K91" i="73"/>
  <c r="I92" i="73"/>
  <c r="K92" i="73"/>
  <c r="I94" i="73"/>
  <c r="K94" i="73"/>
  <c r="I95" i="73"/>
  <c r="K95" i="73"/>
  <c r="I96" i="73"/>
  <c r="K96" i="73"/>
  <c r="I97" i="73"/>
  <c r="K97" i="73"/>
  <c r="I98" i="73"/>
  <c r="K98" i="73"/>
  <c r="I100" i="73"/>
  <c r="K100" i="73"/>
  <c r="I101" i="73"/>
  <c r="K101" i="73"/>
  <c r="I102" i="73"/>
  <c r="K102" i="73"/>
  <c r="I103" i="73"/>
  <c r="K103" i="73"/>
  <c r="I104" i="73"/>
  <c r="K104" i="73"/>
  <c r="I106" i="73"/>
  <c r="K106" i="73"/>
  <c r="I107" i="73"/>
  <c r="K107" i="73"/>
  <c r="I108" i="73"/>
  <c r="K108" i="73"/>
  <c r="I109" i="73"/>
  <c r="K109" i="73"/>
  <c r="I110" i="73"/>
  <c r="K110" i="73"/>
  <c r="I112" i="73"/>
  <c r="K112" i="73"/>
  <c r="I113" i="73"/>
  <c r="K113" i="73"/>
  <c r="I114" i="73"/>
  <c r="K114" i="73"/>
  <c r="I115" i="73"/>
  <c r="K115" i="73"/>
  <c r="I116" i="73"/>
  <c r="K116" i="73"/>
  <c r="I118" i="73"/>
  <c r="K118" i="73"/>
  <c r="I119" i="73"/>
  <c r="K119" i="73"/>
  <c r="I120" i="73"/>
  <c r="K120" i="73"/>
  <c r="I121" i="73"/>
  <c r="K121" i="73"/>
  <c r="I122" i="73"/>
  <c r="K122" i="73"/>
  <c r="I124" i="73"/>
  <c r="K124" i="73"/>
  <c r="I125" i="73"/>
  <c r="K125" i="73"/>
  <c r="I126" i="73"/>
  <c r="K126" i="73"/>
  <c r="I127" i="73"/>
  <c r="K127" i="73"/>
  <c r="I128" i="73"/>
  <c r="K128" i="73"/>
  <c r="I130" i="73"/>
  <c r="K130" i="73"/>
  <c r="I131" i="73"/>
  <c r="K131" i="73"/>
  <c r="I132" i="73"/>
  <c r="K132" i="73"/>
  <c r="I133" i="73"/>
  <c r="K133" i="73"/>
  <c r="I134" i="73"/>
  <c r="K134" i="73"/>
  <c r="I136" i="73"/>
  <c r="K136" i="73"/>
  <c r="I137" i="73"/>
  <c r="K137" i="73"/>
  <c r="I138" i="73"/>
  <c r="K138" i="73"/>
  <c r="I139" i="73"/>
  <c r="K139" i="73"/>
  <c r="I140" i="73"/>
  <c r="K140" i="73"/>
  <c r="I142" i="73"/>
  <c r="K142" i="73"/>
  <c r="I143" i="73"/>
  <c r="K143" i="73"/>
  <c r="I144" i="73"/>
  <c r="K144" i="73"/>
  <c r="I145" i="73"/>
  <c r="K145" i="73"/>
  <c r="I146" i="73"/>
  <c r="K146" i="73"/>
  <c r="I148" i="73"/>
  <c r="K148" i="73"/>
  <c r="I149" i="73"/>
  <c r="K149" i="73"/>
  <c r="I150" i="73"/>
  <c r="K150" i="73"/>
  <c r="I151" i="73"/>
  <c r="K151" i="73"/>
  <c r="I152" i="73"/>
  <c r="K152" i="73"/>
  <c r="I154" i="73"/>
  <c r="K154" i="73"/>
  <c r="I155" i="73"/>
  <c r="K155" i="73"/>
  <c r="I156" i="73"/>
  <c r="K156" i="73"/>
  <c r="I157" i="73"/>
  <c r="K157" i="73"/>
  <c r="I158" i="73"/>
  <c r="K158" i="73"/>
  <c r="I160" i="73"/>
  <c r="K160" i="73"/>
  <c r="I161" i="73"/>
  <c r="K161" i="73"/>
  <c r="I162" i="73"/>
  <c r="K162" i="73"/>
  <c r="I163" i="73"/>
  <c r="K163" i="73"/>
  <c r="I164" i="73"/>
  <c r="K164" i="73"/>
  <c r="I166" i="73"/>
  <c r="K166" i="73"/>
  <c r="I167" i="73"/>
  <c r="K167" i="73"/>
  <c r="I168" i="73"/>
  <c r="K168" i="73"/>
  <c r="I169" i="73"/>
  <c r="K169" i="73"/>
  <c r="I170" i="73"/>
  <c r="K170" i="73"/>
  <c r="I172" i="73"/>
  <c r="K172" i="73"/>
  <c r="I173" i="73"/>
  <c r="K173" i="73"/>
  <c r="I174" i="73"/>
  <c r="K174" i="73"/>
  <c r="I175" i="73"/>
  <c r="K175" i="73"/>
  <c r="I176" i="73"/>
  <c r="K176" i="73"/>
  <c r="I178" i="73"/>
  <c r="K178" i="73"/>
  <c r="I179" i="73"/>
  <c r="K179" i="73"/>
  <c r="I180" i="73"/>
  <c r="K180" i="73"/>
  <c r="I181" i="73"/>
  <c r="K181" i="73"/>
  <c r="I182" i="73"/>
  <c r="K182" i="73"/>
  <c r="I184" i="73"/>
  <c r="K184" i="73"/>
  <c r="I185" i="73"/>
  <c r="K185" i="73"/>
  <c r="I186" i="73"/>
  <c r="K186" i="73"/>
  <c r="I187" i="73"/>
  <c r="K187" i="73"/>
  <c r="I188" i="73"/>
  <c r="K188" i="73"/>
  <c r="I190" i="73"/>
  <c r="K190" i="73"/>
  <c r="I191" i="73"/>
  <c r="K191" i="73"/>
  <c r="I192" i="73"/>
  <c r="K192" i="73"/>
  <c r="I193" i="73"/>
  <c r="K193" i="73"/>
  <c r="I194" i="73"/>
  <c r="K194" i="73"/>
  <c r="I196" i="73"/>
  <c r="K196" i="73"/>
  <c r="I197" i="73"/>
  <c r="K197" i="73"/>
  <c r="I198" i="73"/>
  <c r="K198" i="73"/>
  <c r="I199" i="73"/>
  <c r="K199" i="73"/>
  <c r="I200" i="73"/>
  <c r="K200" i="73"/>
  <c r="I202" i="73"/>
  <c r="K202" i="73"/>
  <c r="I203" i="73"/>
  <c r="K203" i="73"/>
  <c r="I204" i="73"/>
  <c r="K204" i="73"/>
  <c r="I205" i="73"/>
  <c r="K205" i="73"/>
  <c r="I206" i="73"/>
  <c r="K206" i="73"/>
  <c r="I208" i="73"/>
  <c r="K208" i="73"/>
  <c r="I209" i="73"/>
  <c r="K209" i="73"/>
  <c r="I210" i="73"/>
  <c r="K210" i="73"/>
  <c r="I211" i="73"/>
  <c r="K211" i="73"/>
  <c r="I212" i="73"/>
  <c r="K212" i="73"/>
  <c r="I214" i="73"/>
  <c r="K214" i="73"/>
  <c r="I215" i="73"/>
  <c r="K215" i="73"/>
  <c r="I216" i="73"/>
  <c r="K216" i="73"/>
  <c r="I217" i="73"/>
  <c r="K217" i="73"/>
  <c r="I218" i="73"/>
  <c r="K218" i="73"/>
  <c r="I220" i="73"/>
  <c r="K220" i="73"/>
  <c r="I221" i="73"/>
  <c r="K221" i="73"/>
  <c r="I222" i="73"/>
  <c r="K222" i="73"/>
  <c r="I223" i="73"/>
  <c r="K223" i="73"/>
  <c r="I224" i="73"/>
  <c r="K224" i="73"/>
  <c r="I226" i="73"/>
  <c r="K226" i="73"/>
  <c r="I227" i="73"/>
  <c r="K227" i="73"/>
  <c r="I228" i="73"/>
  <c r="K228" i="73"/>
  <c r="I229" i="73"/>
  <c r="K229" i="73"/>
  <c r="I230" i="73"/>
  <c r="K230" i="73"/>
  <c r="I232" i="73"/>
  <c r="K232" i="73"/>
  <c r="I233" i="73"/>
  <c r="K233" i="73"/>
  <c r="I234" i="73"/>
  <c r="K234" i="73"/>
  <c r="I235" i="73"/>
  <c r="K235" i="73"/>
  <c r="I236" i="73"/>
  <c r="K236" i="73"/>
  <c r="I238" i="73"/>
  <c r="K238" i="73"/>
  <c r="I239" i="73"/>
  <c r="K239" i="73"/>
  <c r="I240" i="73"/>
  <c r="K240" i="73"/>
  <c r="I241" i="73"/>
  <c r="K241" i="73"/>
  <c r="I242" i="73"/>
  <c r="K242" i="73"/>
  <c r="I244" i="73"/>
  <c r="K244" i="73"/>
  <c r="I245" i="73"/>
  <c r="K245" i="73"/>
  <c r="I246" i="73"/>
  <c r="K246" i="73"/>
  <c r="I247" i="73"/>
  <c r="K247" i="73"/>
  <c r="I248" i="73"/>
  <c r="K248" i="73"/>
  <c r="I250" i="73"/>
  <c r="K250" i="73"/>
  <c r="I251" i="73"/>
  <c r="K251" i="73"/>
  <c r="I252" i="73"/>
  <c r="K252" i="73"/>
  <c r="I253" i="73"/>
  <c r="K253" i="73"/>
  <c r="I254" i="73"/>
  <c r="K254" i="73"/>
  <c r="I256" i="73"/>
  <c r="K256" i="73"/>
  <c r="I257" i="73"/>
  <c r="K257" i="73"/>
  <c r="I258" i="73"/>
  <c r="K258" i="73"/>
  <c r="I259" i="73"/>
  <c r="K259" i="73"/>
  <c r="I260" i="73"/>
  <c r="K260" i="73"/>
  <c r="I262" i="73"/>
  <c r="K262" i="73"/>
  <c r="I263" i="73"/>
  <c r="K263" i="73"/>
  <c r="I264" i="73"/>
  <c r="K264" i="73"/>
  <c r="I265" i="73"/>
  <c r="K265" i="73"/>
  <c r="I266" i="73"/>
  <c r="K266" i="73"/>
  <c r="I268" i="73"/>
  <c r="K268" i="73"/>
  <c r="I269" i="73"/>
  <c r="K269" i="73"/>
  <c r="I270" i="73"/>
  <c r="K270" i="73"/>
  <c r="I271" i="73"/>
  <c r="K271" i="73"/>
  <c r="I272" i="73"/>
  <c r="K272" i="73"/>
  <c r="I274" i="73"/>
  <c r="K274" i="73"/>
  <c r="I275" i="73"/>
  <c r="K275" i="73"/>
  <c r="I276" i="73"/>
  <c r="K276" i="73"/>
  <c r="I277" i="73"/>
  <c r="K277" i="73"/>
  <c r="I278" i="73"/>
  <c r="K278" i="73"/>
  <c r="I280" i="73"/>
  <c r="K280" i="73"/>
  <c r="I281" i="73"/>
  <c r="K281" i="73"/>
  <c r="I282" i="73"/>
  <c r="K282" i="73"/>
  <c r="I283" i="73"/>
  <c r="K283" i="73"/>
  <c r="I284" i="73"/>
  <c r="K284" i="73"/>
  <c r="I286" i="73"/>
  <c r="K286" i="73"/>
  <c r="I287" i="73"/>
  <c r="K287" i="73"/>
  <c r="I288" i="73"/>
  <c r="K288" i="73"/>
  <c r="I289" i="73"/>
  <c r="K289" i="73"/>
  <c r="I290" i="73"/>
  <c r="K290" i="73"/>
  <c r="I292" i="73"/>
  <c r="K292" i="73"/>
  <c r="I293" i="73"/>
  <c r="K293" i="73"/>
  <c r="I294" i="73"/>
  <c r="K294" i="73"/>
  <c r="I295" i="73"/>
  <c r="K295" i="73"/>
  <c r="I296" i="73"/>
  <c r="K296" i="73"/>
  <c r="I298" i="73"/>
  <c r="K298" i="73"/>
  <c r="I299" i="73"/>
  <c r="K299" i="73"/>
  <c r="I300" i="73"/>
  <c r="K300" i="73"/>
  <c r="I301" i="73"/>
  <c r="K301" i="73"/>
  <c r="I302" i="73"/>
  <c r="K302" i="73"/>
  <c r="I304" i="73"/>
  <c r="K304" i="73"/>
  <c r="I305" i="73"/>
  <c r="K305" i="73"/>
  <c r="I306" i="73"/>
  <c r="K306" i="73"/>
  <c r="I307" i="73"/>
  <c r="K307" i="73"/>
  <c r="I308" i="73"/>
  <c r="K308" i="73"/>
  <c r="I310" i="73"/>
  <c r="K310" i="73"/>
  <c r="I311" i="73"/>
  <c r="K311" i="73"/>
  <c r="I312" i="73"/>
  <c r="K312" i="73"/>
  <c r="I313" i="73"/>
  <c r="K313" i="73"/>
  <c r="I314" i="73"/>
  <c r="K314" i="73"/>
  <c r="I316" i="73"/>
  <c r="K316" i="73"/>
  <c r="I317" i="73"/>
  <c r="K317" i="73"/>
  <c r="I318" i="73"/>
  <c r="K318" i="73"/>
  <c r="I319" i="73"/>
  <c r="K319" i="73"/>
  <c r="I320" i="73"/>
  <c r="K320" i="73"/>
  <c r="I322" i="73"/>
  <c r="K322" i="73"/>
  <c r="I323" i="73"/>
  <c r="K323" i="73"/>
  <c r="I324" i="73"/>
  <c r="K324" i="73"/>
  <c r="I325" i="73"/>
  <c r="K325" i="73"/>
  <c r="I326" i="73"/>
  <c r="K326" i="73"/>
  <c r="I328" i="73"/>
  <c r="K328" i="73"/>
  <c r="I329" i="73"/>
  <c r="K329" i="73"/>
  <c r="I330" i="73"/>
  <c r="K330" i="73"/>
  <c r="I331" i="73"/>
  <c r="K331" i="73"/>
  <c r="I332" i="73"/>
  <c r="K332" i="73"/>
  <c r="I334" i="73"/>
  <c r="K334" i="73"/>
  <c r="I335" i="73"/>
  <c r="K335" i="73"/>
  <c r="I336" i="73"/>
  <c r="K336" i="73"/>
  <c r="I337" i="73"/>
  <c r="K337" i="73"/>
  <c r="I338" i="73"/>
  <c r="K338" i="73"/>
  <c r="I340" i="73"/>
  <c r="K340" i="73"/>
  <c r="I341" i="73"/>
  <c r="K341" i="73"/>
  <c r="I342" i="73"/>
  <c r="K342" i="73"/>
  <c r="I343" i="73"/>
  <c r="K343" i="73"/>
  <c r="I344" i="73"/>
  <c r="K344" i="73"/>
  <c r="I346" i="73"/>
  <c r="K346" i="73"/>
  <c r="I347" i="73"/>
  <c r="K347" i="73"/>
  <c r="I348" i="73"/>
  <c r="K348" i="73"/>
  <c r="I349" i="73"/>
  <c r="K349" i="73"/>
  <c r="I350" i="73"/>
  <c r="K350" i="73"/>
  <c r="I352" i="73"/>
  <c r="K352" i="73"/>
  <c r="I353" i="73"/>
  <c r="K353" i="73"/>
  <c r="I354" i="73"/>
  <c r="K354" i="73"/>
  <c r="I355" i="73"/>
  <c r="K355" i="73"/>
  <c r="I356" i="73"/>
  <c r="K356" i="73"/>
  <c r="I358" i="73"/>
  <c r="K358" i="73"/>
  <c r="I359" i="73"/>
  <c r="K359" i="73"/>
  <c r="I360" i="73"/>
  <c r="K360" i="73"/>
  <c r="I361" i="73"/>
  <c r="K361" i="73"/>
  <c r="I362" i="73"/>
  <c r="K362" i="73"/>
  <c r="I364" i="73"/>
  <c r="K364" i="73"/>
  <c r="I365" i="73"/>
  <c r="K365" i="73"/>
  <c r="I366" i="73"/>
  <c r="K366" i="73"/>
  <c r="I367" i="73"/>
  <c r="K367" i="73"/>
  <c r="I368" i="73"/>
  <c r="K368" i="73"/>
  <c r="I370" i="73"/>
  <c r="K370" i="73"/>
  <c r="I371" i="73"/>
  <c r="K371" i="73"/>
  <c r="I372" i="73"/>
  <c r="K372" i="73"/>
  <c r="I373" i="73"/>
  <c r="K373" i="73"/>
  <c r="I374" i="73"/>
  <c r="K374" i="73"/>
  <c r="I376" i="73"/>
  <c r="K376" i="73"/>
  <c r="I377" i="73"/>
  <c r="K377" i="73"/>
  <c r="I378" i="73"/>
  <c r="K378" i="73"/>
  <c r="I379" i="73"/>
  <c r="K379" i="73"/>
  <c r="I380" i="73"/>
  <c r="K380" i="73"/>
  <c r="I382" i="73"/>
  <c r="K382" i="73"/>
  <c r="I383" i="73"/>
  <c r="K383" i="73"/>
  <c r="I384" i="73"/>
  <c r="K384" i="73"/>
  <c r="I385" i="73"/>
  <c r="K385" i="73"/>
  <c r="I386" i="73"/>
  <c r="K386" i="73"/>
  <c r="I388" i="73"/>
  <c r="K388" i="73"/>
  <c r="I389" i="73"/>
  <c r="K389" i="73"/>
  <c r="I390" i="73"/>
  <c r="K390" i="73"/>
  <c r="I391" i="73"/>
  <c r="K391" i="73"/>
  <c r="I392" i="73"/>
  <c r="K392" i="73"/>
  <c r="I394" i="73"/>
  <c r="K394" i="73"/>
  <c r="I395" i="73"/>
  <c r="K395" i="73"/>
  <c r="I396" i="73"/>
  <c r="K396" i="73"/>
  <c r="I397" i="73"/>
  <c r="K397" i="73"/>
  <c r="I398" i="73"/>
  <c r="K398" i="73"/>
  <c r="I400" i="73"/>
  <c r="K400" i="73"/>
  <c r="I401" i="73"/>
  <c r="K401" i="73"/>
  <c r="I402" i="73"/>
  <c r="K402" i="73"/>
  <c r="I403" i="73"/>
  <c r="K403" i="73"/>
  <c r="I404" i="73"/>
  <c r="K404" i="73"/>
  <c r="I406" i="73"/>
  <c r="K406" i="73"/>
  <c r="I407" i="73"/>
  <c r="K407" i="73"/>
  <c r="I408" i="73"/>
  <c r="K408" i="73"/>
  <c r="I409" i="73"/>
  <c r="K409" i="73"/>
  <c r="I410" i="73"/>
  <c r="K410" i="73"/>
  <c r="I412" i="73"/>
  <c r="K412" i="73"/>
  <c r="I413" i="73"/>
  <c r="K413" i="73"/>
  <c r="I414" i="73"/>
  <c r="K414" i="73"/>
  <c r="I415" i="73"/>
  <c r="K415" i="73"/>
  <c r="I416" i="73"/>
  <c r="K416" i="73"/>
  <c r="I418" i="73"/>
  <c r="K418" i="73"/>
  <c r="I419" i="73"/>
  <c r="K419" i="73"/>
  <c r="I420" i="73"/>
  <c r="K420" i="73"/>
  <c r="I421" i="73"/>
  <c r="K421" i="73"/>
  <c r="I422" i="73"/>
  <c r="K422" i="73"/>
  <c r="I424" i="73"/>
  <c r="K424" i="73"/>
  <c r="I425" i="73"/>
  <c r="K425" i="73"/>
  <c r="I426" i="73"/>
  <c r="K426" i="73"/>
  <c r="I427" i="73"/>
  <c r="K427" i="73"/>
  <c r="I428" i="73"/>
  <c r="K428" i="73"/>
  <c r="I430" i="73"/>
  <c r="K430" i="73"/>
  <c r="I431" i="73"/>
  <c r="K431" i="73"/>
  <c r="I432" i="73"/>
  <c r="K432" i="73"/>
  <c r="I433" i="73"/>
  <c r="K433" i="73"/>
  <c r="I434" i="73"/>
  <c r="K434" i="73"/>
  <c r="I436" i="73"/>
  <c r="K436" i="73"/>
  <c r="I437" i="73"/>
  <c r="K437" i="73"/>
  <c r="I438" i="73"/>
  <c r="K438" i="73"/>
  <c r="I439" i="73"/>
  <c r="K439" i="73"/>
  <c r="I440" i="73"/>
  <c r="K440" i="73"/>
  <c r="I442" i="73"/>
  <c r="K442" i="73"/>
  <c r="I443" i="73"/>
  <c r="K443" i="73"/>
  <c r="I444" i="73"/>
  <c r="K444" i="73"/>
  <c r="I445" i="73"/>
  <c r="K445" i="73"/>
  <c r="I446" i="73"/>
  <c r="K446" i="73"/>
  <c r="K112" i="47" l="1"/>
  <c r="K116" i="47"/>
  <c r="K115" i="47"/>
  <c r="K114" i="47"/>
  <c r="K113" i="47"/>
  <c r="L447" i="47" l="1"/>
  <c r="L446" i="47"/>
  <c r="L445" i="47"/>
  <c r="BF80" i="41" l="1"/>
  <c r="BF79" i="41"/>
  <c r="BF78" i="41"/>
  <c r="BF77" i="41"/>
  <c r="BF76" i="41"/>
  <c r="BF75" i="41"/>
  <c r="BF74" i="41"/>
  <c r="BF73" i="41"/>
  <c r="BF72" i="41"/>
  <c r="BF71" i="41"/>
  <c r="BF70" i="41"/>
  <c r="BF69" i="41"/>
  <c r="BF68" i="41"/>
  <c r="BF67" i="41"/>
  <c r="BF66" i="41"/>
  <c r="BF65" i="41"/>
  <c r="BF64" i="41"/>
  <c r="BF63" i="41"/>
  <c r="BF62" i="41"/>
  <c r="BF61" i="41"/>
  <c r="BF60" i="41"/>
  <c r="BF59" i="41"/>
  <c r="BF58" i="41"/>
  <c r="BF57" i="41"/>
  <c r="BF56" i="41"/>
  <c r="BF55" i="41"/>
  <c r="BF54" i="41"/>
  <c r="BF53" i="41"/>
  <c r="BF52" i="41"/>
  <c r="BF51" i="41"/>
  <c r="BF50" i="41"/>
  <c r="BF49" i="41"/>
  <c r="BF48" i="41"/>
  <c r="BF47" i="41"/>
  <c r="BF46" i="41"/>
  <c r="BF45" i="41"/>
  <c r="BF44" i="41"/>
  <c r="BF43" i="41"/>
  <c r="BF42" i="41"/>
  <c r="BF41" i="41"/>
  <c r="BF40" i="41"/>
  <c r="BF39" i="41"/>
  <c r="BF38" i="41"/>
  <c r="BF37" i="41"/>
  <c r="BF36" i="41"/>
  <c r="BF35" i="41"/>
  <c r="BF34" i="41"/>
  <c r="BF33" i="41"/>
  <c r="BF32" i="41"/>
  <c r="BF31" i="41"/>
  <c r="BF30" i="41"/>
  <c r="BF29" i="41"/>
  <c r="BF28" i="41"/>
  <c r="BF27" i="41"/>
  <c r="BF26" i="41"/>
  <c r="BF25" i="41"/>
  <c r="BF24" i="41"/>
  <c r="BF23" i="41"/>
  <c r="BF22" i="41"/>
  <c r="BF21" i="41"/>
  <c r="BF20" i="41"/>
  <c r="BF19" i="41"/>
  <c r="BF18" i="41"/>
  <c r="BF17" i="41"/>
  <c r="BF16" i="41"/>
  <c r="BF15" i="41"/>
  <c r="BF14" i="41"/>
  <c r="BF13" i="41"/>
  <c r="BF12" i="41"/>
  <c r="BF11" i="41"/>
  <c r="BF10" i="41"/>
  <c r="BF9" i="41"/>
  <c r="BF8" i="41"/>
  <c r="BF7" i="41"/>
  <c r="AW80" i="41"/>
  <c r="AW79" i="41"/>
  <c r="AW78" i="41"/>
  <c r="AW77" i="41"/>
  <c r="AW76" i="41"/>
  <c r="AW75" i="41"/>
  <c r="AW74" i="41"/>
  <c r="AW73" i="41"/>
  <c r="AW72" i="41"/>
  <c r="AW71" i="41"/>
  <c r="AW70" i="41"/>
  <c r="AW69" i="41"/>
  <c r="AW68" i="41"/>
  <c r="AW67" i="41"/>
  <c r="AW66" i="41"/>
  <c r="AW65" i="41"/>
  <c r="AW64" i="41"/>
  <c r="AW63" i="41"/>
  <c r="AW62" i="41"/>
  <c r="AW61" i="41"/>
  <c r="AW60" i="41"/>
  <c r="AW59" i="41"/>
  <c r="AW58" i="41"/>
  <c r="AW57" i="41"/>
  <c r="AW56" i="41"/>
  <c r="AW55" i="41"/>
  <c r="AW54" i="41"/>
  <c r="AW53" i="41"/>
  <c r="AW52" i="41"/>
  <c r="AW51" i="41"/>
  <c r="AW50" i="41"/>
  <c r="AW49" i="41"/>
  <c r="AW48" i="41"/>
  <c r="AW47" i="41"/>
  <c r="AW46" i="41"/>
  <c r="AW45" i="41"/>
  <c r="AW44" i="41"/>
  <c r="AW43" i="41"/>
  <c r="AW42" i="41"/>
  <c r="AW41" i="41"/>
  <c r="AW40" i="41"/>
  <c r="AW39" i="41"/>
  <c r="AW38" i="41"/>
  <c r="AW37" i="41"/>
  <c r="AW36" i="41"/>
  <c r="AW35" i="41"/>
  <c r="AW34" i="41"/>
  <c r="AW33" i="41"/>
  <c r="AW32" i="41"/>
  <c r="AW31" i="41"/>
  <c r="AW30" i="41"/>
  <c r="AW29" i="41"/>
  <c r="AW28" i="41"/>
  <c r="AW27" i="41"/>
  <c r="AW26" i="41"/>
  <c r="AW25" i="41"/>
  <c r="AW24" i="41"/>
  <c r="AW23" i="41"/>
  <c r="AW22" i="41"/>
  <c r="AW21" i="41"/>
  <c r="AW20" i="41"/>
  <c r="AW19" i="41"/>
  <c r="AW18" i="41"/>
  <c r="AW17" i="41"/>
  <c r="AW16" i="41"/>
  <c r="AW15" i="41"/>
  <c r="AW14" i="41"/>
  <c r="AW13" i="41"/>
  <c r="AW12" i="41"/>
  <c r="AW11" i="41"/>
  <c r="AW10" i="41"/>
  <c r="AW9" i="41"/>
  <c r="AW8" i="41"/>
  <c r="AW7" i="41"/>
  <c r="AN80" i="41"/>
  <c r="AN79" i="41"/>
  <c r="AN78" i="41"/>
  <c r="AN77" i="41"/>
  <c r="AN76" i="41"/>
  <c r="AN75" i="41"/>
  <c r="AN74" i="41"/>
  <c r="AN73" i="41"/>
  <c r="AN72" i="41"/>
  <c r="AN71" i="41"/>
  <c r="AN70" i="41"/>
  <c r="AN69" i="41"/>
  <c r="AN68" i="41"/>
  <c r="AN67" i="41"/>
  <c r="AN66" i="41"/>
  <c r="AN65" i="41"/>
  <c r="AN64" i="41"/>
  <c r="AN63" i="41"/>
  <c r="AN62" i="41"/>
  <c r="AN61" i="41"/>
  <c r="AN60" i="41"/>
  <c r="AN59" i="41"/>
  <c r="AN58" i="41"/>
  <c r="AN57" i="41"/>
  <c r="AN56" i="41"/>
  <c r="AN55" i="41"/>
  <c r="AN54" i="41"/>
  <c r="AN53" i="41"/>
  <c r="AN52" i="41"/>
  <c r="AN51" i="41"/>
  <c r="AN50" i="41"/>
  <c r="AN49" i="41"/>
  <c r="AN48" i="41"/>
  <c r="AN47" i="41"/>
  <c r="AN46" i="41"/>
  <c r="AN45" i="41"/>
  <c r="AN44" i="41"/>
  <c r="AN43" i="41"/>
  <c r="AN42" i="41"/>
  <c r="AN41" i="41"/>
  <c r="AN40" i="41"/>
  <c r="AN39" i="41"/>
  <c r="AN38" i="41"/>
  <c r="AN37" i="41"/>
  <c r="AN36" i="41"/>
  <c r="AN35" i="41"/>
  <c r="AN34" i="41"/>
  <c r="AN33" i="41"/>
  <c r="AN32" i="41"/>
  <c r="AN31" i="41"/>
  <c r="AN30" i="41"/>
  <c r="AN29" i="41"/>
  <c r="AN28" i="41"/>
  <c r="AN27" i="41"/>
  <c r="AN26" i="41"/>
  <c r="AN25" i="41"/>
  <c r="AN24" i="41"/>
  <c r="AN23" i="41"/>
  <c r="AN22" i="41"/>
  <c r="AN21" i="41"/>
  <c r="AN20" i="41"/>
  <c r="AN19" i="41"/>
  <c r="AN18" i="41"/>
  <c r="AN17" i="41"/>
  <c r="AN16" i="41"/>
  <c r="AN15" i="41"/>
  <c r="AN14" i="41"/>
  <c r="AN13" i="41"/>
  <c r="AN12" i="41"/>
  <c r="AN11" i="41"/>
  <c r="AN10" i="41"/>
  <c r="AN9" i="41"/>
  <c r="AN8" i="41"/>
  <c r="AN7" i="41"/>
  <c r="AE80" i="41"/>
  <c r="AE79" i="41"/>
  <c r="AE78" i="41"/>
  <c r="AE77" i="41"/>
  <c r="AE76" i="41"/>
  <c r="AE75" i="41"/>
  <c r="AE74" i="41"/>
  <c r="AE73" i="41"/>
  <c r="AE72" i="41"/>
  <c r="AE71" i="41"/>
  <c r="AE70" i="41"/>
  <c r="AE69" i="41"/>
  <c r="AE68" i="41"/>
  <c r="AE67" i="41"/>
  <c r="AE66" i="41"/>
  <c r="AE65" i="41"/>
  <c r="AE64" i="41"/>
  <c r="AE63" i="41"/>
  <c r="AE62" i="41"/>
  <c r="AE61" i="41"/>
  <c r="AE60" i="41"/>
  <c r="AE59" i="41"/>
  <c r="AE58" i="41"/>
  <c r="AE57" i="41"/>
  <c r="AE56" i="41"/>
  <c r="AE55" i="41"/>
  <c r="AE54" i="41"/>
  <c r="AE53" i="41"/>
  <c r="AE52" i="41"/>
  <c r="AE51" i="41"/>
  <c r="AE50" i="41"/>
  <c r="AE49" i="41"/>
  <c r="AE48" i="41"/>
  <c r="AE47" i="41"/>
  <c r="AE46" i="41"/>
  <c r="AE45" i="41"/>
  <c r="AE44" i="41"/>
  <c r="AE43" i="41"/>
  <c r="AE42" i="41"/>
  <c r="AE41" i="41"/>
  <c r="AE40" i="41"/>
  <c r="AE39" i="41"/>
  <c r="AE38" i="41"/>
  <c r="AE37" i="41"/>
  <c r="AE36" i="41"/>
  <c r="AE35" i="41"/>
  <c r="AE34" i="41"/>
  <c r="AE33" i="41"/>
  <c r="AE32" i="41"/>
  <c r="AE31" i="41"/>
  <c r="AE30" i="41"/>
  <c r="AE29" i="41"/>
  <c r="AE28" i="41"/>
  <c r="AE27" i="41"/>
  <c r="AE26" i="41"/>
  <c r="AE25" i="41"/>
  <c r="AE24" i="41"/>
  <c r="AE23" i="41"/>
  <c r="AE22" i="41"/>
  <c r="AE21" i="41"/>
  <c r="AE20" i="41"/>
  <c r="AE19" i="41"/>
  <c r="AE18" i="41"/>
  <c r="AE17" i="41"/>
  <c r="AE16" i="41"/>
  <c r="AE15" i="41"/>
  <c r="AE14" i="41"/>
  <c r="AE13" i="41"/>
  <c r="AE12" i="41"/>
  <c r="AE11" i="41"/>
  <c r="AE10" i="41"/>
  <c r="AE9" i="41"/>
  <c r="AE8" i="41"/>
  <c r="AE7" i="41"/>
  <c r="V80" i="41"/>
  <c r="V79" i="41"/>
  <c r="V78" i="41"/>
  <c r="V77" i="41"/>
  <c r="V76" i="41"/>
  <c r="V75" i="41"/>
  <c r="V74" i="41"/>
  <c r="V73" i="41"/>
  <c r="V72" i="41"/>
  <c r="V71" i="41"/>
  <c r="V70" i="41"/>
  <c r="V69" i="41"/>
  <c r="V68" i="41"/>
  <c r="V67" i="41"/>
  <c r="V66" i="41"/>
  <c r="V65" i="41"/>
  <c r="V64" i="41"/>
  <c r="V63" i="41"/>
  <c r="V62" i="41"/>
  <c r="V61" i="41"/>
  <c r="V60" i="41"/>
  <c r="V59" i="41"/>
  <c r="V58" i="41"/>
  <c r="V57" i="41"/>
  <c r="V56" i="41"/>
  <c r="V55" i="41"/>
  <c r="V54" i="41"/>
  <c r="V53" i="41"/>
  <c r="V52" i="41"/>
  <c r="V51" i="41"/>
  <c r="V50" i="41"/>
  <c r="V49" i="41"/>
  <c r="V48" i="41"/>
  <c r="V47" i="41"/>
  <c r="V46" i="41"/>
  <c r="V45" i="41"/>
  <c r="V44" i="41"/>
  <c r="V43" i="41"/>
  <c r="V42" i="41"/>
  <c r="V41" i="41"/>
  <c r="V40" i="41"/>
  <c r="V39" i="41"/>
  <c r="V38" i="41"/>
  <c r="V37" i="41"/>
  <c r="V36" i="41"/>
  <c r="V35" i="41"/>
  <c r="V34" i="41"/>
  <c r="V33" i="41"/>
  <c r="V32" i="41"/>
  <c r="V31" i="41"/>
  <c r="V30" i="41"/>
  <c r="V29" i="41"/>
  <c r="V28" i="41"/>
  <c r="V27" i="41"/>
  <c r="V26" i="41"/>
  <c r="V25" i="41"/>
  <c r="V24" i="41"/>
  <c r="V23" i="41"/>
  <c r="V22" i="41"/>
  <c r="V21" i="41"/>
  <c r="V20" i="41"/>
  <c r="V19" i="41"/>
  <c r="V18" i="41"/>
  <c r="V17" i="41"/>
  <c r="V16" i="41"/>
  <c r="V15" i="41"/>
  <c r="V14" i="41"/>
  <c r="V13" i="41"/>
  <c r="V12" i="41"/>
  <c r="V11" i="41"/>
  <c r="V10" i="41"/>
  <c r="V9" i="41"/>
  <c r="V8" i="41"/>
  <c r="V7" i="41"/>
  <c r="M80" i="41"/>
  <c r="M79" i="41"/>
  <c r="M78" i="41"/>
  <c r="M77" i="41"/>
  <c r="M76" i="41"/>
  <c r="M75" i="41"/>
  <c r="M74" i="41"/>
  <c r="M73" i="41"/>
  <c r="M72" i="41"/>
  <c r="M71" i="41"/>
  <c r="M70" i="41"/>
  <c r="M69" i="41"/>
  <c r="M68" i="41"/>
  <c r="M67" i="41"/>
  <c r="M66" i="41"/>
  <c r="M65" i="41"/>
  <c r="M64" i="41"/>
  <c r="M63" i="41"/>
  <c r="M62" i="41"/>
  <c r="M61" i="41"/>
  <c r="M60" i="41"/>
  <c r="M59" i="41"/>
  <c r="M58" i="41"/>
  <c r="M57" i="41"/>
  <c r="M56" i="41"/>
  <c r="M55" i="41"/>
  <c r="M54" i="41"/>
  <c r="M53" i="41"/>
  <c r="M52" i="41"/>
  <c r="M51" i="41"/>
  <c r="M50" i="41"/>
  <c r="M49" i="41"/>
  <c r="M48" i="41"/>
  <c r="M47" i="41"/>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9" i="41"/>
  <c r="M8" i="41"/>
  <c r="M7"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BN80" i="41" l="1"/>
  <c r="BM80" i="41"/>
  <c r="BN79" i="41"/>
  <c r="BM79" i="41"/>
  <c r="BN78" i="41"/>
  <c r="BM78" i="41"/>
  <c r="BN77" i="41"/>
  <c r="BM77" i="41"/>
  <c r="BN76" i="41"/>
  <c r="BM76" i="41"/>
  <c r="BN75" i="41"/>
  <c r="BM75" i="41"/>
  <c r="BN74" i="41"/>
  <c r="BM74" i="41"/>
  <c r="BN73" i="41"/>
  <c r="BM73" i="41"/>
  <c r="BN72" i="41"/>
  <c r="BM72" i="41"/>
  <c r="BN71" i="41"/>
  <c r="BM71" i="41"/>
  <c r="BN70" i="41"/>
  <c r="BM70" i="41"/>
  <c r="BN69" i="41"/>
  <c r="BM69" i="41"/>
  <c r="BN68" i="41"/>
  <c r="BM68" i="41"/>
  <c r="BN67" i="41"/>
  <c r="BM67" i="41"/>
  <c r="BN66" i="41"/>
  <c r="BM66" i="41"/>
  <c r="BN65" i="41"/>
  <c r="BM65" i="41"/>
  <c r="BN64" i="41"/>
  <c r="BM64" i="41"/>
  <c r="BN63" i="41"/>
  <c r="BM63" i="41"/>
  <c r="BN62" i="41"/>
  <c r="BM62" i="41"/>
  <c r="BN61" i="41"/>
  <c r="BM61" i="41"/>
  <c r="BN60" i="41"/>
  <c r="BM60" i="41"/>
  <c r="BN59" i="41"/>
  <c r="BM59" i="41"/>
  <c r="BN58" i="41"/>
  <c r="BM58" i="41"/>
  <c r="BN57" i="41"/>
  <c r="BM57" i="41"/>
  <c r="BN56" i="41"/>
  <c r="BM56" i="41"/>
  <c r="BN55" i="41"/>
  <c r="BM55" i="41"/>
  <c r="BN54" i="41"/>
  <c r="BM54" i="41"/>
  <c r="BN53" i="41"/>
  <c r="BM53" i="41"/>
  <c r="BN52" i="41"/>
  <c r="BM52" i="41"/>
  <c r="BN51" i="41"/>
  <c r="BM51" i="41"/>
  <c r="BN50" i="41"/>
  <c r="BM50" i="41"/>
  <c r="BN49" i="41"/>
  <c r="BM49" i="41"/>
  <c r="BN48" i="41"/>
  <c r="BM48" i="41"/>
  <c r="BN47" i="41"/>
  <c r="BM47" i="41"/>
  <c r="BN46" i="41"/>
  <c r="BM46" i="41"/>
  <c r="BN45" i="41"/>
  <c r="BM45" i="41"/>
  <c r="BN44" i="41"/>
  <c r="BM44" i="41"/>
  <c r="BN43" i="41"/>
  <c r="BM43" i="41"/>
  <c r="BN42" i="41"/>
  <c r="BM42" i="41"/>
  <c r="BN41" i="41"/>
  <c r="BM41" i="41"/>
  <c r="BN40" i="41"/>
  <c r="BM40" i="41"/>
  <c r="BN39" i="41"/>
  <c r="BM39" i="41"/>
  <c r="BN38" i="41"/>
  <c r="BM38" i="41"/>
  <c r="BN37" i="41"/>
  <c r="BM37" i="41"/>
  <c r="BN36" i="41"/>
  <c r="BM36" i="41"/>
  <c r="BN35" i="41"/>
  <c r="BM35" i="41"/>
  <c r="BN34" i="41"/>
  <c r="BM34" i="41"/>
  <c r="BN33" i="41"/>
  <c r="BM33" i="41"/>
  <c r="BN32" i="41"/>
  <c r="BM32" i="41"/>
  <c r="BN31" i="41"/>
  <c r="BM31" i="41"/>
  <c r="BN30" i="41"/>
  <c r="BM30" i="41"/>
  <c r="BN29" i="41"/>
  <c r="BM29" i="41"/>
  <c r="BN28" i="41"/>
  <c r="BM28" i="41"/>
  <c r="BN27" i="41"/>
  <c r="BM27" i="41"/>
  <c r="BN26" i="41"/>
  <c r="BM26" i="41"/>
  <c r="BN25" i="41"/>
  <c r="BM25" i="41"/>
  <c r="BN24" i="41"/>
  <c r="BM24" i="41"/>
  <c r="BN23" i="41"/>
  <c r="BM23" i="41"/>
  <c r="BN22" i="41"/>
  <c r="BM22" i="41"/>
  <c r="BN21" i="41"/>
  <c r="BM21" i="41"/>
  <c r="BN20" i="41"/>
  <c r="BM20" i="41"/>
  <c r="BN19" i="41"/>
  <c r="BM19" i="41"/>
  <c r="BN18" i="41"/>
  <c r="BM18" i="41"/>
  <c r="BN17" i="41"/>
  <c r="BM17" i="41"/>
  <c r="BN16" i="41"/>
  <c r="BM16" i="41"/>
  <c r="BN15" i="41"/>
  <c r="BM15" i="41"/>
  <c r="BN14" i="41"/>
  <c r="BM14" i="41"/>
  <c r="BN13" i="41"/>
  <c r="BM13" i="41"/>
  <c r="BN12" i="41"/>
  <c r="BM12" i="41"/>
  <c r="BN11" i="41"/>
  <c r="BM11" i="41"/>
  <c r="BN10" i="41"/>
  <c r="BM10" i="41"/>
  <c r="BN9" i="41"/>
  <c r="BM9" i="41"/>
  <c r="BN8" i="41"/>
  <c r="BM8" i="41"/>
  <c r="BN7" i="41"/>
  <c r="BM7" i="41"/>
  <c r="BE80" i="41"/>
  <c r="BD80" i="41"/>
  <c r="BE79" i="41"/>
  <c r="BD79" i="41"/>
  <c r="BE78" i="41"/>
  <c r="BD78" i="41"/>
  <c r="BE77" i="41"/>
  <c r="BD77" i="41"/>
  <c r="BE76" i="41"/>
  <c r="BD76" i="41"/>
  <c r="BE75" i="41"/>
  <c r="BD75" i="41"/>
  <c r="BE74" i="41"/>
  <c r="BD74" i="41"/>
  <c r="BE73" i="41"/>
  <c r="BD73" i="41"/>
  <c r="BE72" i="41"/>
  <c r="BD72" i="41"/>
  <c r="BE71" i="41"/>
  <c r="BD71" i="41"/>
  <c r="BE70" i="41"/>
  <c r="BD70" i="41"/>
  <c r="BE69" i="41"/>
  <c r="BD69" i="41"/>
  <c r="BE68" i="41"/>
  <c r="BD68" i="41"/>
  <c r="BE67" i="41"/>
  <c r="BD67" i="41"/>
  <c r="BE66" i="41"/>
  <c r="BD66" i="41"/>
  <c r="BE65" i="41"/>
  <c r="BD65" i="41"/>
  <c r="BE64" i="41"/>
  <c r="BD64" i="41"/>
  <c r="BE63" i="41"/>
  <c r="BD63" i="41"/>
  <c r="BE62" i="41"/>
  <c r="BD62" i="41"/>
  <c r="BE61" i="41"/>
  <c r="BD61" i="41"/>
  <c r="BE60" i="41"/>
  <c r="BD60" i="41"/>
  <c r="BE59" i="41"/>
  <c r="BD59" i="41"/>
  <c r="BE58" i="41"/>
  <c r="BD58" i="41"/>
  <c r="BE57" i="41"/>
  <c r="BD57" i="41"/>
  <c r="BE56" i="41"/>
  <c r="BD56" i="41"/>
  <c r="BE55" i="41"/>
  <c r="BD55" i="41"/>
  <c r="BE54" i="41"/>
  <c r="BD54" i="41"/>
  <c r="BE53" i="41"/>
  <c r="BD53" i="41"/>
  <c r="BE52" i="41"/>
  <c r="BD52" i="41"/>
  <c r="BE51" i="41"/>
  <c r="BD51" i="41"/>
  <c r="BE50" i="41"/>
  <c r="BD50" i="41"/>
  <c r="BE49" i="41"/>
  <c r="BD49" i="41"/>
  <c r="BE48" i="41"/>
  <c r="BD48" i="41"/>
  <c r="BE47" i="41"/>
  <c r="BD47" i="41"/>
  <c r="BE46" i="41"/>
  <c r="BD46" i="41"/>
  <c r="BE45" i="41"/>
  <c r="BD45" i="41"/>
  <c r="BE44" i="41"/>
  <c r="BD44" i="41"/>
  <c r="BE43" i="41"/>
  <c r="BD43" i="41"/>
  <c r="BE42" i="41"/>
  <c r="BD42" i="41"/>
  <c r="BE41" i="41"/>
  <c r="BD41" i="41"/>
  <c r="BE40" i="41"/>
  <c r="BD40" i="41"/>
  <c r="BE39" i="41"/>
  <c r="BD39" i="41"/>
  <c r="BE38" i="41"/>
  <c r="BD38" i="41"/>
  <c r="BE37" i="41"/>
  <c r="BD37" i="41"/>
  <c r="BE36" i="41"/>
  <c r="BD36" i="41"/>
  <c r="BE35" i="41"/>
  <c r="BD35" i="41"/>
  <c r="BE34" i="41"/>
  <c r="BD34" i="41"/>
  <c r="BE33" i="41"/>
  <c r="BD33" i="41"/>
  <c r="BE32" i="41"/>
  <c r="BD32" i="41"/>
  <c r="BE31" i="41"/>
  <c r="BD31" i="41"/>
  <c r="BE30" i="41"/>
  <c r="BD30" i="41"/>
  <c r="BE29" i="41"/>
  <c r="BD29" i="41"/>
  <c r="BE28" i="41"/>
  <c r="BD28" i="41"/>
  <c r="BE27" i="41"/>
  <c r="BD27" i="41"/>
  <c r="BE26" i="41"/>
  <c r="BD26" i="41"/>
  <c r="BE25" i="41"/>
  <c r="BD25" i="41"/>
  <c r="BE24" i="41"/>
  <c r="BD24" i="41"/>
  <c r="BE23" i="41"/>
  <c r="BD23" i="41"/>
  <c r="BE22" i="41"/>
  <c r="BD22" i="41"/>
  <c r="BE21" i="41"/>
  <c r="BD21" i="41"/>
  <c r="BE20" i="41"/>
  <c r="BD20" i="41"/>
  <c r="BE19" i="41"/>
  <c r="BD19" i="41"/>
  <c r="BE18" i="41"/>
  <c r="BD18" i="41"/>
  <c r="BE17" i="41"/>
  <c r="BD17" i="41"/>
  <c r="BE16" i="41"/>
  <c r="BD16" i="41"/>
  <c r="BE15" i="41"/>
  <c r="BD15" i="41"/>
  <c r="BE14" i="41"/>
  <c r="BD14" i="41"/>
  <c r="BE13" i="41"/>
  <c r="BD13" i="41"/>
  <c r="BE12" i="41"/>
  <c r="BD12" i="41"/>
  <c r="BE11" i="41"/>
  <c r="BD11" i="41"/>
  <c r="BE10" i="41"/>
  <c r="BD10" i="41"/>
  <c r="BE9" i="41"/>
  <c r="BD9" i="41"/>
  <c r="BE8" i="41"/>
  <c r="BD8" i="41"/>
  <c r="BE7" i="41"/>
  <c r="BD7" i="41"/>
  <c r="AV80" i="41"/>
  <c r="AU80" i="41"/>
  <c r="AV79" i="41"/>
  <c r="AU79" i="41"/>
  <c r="AV78" i="41"/>
  <c r="AU78" i="41"/>
  <c r="AV77" i="41"/>
  <c r="AU77" i="41"/>
  <c r="AV76" i="41"/>
  <c r="AU76" i="41"/>
  <c r="AV75" i="41"/>
  <c r="AU75" i="41"/>
  <c r="AV74" i="41"/>
  <c r="AU74" i="41"/>
  <c r="AV73" i="41"/>
  <c r="AU73" i="41"/>
  <c r="AV72" i="41"/>
  <c r="AU72" i="41"/>
  <c r="AV71" i="41"/>
  <c r="AU71" i="41"/>
  <c r="AV70" i="41"/>
  <c r="AU70" i="41"/>
  <c r="AV69" i="41"/>
  <c r="AU69" i="41"/>
  <c r="AV68" i="41"/>
  <c r="AU68" i="41"/>
  <c r="AV67" i="41"/>
  <c r="AU67" i="41"/>
  <c r="AV66" i="41"/>
  <c r="AU66" i="41"/>
  <c r="AV65" i="41"/>
  <c r="AU65" i="41"/>
  <c r="AV64" i="41"/>
  <c r="AU64" i="41"/>
  <c r="AV63" i="41"/>
  <c r="AU63" i="41"/>
  <c r="AV62" i="41"/>
  <c r="AU62" i="41"/>
  <c r="AV61" i="41"/>
  <c r="AU61" i="41"/>
  <c r="AV60" i="41"/>
  <c r="AU60" i="41"/>
  <c r="AV59" i="41"/>
  <c r="AU59" i="41"/>
  <c r="AV58" i="41"/>
  <c r="AU58" i="41"/>
  <c r="AV57" i="41"/>
  <c r="AU57" i="41"/>
  <c r="AV56" i="41"/>
  <c r="AU56" i="41"/>
  <c r="AV55" i="41"/>
  <c r="AU55" i="41"/>
  <c r="AV54" i="41"/>
  <c r="AU54" i="41"/>
  <c r="AV53" i="41"/>
  <c r="AU53" i="41"/>
  <c r="AV52" i="41"/>
  <c r="AU52" i="41"/>
  <c r="AV51" i="41"/>
  <c r="AU51" i="41"/>
  <c r="AV50" i="41"/>
  <c r="AU50" i="41"/>
  <c r="AV49" i="41"/>
  <c r="AU49" i="41"/>
  <c r="AV48" i="41"/>
  <c r="AU48" i="41"/>
  <c r="AV47" i="41"/>
  <c r="AU47" i="41"/>
  <c r="AV46" i="41"/>
  <c r="AU46" i="41"/>
  <c r="AV45" i="41"/>
  <c r="AU45" i="41"/>
  <c r="AV44" i="41"/>
  <c r="AU44" i="41"/>
  <c r="AV43" i="41"/>
  <c r="AU43" i="41"/>
  <c r="AV42" i="41"/>
  <c r="AU42" i="41"/>
  <c r="AV41" i="41"/>
  <c r="AU41" i="41"/>
  <c r="AV40" i="41"/>
  <c r="AU40" i="41"/>
  <c r="AV39" i="41"/>
  <c r="AU39" i="41"/>
  <c r="AV38" i="41"/>
  <c r="AU38" i="41"/>
  <c r="AV37" i="41"/>
  <c r="AU37" i="41"/>
  <c r="AV36" i="41"/>
  <c r="AU36" i="41"/>
  <c r="AV35" i="41"/>
  <c r="AU35" i="41"/>
  <c r="AV34" i="41"/>
  <c r="AU34" i="41"/>
  <c r="AV33" i="41"/>
  <c r="AU33" i="41"/>
  <c r="AV32" i="41"/>
  <c r="AU32" i="41"/>
  <c r="AV31" i="41"/>
  <c r="AU31" i="41"/>
  <c r="AV30" i="41"/>
  <c r="AU30" i="41"/>
  <c r="AV29" i="41"/>
  <c r="AU29" i="41"/>
  <c r="AV28" i="41"/>
  <c r="AU28" i="41"/>
  <c r="AV27" i="41"/>
  <c r="AU27" i="41"/>
  <c r="AV26" i="41"/>
  <c r="AU26" i="41"/>
  <c r="AV25" i="41"/>
  <c r="AU25" i="41"/>
  <c r="AV24" i="41"/>
  <c r="AU24" i="41"/>
  <c r="AV23" i="41"/>
  <c r="AU23" i="41"/>
  <c r="AV22" i="41"/>
  <c r="AU22" i="41"/>
  <c r="AV21" i="41"/>
  <c r="AU21" i="41"/>
  <c r="AV20" i="41"/>
  <c r="AU20" i="41"/>
  <c r="AV19" i="41"/>
  <c r="AU19" i="41"/>
  <c r="AV18" i="41"/>
  <c r="AU18" i="41"/>
  <c r="AV17" i="41"/>
  <c r="AU17" i="41"/>
  <c r="AV16" i="41"/>
  <c r="AU16" i="41"/>
  <c r="AV15" i="41"/>
  <c r="AU15" i="41"/>
  <c r="AV14" i="41"/>
  <c r="AU14" i="41"/>
  <c r="AV13" i="41"/>
  <c r="AU13" i="41"/>
  <c r="AV12" i="41"/>
  <c r="AU12" i="41"/>
  <c r="AV11" i="41"/>
  <c r="AU11" i="41"/>
  <c r="AV10" i="41"/>
  <c r="AU10" i="41"/>
  <c r="AV9" i="41"/>
  <c r="AU9" i="41"/>
  <c r="AV8" i="41"/>
  <c r="AU8" i="41"/>
  <c r="AV7" i="41"/>
  <c r="AU7" i="41"/>
  <c r="AM80" i="41"/>
  <c r="AL80" i="41"/>
  <c r="AM79" i="41"/>
  <c r="AL79" i="41"/>
  <c r="AM78" i="41"/>
  <c r="AL78" i="41"/>
  <c r="AM77" i="41"/>
  <c r="AL77" i="41"/>
  <c r="AM76" i="41"/>
  <c r="AL76" i="41"/>
  <c r="AM75" i="41"/>
  <c r="AL75" i="41"/>
  <c r="AM74" i="41"/>
  <c r="AL74" i="41"/>
  <c r="AM73" i="41"/>
  <c r="AL73" i="41"/>
  <c r="AM72" i="41"/>
  <c r="AL72" i="41"/>
  <c r="AM71" i="41"/>
  <c r="AL71" i="41"/>
  <c r="AM70" i="41"/>
  <c r="AL70" i="41"/>
  <c r="AM69" i="41"/>
  <c r="AL69" i="41"/>
  <c r="AM68" i="41"/>
  <c r="AL68" i="41"/>
  <c r="AM67" i="41"/>
  <c r="AL67" i="41"/>
  <c r="AM66" i="41"/>
  <c r="AL66" i="41"/>
  <c r="AM65" i="41"/>
  <c r="AL65" i="41"/>
  <c r="AM64" i="41"/>
  <c r="AL64" i="41"/>
  <c r="AM63" i="41"/>
  <c r="AL63" i="41"/>
  <c r="AM62" i="41"/>
  <c r="AL62" i="41"/>
  <c r="AM61" i="41"/>
  <c r="AL61" i="41"/>
  <c r="AM60" i="41"/>
  <c r="AL60" i="41"/>
  <c r="AM59" i="41"/>
  <c r="AL59" i="41"/>
  <c r="AM58" i="41"/>
  <c r="AL58" i="41"/>
  <c r="AM57" i="41"/>
  <c r="AL57" i="41"/>
  <c r="AM56" i="41"/>
  <c r="AL56" i="41"/>
  <c r="AM55" i="41"/>
  <c r="AL55" i="41"/>
  <c r="AM54" i="41"/>
  <c r="AL54" i="41"/>
  <c r="AM53" i="41"/>
  <c r="AL53" i="41"/>
  <c r="AM52" i="41"/>
  <c r="AL52" i="41"/>
  <c r="AM51" i="41"/>
  <c r="AL51" i="41"/>
  <c r="AM50" i="41"/>
  <c r="AL50" i="41"/>
  <c r="AM49" i="41"/>
  <c r="AL49" i="41"/>
  <c r="AM48" i="41"/>
  <c r="AL48" i="41"/>
  <c r="AM47" i="41"/>
  <c r="AL47" i="41"/>
  <c r="AM46" i="41"/>
  <c r="AL46" i="41"/>
  <c r="AM45" i="41"/>
  <c r="AL45" i="41"/>
  <c r="AM44" i="41"/>
  <c r="AL44" i="41"/>
  <c r="AM43" i="41"/>
  <c r="AL43" i="41"/>
  <c r="AM42" i="41"/>
  <c r="AL42" i="41"/>
  <c r="AM41" i="41"/>
  <c r="AL41" i="41"/>
  <c r="AM40" i="41"/>
  <c r="AL40" i="41"/>
  <c r="AM39" i="41"/>
  <c r="AL39" i="41"/>
  <c r="AM38" i="41"/>
  <c r="AL38" i="41"/>
  <c r="AM37" i="41"/>
  <c r="AL37" i="41"/>
  <c r="AM36" i="41"/>
  <c r="AL36" i="41"/>
  <c r="AM35" i="41"/>
  <c r="AL35" i="41"/>
  <c r="AM34" i="41"/>
  <c r="AL34" i="41"/>
  <c r="AM33" i="41"/>
  <c r="AL33" i="41"/>
  <c r="AM32" i="41"/>
  <c r="AL32" i="41"/>
  <c r="AM31" i="41"/>
  <c r="AL31" i="41"/>
  <c r="AM30" i="41"/>
  <c r="AL30" i="41"/>
  <c r="AM29" i="41"/>
  <c r="AL29" i="41"/>
  <c r="AM28" i="41"/>
  <c r="AL28" i="41"/>
  <c r="AM27" i="41"/>
  <c r="AL27" i="41"/>
  <c r="AM26" i="41"/>
  <c r="AL26" i="41"/>
  <c r="AM25" i="41"/>
  <c r="AL25" i="41"/>
  <c r="AM24" i="41"/>
  <c r="AL24" i="41"/>
  <c r="AM23" i="41"/>
  <c r="AL23" i="41"/>
  <c r="AM22" i="41"/>
  <c r="AL22" i="41"/>
  <c r="AM21" i="41"/>
  <c r="AL21" i="41"/>
  <c r="AM20" i="41"/>
  <c r="AL20" i="41"/>
  <c r="AM19" i="41"/>
  <c r="AL19" i="41"/>
  <c r="AM18" i="41"/>
  <c r="AL18" i="41"/>
  <c r="AM17" i="41"/>
  <c r="AL17" i="41"/>
  <c r="AM16" i="41"/>
  <c r="AL16" i="41"/>
  <c r="AM15" i="41"/>
  <c r="AL15" i="41"/>
  <c r="AM14" i="41"/>
  <c r="AL14" i="41"/>
  <c r="AM13" i="41"/>
  <c r="AL13" i="41"/>
  <c r="AM12" i="41"/>
  <c r="AL12" i="41"/>
  <c r="AM11" i="41"/>
  <c r="AL11" i="41"/>
  <c r="AM10" i="41"/>
  <c r="AL10" i="41"/>
  <c r="AM9" i="41"/>
  <c r="AL9" i="41"/>
  <c r="AM8" i="41"/>
  <c r="AL8" i="41"/>
  <c r="AM7" i="41"/>
  <c r="AL7" i="41"/>
  <c r="AD80" i="41"/>
  <c r="AC80" i="41"/>
  <c r="AD79" i="41"/>
  <c r="AC79" i="41"/>
  <c r="AD78" i="41"/>
  <c r="AC78" i="41"/>
  <c r="AD77" i="41"/>
  <c r="AC77" i="41"/>
  <c r="AD76" i="41"/>
  <c r="AC76" i="41"/>
  <c r="AD75" i="41"/>
  <c r="AC75" i="41"/>
  <c r="AD74" i="41"/>
  <c r="AC74" i="41"/>
  <c r="AD73" i="41"/>
  <c r="AC73" i="41"/>
  <c r="AD72" i="41"/>
  <c r="AC72" i="41"/>
  <c r="AD71" i="41"/>
  <c r="AC71" i="41"/>
  <c r="AD70" i="41"/>
  <c r="AC70" i="41"/>
  <c r="AD69" i="41"/>
  <c r="AC69" i="41"/>
  <c r="AD68" i="41"/>
  <c r="AC68" i="41"/>
  <c r="AD67" i="41"/>
  <c r="AC67" i="41"/>
  <c r="AD66" i="41"/>
  <c r="AC66" i="41"/>
  <c r="AD65" i="41"/>
  <c r="AC65" i="41"/>
  <c r="AD64" i="41"/>
  <c r="AC64" i="41"/>
  <c r="AD63" i="41"/>
  <c r="AC63" i="41"/>
  <c r="AD62" i="41"/>
  <c r="AC62" i="41"/>
  <c r="AD61" i="41"/>
  <c r="AC61" i="41"/>
  <c r="AD60" i="41"/>
  <c r="AC60" i="41"/>
  <c r="AD59" i="41"/>
  <c r="AC59" i="41"/>
  <c r="AD58" i="41"/>
  <c r="AC58" i="41"/>
  <c r="AD57" i="41"/>
  <c r="AC57" i="41"/>
  <c r="AD56" i="41"/>
  <c r="AC56" i="41"/>
  <c r="AD55" i="41"/>
  <c r="AC55" i="41"/>
  <c r="AD54" i="41"/>
  <c r="AC54" i="41"/>
  <c r="AD53" i="41"/>
  <c r="AC53" i="41"/>
  <c r="AD52" i="41"/>
  <c r="AC52" i="41"/>
  <c r="AD51" i="41"/>
  <c r="AC51" i="41"/>
  <c r="AD50" i="41"/>
  <c r="AC50" i="41"/>
  <c r="AD49" i="41"/>
  <c r="AC49" i="41"/>
  <c r="AD48" i="41"/>
  <c r="AC48" i="41"/>
  <c r="AD47" i="41"/>
  <c r="AC47" i="41"/>
  <c r="AD46" i="41"/>
  <c r="AC46" i="41"/>
  <c r="AD45" i="41"/>
  <c r="AC45" i="41"/>
  <c r="AD44" i="41"/>
  <c r="AC44" i="41"/>
  <c r="AD43" i="41"/>
  <c r="AC43" i="41"/>
  <c r="AD42" i="41"/>
  <c r="AC42" i="41"/>
  <c r="AD41" i="41"/>
  <c r="AC41" i="41"/>
  <c r="AD40" i="41"/>
  <c r="AC40" i="41"/>
  <c r="AD39" i="41"/>
  <c r="AC39" i="41"/>
  <c r="AD38" i="41"/>
  <c r="AC38" i="41"/>
  <c r="AD37" i="41"/>
  <c r="AC37" i="41"/>
  <c r="AD36" i="41"/>
  <c r="AC36" i="41"/>
  <c r="AD35" i="41"/>
  <c r="AC35" i="41"/>
  <c r="AD34" i="41"/>
  <c r="AC34" i="41"/>
  <c r="AD33" i="41"/>
  <c r="AC33" i="41"/>
  <c r="AD32" i="41"/>
  <c r="AC32" i="41"/>
  <c r="AD31" i="41"/>
  <c r="AC31" i="41"/>
  <c r="AD30" i="41"/>
  <c r="AC30" i="41"/>
  <c r="AD29" i="41"/>
  <c r="AC29" i="41"/>
  <c r="AD28" i="41"/>
  <c r="AC28" i="41"/>
  <c r="AD27" i="41"/>
  <c r="AC27" i="41"/>
  <c r="AD26" i="41"/>
  <c r="AC26" i="41"/>
  <c r="AD25" i="41"/>
  <c r="AC25" i="41"/>
  <c r="AD24" i="41"/>
  <c r="AC24" i="41"/>
  <c r="AD23" i="41"/>
  <c r="AC23" i="41"/>
  <c r="AD22" i="41"/>
  <c r="AC22" i="41"/>
  <c r="AD21" i="41"/>
  <c r="AC21" i="41"/>
  <c r="AD20" i="41"/>
  <c r="AC20" i="41"/>
  <c r="AD19" i="41"/>
  <c r="AC19" i="41"/>
  <c r="AD18" i="41"/>
  <c r="AC18" i="41"/>
  <c r="AD17" i="41"/>
  <c r="AC17" i="41"/>
  <c r="AD16" i="41"/>
  <c r="AC16" i="41"/>
  <c r="AD15" i="41"/>
  <c r="AC15" i="41"/>
  <c r="AD14" i="41"/>
  <c r="AC14" i="41"/>
  <c r="AD13" i="41"/>
  <c r="AC13" i="41"/>
  <c r="AD12" i="41"/>
  <c r="AC12" i="41"/>
  <c r="AD11" i="41"/>
  <c r="AC11" i="41"/>
  <c r="AD10" i="41"/>
  <c r="AC10" i="41"/>
  <c r="AD9" i="41"/>
  <c r="AC9" i="41"/>
  <c r="AD8" i="41"/>
  <c r="AC8" i="41"/>
  <c r="AD7" i="41"/>
  <c r="AC7" i="41"/>
  <c r="U80" i="41"/>
  <c r="T80" i="41"/>
  <c r="U79" i="41"/>
  <c r="T79" i="41"/>
  <c r="U78" i="41"/>
  <c r="T78" i="41"/>
  <c r="U77" i="41"/>
  <c r="T77" i="41"/>
  <c r="U76" i="41"/>
  <c r="T76" i="41"/>
  <c r="U75" i="41"/>
  <c r="T75" i="41"/>
  <c r="U74" i="41"/>
  <c r="T74" i="41"/>
  <c r="U73" i="41"/>
  <c r="T73" i="41"/>
  <c r="U72" i="41"/>
  <c r="T72" i="41"/>
  <c r="U71" i="41"/>
  <c r="T71" i="41"/>
  <c r="U70" i="41"/>
  <c r="T70" i="41"/>
  <c r="U69" i="41"/>
  <c r="T69" i="41"/>
  <c r="U68" i="41"/>
  <c r="T68" i="41"/>
  <c r="U67" i="41"/>
  <c r="T67" i="41"/>
  <c r="U66" i="41"/>
  <c r="T66" i="41"/>
  <c r="U65" i="41"/>
  <c r="T65" i="41"/>
  <c r="U64" i="41"/>
  <c r="T64" i="41"/>
  <c r="U63" i="41"/>
  <c r="T63" i="41"/>
  <c r="U62" i="41"/>
  <c r="T62" i="41"/>
  <c r="U61" i="41"/>
  <c r="T61" i="41"/>
  <c r="U60" i="41"/>
  <c r="T60" i="41"/>
  <c r="U59" i="41"/>
  <c r="T59" i="41"/>
  <c r="U58" i="41"/>
  <c r="T58" i="41"/>
  <c r="U57" i="41"/>
  <c r="T57" i="41"/>
  <c r="U56" i="41"/>
  <c r="T56" i="41"/>
  <c r="U55" i="41"/>
  <c r="T55" i="41"/>
  <c r="U54" i="41"/>
  <c r="T54" i="41"/>
  <c r="U53" i="41"/>
  <c r="T53" i="41"/>
  <c r="U52" i="41"/>
  <c r="T52" i="41"/>
  <c r="U51" i="41"/>
  <c r="T51" i="41"/>
  <c r="U50" i="41"/>
  <c r="T50" i="41"/>
  <c r="U49" i="41"/>
  <c r="T49" i="41"/>
  <c r="U48" i="41"/>
  <c r="T48" i="41"/>
  <c r="U47" i="41"/>
  <c r="T47" i="41"/>
  <c r="U46" i="41"/>
  <c r="T46" i="41"/>
  <c r="U45" i="41"/>
  <c r="T45" i="41"/>
  <c r="U44" i="41"/>
  <c r="T44" i="41"/>
  <c r="U43" i="41"/>
  <c r="T43" i="41"/>
  <c r="U42" i="41"/>
  <c r="T42" i="41"/>
  <c r="U41" i="41"/>
  <c r="T41" i="41"/>
  <c r="U40" i="41"/>
  <c r="T40" i="41"/>
  <c r="U39" i="41"/>
  <c r="T39" i="41"/>
  <c r="U38" i="41"/>
  <c r="T38" i="41"/>
  <c r="U37" i="41"/>
  <c r="T37" i="41"/>
  <c r="U36" i="41"/>
  <c r="T36" i="41"/>
  <c r="U35" i="41"/>
  <c r="T35" i="41"/>
  <c r="U34" i="41"/>
  <c r="T34" i="41"/>
  <c r="U33" i="41"/>
  <c r="T33" i="41"/>
  <c r="U32" i="41"/>
  <c r="T32" i="41"/>
  <c r="U31" i="41"/>
  <c r="T31" i="41"/>
  <c r="U30" i="41"/>
  <c r="T30" i="41"/>
  <c r="U29" i="41"/>
  <c r="T29" i="41"/>
  <c r="U28" i="41"/>
  <c r="T28" i="41"/>
  <c r="U27" i="41"/>
  <c r="T27" i="41"/>
  <c r="U26" i="41"/>
  <c r="T26" i="41"/>
  <c r="U25" i="41"/>
  <c r="T25" i="41"/>
  <c r="U24" i="41"/>
  <c r="T24" i="41"/>
  <c r="U23" i="41"/>
  <c r="T23" i="41"/>
  <c r="U22" i="41"/>
  <c r="T22" i="41"/>
  <c r="U21" i="41"/>
  <c r="T21" i="41"/>
  <c r="U20" i="41"/>
  <c r="T20" i="41"/>
  <c r="U19" i="41"/>
  <c r="T19" i="41"/>
  <c r="U18" i="41"/>
  <c r="T18" i="41"/>
  <c r="U17" i="41"/>
  <c r="T17" i="41"/>
  <c r="U16" i="41"/>
  <c r="T16" i="41"/>
  <c r="U15" i="41"/>
  <c r="T15" i="41"/>
  <c r="U14" i="41"/>
  <c r="T14" i="41"/>
  <c r="U13" i="41"/>
  <c r="T13" i="41"/>
  <c r="U12" i="41"/>
  <c r="T12" i="41"/>
  <c r="U11" i="41"/>
  <c r="T11" i="41"/>
  <c r="U10" i="41"/>
  <c r="T10" i="41"/>
  <c r="U9" i="41"/>
  <c r="T9" i="41"/>
  <c r="U8" i="41"/>
  <c r="T8" i="41"/>
  <c r="U7" i="41"/>
  <c r="T7" i="41"/>
  <c r="BJ80" i="41"/>
  <c r="BI80" i="41"/>
  <c r="BJ79" i="41"/>
  <c r="BI79" i="41"/>
  <c r="BJ78" i="41"/>
  <c r="BI78" i="41"/>
  <c r="BJ77" i="41"/>
  <c r="BI77" i="41"/>
  <c r="BJ76" i="41"/>
  <c r="BI76" i="41"/>
  <c r="BJ75" i="41"/>
  <c r="BI75" i="41"/>
  <c r="BJ74" i="41"/>
  <c r="BI74" i="41"/>
  <c r="BJ73" i="41"/>
  <c r="BI73" i="41"/>
  <c r="BJ72" i="41"/>
  <c r="BI72" i="41"/>
  <c r="BJ71" i="41"/>
  <c r="BI71" i="41"/>
  <c r="BJ70" i="41"/>
  <c r="BI70" i="41"/>
  <c r="BJ69" i="41"/>
  <c r="BI69" i="41"/>
  <c r="BJ68" i="41"/>
  <c r="BI68" i="41"/>
  <c r="BJ67" i="41"/>
  <c r="BI67" i="41"/>
  <c r="BJ66" i="41"/>
  <c r="BI66" i="41"/>
  <c r="BJ65" i="41"/>
  <c r="BI65" i="41"/>
  <c r="BJ64" i="41"/>
  <c r="BI64" i="41"/>
  <c r="BJ63" i="41"/>
  <c r="BI63" i="41"/>
  <c r="BJ62" i="41"/>
  <c r="BI62" i="41"/>
  <c r="BJ61" i="41"/>
  <c r="BI61" i="41"/>
  <c r="BJ60" i="41"/>
  <c r="BI60" i="41"/>
  <c r="BJ59" i="41"/>
  <c r="BI59" i="41"/>
  <c r="BJ58" i="41"/>
  <c r="BI58" i="41"/>
  <c r="BJ57" i="41"/>
  <c r="BI57" i="41"/>
  <c r="BJ56" i="41"/>
  <c r="BI56" i="41"/>
  <c r="BJ55" i="41"/>
  <c r="BI55" i="41"/>
  <c r="BJ54" i="41"/>
  <c r="BI54" i="41"/>
  <c r="BJ53" i="41"/>
  <c r="BI53" i="41"/>
  <c r="BJ52" i="41"/>
  <c r="BI52" i="41"/>
  <c r="BJ51" i="41"/>
  <c r="BI51" i="41"/>
  <c r="BJ50" i="41"/>
  <c r="BI50" i="41"/>
  <c r="BJ49" i="41"/>
  <c r="BI49" i="41"/>
  <c r="BJ48" i="41"/>
  <c r="BI48" i="41"/>
  <c r="BJ47" i="41"/>
  <c r="BI47" i="41"/>
  <c r="BJ46" i="41"/>
  <c r="BI46" i="41"/>
  <c r="BJ45" i="41"/>
  <c r="BI45" i="41"/>
  <c r="BJ44" i="41"/>
  <c r="BI44" i="41"/>
  <c r="BJ43" i="41"/>
  <c r="BI43" i="41"/>
  <c r="BJ42" i="41"/>
  <c r="BI42" i="41"/>
  <c r="BJ41" i="41"/>
  <c r="BI41" i="41"/>
  <c r="BJ40" i="41"/>
  <c r="BI40" i="41"/>
  <c r="BJ39" i="41"/>
  <c r="BI39" i="41"/>
  <c r="BJ38" i="41"/>
  <c r="BI38" i="41"/>
  <c r="BJ37" i="41"/>
  <c r="BI37" i="41"/>
  <c r="BJ36" i="41"/>
  <c r="BI36" i="41"/>
  <c r="BJ35" i="41"/>
  <c r="BI35" i="41"/>
  <c r="BJ34" i="41"/>
  <c r="BI34" i="41"/>
  <c r="BJ33" i="41"/>
  <c r="BI33" i="41"/>
  <c r="BJ32" i="41"/>
  <c r="BI32" i="41"/>
  <c r="BJ31" i="41"/>
  <c r="BI31" i="41"/>
  <c r="BJ30" i="41"/>
  <c r="BI30" i="41"/>
  <c r="BJ29" i="41"/>
  <c r="BI29" i="41"/>
  <c r="BJ28" i="41"/>
  <c r="BI28" i="41"/>
  <c r="BJ27" i="41"/>
  <c r="BI27" i="41"/>
  <c r="BJ26" i="41"/>
  <c r="BI26" i="41"/>
  <c r="BJ25" i="41"/>
  <c r="BI25" i="41"/>
  <c r="BJ24" i="41"/>
  <c r="BI24" i="41"/>
  <c r="BJ23" i="41"/>
  <c r="BI23" i="41"/>
  <c r="BJ22" i="41"/>
  <c r="BI22" i="41"/>
  <c r="BJ21" i="41"/>
  <c r="BI21" i="41"/>
  <c r="BJ20" i="41"/>
  <c r="BI20" i="41"/>
  <c r="BJ19" i="41"/>
  <c r="BI19" i="41"/>
  <c r="BJ18" i="41"/>
  <c r="BI18" i="41"/>
  <c r="BJ17" i="41"/>
  <c r="BI17" i="41"/>
  <c r="BJ16" i="41"/>
  <c r="BI16" i="41"/>
  <c r="BJ15" i="41"/>
  <c r="BI15" i="41"/>
  <c r="BJ14" i="41"/>
  <c r="BI14" i="41"/>
  <c r="BJ13" i="41"/>
  <c r="BI13" i="41"/>
  <c r="BJ12" i="41"/>
  <c r="BI12" i="41"/>
  <c r="BJ11" i="41"/>
  <c r="BI11" i="41"/>
  <c r="BJ10" i="41"/>
  <c r="BI10" i="41"/>
  <c r="BJ9" i="41"/>
  <c r="BI9" i="41"/>
  <c r="BJ8" i="41"/>
  <c r="BI8" i="41"/>
  <c r="BJ7" i="41"/>
  <c r="BI7" i="41"/>
  <c r="BA80" i="41"/>
  <c r="AZ80" i="41"/>
  <c r="BA79" i="41"/>
  <c r="AZ79" i="41"/>
  <c r="BA78" i="41"/>
  <c r="AZ78" i="41"/>
  <c r="BA77" i="41"/>
  <c r="AZ77" i="41"/>
  <c r="BA76" i="41"/>
  <c r="AZ76" i="41"/>
  <c r="BA75" i="41"/>
  <c r="AZ75" i="41"/>
  <c r="BA74" i="41"/>
  <c r="AZ74" i="41"/>
  <c r="BA73" i="41"/>
  <c r="AZ73" i="41"/>
  <c r="BA72" i="41"/>
  <c r="AZ72" i="41"/>
  <c r="BA71" i="41"/>
  <c r="AZ71" i="41"/>
  <c r="BA70" i="41"/>
  <c r="AZ70" i="41"/>
  <c r="BA69" i="41"/>
  <c r="AZ69" i="41"/>
  <c r="BA68" i="41"/>
  <c r="AZ68" i="41"/>
  <c r="BA67" i="41"/>
  <c r="AZ67" i="41"/>
  <c r="BA66" i="41"/>
  <c r="AZ66" i="41"/>
  <c r="BA65" i="41"/>
  <c r="AZ65" i="41"/>
  <c r="BA64" i="41"/>
  <c r="AZ64" i="41"/>
  <c r="BA63" i="41"/>
  <c r="AZ63" i="41"/>
  <c r="BA62" i="41"/>
  <c r="AZ62" i="41"/>
  <c r="BA61" i="41"/>
  <c r="AZ61" i="41"/>
  <c r="BA60" i="41"/>
  <c r="AZ60" i="41"/>
  <c r="BA59" i="41"/>
  <c r="AZ59" i="41"/>
  <c r="BA58" i="41"/>
  <c r="AZ58" i="41"/>
  <c r="BA57" i="41"/>
  <c r="AZ57" i="41"/>
  <c r="BA56" i="41"/>
  <c r="AZ56" i="41"/>
  <c r="BA55" i="41"/>
  <c r="AZ55" i="41"/>
  <c r="BA54" i="41"/>
  <c r="AZ54" i="41"/>
  <c r="BA53" i="41"/>
  <c r="AZ53" i="41"/>
  <c r="BA52" i="41"/>
  <c r="AZ52" i="41"/>
  <c r="BA51" i="41"/>
  <c r="AZ51" i="41"/>
  <c r="BA50" i="41"/>
  <c r="AZ50" i="41"/>
  <c r="BA49" i="41"/>
  <c r="AZ49" i="41"/>
  <c r="BA48" i="41"/>
  <c r="AZ48" i="41"/>
  <c r="BA47" i="41"/>
  <c r="AZ47" i="41"/>
  <c r="BA46" i="41"/>
  <c r="AZ46" i="41"/>
  <c r="BA45" i="41"/>
  <c r="AZ45" i="41"/>
  <c r="BA44" i="41"/>
  <c r="AZ44" i="41"/>
  <c r="BA43" i="41"/>
  <c r="AZ43" i="41"/>
  <c r="BA42" i="41"/>
  <c r="AZ42" i="41"/>
  <c r="BA41" i="41"/>
  <c r="AZ41" i="41"/>
  <c r="BA40" i="41"/>
  <c r="AZ40" i="41"/>
  <c r="BA39" i="41"/>
  <c r="AZ39" i="41"/>
  <c r="BA38" i="41"/>
  <c r="AZ38" i="41"/>
  <c r="BA37" i="41"/>
  <c r="AZ37" i="41"/>
  <c r="BA36" i="41"/>
  <c r="AZ36" i="41"/>
  <c r="BA35" i="41"/>
  <c r="AZ35" i="41"/>
  <c r="BA34" i="41"/>
  <c r="AZ34" i="41"/>
  <c r="BA33" i="41"/>
  <c r="AZ33" i="41"/>
  <c r="BA32" i="41"/>
  <c r="AZ32" i="41"/>
  <c r="BA31" i="41"/>
  <c r="AZ31" i="41"/>
  <c r="BA30" i="41"/>
  <c r="AZ30" i="41"/>
  <c r="BA29" i="41"/>
  <c r="AZ29" i="41"/>
  <c r="BA28" i="41"/>
  <c r="AZ28" i="41"/>
  <c r="BA27" i="41"/>
  <c r="AZ27" i="41"/>
  <c r="BA26" i="41"/>
  <c r="AZ26" i="41"/>
  <c r="BA25" i="41"/>
  <c r="AZ25" i="41"/>
  <c r="BA24" i="41"/>
  <c r="AZ24" i="41"/>
  <c r="BA23" i="41"/>
  <c r="AZ23" i="41"/>
  <c r="BA22" i="41"/>
  <c r="AZ22" i="41"/>
  <c r="BA21" i="41"/>
  <c r="AZ21" i="41"/>
  <c r="BA20" i="41"/>
  <c r="AZ20" i="41"/>
  <c r="BA19" i="41"/>
  <c r="AZ19" i="41"/>
  <c r="BA18" i="41"/>
  <c r="AZ18" i="41"/>
  <c r="BA17" i="41"/>
  <c r="AZ17" i="41"/>
  <c r="BA16" i="41"/>
  <c r="AZ16" i="41"/>
  <c r="BA15" i="41"/>
  <c r="AZ15" i="41"/>
  <c r="BA14" i="41"/>
  <c r="AZ14" i="41"/>
  <c r="BA13" i="41"/>
  <c r="AZ13" i="41"/>
  <c r="BA12" i="41"/>
  <c r="AZ12" i="41"/>
  <c r="BA11" i="41"/>
  <c r="AZ11" i="41"/>
  <c r="BA10" i="41"/>
  <c r="AZ10" i="41"/>
  <c r="BA9" i="41"/>
  <c r="AZ9" i="41"/>
  <c r="BA8" i="41"/>
  <c r="AZ8" i="41"/>
  <c r="BA7" i="41"/>
  <c r="AZ7" i="41"/>
  <c r="AR80" i="41"/>
  <c r="AQ80" i="41"/>
  <c r="AR79" i="41"/>
  <c r="AQ79" i="41"/>
  <c r="AR78" i="41"/>
  <c r="AQ78" i="41"/>
  <c r="AR77" i="41"/>
  <c r="AQ77" i="41"/>
  <c r="AR76" i="41"/>
  <c r="AQ76" i="41"/>
  <c r="AR75" i="41"/>
  <c r="AQ75" i="41"/>
  <c r="AR74" i="41"/>
  <c r="AQ74" i="41"/>
  <c r="AR73" i="41"/>
  <c r="AQ73" i="41"/>
  <c r="AR72" i="41"/>
  <c r="AQ72" i="41"/>
  <c r="AR71" i="41"/>
  <c r="AQ71" i="41"/>
  <c r="AR70" i="41"/>
  <c r="AQ70" i="41"/>
  <c r="AR69" i="41"/>
  <c r="AQ69" i="41"/>
  <c r="AR68" i="41"/>
  <c r="AQ68" i="41"/>
  <c r="AR67" i="41"/>
  <c r="AQ67" i="41"/>
  <c r="AR66" i="41"/>
  <c r="AQ66" i="41"/>
  <c r="AR65" i="41"/>
  <c r="AQ65" i="41"/>
  <c r="AR64" i="41"/>
  <c r="AQ64" i="41"/>
  <c r="AR63" i="41"/>
  <c r="AQ63" i="41"/>
  <c r="AR62" i="41"/>
  <c r="AQ62" i="41"/>
  <c r="AR61" i="41"/>
  <c r="AQ61" i="41"/>
  <c r="AR60" i="41"/>
  <c r="AQ60" i="41"/>
  <c r="AR59" i="41"/>
  <c r="AQ59" i="41"/>
  <c r="AR58" i="41"/>
  <c r="AQ58" i="41"/>
  <c r="AR57" i="41"/>
  <c r="AQ57" i="41"/>
  <c r="AR56" i="41"/>
  <c r="AQ56" i="41"/>
  <c r="AR55" i="41"/>
  <c r="AQ55" i="41"/>
  <c r="AR54" i="41"/>
  <c r="AQ54" i="41"/>
  <c r="AR53" i="41"/>
  <c r="AQ53" i="41"/>
  <c r="AR52" i="41"/>
  <c r="AQ52" i="41"/>
  <c r="AR51" i="41"/>
  <c r="AQ51" i="41"/>
  <c r="AR50" i="41"/>
  <c r="AQ50" i="41"/>
  <c r="AR49" i="41"/>
  <c r="AQ49" i="41"/>
  <c r="AR48" i="41"/>
  <c r="AQ48" i="41"/>
  <c r="AR47" i="41"/>
  <c r="AQ47" i="41"/>
  <c r="AR46" i="41"/>
  <c r="AQ46" i="41"/>
  <c r="AR45" i="41"/>
  <c r="AQ45" i="41"/>
  <c r="AR44" i="41"/>
  <c r="AQ44" i="41"/>
  <c r="AR43" i="41"/>
  <c r="AQ43" i="41"/>
  <c r="AR42" i="41"/>
  <c r="AQ42" i="41"/>
  <c r="AR41" i="41"/>
  <c r="AQ41" i="41"/>
  <c r="AR40" i="41"/>
  <c r="AQ40" i="41"/>
  <c r="AR39" i="41"/>
  <c r="AQ39" i="41"/>
  <c r="AR38" i="41"/>
  <c r="AQ38" i="41"/>
  <c r="AR37" i="41"/>
  <c r="AQ37" i="41"/>
  <c r="AR36" i="41"/>
  <c r="AQ36" i="41"/>
  <c r="AR35" i="41"/>
  <c r="AQ35" i="41"/>
  <c r="AR34" i="41"/>
  <c r="AQ34" i="41"/>
  <c r="AR33" i="41"/>
  <c r="AQ33" i="41"/>
  <c r="AR32" i="41"/>
  <c r="AQ32" i="41"/>
  <c r="AR31" i="41"/>
  <c r="AQ31" i="41"/>
  <c r="AR30" i="41"/>
  <c r="AQ30" i="41"/>
  <c r="AR29" i="41"/>
  <c r="AQ29" i="41"/>
  <c r="AR28" i="41"/>
  <c r="AQ28" i="41"/>
  <c r="AR27" i="41"/>
  <c r="AQ27" i="41"/>
  <c r="AR26" i="41"/>
  <c r="AQ26" i="41"/>
  <c r="AR25" i="41"/>
  <c r="AQ25" i="41"/>
  <c r="AR24" i="41"/>
  <c r="AQ24" i="41"/>
  <c r="AR23" i="41"/>
  <c r="AQ23" i="41"/>
  <c r="AR22" i="41"/>
  <c r="AQ22" i="41"/>
  <c r="AR21" i="41"/>
  <c r="AQ21" i="41"/>
  <c r="AR20" i="41"/>
  <c r="AQ20" i="41"/>
  <c r="AR19" i="41"/>
  <c r="AQ19" i="41"/>
  <c r="AR18" i="41"/>
  <c r="AQ18" i="41"/>
  <c r="AR17" i="41"/>
  <c r="AQ17" i="41"/>
  <c r="AR16" i="41"/>
  <c r="AQ16" i="41"/>
  <c r="AR15" i="41"/>
  <c r="AQ15" i="41"/>
  <c r="AR14" i="41"/>
  <c r="AQ14" i="41"/>
  <c r="AR13" i="41"/>
  <c r="AQ13" i="41"/>
  <c r="AR12" i="41"/>
  <c r="AQ12" i="41"/>
  <c r="AR11" i="41"/>
  <c r="AQ11" i="41"/>
  <c r="AR10" i="41"/>
  <c r="AQ10" i="41"/>
  <c r="AR9" i="41"/>
  <c r="AQ9" i="41"/>
  <c r="AR8" i="41"/>
  <c r="AQ8" i="41"/>
  <c r="AR7" i="41"/>
  <c r="AQ7" i="41"/>
  <c r="AI80" i="41"/>
  <c r="AH80" i="41"/>
  <c r="AI79" i="41"/>
  <c r="AH79" i="41"/>
  <c r="AI78" i="41"/>
  <c r="AH78" i="41"/>
  <c r="AI77" i="41"/>
  <c r="AH77" i="41"/>
  <c r="AI76" i="41"/>
  <c r="AH76" i="41"/>
  <c r="AI75" i="41"/>
  <c r="AH75" i="41"/>
  <c r="AI74" i="41"/>
  <c r="AH74" i="41"/>
  <c r="AI73" i="41"/>
  <c r="AH73" i="41"/>
  <c r="AI72" i="41"/>
  <c r="AH72" i="41"/>
  <c r="AI71" i="41"/>
  <c r="AH71" i="41"/>
  <c r="AI70" i="41"/>
  <c r="AH70" i="41"/>
  <c r="AI69" i="41"/>
  <c r="AH69" i="41"/>
  <c r="AI68" i="41"/>
  <c r="AH68" i="41"/>
  <c r="AI67" i="41"/>
  <c r="AH67" i="41"/>
  <c r="AI66" i="41"/>
  <c r="AH66" i="41"/>
  <c r="AI65" i="41"/>
  <c r="AH65" i="41"/>
  <c r="AI64" i="41"/>
  <c r="AH64" i="41"/>
  <c r="AI63" i="41"/>
  <c r="AH63" i="41"/>
  <c r="AI62" i="41"/>
  <c r="AH62" i="41"/>
  <c r="AI61" i="41"/>
  <c r="AH61" i="41"/>
  <c r="AI60" i="41"/>
  <c r="AH60" i="41"/>
  <c r="AI59" i="41"/>
  <c r="AH59" i="41"/>
  <c r="AI58" i="41"/>
  <c r="AH58" i="41"/>
  <c r="AI57" i="41"/>
  <c r="AH57" i="41"/>
  <c r="AI56" i="41"/>
  <c r="AH56" i="41"/>
  <c r="AI55" i="41"/>
  <c r="AH55" i="41"/>
  <c r="AI54" i="41"/>
  <c r="AH54" i="41"/>
  <c r="AI53" i="41"/>
  <c r="AH53" i="41"/>
  <c r="AI52" i="41"/>
  <c r="AH52" i="41"/>
  <c r="AI51" i="41"/>
  <c r="AH51" i="41"/>
  <c r="AI50" i="41"/>
  <c r="AH50" i="41"/>
  <c r="AI49" i="41"/>
  <c r="AH49" i="41"/>
  <c r="AI48" i="41"/>
  <c r="AH48" i="41"/>
  <c r="AI47" i="41"/>
  <c r="AH47" i="41"/>
  <c r="AI46" i="41"/>
  <c r="AH46" i="41"/>
  <c r="AI45" i="41"/>
  <c r="AH45" i="41"/>
  <c r="AI44" i="41"/>
  <c r="AH44" i="41"/>
  <c r="AI43" i="41"/>
  <c r="AH43" i="41"/>
  <c r="AI42" i="41"/>
  <c r="AH42" i="41"/>
  <c r="AI41" i="41"/>
  <c r="AH41" i="41"/>
  <c r="AI40" i="41"/>
  <c r="AH40" i="41"/>
  <c r="AI39" i="41"/>
  <c r="AH39" i="41"/>
  <c r="AI38" i="41"/>
  <c r="AH38" i="41"/>
  <c r="AI37" i="41"/>
  <c r="AH37" i="41"/>
  <c r="AI36" i="41"/>
  <c r="AH36" i="41"/>
  <c r="AI35" i="41"/>
  <c r="AH35" i="41"/>
  <c r="AI34" i="41"/>
  <c r="AH34" i="41"/>
  <c r="AI33" i="41"/>
  <c r="AH33" i="41"/>
  <c r="AI32" i="41"/>
  <c r="AH32" i="41"/>
  <c r="AI31" i="41"/>
  <c r="AH31" i="41"/>
  <c r="AI30" i="41"/>
  <c r="AH30" i="41"/>
  <c r="AI29" i="41"/>
  <c r="AH29" i="41"/>
  <c r="AI28" i="41"/>
  <c r="AH28" i="41"/>
  <c r="AI27" i="41"/>
  <c r="AH27" i="41"/>
  <c r="AI26" i="41"/>
  <c r="AH26" i="41"/>
  <c r="AI25" i="41"/>
  <c r="AH25" i="41"/>
  <c r="AI24" i="41"/>
  <c r="AH24" i="41"/>
  <c r="AI23" i="41"/>
  <c r="AH23" i="41"/>
  <c r="AI22" i="41"/>
  <c r="AH22" i="41"/>
  <c r="AI21" i="41"/>
  <c r="AH21" i="41"/>
  <c r="AI20" i="41"/>
  <c r="AH20" i="41"/>
  <c r="AI19" i="41"/>
  <c r="AH19" i="41"/>
  <c r="AI18" i="41"/>
  <c r="AH18" i="41"/>
  <c r="AI17" i="41"/>
  <c r="AH17" i="41"/>
  <c r="AI16" i="41"/>
  <c r="AH16" i="41"/>
  <c r="AI15" i="41"/>
  <c r="AH15" i="41"/>
  <c r="AI14" i="41"/>
  <c r="AH14" i="41"/>
  <c r="AI13" i="41"/>
  <c r="AH13" i="41"/>
  <c r="AI12" i="41"/>
  <c r="AH12" i="41"/>
  <c r="AI11" i="41"/>
  <c r="AH11" i="41"/>
  <c r="AI10" i="41"/>
  <c r="AH10" i="41"/>
  <c r="AI9" i="41"/>
  <c r="AH9" i="41"/>
  <c r="AI8" i="41"/>
  <c r="AH8" i="41"/>
  <c r="AI7" i="41"/>
  <c r="AH7" i="41"/>
  <c r="Z80" i="41"/>
  <c r="Y80" i="41"/>
  <c r="Z79" i="41"/>
  <c r="Y79" i="41"/>
  <c r="Z78" i="41"/>
  <c r="Y78" i="41"/>
  <c r="Z77" i="41"/>
  <c r="Y77" i="41"/>
  <c r="Z76" i="41"/>
  <c r="Y76" i="41"/>
  <c r="Z75" i="41"/>
  <c r="Y75" i="41"/>
  <c r="Z74" i="41"/>
  <c r="Y74" i="41"/>
  <c r="Z73" i="41"/>
  <c r="Y73" i="41"/>
  <c r="Z72" i="41"/>
  <c r="Y72" i="41"/>
  <c r="Z71" i="41"/>
  <c r="Y71" i="41"/>
  <c r="Z70" i="41"/>
  <c r="Y70" i="41"/>
  <c r="Z69" i="41"/>
  <c r="Y69" i="41"/>
  <c r="Z68" i="41"/>
  <c r="Y68" i="41"/>
  <c r="Z67" i="41"/>
  <c r="Y67" i="41"/>
  <c r="Z66" i="41"/>
  <c r="Y66" i="41"/>
  <c r="Z65" i="41"/>
  <c r="Y65" i="41"/>
  <c r="Z64" i="41"/>
  <c r="Y64" i="41"/>
  <c r="Z63" i="41"/>
  <c r="Y63" i="41"/>
  <c r="Z62" i="41"/>
  <c r="Y62" i="41"/>
  <c r="Z61" i="41"/>
  <c r="Y61" i="41"/>
  <c r="Z60" i="41"/>
  <c r="Y60" i="41"/>
  <c r="Z59" i="41"/>
  <c r="Y59" i="41"/>
  <c r="Z58" i="41"/>
  <c r="Y58" i="41"/>
  <c r="Z57" i="41"/>
  <c r="Y57" i="41"/>
  <c r="Z56" i="41"/>
  <c r="Y56" i="41"/>
  <c r="Z55" i="41"/>
  <c r="Y55" i="41"/>
  <c r="Z54" i="41"/>
  <c r="Y54" i="41"/>
  <c r="Z53" i="41"/>
  <c r="Y53" i="41"/>
  <c r="Z52" i="41"/>
  <c r="Y52" i="41"/>
  <c r="Z51" i="41"/>
  <c r="Y51" i="41"/>
  <c r="Z50" i="41"/>
  <c r="Y50" i="41"/>
  <c r="Z49" i="41"/>
  <c r="Y49" i="41"/>
  <c r="Z48" i="41"/>
  <c r="Y48" i="41"/>
  <c r="Z47" i="41"/>
  <c r="Y47" i="41"/>
  <c r="Z46" i="41"/>
  <c r="Y46" i="41"/>
  <c r="Z45" i="41"/>
  <c r="Y45" i="41"/>
  <c r="Z44" i="41"/>
  <c r="Y44" i="41"/>
  <c r="Z43" i="41"/>
  <c r="Y43" i="41"/>
  <c r="Z42" i="41"/>
  <c r="Y42" i="41"/>
  <c r="Z41" i="41"/>
  <c r="Y41" i="41"/>
  <c r="Z40" i="41"/>
  <c r="Y40" i="41"/>
  <c r="Z39" i="41"/>
  <c r="Y39" i="41"/>
  <c r="Z38" i="41"/>
  <c r="Y38" i="41"/>
  <c r="Z37" i="41"/>
  <c r="Y37" i="41"/>
  <c r="Z36" i="41"/>
  <c r="Y36" i="41"/>
  <c r="Z35" i="41"/>
  <c r="Y35" i="41"/>
  <c r="Z34" i="41"/>
  <c r="Y34" i="41"/>
  <c r="Z33" i="41"/>
  <c r="Y33" i="41"/>
  <c r="Z32" i="41"/>
  <c r="Y32" i="41"/>
  <c r="Z31" i="41"/>
  <c r="Y31" i="41"/>
  <c r="Z30" i="41"/>
  <c r="Y30" i="41"/>
  <c r="Z29" i="41"/>
  <c r="Y29" i="41"/>
  <c r="Z28" i="41"/>
  <c r="Y28" i="41"/>
  <c r="Z27" i="41"/>
  <c r="Y27" i="41"/>
  <c r="Z26" i="41"/>
  <c r="Y26" i="41"/>
  <c r="Z25" i="41"/>
  <c r="Y25" i="41"/>
  <c r="Z24" i="41"/>
  <c r="Y24" i="41"/>
  <c r="Z23" i="41"/>
  <c r="Y23" i="41"/>
  <c r="Z22" i="41"/>
  <c r="Y22" i="41"/>
  <c r="Z21" i="41"/>
  <c r="Y21" i="41"/>
  <c r="Z20" i="41"/>
  <c r="Y20" i="41"/>
  <c r="Z19" i="41"/>
  <c r="Y19" i="41"/>
  <c r="Z18" i="41"/>
  <c r="Y18" i="41"/>
  <c r="Z17" i="41"/>
  <c r="Y17" i="41"/>
  <c r="Z16" i="41"/>
  <c r="Y16" i="41"/>
  <c r="Z15" i="41"/>
  <c r="Y15" i="41"/>
  <c r="Z14" i="41"/>
  <c r="Y14" i="41"/>
  <c r="Z13" i="41"/>
  <c r="Y13" i="41"/>
  <c r="Z12" i="41"/>
  <c r="Y12" i="41"/>
  <c r="Z11" i="41"/>
  <c r="Y11" i="41"/>
  <c r="Z10" i="41"/>
  <c r="Y10" i="41"/>
  <c r="Z9" i="41"/>
  <c r="Y9" i="41"/>
  <c r="Z8" i="41"/>
  <c r="Y8" i="41"/>
  <c r="Z7" i="41"/>
  <c r="Y7" i="41"/>
  <c r="Q80" i="41"/>
  <c r="P80" i="41"/>
  <c r="Q79" i="41"/>
  <c r="P79" i="41"/>
  <c r="Q78" i="41"/>
  <c r="P78" i="41"/>
  <c r="Q77" i="41"/>
  <c r="P77" i="41"/>
  <c r="Q76" i="41"/>
  <c r="P76" i="41"/>
  <c r="Q75" i="41"/>
  <c r="P75" i="41"/>
  <c r="Q74" i="41"/>
  <c r="P74" i="41"/>
  <c r="Q73" i="41"/>
  <c r="P73" i="41"/>
  <c r="Q72" i="41"/>
  <c r="P72" i="41"/>
  <c r="Q71" i="41"/>
  <c r="P71" i="41"/>
  <c r="Q70" i="41"/>
  <c r="P70" i="41"/>
  <c r="Q69" i="41"/>
  <c r="P69" i="41"/>
  <c r="Q68" i="41"/>
  <c r="P68" i="41"/>
  <c r="Q67" i="41"/>
  <c r="P67" i="41"/>
  <c r="Q66" i="41"/>
  <c r="P66" i="41"/>
  <c r="Q65" i="41"/>
  <c r="P65" i="41"/>
  <c r="Q64" i="41"/>
  <c r="P64" i="41"/>
  <c r="Q63" i="41"/>
  <c r="P63" i="41"/>
  <c r="Q62" i="41"/>
  <c r="P62" i="41"/>
  <c r="Q61" i="41"/>
  <c r="P61" i="41"/>
  <c r="Q60" i="41"/>
  <c r="P60" i="41"/>
  <c r="Q59" i="41"/>
  <c r="P59" i="41"/>
  <c r="Q58" i="41"/>
  <c r="P58" i="41"/>
  <c r="Q57" i="41"/>
  <c r="P57" i="41"/>
  <c r="Q56" i="41"/>
  <c r="P56" i="41"/>
  <c r="Q55" i="41"/>
  <c r="P55" i="41"/>
  <c r="Q54" i="41"/>
  <c r="P54" i="41"/>
  <c r="Q53" i="41"/>
  <c r="P53" i="41"/>
  <c r="Q52" i="41"/>
  <c r="P52" i="41"/>
  <c r="Q51" i="41"/>
  <c r="P51" i="41"/>
  <c r="Q50" i="41"/>
  <c r="P50" i="41"/>
  <c r="Q49" i="41"/>
  <c r="P49" i="41"/>
  <c r="Q48" i="41"/>
  <c r="P48" i="41"/>
  <c r="Q47" i="41"/>
  <c r="P47" i="41"/>
  <c r="Q46" i="41"/>
  <c r="P46" i="41"/>
  <c r="Q45" i="41"/>
  <c r="P45" i="41"/>
  <c r="Q44" i="41"/>
  <c r="P44" i="41"/>
  <c r="Q43" i="41"/>
  <c r="P43" i="41"/>
  <c r="Q42" i="41"/>
  <c r="P42" i="41"/>
  <c r="Q41" i="41"/>
  <c r="P41" i="41"/>
  <c r="Q40" i="41"/>
  <c r="P40" i="41"/>
  <c r="Q39" i="41"/>
  <c r="P39" i="41"/>
  <c r="Q38" i="41"/>
  <c r="P38" i="41"/>
  <c r="Q37" i="41"/>
  <c r="P37" i="41"/>
  <c r="Q36" i="41"/>
  <c r="P36" i="41"/>
  <c r="Q35" i="41"/>
  <c r="P35" i="41"/>
  <c r="Q34" i="41"/>
  <c r="P34" i="41"/>
  <c r="Q33" i="41"/>
  <c r="P33" i="41"/>
  <c r="Q32" i="41"/>
  <c r="P32" i="41"/>
  <c r="Q31" i="41"/>
  <c r="P31" i="41"/>
  <c r="Q30" i="41"/>
  <c r="P30" i="41"/>
  <c r="Q29" i="41"/>
  <c r="P29" i="41"/>
  <c r="Q28" i="41"/>
  <c r="P28" i="41"/>
  <c r="Q27" i="41"/>
  <c r="P27" i="41"/>
  <c r="Q26" i="41"/>
  <c r="P26" i="41"/>
  <c r="Q25" i="41"/>
  <c r="P25" i="41"/>
  <c r="Q24" i="41"/>
  <c r="P24" i="41"/>
  <c r="Q23" i="41"/>
  <c r="P23" i="41"/>
  <c r="Q22" i="41"/>
  <c r="P22" i="41"/>
  <c r="Q21" i="41"/>
  <c r="P21" i="41"/>
  <c r="Q20" i="41"/>
  <c r="P20" i="41"/>
  <c r="Q19" i="41"/>
  <c r="P19" i="41"/>
  <c r="Q18" i="41"/>
  <c r="P18" i="41"/>
  <c r="Q17" i="41"/>
  <c r="P17" i="41"/>
  <c r="Q16" i="41"/>
  <c r="P16" i="41"/>
  <c r="Q15" i="41"/>
  <c r="P15" i="41"/>
  <c r="Q14" i="41"/>
  <c r="P14" i="41"/>
  <c r="Q13" i="41"/>
  <c r="P13" i="41"/>
  <c r="Q12" i="41"/>
  <c r="P12" i="41"/>
  <c r="Q11" i="41"/>
  <c r="P11" i="41"/>
  <c r="Q10" i="41"/>
  <c r="P10" i="41"/>
  <c r="Q9" i="41"/>
  <c r="P9" i="41"/>
  <c r="Q8" i="41"/>
  <c r="P8" i="41"/>
  <c r="Q7" i="41"/>
  <c r="P7" i="41"/>
  <c r="K8" i="41"/>
  <c r="L8" i="41"/>
  <c r="K9" i="41"/>
  <c r="L9" i="41"/>
  <c r="K10" i="41"/>
  <c r="L10" i="41"/>
  <c r="K11" i="41"/>
  <c r="L11" i="41"/>
  <c r="K12" i="41"/>
  <c r="L12" i="41"/>
  <c r="K13" i="41"/>
  <c r="L13" i="41"/>
  <c r="K14" i="41"/>
  <c r="L14" i="41"/>
  <c r="K15" i="41"/>
  <c r="L15" i="41"/>
  <c r="K16" i="41"/>
  <c r="L16" i="41"/>
  <c r="K17" i="41"/>
  <c r="L17" i="41"/>
  <c r="K18" i="41"/>
  <c r="L18" i="41"/>
  <c r="K19" i="41"/>
  <c r="L19" i="41"/>
  <c r="K20" i="41"/>
  <c r="L20" i="41"/>
  <c r="K21" i="41"/>
  <c r="L21" i="41"/>
  <c r="K22" i="41"/>
  <c r="L22" i="41"/>
  <c r="K23" i="41"/>
  <c r="L23" i="41"/>
  <c r="K24" i="41"/>
  <c r="L24" i="41"/>
  <c r="K25" i="41"/>
  <c r="L25" i="41"/>
  <c r="K26" i="41"/>
  <c r="L26" i="41"/>
  <c r="K27" i="41"/>
  <c r="L27" i="41"/>
  <c r="K28" i="41"/>
  <c r="L28" i="41"/>
  <c r="K29" i="41"/>
  <c r="L29" i="41"/>
  <c r="K30" i="41"/>
  <c r="L30" i="41"/>
  <c r="K31" i="41"/>
  <c r="L31" i="41"/>
  <c r="K32" i="41"/>
  <c r="L32" i="41"/>
  <c r="K33" i="41"/>
  <c r="L33" i="41"/>
  <c r="K34" i="41"/>
  <c r="L34" i="41"/>
  <c r="K35" i="41"/>
  <c r="L35" i="41"/>
  <c r="K36" i="41"/>
  <c r="L36" i="41"/>
  <c r="K37" i="41"/>
  <c r="L37" i="41"/>
  <c r="K38" i="41"/>
  <c r="L38" i="41"/>
  <c r="K39" i="41"/>
  <c r="L39" i="41"/>
  <c r="K40" i="41"/>
  <c r="L40" i="41"/>
  <c r="K41" i="41"/>
  <c r="L41" i="41"/>
  <c r="K42" i="41"/>
  <c r="L42" i="41"/>
  <c r="K43" i="41"/>
  <c r="L43" i="41"/>
  <c r="K44" i="41"/>
  <c r="L44" i="41"/>
  <c r="K45" i="41"/>
  <c r="L45" i="41"/>
  <c r="K46" i="41"/>
  <c r="L46" i="41"/>
  <c r="K47" i="41"/>
  <c r="L47" i="41"/>
  <c r="K48" i="41"/>
  <c r="L48" i="41"/>
  <c r="K49" i="41"/>
  <c r="L49" i="41"/>
  <c r="K50" i="41"/>
  <c r="L50" i="41"/>
  <c r="K51" i="41"/>
  <c r="L51" i="41"/>
  <c r="K52" i="41"/>
  <c r="L52" i="41"/>
  <c r="K53" i="41"/>
  <c r="L53" i="41"/>
  <c r="K54" i="41"/>
  <c r="L54" i="41"/>
  <c r="K55" i="41"/>
  <c r="L55" i="41"/>
  <c r="K56" i="41"/>
  <c r="L56" i="41"/>
  <c r="K57" i="41"/>
  <c r="L57" i="41"/>
  <c r="K58" i="41"/>
  <c r="L58" i="41"/>
  <c r="K59" i="41"/>
  <c r="L59" i="41"/>
  <c r="K60" i="41"/>
  <c r="L60" i="41"/>
  <c r="K61" i="41"/>
  <c r="L61" i="41"/>
  <c r="K62" i="41"/>
  <c r="L62" i="41"/>
  <c r="K63" i="41"/>
  <c r="L63" i="41"/>
  <c r="K64" i="41"/>
  <c r="L64" i="41"/>
  <c r="K65" i="41"/>
  <c r="L65" i="41"/>
  <c r="K66" i="41"/>
  <c r="L66" i="41"/>
  <c r="K67" i="41"/>
  <c r="L67" i="41"/>
  <c r="K68" i="41"/>
  <c r="L68" i="41"/>
  <c r="K69" i="41"/>
  <c r="L69" i="41"/>
  <c r="K70" i="41"/>
  <c r="L70" i="41"/>
  <c r="K71" i="41"/>
  <c r="L71" i="41"/>
  <c r="K72" i="41"/>
  <c r="L72" i="41"/>
  <c r="K73" i="41"/>
  <c r="L73" i="41"/>
  <c r="K74" i="41"/>
  <c r="L74" i="41"/>
  <c r="K75" i="41"/>
  <c r="L75" i="41"/>
  <c r="K76" i="41"/>
  <c r="L76" i="41"/>
  <c r="K77" i="41"/>
  <c r="L77" i="41"/>
  <c r="K78" i="41"/>
  <c r="L78" i="41"/>
  <c r="K79" i="41"/>
  <c r="L79" i="41"/>
  <c r="K80" i="41"/>
  <c r="L80" i="41"/>
  <c r="G8" i="41"/>
  <c r="H8" i="41"/>
  <c r="G9" i="41"/>
  <c r="H9" i="41"/>
  <c r="G10" i="41"/>
  <c r="H10" i="41"/>
  <c r="G11" i="41"/>
  <c r="H11" i="41"/>
  <c r="G12" i="41"/>
  <c r="H12" i="41"/>
  <c r="G13" i="41"/>
  <c r="H13" i="41"/>
  <c r="G14" i="41"/>
  <c r="H14" i="41"/>
  <c r="G15" i="41"/>
  <c r="H15" i="41"/>
  <c r="G16" i="41"/>
  <c r="H16" i="41"/>
  <c r="G17" i="41"/>
  <c r="H17" i="41"/>
  <c r="G18" i="41"/>
  <c r="H18" i="41"/>
  <c r="G19" i="41"/>
  <c r="H19" i="41"/>
  <c r="G20" i="41"/>
  <c r="H20" i="41"/>
  <c r="G21" i="41"/>
  <c r="H21" i="41"/>
  <c r="G22" i="41"/>
  <c r="H22" i="41"/>
  <c r="G23" i="41"/>
  <c r="H23" i="41"/>
  <c r="G24" i="41"/>
  <c r="H24" i="41"/>
  <c r="G25" i="41"/>
  <c r="H25" i="41"/>
  <c r="G26" i="41"/>
  <c r="H26" i="41"/>
  <c r="G27" i="41"/>
  <c r="H27" i="41"/>
  <c r="G28" i="41"/>
  <c r="H28" i="41"/>
  <c r="G29" i="41"/>
  <c r="H29" i="41"/>
  <c r="G30" i="41"/>
  <c r="H30" i="41"/>
  <c r="G31" i="41"/>
  <c r="H31" i="41"/>
  <c r="G32" i="41"/>
  <c r="H32" i="41"/>
  <c r="G33" i="41"/>
  <c r="H33" i="41"/>
  <c r="G34" i="41"/>
  <c r="H34" i="41"/>
  <c r="G35" i="41"/>
  <c r="H35" i="41"/>
  <c r="G36" i="41"/>
  <c r="H36" i="41"/>
  <c r="G37" i="41"/>
  <c r="H37" i="41"/>
  <c r="G38" i="41"/>
  <c r="H38" i="41"/>
  <c r="G39" i="41"/>
  <c r="H39" i="41"/>
  <c r="G40" i="41"/>
  <c r="H40" i="41"/>
  <c r="G41" i="41"/>
  <c r="H41" i="41"/>
  <c r="G42" i="41"/>
  <c r="H42" i="41"/>
  <c r="G43" i="41"/>
  <c r="H43" i="41"/>
  <c r="G44" i="41"/>
  <c r="H44" i="41"/>
  <c r="G45" i="41"/>
  <c r="H45" i="41"/>
  <c r="G46" i="41"/>
  <c r="H46" i="41"/>
  <c r="G47" i="41"/>
  <c r="H47" i="41"/>
  <c r="G48" i="41"/>
  <c r="H48" i="41"/>
  <c r="G49" i="41"/>
  <c r="H49" i="41"/>
  <c r="G50" i="41"/>
  <c r="H50" i="41"/>
  <c r="G51" i="41"/>
  <c r="H51" i="41"/>
  <c r="G52" i="41"/>
  <c r="H52" i="41"/>
  <c r="G53" i="41"/>
  <c r="H53" i="41"/>
  <c r="G54" i="41"/>
  <c r="H54" i="41"/>
  <c r="G55" i="41"/>
  <c r="H55" i="41"/>
  <c r="G56" i="41"/>
  <c r="H56" i="41"/>
  <c r="G57" i="41"/>
  <c r="H57" i="41"/>
  <c r="G58" i="41"/>
  <c r="H58" i="41"/>
  <c r="G59" i="41"/>
  <c r="H59" i="41"/>
  <c r="G60" i="41"/>
  <c r="H60" i="41"/>
  <c r="G61" i="41"/>
  <c r="H61" i="41"/>
  <c r="G62" i="41"/>
  <c r="H62" i="41"/>
  <c r="G63" i="41"/>
  <c r="H63" i="41"/>
  <c r="G64" i="41"/>
  <c r="H64" i="41"/>
  <c r="G65" i="41"/>
  <c r="H65" i="41"/>
  <c r="G66" i="41"/>
  <c r="H66" i="41"/>
  <c r="G67" i="41"/>
  <c r="H67" i="41"/>
  <c r="G68" i="41"/>
  <c r="H68" i="41"/>
  <c r="G69" i="41"/>
  <c r="H69" i="41"/>
  <c r="G70" i="41"/>
  <c r="H70" i="41"/>
  <c r="G71" i="41"/>
  <c r="H71" i="41"/>
  <c r="G72" i="41"/>
  <c r="H72" i="41"/>
  <c r="G73" i="41"/>
  <c r="H73" i="41"/>
  <c r="G74" i="41"/>
  <c r="H74" i="41"/>
  <c r="G75" i="41"/>
  <c r="H75" i="41"/>
  <c r="G76" i="41"/>
  <c r="H76" i="41"/>
  <c r="G77" i="41"/>
  <c r="H77" i="41"/>
  <c r="G78" i="41"/>
  <c r="H78" i="41"/>
  <c r="G79" i="41"/>
  <c r="H79" i="41"/>
  <c r="G80" i="41"/>
  <c r="H80" i="41"/>
  <c r="L7" i="41"/>
  <c r="K7" i="41"/>
  <c r="H7" i="41"/>
  <c r="G7" i="41"/>
  <c r="L447" i="73" l="1"/>
  <c r="L446" i="73"/>
  <c r="L445" i="73"/>
  <c r="L444" i="73"/>
  <c r="L443" i="73"/>
  <c r="L442" i="73"/>
  <c r="L441" i="73"/>
  <c r="L440" i="73"/>
  <c r="L439" i="73"/>
  <c r="L438" i="73"/>
  <c r="L437" i="73"/>
  <c r="L436" i="73"/>
  <c r="L435" i="73"/>
  <c r="L434" i="73"/>
  <c r="L433" i="73"/>
  <c r="L432" i="73"/>
  <c r="L431" i="73"/>
  <c r="L430" i="73"/>
  <c r="L429" i="73"/>
  <c r="L428" i="73"/>
  <c r="L427" i="73"/>
  <c r="L426" i="73"/>
  <c r="L425" i="73"/>
  <c r="L424" i="73"/>
  <c r="L423" i="73"/>
  <c r="L422" i="73"/>
  <c r="L421" i="73"/>
  <c r="L420" i="73"/>
  <c r="L419" i="73"/>
  <c r="L418" i="73"/>
  <c r="L417" i="73"/>
  <c r="L416" i="73"/>
  <c r="L415" i="73"/>
  <c r="L414" i="73"/>
  <c r="L413" i="73"/>
  <c r="L412" i="73"/>
  <c r="L411" i="73"/>
  <c r="L410" i="73"/>
  <c r="L409" i="73"/>
  <c r="L408" i="73"/>
  <c r="L407" i="73"/>
  <c r="L406" i="73"/>
  <c r="L405" i="73"/>
  <c r="L404" i="73"/>
  <c r="L403" i="73"/>
  <c r="L402" i="73"/>
  <c r="L401" i="73"/>
  <c r="L400" i="73"/>
  <c r="L399" i="73"/>
  <c r="L398" i="73"/>
  <c r="L397" i="73"/>
  <c r="L396" i="73"/>
  <c r="L395" i="73"/>
  <c r="L394" i="73"/>
  <c r="L393" i="73"/>
  <c r="L392" i="73"/>
  <c r="L391" i="73"/>
  <c r="L390" i="73"/>
  <c r="L389" i="73"/>
  <c r="L388" i="73"/>
  <c r="L387" i="73"/>
  <c r="L386" i="73"/>
  <c r="L385" i="73"/>
  <c r="L384" i="73"/>
  <c r="L383" i="73"/>
  <c r="L382" i="73"/>
  <c r="L381" i="73"/>
  <c r="L380" i="73"/>
  <c r="L379" i="73"/>
  <c r="L378" i="73"/>
  <c r="L377" i="73"/>
  <c r="L376" i="73"/>
  <c r="L375" i="73"/>
  <c r="L374" i="73"/>
  <c r="L373" i="73"/>
  <c r="L372" i="73"/>
  <c r="L371" i="73"/>
  <c r="L370" i="73"/>
  <c r="L369" i="73"/>
  <c r="L368" i="73"/>
  <c r="L367" i="73"/>
  <c r="L366" i="73"/>
  <c r="L365" i="73"/>
  <c r="L364" i="73"/>
  <c r="L363" i="73"/>
  <c r="L362" i="73"/>
  <c r="L361" i="73"/>
  <c r="L360" i="73"/>
  <c r="L359" i="73"/>
  <c r="L358" i="73"/>
  <c r="L357" i="73"/>
  <c r="L356" i="73"/>
  <c r="L355" i="73"/>
  <c r="L354" i="73"/>
  <c r="L353" i="73"/>
  <c r="L352" i="73"/>
  <c r="L351" i="73"/>
  <c r="L350" i="73"/>
  <c r="L349" i="73"/>
  <c r="L348" i="73"/>
  <c r="L347" i="73"/>
  <c r="L346" i="73"/>
  <c r="L345" i="73"/>
  <c r="L344" i="73"/>
  <c r="L343" i="73"/>
  <c r="L342" i="73"/>
  <c r="L341" i="73"/>
  <c r="L340" i="73"/>
  <c r="L339" i="73"/>
  <c r="L338" i="73"/>
  <c r="L337" i="73"/>
  <c r="L336" i="73"/>
  <c r="L335" i="73"/>
  <c r="L334" i="73"/>
  <c r="L333" i="73"/>
  <c r="L332" i="73"/>
  <c r="L331" i="73"/>
  <c r="L330" i="73"/>
  <c r="L329" i="73"/>
  <c r="L328" i="73"/>
  <c r="L327" i="73"/>
  <c r="L326" i="73"/>
  <c r="L325" i="73"/>
  <c r="L324" i="73"/>
  <c r="L323" i="73"/>
  <c r="L322" i="73"/>
  <c r="L321" i="73"/>
  <c r="L320" i="73"/>
  <c r="L319" i="73"/>
  <c r="L318" i="73"/>
  <c r="L317" i="73"/>
  <c r="L316" i="73"/>
  <c r="L315" i="73"/>
  <c r="L314" i="73"/>
  <c r="L313" i="73"/>
  <c r="L312" i="73"/>
  <c r="L311" i="73"/>
  <c r="L310" i="73"/>
  <c r="L309" i="73"/>
  <c r="L308" i="73"/>
  <c r="L307" i="73"/>
  <c r="L306" i="73"/>
  <c r="L305" i="73"/>
  <c r="L304" i="73"/>
  <c r="L303" i="73"/>
  <c r="L302" i="73"/>
  <c r="L301" i="73"/>
  <c r="L300" i="73"/>
  <c r="L299" i="73"/>
  <c r="L298" i="73"/>
  <c r="L297" i="73"/>
  <c r="L296" i="73"/>
  <c r="L295" i="73"/>
  <c r="L294" i="73"/>
  <c r="L293" i="73"/>
  <c r="L292" i="73"/>
  <c r="L291" i="73"/>
  <c r="L290" i="73"/>
  <c r="L289" i="73"/>
  <c r="L288" i="73"/>
  <c r="L287" i="73"/>
  <c r="L286" i="73"/>
  <c r="L285" i="73"/>
  <c r="L284" i="73"/>
  <c r="L283" i="73"/>
  <c r="L282" i="73"/>
  <c r="L281" i="73"/>
  <c r="L280" i="73"/>
  <c r="L279" i="73"/>
  <c r="L278" i="73"/>
  <c r="L277" i="73"/>
  <c r="L276" i="73"/>
  <c r="L275" i="73"/>
  <c r="L274" i="73"/>
  <c r="L273" i="73"/>
  <c r="L272" i="73"/>
  <c r="L271" i="73"/>
  <c r="L270" i="73"/>
  <c r="L269" i="73"/>
  <c r="L268" i="73"/>
  <c r="L267" i="73"/>
  <c r="L266" i="73"/>
  <c r="L265" i="73"/>
  <c r="L264" i="73"/>
  <c r="L263" i="73"/>
  <c r="L262" i="73"/>
  <c r="L261" i="73"/>
  <c r="L260" i="73"/>
  <c r="L259" i="73"/>
  <c r="L258" i="73"/>
  <c r="L257" i="73"/>
  <c r="L256" i="73"/>
  <c r="L255" i="73"/>
  <c r="L254" i="73"/>
  <c r="L253" i="73"/>
  <c r="L252" i="73"/>
  <c r="L251" i="73"/>
  <c r="L250" i="73"/>
  <c r="L249" i="73"/>
  <c r="L248" i="73"/>
  <c r="L247" i="73"/>
  <c r="L246" i="73"/>
  <c r="L245" i="73"/>
  <c r="L244" i="73"/>
  <c r="L243" i="73"/>
  <c r="L242" i="73"/>
  <c r="L241" i="73"/>
  <c r="L240" i="73"/>
  <c r="L239" i="73"/>
  <c r="L238" i="73"/>
  <c r="L237" i="73"/>
  <c r="L236" i="73"/>
  <c r="L235" i="73"/>
  <c r="L234" i="73"/>
  <c r="L233" i="73"/>
  <c r="L232" i="73"/>
  <c r="L231" i="73"/>
  <c r="L230" i="73"/>
  <c r="L229" i="73"/>
  <c r="L228" i="73"/>
  <c r="L227" i="73"/>
  <c r="L226" i="73"/>
  <c r="L225" i="73"/>
  <c r="L224" i="73"/>
  <c r="L223" i="73"/>
  <c r="L222" i="73"/>
  <c r="L221" i="73"/>
  <c r="L220" i="73"/>
  <c r="L219" i="73"/>
  <c r="L218" i="73"/>
  <c r="L217" i="73"/>
  <c r="L216" i="73"/>
  <c r="L215" i="73"/>
  <c r="L214" i="73"/>
  <c r="L213" i="73"/>
  <c r="L212" i="73"/>
  <c r="L211" i="73"/>
  <c r="L210" i="73"/>
  <c r="L209" i="73"/>
  <c r="L208" i="73"/>
  <c r="L207" i="73"/>
  <c r="L206" i="73"/>
  <c r="L205" i="73"/>
  <c r="L204" i="73"/>
  <c r="L203" i="73"/>
  <c r="L202" i="73"/>
  <c r="L201" i="73"/>
  <c r="L200" i="73"/>
  <c r="L199" i="73"/>
  <c r="L198" i="73"/>
  <c r="L197" i="73"/>
  <c r="L196" i="73"/>
  <c r="L195" i="73"/>
  <c r="L194" i="73"/>
  <c r="L193" i="73"/>
  <c r="L192" i="73"/>
  <c r="L191" i="73"/>
  <c r="L190" i="73"/>
  <c r="L189" i="73"/>
  <c r="L188" i="73"/>
  <c r="L187" i="73"/>
  <c r="L186" i="73"/>
  <c r="L185" i="73"/>
  <c r="L184" i="73"/>
  <c r="L183" i="73"/>
  <c r="L182" i="73"/>
  <c r="L181" i="73"/>
  <c r="L180" i="73"/>
  <c r="L179" i="73"/>
  <c r="L178" i="73"/>
  <c r="L177" i="73"/>
  <c r="L176" i="73"/>
  <c r="L175" i="73"/>
  <c r="L174" i="73"/>
  <c r="L173" i="73"/>
  <c r="L172" i="73"/>
  <c r="L171" i="73"/>
  <c r="L170" i="73"/>
  <c r="L169" i="73"/>
  <c r="L168" i="73"/>
  <c r="L167" i="73"/>
  <c r="L166" i="73"/>
  <c r="L165" i="73"/>
  <c r="L164" i="73"/>
  <c r="L163" i="73"/>
  <c r="L162" i="73"/>
  <c r="L161" i="73"/>
  <c r="L160" i="73"/>
  <c r="L159" i="73"/>
  <c r="L158" i="73"/>
  <c r="L157" i="73"/>
  <c r="L156" i="73"/>
  <c r="L155" i="73"/>
  <c r="L154" i="73"/>
  <c r="L153" i="73"/>
  <c r="L152" i="73"/>
  <c r="L151" i="73"/>
  <c r="L150" i="73"/>
  <c r="L149" i="73"/>
  <c r="L148" i="73"/>
  <c r="L147" i="73"/>
  <c r="L146" i="73"/>
  <c r="L145" i="73"/>
  <c r="L144" i="73"/>
  <c r="L143" i="73"/>
  <c r="L142" i="73"/>
  <c r="L141" i="73"/>
  <c r="L140" i="73"/>
  <c r="L139" i="73"/>
  <c r="L138" i="73"/>
  <c r="L137" i="73"/>
  <c r="L136" i="73"/>
  <c r="L135" i="73"/>
  <c r="L134" i="73"/>
  <c r="L133" i="73"/>
  <c r="L132" i="73"/>
  <c r="L131" i="73"/>
  <c r="L130" i="73"/>
  <c r="L129" i="73"/>
  <c r="L128" i="73"/>
  <c r="L127" i="73"/>
  <c r="L126" i="73"/>
  <c r="L125" i="73"/>
  <c r="L124" i="73"/>
  <c r="L123" i="73"/>
  <c r="L122" i="73"/>
  <c r="L121" i="73"/>
  <c r="L120" i="73"/>
  <c r="L119" i="73"/>
  <c r="L118" i="73"/>
  <c r="L117" i="73"/>
  <c r="L116" i="73"/>
  <c r="L115" i="73"/>
  <c r="L114" i="73"/>
  <c r="L113" i="73"/>
  <c r="L112" i="73"/>
  <c r="L111" i="73"/>
  <c r="L110" i="73"/>
  <c r="L109" i="73"/>
  <c r="L108" i="73"/>
  <c r="L107" i="73"/>
  <c r="L106" i="73"/>
  <c r="L105" i="73"/>
  <c r="L104" i="73"/>
  <c r="L103" i="73"/>
  <c r="L102" i="73"/>
  <c r="L101" i="73"/>
  <c r="L100" i="73"/>
  <c r="L99" i="73"/>
  <c r="L98" i="73"/>
  <c r="L97" i="73"/>
  <c r="L96" i="73"/>
  <c r="L95" i="73"/>
  <c r="L94" i="73"/>
  <c r="L93" i="73"/>
  <c r="L92" i="73"/>
  <c r="L91" i="73"/>
  <c r="L90" i="73"/>
  <c r="L89" i="73"/>
  <c r="L88" i="73"/>
  <c r="L87" i="73"/>
  <c r="L86" i="73"/>
  <c r="L85" i="73"/>
  <c r="L84" i="73"/>
  <c r="L83" i="73"/>
  <c r="L82" i="73"/>
  <c r="L81" i="73"/>
  <c r="L80" i="73"/>
  <c r="L79" i="73"/>
  <c r="L78" i="73"/>
  <c r="L77" i="73"/>
  <c r="L76" i="73"/>
  <c r="L75" i="73"/>
  <c r="L74" i="73"/>
  <c r="L73" i="73"/>
  <c r="L72" i="73"/>
  <c r="L71" i="73"/>
  <c r="L70" i="73"/>
  <c r="L69" i="73"/>
  <c r="L68" i="73"/>
  <c r="L67" i="73"/>
  <c r="L66" i="73"/>
  <c r="L65" i="73"/>
  <c r="L64" i="73"/>
  <c r="L63" i="73"/>
  <c r="L62" i="73"/>
  <c r="L61" i="73"/>
  <c r="L60" i="73"/>
  <c r="L59" i="73"/>
  <c r="L58" i="73"/>
  <c r="L57" i="73"/>
  <c r="L56" i="73"/>
  <c r="L55" i="73"/>
  <c r="L54" i="73"/>
  <c r="L53" i="73"/>
  <c r="L52" i="73"/>
  <c r="L51" i="73"/>
  <c r="L50" i="73"/>
  <c r="L49" i="73"/>
  <c r="L48" i="73"/>
  <c r="L47" i="73"/>
  <c r="L46" i="73"/>
  <c r="L45" i="73"/>
  <c r="L44" i="73"/>
  <c r="L43" i="73"/>
  <c r="L42" i="73"/>
  <c r="L41" i="73"/>
  <c r="L40" i="73"/>
  <c r="L39" i="73"/>
  <c r="L38" i="73"/>
  <c r="L37" i="73"/>
  <c r="L36" i="73"/>
  <c r="L35" i="73"/>
  <c r="L34" i="73"/>
  <c r="L33" i="73"/>
  <c r="L32" i="73"/>
  <c r="L31" i="73"/>
  <c r="L30" i="73"/>
  <c r="L29" i="73"/>
  <c r="L28" i="73"/>
  <c r="L27" i="73"/>
  <c r="L26" i="73"/>
  <c r="L25" i="73"/>
  <c r="L24" i="73"/>
  <c r="L23" i="73"/>
  <c r="L22" i="73"/>
  <c r="L21" i="73"/>
  <c r="L20" i="73"/>
  <c r="L19" i="73"/>
  <c r="L18" i="73"/>
  <c r="L17" i="73"/>
  <c r="L16" i="73"/>
  <c r="L15" i="73"/>
  <c r="L14" i="73"/>
  <c r="L13" i="73"/>
  <c r="L12" i="73"/>
  <c r="L11" i="73"/>
  <c r="L10" i="73"/>
  <c r="L447" i="74"/>
  <c r="L446" i="74"/>
  <c r="K446" i="74"/>
  <c r="L445" i="74"/>
  <c r="K445" i="74"/>
  <c r="L444" i="74"/>
  <c r="K444" i="74"/>
  <c r="L443" i="74"/>
  <c r="K443" i="74"/>
  <c r="L442" i="74"/>
  <c r="K442" i="74"/>
  <c r="L441" i="74"/>
  <c r="L440" i="74"/>
  <c r="K440" i="74"/>
  <c r="L439" i="74"/>
  <c r="K439" i="74"/>
  <c r="L438" i="74"/>
  <c r="K438" i="74"/>
  <c r="L437" i="74"/>
  <c r="K437" i="74"/>
  <c r="L436" i="74"/>
  <c r="K436" i="74"/>
  <c r="L435" i="74"/>
  <c r="L434" i="74"/>
  <c r="K434" i="74"/>
  <c r="L433" i="74"/>
  <c r="K433" i="74"/>
  <c r="L432" i="74"/>
  <c r="K432" i="74"/>
  <c r="L431" i="74"/>
  <c r="K431" i="74"/>
  <c r="L430" i="74"/>
  <c r="K430" i="74"/>
  <c r="L429" i="74"/>
  <c r="L428" i="74"/>
  <c r="K428" i="74"/>
  <c r="L427" i="74"/>
  <c r="K427" i="74"/>
  <c r="L426" i="74"/>
  <c r="K426" i="74"/>
  <c r="L425" i="74"/>
  <c r="K425" i="74"/>
  <c r="L424" i="74"/>
  <c r="K424" i="74"/>
  <c r="L423" i="74"/>
  <c r="L422" i="74"/>
  <c r="K422" i="74"/>
  <c r="L421" i="74"/>
  <c r="K421" i="74"/>
  <c r="L420" i="74"/>
  <c r="K420" i="74"/>
  <c r="L419" i="74"/>
  <c r="K419" i="74"/>
  <c r="L418" i="74"/>
  <c r="K418" i="74"/>
  <c r="L417" i="74"/>
  <c r="L416" i="74"/>
  <c r="K416" i="74"/>
  <c r="L415" i="74"/>
  <c r="K415" i="74"/>
  <c r="L414" i="74"/>
  <c r="K414" i="74"/>
  <c r="L413" i="74"/>
  <c r="K413" i="74"/>
  <c r="L412" i="74"/>
  <c r="K412" i="74"/>
  <c r="L411" i="74"/>
  <c r="L410" i="74"/>
  <c r="K410" i="74"/>
  <c r="L409" i="74"/>
  <c r="K409" i="74"/>
  <c r="L408" i="74"/>
  <c r="K408" i="74"/>
  <c r="L407" i="74"/>
  <c r="K407" i="74"/>
  <c r="L406" i="74"/>
  <c r="K406" i="74"/>
  <c r="L405" i="74"/>
  <c r="L404" i="74"/>
  <c r="K404" i="74"/>
  <c r="L403" i="74"/>
  <c r="K403" i="74"/>
  <c r="L402" i="74"/>
  <c r="K402" i="74"/>
  <c r="L401" i="74"/>
  <c r="K401" i="74"/>
  <c r="L400" i="74"/>
  <c r="K400" i="74"/>
  <c r="L399" i="74"/>
  <c r="L398" i="74"/>
  <c r="K398" i="74"/>
  <c r="L397" i="74"/>
  <c r="K397" i="74"/>
  <c r="L396" i="74"/>
  <c r="K396" i="74"/>
  <c r="L395" i="74"/>
  <c r="K395" i="74"/>
  <c r="L394" i="74"/>
  <c r="K394" i="74"/>
  <c r="L393" i="74"/>
  <c r="L392" i="74"/>
  <c r="K392" i="74"/>
  <c r="L391" i="74"/>
  <c r="K391" i="74"/>
  <c r="L390" i="74"/>
  <c r="K390" i="74"/>
  <c r="L389" i="74"/>
  <c r="K389" i="74"/>
  <c r="L388" i="74"/>
  <c r="K388" i="74"/>
  <c r="L387" i="74"/>
  <c r="L386" i="74"/>
  <c r="K386" i="74"/>
  <c r="L385" i="74"/>
  <c r="K385" i="74"/>
  <c r="L384" i="74"/>
  <c r="K384" i="74"/>
  <c r="L383" i="74"/>
  <c r="K383" i="74"/>
  <c r="L382" i="74"/>
  <c r="K382" i="74"/>
  <c r="L381" i="74"/>
  <c r="L380" i="74"/>
  <c r="K380" i="74"/>
  <c r="L379" i="74"/>
  <c r="K379" i="74"/>
  <c r="L378" i="74"/>
  <c r="K378" i="74"/>
  <c r="L377" i="74"/>
  <c r="K377" i="74"/>
  <c r="L376" i="74"/>
  <c r="K376" i="74"/>
  <c r="L375" i="74"/>
  <c r="L374" i="74"/>
  <c r="K374" i="74"/>
  <c r="L373" i="74"/>
  <c r="K373" i="74"/>
  <c r="L372" i="74"/>
  <c r="K372" i="74"/>
  <c r="L371" i="74"/>
  <c r="K371" i="74"/>
  <c r="L370" i="74"/>
  <c r="K370" i="74"/>
  <c r="L369" i="74"/>
  <c r="L368" i="74"/>
  <c r="K368" i="74"/>
  <c r="L367" i="74"/>
  <c r="K367" i="74"/>
  <c r="L366" i="74"/>
  <c r="K366" i="74"/>
  <c r="L365" i="74"/>
  <c r="K365" i="74"/>
  <c r="L364" i="74"/>
  <c r="K364" i="74"/>
  <c r="L363" i="74"/>
  <c r="L362" i="74"/>
  <c r="K362" i="74"/>
  <c r="L361" i="74"/>
  <c r="K361" i="74"/>
  <c r="L360" i="74"/>
  <c r="K360" i="74"/>
  <c r="L359" i="74"/>
  <c r="K359" i="74"/>
  <c r="L358" i="74"/>
  <c r="K358" i="74"/>
  <c r="L357" i="74"/>
  <c r="L356" i="74"/>
  <c r="K356" i="74"/>
  <c r="L355" i="74"/>
  <c r="K355" i="74"/>
  <c r="L354" i="74"/>
  <c r="K354" i="74"/>
  <c r="L353" i="74"/>
  <c r="K353" i="74"/>
  <c r="L352" i="74"/>
  <c r="K352" i="74"/>
  <c r="L351" i="74"/>
  <c r="L350" i="74"/>
  <c r="K350" i="74"/>
  <c r="L349" i="74"/>
  <c r="K349" i="74"/>
  <c r="L348" i="74"/>
  <c r="K348" i="74"/>
  <c r="L347" i="74"/>
  <c r="K347" i="74"/>
  <c r="L346" i="74"/>
  <c r="K346" i="74"/>
  <c r="L345" i="74"/>
  <c r="L344" i="74"/>
  <c r="K344" i="74"/>
  <c r="L343" i="74"/>
  <c r="K343" i="74"/>
  <c r="L342" i="74"/>
  <c r="K342" i="74"/>
  <c r="L341" i="74"/>
  <c r="K341" i="74"/>
  <c r="L340" i="74"/>
  <c r="K340" i="74"/>
  <c r="L339" i="74"/>
  <c r="L338" i="74"/>
  <c r="K338" i="74"/>
  <c r="L337" i="74"/>
  <c r="K337" i="74"/>
  <c r="L336" i="74"/>
  <c r="K336" i="74"/>
  <c r="L335" i="74"/>
  <c r="K335" i="74"/>
  <c r="L334" i="74"/>
  <c r="K334" i="74"/>
  <c r="L333" i="74"/>
  <c r="L332" i="74"/>
  <c r="K332" i="74"/>
  <c r="L331" i="74"/>
  <c r="K331" i="74"/>
  <c r="L330" i="74"/>
  <c r="K330" i="74"/>
  <c r="L329" i="74"/>
  <c r="K329" i="74"/>
  <c r="L328" i="74"/>
  <c r="K328" i="74"/>
  <c r="L327" i="74"/>
  <c r="L326" i="74"/>
  <c r="K326" i="74"/>
  <c r="L325" i="74"/>
  <c r="K325" i="74"/>
  <c r="L324" i="74"/>
  <c r="K324" i="74"/>
  <c r="L323" i="74"/>
  <c r="K323" i="74"/>
  <c r="L322" i="74"/>
  <c r="K322" i="74"/>
  <c r="L321" i="74"/>
  <c r="L320" i="74"/>
  <c r="K320" i="74"/>
  <c r="L319" i="74"/>
  <c r="K319" i="74"/>
  <c r="L318" i="74"/>
  <c r="K318" i="74"/>
  <c r="L317" i="74"/>
  <c r="K317" i="74"/>
  <c r="L316" i="74"/>
  <c r="K316" i="74"/>
  <c r="L315" i="74"/>
  <c r="L314" i="74"/>
  <c r="K314" i="74"/>
  <c r="L313" i="74"/>
  <c r="K313" i="74"/>
  <c r="L312" i="74"/>
  <c r="K312" i="74"/>
  <c r="L311" i="74"/>
  <c r="K311" i="74"/>
  <c r="L310" i="74"/>
  <c r="K310" i="74"/>
  <c r="L309" i="74"/>
  <c r="L308" i="74"/>
  <c r="K308" i="74"/>
  <c r="L307" i="74"/>
  <c r="K307" i="74"/>
  <c r="L306" i="74"/>
  <c r="K306" i="74"/>
  <c r="L305" i="74"/>
  <c r="K305" i="74"/>
  <c r="L304" i="74"/>
  <c r="K304" i="74"/>
  <c r="L303" i="74"/>
  <c r="L302" i="74"/>
  <c r="K302" i="74"/>
  <c r="L301" i="74"/>
  <c r="K301" i="74"/>
  <c r="L300" i="74"/>
  <c r="K300" i="74"/>
  <c r="L299" i="74"/>
  <c r="K299" i="74"/>
  <c r="L298" i="74"/>
  <c r="K298" i="74"/>
  <c r="L297" i="74"/>
  <c r="L296" i="74"/>
  <c r="K296" i="74"/>
  <c r="L295" i="74"/>
  <c r="K295" i="74"/>
  <c r="L294" i="74"/>
  <c r="K294" i="74"/>
  <c r="L293" i="74"/>
  <c r="K293" i="74"/>
  <c r="L292" i="74"/>
  <c r="K292" i="74"/>
  <c r="L291" i="74"/>
  <c r="L290" i="74"/>
  <c r="K290" i="74"/>
  <c r="L289" i="74"/>
  <c r="K289" i="74"/>
  <c r="L288" i="74"/>
  <c r="K288" i="74"/>
  <c r="L287" i="74"/>
  <c r="K287" i="74"/>
  <c r="L286" i="74"/>
  <c r="K286" i="74"/>
  <c r="L285" i="74"/>
  <c r="L284" i="74"/>
  <c r="K284" i="74"/>
  <c r="L283" i="74"/>
  <c r="K283" i="74"/>
  <c r="L282" i="74"/>
  <c r="K282" i="74"/>
  <c r="L281" i="74"/>
  <c r="K281" i="74"/>
  <c r="L280" i="74"/>
  <c r="K280" i="74"/>
  <c r="L279" i="74"/>
  <c r="L278" i="74"/>
  <c r="K278" i="74"/>
  <c r="L277" i="74"/>
  <c r="K277" i="74"/>
  <c r="L276" i="74"/>
  <c r="K276" i="74"/>
  <c r="L275" i="74"/>
  <c r="K275" i="74"/>
  <c r="L274" i="74"/>
  <c r="K274" i="74"/>
  <c r="L273" i="74"/>
  <c r="L272" i="74"/>
  <c r="K272" i="74"/>
  <c r="L271" i="74"/>
  <c r="K271" i="74"/>
  <c r="L270" i="74"/>
  <c r="K270" i="74"/>
  <c r="L269" i="74"/>
  <c r="K269" i="74"/>
  <c r="L268" i="74"/>
  <c r="K268" i="74"/>
  <c r="L267" i="74"/>
  <c r="L266" i="74"/>
  <c r="K266" i="74"/>
  <c r="L265" i="74"/>
  <c r="K265" i="74"/>
  <c r="L264" i="74"/>
  <c r="K264" i="74"/>
  <c r="L263" i="74"/>
  <c r="K263" i="74"/>
  <c r="L262" i="74"/>
  <c r="K262" i="74"/>
  <c r="L261" i="74"/>
  <c r="L260" i="74"/>
  <c r="K260" i="74"/>
  <c r="L259" i="74"/>
  <c r="K259" i="74"/>
  <c r="L258" i="74"/>
  <c r="K258" i="74"/>
  <c r="L257" i="74"/>
  <c r="K257" i="74"/>
  <c r="L256" i="74"/>
  <c r="K256" i="74"/>
  <c r="L255" i="74"/>
  <c r="L254" i="74"/>
  <c r="K254" i="74"/>
  <c r="L253" i="74"/>
  <c r="K253" i="74"/>
  <c r="L252" i="74"/>
  <c r="K252" i="74"/>
  <c r="L251" i="74"/>
  <c r="K251" i="74"/>
  <c r="L250" i="74"/>
  <c r="K250" i="74"/>
  <c r="L249" i="74"/>
  <c r="L248" i="74"/>
  <c r="K248" i="74"/>
  <c r="L247" i="74"/>
  <c r="K247" i="74"/>
  <c r="L246" i="74"/>
  <c r="K246" i="74"/>
  <c r="L245" i="74"/>
  <c r="K245" i="74"/>
  <c r="L244" i="74"/>
  <c r="K244" i="74"/>
  <c r="L243" i="74"/>
  <c r="L242" i="74"/>
  <c r="K242" i="74"/>
  <c r="L241" i="74"/>
  <c r="K241" i="74"/>
  <c r="L240" i="74"/>
  <c r="K240" i="74"/>
  <c r="L239" i="74"/>
  <c r="K239" i="74"/>
  <c r="L238" i="74"/>
  <c r="K238" i="74"/>
  <c r="L237" i="74"/>
  <c r="L236" i="74"/>
  <c r="K236" i="74"/>
  <c r="L235" i="74"/>
  <c r="K235" i="74"/>
  <c r="L234" i="74"/>
  <c r="K234" i="74"/>
  <c r="L233" i="74"/>
  <c r="K233" i="74"/>
  <c r="L232" i="74"/>
  <c r="K232" i="74"/>
  <c r="L231" i="74"/>
  <c r="L230" i="74"/>
  <c r="K230" i="74"/>
  <c r="L229" i="74"/>
  <c r="K229" i="74"/>
  <c r="L228" i="74"/>
  <c r="K228" i="74"/>
  <c r="L227" i="74"/>
  <c r="K227" i="74"/>
  <c r="L226" i="74"/>
  <c r="K226" i="74"/>
  <c r="L225" i="74"/>
  <c r="L224" i="74"/>
  <c r="K224" i="74"/>
  <c r="L223" i="74"/>
  <c r="K223" i="74"/>
  <c r="L222" i="74"/>
  <c r="K222" i="74"/>
  <c r="L221" i="74"/>
  <c r="K221" i="74"/>
  <c r="L220" i="74"/>
  <c r="K220" i="74"/>
  <c r="L219" i="74"/>
  <c r="L218" i="74"/>
  <c r="K218" i="74"/>
  <c r="L217" i="74"/>
  <c r="K217" i="74"/>
  <c r="L216" i="74"/>
  <c r="K216" i="74"/>
  <c r="L215" i="74"/>
  <c r="K215" i="74"/>
  <c r="L214" i="74"/>
  <c r="K214" i="74"/>
  <c r="L213" i="74"/>
  <c r="L212" i="74"/>
  <c r="K212" i="74"/>
  <c r="L211" i="74"/>
  <c r="K211" i="74"/>
  <c r="L210" i="74"/>
  <c r="K210" i="74"/>
  <c r="L209" i="74"/>
  <c r="K209" i="74"/>
  <c r="L208" i="74"/>
  <c r="K208" i="74"/>
  <c r="L207" i="74"/>
  <c r="L206" i="74"/>
  <c r="K206" i="74"/>
  <c r="L205" i="74"/>
  <c r="K205" i="74"/>
  <c r="L204" i="74"/>
  <c r="K204" i="74"/>
  <c r="L203" i="74"/>
  <c r="K203" i="74"/>
  <c r="L202" i="74"/>
  <c r="K202" i="74"/>
  <c r="L201" i="74"/>
  <c r="L200" i="74"/>
  <c r="K200" i="74"/>
  <c r="L199" i="74"/>
  <c r="K199" i="74"/>
  <c r="L198" i="74"/>
  <c r="K198" i="74"/>
  <c r="L197" i="74"/>
  <c r="K197" i="74"/>
  <c r="L196" i="74"/>
  <c r="K196" i="74"/>
  <c r="L195" i="74"/>
  <c r="L194" i="74"/>
  <c r="K194" i="74"/>
  <c r="L193" i="74"/>
  <c r="K193" i="74"/>
  <c r="L192" i="74"/>
  <c r="K192" i="74"/>
  <c r="L191" i="74"/>
  <c r="K191" i="74"/>
  <c r="L190" i="74"/>
  <c r="K190" i="74"/>
  <c r="L189" i="74"/>
  <c r="L188" i="74"/>
  <c r="K188" i="74"/>
  <c r="L187" i="74"/>
  <c r="K187" i="74"/>
  <c r="L186" i="74"/>
  <c r="K186" i="74"/>
  <c r="L185" i="74"/>
  <c r="K185" i="74"/>
  <c r="L184" i="74"/>
  <c r="K184" i="74"/>
  <c r="L183" i="74"/>
  <c r="L182" i="74"/>
  <c r="K182" i="74"/>
  <c r="L181" i="74"/>
  <c r="K181" i="74"/>
  <c r="L180" i="74"/>
  <c r="K180" i="74"/>
  <c r="L179" i="74"/>
  <c r="K179" i="74"/>
  <c r="L178" i="74"/>
  <c r="K178" i="74"/>
  <c r="L177" i="74"/>
  <c r="L176" i="74"/>
  <c r="K176" i="74"/>
  <c r="L175" i="74"/>
  <c r="K175" i="74"/>
  <c r="L174" i="74"/>
  <c r="K174" i="74"/>
  <c r="L173" i="74"/>
  <c r="K173" i="74"/>
  <c r="L172" i="74"/>
  <c r="K172" i="74"/>
  <c r="L171" i="74"/>
  <c r="L170" i="74"/>
  <c r="K170" i="74"/>
  <c r="L169" i="74"/>
  <c r="K169" i="74"/>
  <c r="L168" i="74"/>
  <c r="K168" i="74"/>
  <c r="L167" i="74"/>
  <c r="K167" i="74"/>
  <c r="L166" i="74"/>
  <c r="K166" i="74"/>
  <c r="L165" i="74"/>
  <c r="L164" i="74"/>
  <c r="K164" i="74"/>
  <c r="L163" i="74"/>
  <c r="K163" i="74"/>
  <c r="L162" i="74"/>
  <c r="K162" i="74"/>
  <c r="L161" i="74"/>
  <c r="K161" i="74"/>
  <c r="L160" i="74"/>
  <c r="K160" i="74"/>
  <c r="L159" i="74"/>
  <c r="L158" i="74"/>
  <c r="K158" i="74"/>
  <c r="L157" i="74"/>
  <c r="K157" i="74"/>
  <c r="L156" i="74"/>
  <c r="K156" i="74"/>
  <c r="L155" i="74"/>
  <c r="K155" i="74"/>
  <c r="L154" i="74"/>
  <c r="K154" i="74"/>
  <c r="L153" i="74"/>
  <c r="L152" i="74"/>
  <c r="K152" i="74"/>
  <c r="L151" i="74"/>
  <c r="K151" i="74"/>
  <c r="L150" i="74"/>
  <c r="K150" i="74"/>
  <c r="L149" i="74"/>
  <c r="K149" i="74"/>
  <c r="L148" i="74"/>
  <c r="K148" i="74"/>
  <c r="L147" i="74"/>
  <c r="L146" i="74"/>
  <c r="K146" i="74"/>
  <c r="L145" i="74"/>
  <c r="K145" i="74"/>
  <c r="L144" i="74"/>
  <c r="K144" i="74"/>
  <c r="L143" i="74"/>
  <c r="K143" i="74"/>
  <c r="L142" i="74"/>
  <c r="K142" i="74"/>
  <c r="L141" i="74"/>
  <c r="L140" i="74"/>
  <c r="K140" i="74"/>
  <c r="L139" i="74"/>
  <c r="K139" i="74"/>
  <c r="L138" i="74"/>
  <c r="K138" i="74"/>
  <c r="L137" i="74"/>
  <c r="K137" i="74"/>
  <c r="L136" i="74"/>
  <c r="K136" i="74"/>
  <c r="L135" i="74"/>
  <c r="L134" i="74"/>
  <c r="K134" i="74"/>
  <c r="L133" i="74"/>
  <c r="K133" i="74"/>
  <c r="L132" i="74"/>
  <c r="K132" i="74"/>
  <c r="L131" i="74"/>
  <c r="K131" i="74"/>
  <c r="L130" i="74"/>
  <c r="K130" i="74"/>
  <c r="L129" i="74"/>
  <c r="L128" i="74"/>
  <c r="K128" i="74"/>
  <c r="L127" i="74"/>
  <c r="K127" i="74"/>
  <c r="L126" i="74"/>
  <c r="K126" i="74"/>
  <c r="L125" i="74"/>
  <c r="K125" i="74"/>
  <c r="L124" i="74"/>
  <c r="K124" i="74"/>
  <c r="L123" i="74"/>
  <c r="L122" i="74"/>
  <c r="K122" i="74"/>
  <c r="L121" i="74"/>
  <c r="K121" i="74"/>
  <c r="L120" i="74"/>
  <c r="K120" i="74"/>
  <c r="L119" i="74"/>
  <c r="K119" i="74"/>
  <c r="L118" i="74"/>
  <c r="K118" i="74"/>
  <c r="L117" i="74"/>
  <c r="L116" i="74"/>
  <c r="K116" i="74"/>
  <c r="L115" i="74"/>
  <c r="K115" i="74"/>
  <c r="L114" i="74"/>
  <c r="K114" i="74"/>
  <c r="L113" i="74"/>
  <c r="K113" i="74"/>
  <c r="L112" i="74"/>
  <c r="K112" i="74"/>
  <c r="L111" i="74"/>
  <c r="L110" i="74"/>
  <c r="K110" i="74"/>
  <c r="L109" i="74"/>
  <c r="K109" i="74"/>
  <c r="L108" i="74"/>
  <c r="K108" i="74"/>
  <c r="L107" i="74"/>
  <c r="K107" i="74"/>
  <c r="L106" i="74"/>
  <c r="K106" i="74"/>
  <c r="L105" i="74"/>
  <c r="L104" i="74"/>
  <c r="K104" i="74"/>
  <c r="L103" i="74"/>
  <c r="K103" i="74"/>
  <c r="L102" i="74"/>
  <c r="K102" i="74"/>
  <c r="L101" i="74"/>
  <c r="K101" i="74"/>
  <c r="L100" i="74"/>
  <c r="K100" i="74"/>
  <c r="L99" i="74"/>
  <c r="L98" i="74"/>
  <c r="K98" i="74"/>
  <c r="L97" i="74"/>
  <c r="K97" i="74"/>
  <c r="L96" i="74"/>
  <c r="K96" i="74"/>
  <c r="L95" i="74"/>
  <c r="K95" i="74"/>
  <c r="L94" i="74"/>
  <c r="K94" i="74"/>
  <c r="L93" i="74"/>
  <c r="L92" i="74"/>
  <c r="K92" i="74"/>
  <c r="L91" i="74"/>
  <c r="K91" i="74"/>
  <c r="L90" i="74"/>
  <c r="K90" i="74"/>
  <c r="L89" i="74"/>
  <c r="K89" i="74"/>
  <c r="L88" i="74"/>
  <c r="K88" i="74"/>
  <c r="L87" i="74"/>
  <c r="L86" i="74"/>
  <c r="K86" i="74"/>
  <c r="L85" i="74"/>
  <c r="K85" i="74"/>
  <c r="L84" i="74"/>
  <c r="K84" i="74"/>
  <c r="L83" i="74"/>
  <c r="K83" i="74"/>
  <c r="L82" i="74"/>
  <c r="K82" i="74"/>
  <c r="L81" i="74"/>
  <c r="L80" i="74"/>
  <c r="K80" i="74"/>
  <c r="L79" i="74"/>
  <c r="K79" i="74"/>
  <c r="L78" i="74"/>
  <c r="K78" i="74"/>
  <c r="L77" i="74"/>
  <c r="K77" i="74"/>
  <c r="L76" i="74"/>
  <c r="K76" i="74"/>
  <c r="L75" i="74"/>
  <c r="L74" i="74"/>
  <c r="K74" i="74"/>
  <c r="L73" i="74"/>
  <c r="K73" i="74"/>
  <c r="L72" i="74"/>
  <c r="K72" i="74"/>
  <c r="L71" i="74"/>
  <c r="K71" i="74"/>
  <c r="L70" i="74"/>
  <c r="K70" i="74"/>
  <c r="L69" i="74"/>
  <c r="L68" i="74"/>
  <c r="K68" i="74"/>
  <c r="L67" i="74"/>
  <c r="K67" i="74"/>
  <c r="L66" i="74"/>
  <c r="K66" i="74"/>
  <c r="L65" i="74"/>
  <c r="K65" i="74"/>
  <c r="L64" i="74"/>
  <c r="K64" i="74"/>
  <c r="L63" i="74"/>
  <c r="L62" i="74"/>
  <c r="K62" i="74"/>
  <c r="L61" i="74"/>
  <c r="K61" i="74"/>
  <c r="L60" i="74"/>
  <c r="K60" i="74"/>
  <c r="L59" i="74"/>
  <c r="K59" i="74"/>
  <c r="L58" i="74"/>
  <c r="K58" i="74"/>
  <c r="L57" i="74"/>
  <c r="L56" i="74"/>
  <c r="K56" i="74"/>
  <c r="L55" i="74"/>
  <c r="K55" i="74"/>
  <c r="L54" i="74"/>
  <c r="K54" i="74"/>
  <c r="L53" i="74"/>
  <c r="K53" i="74"/>
  <c r="L52" i="74"/>
  <c r="K52" i="74"/>
  <c r="L51" i="74"/>
  <c r="L50" i="74"/>
  <c r="K50" i="74"/>
  <c r="L49" i="74"/>
  <c r="K49" i="74"/>
  <c r="L48" i="74"/>
  <c r="K48" i="74"/>
  <c r="L47" i="74"/>
  <c r="K47" i="74"/>
  <c r="L46" i="74"/>
  <c r="K46" i="74"/>
  <c r="L45" i="74"/>
  <c r="L44" i="74"/>
  <c r="K44" i="74"/>
  <c r="L43" i="74"/>
  <c r="K43" i="74"/>
  <c r="L42" i="74"/>
  <c r="K42" i="74"/>
  <c r="L41" i="74"/>
  <c r="K41" i="74"/>
  <c r="L40" i="74"/>
  <c r="K40" i="74"/>
  <c r="L39" i="74"/>
  <c r="L38" i="74"/>
  <c r="K38" i="74"/>
  <c r="L37" i="74"/>
  <c r="K37" i="74"/>
  <c r="L36" i="74"/>
  <c r="K36" i="74"/>
  <c r="L35" i="74"/>
  <c r="K35" i="74"/>
  <c r="L34" i="74"/>
  <c r="K34" i="74"/>
  <c r="L33" i="74"/>
  <c r="L32" i="74"/>
  <c r="K32" i="74"/>
  <c r="L31" i="74"/>
  <c r="K31" i="74"/>
  <c r="L30" i="74"/>
  <c r="K30" i="74"/>
  <c r="L29" i="74"/>
  <c r="K29" i="74"/>
  <c r="L28" i="74"/>
  <c r="K28" i="74"/>
  <c r="L27" i="74"/>
  <c r="L26" i="74"/>
  <c r="K26" i="74"/>
  <c r="L25" i="74"/>
  <c r="K25" i="74"/>
  <c r="L24" i="74"/>
  <c r="K24" i="74"/>
  <c r="L23" i="74"/>
  <c r="K23" i="74"/>
  <c r="L22" i="74"/>
  <c r="K22" i="74"/>
  <c r="L21" i="74"/>
  <c r="L20" i="74"/>
  <c r="K20" i="74"/>
  <c r="L19" i="74"/>
  <c r="K19" i="74"/>
  <c r="L18" i="74"/>
  <c r="K18" i="74"/>
  <c r="L17" i="74"/>
  <c r="K17" i="74"/>
  <c r="L16" i="74"/>
  <c r="K16" i="74"/>
  <c r="L15" i="74"/>
  <c r="L14" i="74"/>
  <c r="K14" i="74"/>
  <c r="L13" i="74"/>
  <c r="K13" i="74"/>
  <c r="L12" i="74"/>
  <c r="K12" i="74"/>
  <c r="L11" i="74"/>
  <c r="K11" i="74"/>
  <c r="L10" i="74"/>
  <c r="K10" i="74"/>
  <c r="K446" i="47"/>
  <c r="K445" i="47"/>
  <c r="L444" i="47"/>
  <c r="K444" i="47"/>
  <c r="L443" i="47"/>
  <c r="K443" i="47"/>
  <c r="L442" i="47"/>
  <c r="K442" i="47"/>
  <c r="L441" i="47"/>
  <c r="L440" i="47"/>
  <c r="K440" i="47"/>
  <c r="L439" i="47"/>
  <c r="K439" i="47"/>
  <c r="L438" i="47"/>
  <c r="K438" i="47"/>
  <c r="L437" i="47"/>
  <c r="K437" i="47"/>
  <c r="L436" i="47"/>
  <c r="K436" i="47"/>
  <c r="L435" i="47"/>
  <c r="L434" i="47"/>
  <c r="K434" i="47"/>
  <c r="L433" i="47"/>
  <c r="K433" i="47"/>
  <c r="L432" i="47"/>
  <c r="K432" i="47"/>
  <c r="L431" i="47"/>
  <c r="K431" i="47"/>
  <c r="L430" i="47"/>
  <c r="K430" i="47"/>
  <c r="L429" i="47"/>
  <c r="L428" i="47"/>
  <c r="K428" i="47"/>
  <c r="L427" i="47"/>
  <c r="K427" i="47"/>
  <c r="L426" i="47"/>
  <c r="K426" i="47"/>
  <c r="L425" i="47"/>
  <c r="K425" i="47"/>
  <c r="L424" i="47"/>
  <c r="K424" i="47"/>
  <c r="L423" i="47"/>
  <c r="L422" i="47"/>
  <c r="K422" i="47"/>
  <c r="L421" i="47"/>
  <c r="K421" i="47"/>
  <c r="L420" i="47"/>
  <c r="K420" i="47"/>
  <c r="L419" i="47"/>
  <c r="K419" i="47"/>
  <c r="L418" i="47"/>
  <c r="K418" i="47"/>
  <c r="L417" i="47"/>
  <c r="L416" i="47"/>
  <c r="K416" i="47"/>
  <c r="L415" i="47"/>
  <c r="K415" i="47"/>
  <c r="L414" i="47"/>
  <c r="K414" i="47"/>
  <c r="L413" i="47"/>
  <c r="K413" i="47"/>
  <c r="L412" i="47"/>
  <c r="K412" i="47"/>
  <c r="L411" i="47"/>
  <c r="L410" i="47"/>
  <c r="K410" i="47"/>
  <c r="L409" i="47"/>
  <c r="K409" i="47"/>
  <c r="L408" i="47"/>
  <c r="K408" i="47"/>
  <c r="L407" i="47"/>
  <c r="K407" i="47"/>
  <c r="L406" i="47"/>
  <c r="K406" i="47"/>
  <c r="L405" i="47"/>
  <c r="L404" i="47"/>
  <c r="K404" i="47"/>
  <c r="L403" i="47"/>
  <c r="K403" i="47"/>
  <c r="L402" i="47"/>
  <c r="K402" i="47"/>
  <c r="L401" i="47"/>
  <c r="K401" i="47"/>
  <c r="L400" i="47"/>
  <c r="K400" i="47"/>
  <c r="L399" i="47"/>
  <c r="L398" i="47"/>
  <c r="K398" i="47"/>
  <c r="L397" i="47"/>
  <c r="K397" i="47"/>
  <c r="L396" i="47"/>
  <c r="K396" i="47"/>
  <c r="L395" i="47"/>
  <c r="K395" i="47"/>
  <c r="L394" i="47"/>
  <c r="K394" i="47"/>
  <c r="L393" i="47"/>
  <c r="L392" i="47"/>
  <c r="K392" i="47"/>
  <c r="L391" i="47"/>
  <c r="K391" i="47"/>
  <c r="L390" i="47"/>
  <c r="K390" i="47"/>
  <c r="L389" i="47"/>
  <c r="K389" i="47"/>
  <c r="L388" i="47"/>
  <c r="K388" i="47"/>
  <c r="L387" i="47"/>
  <c r="L386" i="47"/>
  <c r="K386" i="47"/>
  <c r="L385" i="47"/>
  <c r="K385" i="47"/>
  <c r="L384" i="47"/>
  <c r="K384" i="47"/>
  <c r="L383" i="47"/>
  <c r="K383" i="47"/>
  <c r="L382" i="47"/>
  <c r="K382" i="47"/>
  <c r="L381" i="47"/>
  <c r="L380" i="47"/>
  <c r="K380" i="47"/>
  <c r="L379" i="47"/>
  <c r="K379" i="47"/>
  <c r="L378" i="47"/>
  <c r="K378" i="47"/>
  <c r="L377" i="47"/>
  <c r="K377" i="47"/>
  <c r="L376" i="47"/>
  <c r="K376" i="47"/>
  <c r="L375" i="47"/>
  <c r="L374" i="47"/>
  <c r="K374" i="47"/>
  <c r="L373" i="47"/>
  <c r="K373" i="47"/>
  <c r="L372" i="47"/>
  <c r="K372" i="47"/>
  <c r="L371" i="47"/>
  <c r="K371" i="47"/>
  <c r="L370" i="47"/>
  <c r="K370" i="47"/>
  <c r="L369" i="47"/>
  <c r="L368" i="47"/>
  <c r="K368" i="47"/>
  <c r="L367" i="47"/>
  <c r="K367" i="47"/>
  <c r="L366" i="47"/>
  <c r="K366" i="47"/>
  <c r="L365" i="47"/>
  <c r="K365" i="47"/>
  <c r="L364" i="47"/>
  <c r="K364" i="47"/>
  <c r="L363" i="47"/>
  <c r="L362" i="47"/>
  <c r="K362" i="47"/>
  <c r="L361" i="47"/>
  <c r="K361" i="47"/>
  <c r="L360" i="47"/>
  <c r="K360" i="47"/>
  <c r="L359" i="47"/>
  <c r="K359" i="47"/>
  <c r="L358" i="47"/>
  <c r="K358" i="47"/>
  <c r="L357" i="47"/>
  <c r="L356" i="47"/>
  <c r="K356" i="47"/>
  <c r="L355" i="47"/>
  <c r="K355" i="47"/>
  <c r="L354" i="47"/>
  <c r="K354" i="47"/>
  <c r="L353" i="47"/>
  <c r="K353" i="47"/>
  <c r="L352" i="47"/>
  <c r="K352" i="47"/>
  <c r="L351" i="47"/>
  <c r="L350" i="47"/>
  <c r="K350" i="47"/>
  <c r="L349" i="47"/>
  <c r="K349" i="47"/>
  <c r="L348" i="47"/>
  <c r="K348" i="47"/>
  <c r="L347" i="47"/>
  <c r="K347" i="47"/>
  <c r="L346" i="47"/>
  <c r="K346" i="47"/>
  <c r="L345" i="47"/>
  <c r="L344" i="47"/>
  <c r="K344" i="47"/>
  <c r="L343" i="47"/>
  <c r="K343" i="47"/>
  <c r="L342" i="47"/>
  <c r="K342" i="47"/>
  <c r="L341" i="47"/>
  <c r="K341" i="47"/>
  <c r="L340" i="47"/>
  <c r="K340" i="47"/>
  <c r="L339" i="47"/>
  <c r="L338" i="47"/>
  <c r="K338" i="47"/>
  <c r="L337" i="47"/>
  <c r="K337" i="47"/>
  <c r="L336" i="47"/>
  <c r="K336" i="47"/>
  <c r="L335" i="47"/>
  <c r="K335" i="47"/>
  <c r="L334" i="47"/>
  <c r="K334" i="47"/>
  <c r="L333" i="47"/>
  <c r="L332" i="47"/>
  <c r="K332" i="47"/>
  <c r="L331" i="47"/>
  <c r="K331" i="47"/>
  <c r="L330" i="47"/>
  <c r="K330" i="47"/>
  <c r="L329" i="47"/>
  <c r="K329" i="47"/>
  <c r="L328" i="47"/>
  <c r="K328" i="47"/>
  <c r="L327" i="47"/>
  <c r="L326" i="47"/>
  <c r="K326" i="47"/>
  <c r="L325" i="47"/>
  <c r="K325" i="47"/>
  <c r="L324" i="47"/>
  <c r="K324" i="47"/>
  <c r="L323" i="47"/>
  <c r="K323" i="47"/>
  <c r="L322" i="47"/>
  <c r="K322" i="47"/>
  <c r="L321" i="47"/>
  <c r="L320" i="47"/>
  <c r="K320" i="47"/>
  <c r="L319" i="47"/>
  <c r="K319" i="47"/>
  <c r="L318" i="47"/>
  <c r="K318" i="47"/>
  <c r="L317" i="47"/>
  <c r="K317" i="47"/>
  <c r="L316" i="47"/>
  <c r="K316" i="47"/>
  <c r="L315" i="47"/>
  <c r="L314" i="47"/>
  <c r="K314" i="47"/>
  <c r="L313" i="47"/>
  <c r="K313" i="47"/>
  <c r="L312" i="47"/>
  <c r="K312" i="47"/>
  <c r="L311" i="47"/>
  <c r="K311" i="47"/>
  <c r="L310" i="47"/>
  <c r="K310" i="47"/>
  <c r="L309" i="47"/>
  <c r="L308" i="47"/>
  <c r="K308" i="47"/>
  <c r="L307" i="47"/>
  <c r="K307" i="47"/>
  <c r="L306" i="47"/>
  <c r="K306" i="47"/>
  <c r="L305" i="47"/>
  <c r="K305" i="47"/>
  <c r="L304" i="47"/>
  <c r="K304" i="47"/>
  <c r="L303" i="47"/>
  <c r="L302" i="47"/>
  <c r="K302" i="47"/>
  <c r="L301" i="47"/>
  <c r="K301" i="47"/>
  <c r="L300" i="47"/>
  <c r="K300" i="47"/>
  <c r="L299" i="47"/>
  <c r="K299" i="47"/>
  <c r="L298" i="47"/>
  <c r="K298" i="47"/>
  <c r="L297" i="47"/>
  <c r="L296" i="47"/>
  <c r="K296" i="47"/>
  <c r="L295" i="47"/>
  <c r="K295" i="47"/>
  <c r="L294" i="47"/>
  <c r="K294" i="47"/>
  <c r="L293" i="47"/>
  <c r="K293" i="47"/>
  <c r="L292" i="47"/>
  <c r="K292" i="47"/>
  <c r="L291" i="47"/>
  <c r="L290" i="47"/>
  <c r="K290" i="47"/>
  <c r="L289" i="47"/>
  <c r="K289" i="47"/>
  <c r="L288" i="47"/>
  <c r="K288" i="47"/>
  <c r="L287" i="47"/>
  <c r="K287" i="47"/>
  <c r="L286" i="47"/>
  <c r="K286" i="47"/>
  <c r="L285" i="47"/>
  <c r="L284" i="47"/>
  <c r="K284" i="47"/>
  <c r="L283" i="47"/>
  <c r="K283" i="47"/>
  <c r="L282" i="47"/>
  <c r="K282" i="47"/>
  <c r="L281" i="47"/>
  <c r="K281" i="47"/>
  <c r="L280" i="47"/>
  <c r="K280" i="47"/>
  <c r="L279" i="47"/>
  <c r="L278" i="47"/>
  <c r="K278" i="47"/>
  <c r="L277" i="47"/>
  <c r="K277" i="47"/>
  <c r="L276" i="47"/>
  <c r="K276" i="47"/>
  <c r="L275" i="47"/>
  <c r="K275" i="47"/>
  <c r="L274" i="47"/>
  <c r="K274" i="47"/>
  <c r="L273" i="47"/>
  <c r="L272" i="47"/>
  <c r="K272" i="47"/>
  <c r="L271" i="47"/>
  <c r="K271" i="47"/>
  <c r="L270" i="47"/>
  <c r="K270" i="47"/>
  <c r="L269" i="47"/>
  <c r="K269" i="47"/>
  <c r="L268" i="47"/>
  <c r="K268" i="47"/>
  <c r="L267" i="47"/>
  <c r="L266" i="47"/>
  <c r="K266" i="47"/>
  <c r="L265" i="47"/>
  <c r="K265" i="47"/>
  <c r="L264" i="47"/>
  <c r="K264" i="47"/>
  <c r="L263" i="47"/>
  <c r="K263" i="47"/>
  <c r="L262" i="47"/>
  <c r="K262" i="47"/>
  <c r="L261" i="47"/>
  <c r="L260" i="47"/>
  <c r="K260" i="47"/>
  <c r="L259" i="47"/>
  <c r="K259" i="47"/>
  <c r="L258" i="47"/>
  <c r="K258" i="47"/>
  <c r="L257" i="47"/>
  <c r="K257" i="47"/>
  <c r="L256" i="47"/>
  <c r="K256" i="47"/>
  <c r="L255" i="47"/>
  <c r="L254" i="47"/>
  <c r="K254" i="47"/>
  <c r="L253" i="47"/>
  <c r="K253" i="47"/>
  <c r="L252" i="47"/>
  <c r="K252" i="47"/>
  <c r="L251" i="47"/>
  <c r="K251" i="47"/>
  <c r="L250" i="47"/>
  <c r="K250" i="47"/>
  <c r="L249" i="47"/>
  <c r="L248" i="47"/>
  <c r="K248" i="47"/>
  <c r="L247" i="47"/>
  <c r="K247" i="47"/>
  <c r="L246" i="47"/>
  <c r="K246" i="47"/>
  <c r="L245" i="47"/>
  <c r="K245" i="47"/>
  <c r="L244" i="47"/>
  <c r="K244" i="47"/>
  <c r="L243" i="47"/>
  <c r="L242" i="47"/>
  <c r="K242" i="47"/>
  <c r="L241" i="47"/>
  <c r="K241" i="47"/>
  <c r="L240" i="47"/>
  <c r="K240" i="47"/>
  <c r="L239" i="47"/>
  <c r="K239" i="47"/>
  <c r="L238" i="47"/>
  <c r="K238" i="47"/>
  <c r="L237" i="47"/>
  <c r="L236" i="47"/>
  <c r="K236" i="47"/>
  <c r="L235" i="47"/>
  <c r="K235" i="47"/>
  <c r="L234" i="47"/>
  <c r="K234" i="47"/>
  <c r="L233" i="47"/>
  <c r="K233" i="47"/>
  <c r="L232" i="47"/>
  <c r="K232" i="47"/>
  <c r="L231" i="47"/>
  <c r="L230" i="47"/>
  <c r="K230" i="47"/>
  <c r="L229" i="47"/>
  <c r="K229" i="47"/>
  <c r="L228" i="47"/>
  <c r="K228" i="47"/>
  <c r="L227" i="47"/>
  <c r="K227" i="47"/>
  <c r="L226" i="47"/>
  <c r="K226" i="47"/>
  <c r="L225" i="47"/>
  <c r="L224" i="47"/>
  <c r="K224" i="47"/>
  <c r="L223" i="47"/>
  <c r="K223" i="47"/>
  <c r="L222" i="47"/>
  <c r="K222" i="47"/>
  <c r="L221" i="47"/>
  <c r="K221" i="47"/>
  <c r="L220" i="47"/>
  <c r="K220" i="47"/>
  <c r="L219" i="47"/>
  <c r="L218" i="47"/>
  <c r="K218" i="47"/>
  <c r="L217" i="47"/>
  <c r="K217" i="47"/>
  <c r="L216" i="47"/>
  <c r="K216" i="47"/>
  <c r="L215" i="47"/>
  <c r="K215" i="47"/>
  <c r="L214" i="47"/>
  <c r="K214" i="47"/>
  <c r="L213" i="47"/>
  <c r="L212" i="47"/>
  <c r="K212" i="47"/>
  <c r="L211" i="47"/>
  <c r="K211" i="47"/>
  <c r="L210" i="47"/>
  <c r="K210" i="47"/>
  <c r="L209" i="47"/>
  <c r="K209" i="47"/>
  <c r="L208" i="47"/>
  <c r="K208" i="47"/>
  <c r="L207" i="47"/>
  <c r="L206" i="47"/>
  <c r="K206" i="47"/>
  <c r="L205" i="47"/>
  <c r="K205" i="47"/>
  <c r="L204" i="47"/>
  <c r="K204" i="47"/>
  <c r="L203" i="47"/>
  <c r="K203" i="47"/>
  <c r="L202" i="47"/>
  <c r="K202" i="47"/>
  <c r="L201" i="47"/>
  <c r="L200" i="47"/>
  <c r="K200" i="47"/>
  <c r="L199" i="47"/>
  <c r="K199" i="47"/>
  <c r="L198" i="47"/>
  <c r="K198" i="47"/>
  <c r="L197" i="47"/>
  <c r="K197" i="47"/>
  <c r="L196" i="47"/>
  <c r="K196" i="47"/>
  <c r="L195" i="47"/>
  <c r="L194" i="47"/>
  <c r="K194" i="47"/>
  <c r="L193" i="47"/>
  <c r="K193" i="47"/>
  <c r="L192" i="47"/>
  <c r="K192" i="47"/>
  <c r="L191" i="47"/>
  <c r="K191" i="47"/>
  <c r="L190" i="47"/>
  <c r="K190" i="47"/>
  <c r="L189" i="47"/>
  <c r="L188" i="47"/>
  <c r="K188" i="47"/>
  <c r="L187" i="47"/>
  <c r="K187" i="47"/>
  <c r="L186" i="47"/>
  <c r="K186" i="47"/>
  <c r="L185" i="47"/>
  <c r="K185" i="47"/>
  <c r="L184" i="47"/>
  <c r="K184" i="47"/>
  <c r="L183" i="47"/>
  <c r="L182" i="47"/>
  <c r="K182" i="47"/>
  <c r="L181" i="47"/>
  <c r="K181" i="47"/>
  <c r="L180" i="47"/>
  <c r="K180" i="47"/>
  <c r="L179" i="47"/>
  <c r="K179" i="47"/>
  <c r="L178" i="47"/>
  <c r="K178" i="47"/>
  <c r="L177" i="47"/>
  <c r="L176" i="47"/>
  <c r="K176" i="47"/>
  <c r="L175" i="47"/>
  <c r="K175" i="47"/>
  <c r="L174" i="47"/>
  <c r="K174" i="47"/>
  <c r="L173" i="47"/>
  <c r="K173" i="47"/>
  <c r="L172" i="47"/>
  <c r="K172" i="47"/>
  <c r="L171" i="47"/>
  <c r="L170" i="47"/>
  <c r="K170" i="47"/>
  <c r="L169" i="47"/>
  <c r="K169" i="47"/>
  <c r="L168" i="47"/>
  <c r="K168" i="47"/>
  <c r="L167" i="47"/>
  <c r="K167" i="47"/>
  <c r="L166" i="47"/>
  <c r="K166" i="47"/>
  <c r="L165" i="47"/>
  <c r="L164" i="47"/>
  <c r="K164" i="47"/>
  <c r="L163" i="47"/>
  <c r="K163" i="47"/>
  <c r="L162" i="47"/>
  <c r="K162" i="47"/>
  <c r="L161" i="47"/>
  <c r="K161" i="47"/>
  <c r="L160" i="47"/>
  <c r="K160" i="47"/>
  <c r="L159" i="47"/>
  <c r="L158" i="47"/>
  <c r="K158" i="47"/>
  <c r="L157" i="47"/>
  <c r="K157" i="47"/>
  <c r="L156" i="47"/>
  <c r="K156" i="47"/>
  <c r="L155" i="47"/>
  <c r="K155" i="47"/>
  <c r="L154" i="47"/>
  <c r="K154" i="47"/>
  <c r="L153" i="47"/>
  <c r="L152" i="47"/>
  <c r="K152" i="47"/>
  <c r="L151" i="47"/>
  <c r="K151" i="47"/>
  <c r="L150" i="47"/>
  <c r="K150" i="47"/>
  <c r="L149" i="47"/>
  <c r="K149" i="47"/>
  <c r="L148" i="47"/>
  <c r="K148" i="47"/>
  <c r="L147" i="47"/>
  <c r="L146" i="47"/>
  <c r="K146" i="47"/>
  <c r="L145" i="47"/>
  <c r="K145" i="47"/>
  <c r="L144" i="47"/>
  <c r="K144" i="47"/>
  <c r="L143" i="47"/>
  <c r="K143" i="47"/>
  <c r="L142" i="47"/>
  <c r="K142" i="47"/>
  <c r="L141" i="47"/>
  <c r="L140" i="47"/>
  <c r="K140" i="47"/>
  <c r="L139" i="47"/>
  <c r="K139" i="47"/>
  <c r="L138" i="47"/>
  <c r="K138" i="47"/>
  <c r="L137" i="47"/>
  <c r="K137" i="47"/>
  <c r="L136" i="47"/>
  <c r="K136" i="47"/>
  <c r="L135" i="47"/>
  <c r="L134" i="47"/>
  <c r="K134" i="47"/>
  <c r="L133" i="47"/>
  <c r="K133" i="47"/>
  <c r="L132" i="47"/>
  <c r="K132" i="47"/>
  <c r="L131" i="47"/>
  <c r="K131" i="47"/>
  <c r="L130" i="47"/>
  <c r="K130" i="47"/>
  <c r="L129" i="47"/>
  <c r="L128" i="47"/>
  <c r="K128" i="47"/>
  <c r="L127" i="47"/>
  <c r="K127" i="47"/>
  <c r="L126" i="47"/>
  <c r="K126" i="47"/>
  <c r="L125" i="47"/>
  <c r="K125" i="47"/>
  <c r="L124" i="47"/>
  <c r="K124" i="47"/>
  <c r="L123" i="47"/>
  <c r="L122" i="47"/>
  <c r="K122" i="47"/>
  <c r="L121" i="47"/>
  <c r="K121" i="47"/>
  <c r="L120" i="47"/>
  <c r="K120" i="47"/>
  <c r="L119" i="47"/>
  <c r="K119" i="47"/>
  <c r="L118" i="47"/>
  <c r="K118" i="47"/>
  <c r="L117" i="47"/>
  <c r="L116" i="47"/>
  <c r="L115" i="47"/>
  <c r="L114" i="47"/>
  <c r="L113" i="47"/>
  <c r="L112" i="47"/>
  <c r="L111" i="47"/>
  <c r="L110" i="47"/>
  <c r="K110" i="47"/>
  <c r="L109" i="47"/>
  <c r="K109" i="47"/>
  <c r="L108" i="47"/>
  <c r="K108" i="47"/>
  <c r="L107" i="47"/>
  <c r="K107" i="47"/>
  <c r="L106" i="47"/>
  <c r="K106" i="47"/>
  <c r="L105" i="47"/>
  <c r="L104" i="47"/>
  <c r="K104" i="47"/>
  <c r="L103" i="47"/>
  <c r="K103" i="47"/>
  <c r="L102" i="47"/>
  <c r="K102" i="47"/>
  <c r="L101" i="47"/>
  <c r="K101" i="47"/>
  <c r="L100" i="47"/>
  <c r="K100" i="47"/>
  <c r="L99" i="47"/>
  <c r="L98" i="47"/>
  <c r="K98" i="47"/>
  <c r="L97" i="47"/>
  <c r="K97" i="47"/>
  <c r="L96" i="47"/>
  <c r="K96" i="47"/>
  <c r="L95" i="47"/>
  <c r="K95" i="47"/>
  <c r="L94" i="47"/>
  <c r="K94" i="47"/>
  <c r="L93" i="47"/>
  <c r="L92" i="47"/>
  <c r="K92" i="47"/>
  <c r="L91" i="47"/>
  <c r="K91" i="47"/>
  <c r="L90" i="47"/>
  <c r="K90" i="47"/>
  <c r="L89" i="47"/>
  <c r="K89" i="47"/>
  <c r="L88" i="47"/>
  <c r="K88" i="47"/>
  <c r="L87" i="47"/>
  <c r="L86" i="47"/>
  <c r="K86" i="47"/>
  <c r="L85" i="47"/>
  <c r="K85" i="47"/>
  <c r="L84" i="47"/>
  <c r="K84" i="47"/>
  <c r="L83" i="47"/>
  <c r="K83" i="47"/>
  <c r="L82" i="47"/>
  <c r="K82" i="47"/>
  <c r="L81" i="47"/>
  <c r="L80" i="47"/>
  <c r="K80" i="47"/>
  <c r="L79" i="47"/>
  <c r="K79" i="47"/>
  <c r="L78" i="47"/>
  <c r="K78" i="47"/>
  <c r="L77" i="47"/>
  <c r="K77" i="47"/>
  <c r="L76" i="47"/>
  <c r="K76" i="47"/>
  <c r="L75" i="47"/>
  <c r="L74" i="47"/>
  <c r="K74" i="47"/>
  <c r="L73" i="47"/>
  <c r="K73" i="47"/>
  <c r="L72" i="47"/>
  <c r="K72" i="47"/>
  <c r="L71" i="47"/>
  <c r="K71" i="47"/>
  <c r="L70" i="47"/>
  <c r="K70" i="47"/>
  <c r="L69" i="47"/>
  <c r="L68" i="47"/>
  <c r="K68" i="47"/>
  <c r="L67" i="47"/>
  <c r="K67" i="47"/>
  <c r="L66" i="47"/>
  <c r="K66" i="47"/>
  <c r="L65" i="47"/>
  <c r="K65" i="47"/>
  <c r="L64" i="47"/>
  <c r="K64" i="47"/>
  <c r="L63" i="47"/>
  <c r="L62" i="47"/>
  <c r="K62" i="47"/>
  <c r="L61" i="47"/>
  <c r="K61" i="47"/>
  <c r="L60" i="47"/>
  <c r="K60" i="47"/>
  <c r="L59" i="47"/>
  <c r="K59" i="47"/>
  <c r="L58" i="47"/>
  <c r="K58" i="47"/>
  <c r="L57" i="47"/>
  <c r="L56" i="47"/>
  <c r="K56" i="47"/>
  <c r="L55" i="47"/>
  <c r="K55" i="47"/>
  <c r="L54" i="47"/>
  <c r="K54" i="47"/>
  <c r="L53" i="47"/>
  <c r="K53" i="47"/>
  <c r="L52" i="47"/>
  <c r="K52" i="47"/>
  <c r="L51" i="47"/>
  <c r="L50" i="47"/>
  <c r="K50" i="47"/>
  <c r="L49" i="47"/>
  <c r="K49" i="47"/>
  <c r="L48" i="47"/>
  <c r="K48" i="47"/>
  <c r="L47" i="47"/>
  <c r="K47" i="47"/>
  <c r="L46" i="47"/>
  <c r="K46" i="47"/>
  <c r="L45" i="47"/>
  <c r="L44" i="47"/>
  <c r="K44" i="47"/>
  <c r="L43" i="47"/>
  <c r="K43" i="47"/>
  <c r="L42" i="47"/>
  <c r="K42" i="47"/>
  <c r="L41" i="47"/>
  <c r="K41" i="47"/>
  <c r="L40" i="47"/>
  <c r="K40" i="47"/>
  <c r="L39" i="47"/>
  <c r="L38" i="47"/>
  <c r="K38" i="47"/>
  <c r="L37" i="47"/>
  <c r="K37" i="47"/>
  <c r="L36" i="47"/>
  <c r="K36" i="47"/>
  <c r="L35" i="47"/>
  <c r="K35" i="47"/>
  <c r="L34" i="47"/>
  <c r="K34" i="47"/>
  <c r="L33" i="47"/>
  <c r="L32" i="47"/>
  <c r="K32" i="47"/>
  <c r="L31" i="47"/>
  <c r="K31" i="47"/>
  <c r="L30" i="47"/>
  <c r="K30" i="47"/>
  <c r="L29" i="47"/>
  <c r="K29" i="47"/>
  <c r="L28" i="47"/>
  <c r="K28" i="47"/>
  <c r="L27" i="47"/>
  <c r="L26" i="47"/>
  <c r="K26" i="47"/>
  <c r="L25" i="47"/>
  <c r="K25" i="47"/>
  <c r="L24" i="47"/>
  <c r="K24" i="47"/>
  <c r="L23" i="47"/>
  <c r="K23" i="47"/>
  <c r="L22" i="47"/>
  <c r="K22" i="47"/>
  <c r="L21" i="47"/>
  <c r="L20" i="47"/>
  <c r="K20" i="47"/>
  <c r="L19" i="47"/>
  <c r="K19" i="47"/>
  <c r="L18" i="47"/>
  <c r="K18" i="47"/>
  <c r="L17" i="47"/>
  <c r="K17" i="47"/>
  <c r="L16" i="47"/>
  <c r="K16" i="47"/>
  <c r="L15" i="47"/>
  <c r="L14" i="47"/>
  <c r="K14" i="47"/>
  <c r="L13" i="47"/>
  <c r="K13" i="47"/>
  <c r="L12" i="47"/>
  <c r="K12" i="47"/>
  <c r="L11" i="47"/>
  <c r="K11" i="47"/>
  <c r="L10" i="47"/>
  <c r="K10" i="47"/>
  <c r="I446" i="74"/>
  <c r="I445" i="74"/>
  <c r="I444" i="74"/>
  <c r="I443" i="74"/>
  <c r="I442" i="74"/>
  <c r="I440" i="74"/>
  <c r="I439" i="74"/>
  <c r="I438" i="74"/>
  <c r="I437" i="74"/>
  <c r="I436" i="74"/>
  <c r="I434" i="74"/>
  <c r="I433" i="74"/>
  <c r="I432" i="74"/>
  <c r="I431" i="74"/>
  <c r="I430" i="74"/>
  <c r="I428" i="74"/>
  <c r="I427" i="74"/>
  <c r="I426" i="74"/>
  <c r="I425" i="74"/>
  <c r="I424" i="74"/>
  <c r="I422" i="74"/>
  <c r="I421" i="74"/>
  <c r="I420" i="74"/>
  <c r="I419" i="74"/>
  <c r="I418" i="74"/>
  <c r="I416" i="74"/>
  <c r="I415" i="74"/>
  <c r="I414" i="74"/>
  <c r="I413" i="74"/>
  <c r="I412" i="74"/>
  <c r="I410" i="74"/>
  <c r="I409" i="74"/>
  <c r="I408" i="74"/>
  <c r="I407" i="74"/>
  <c r="I406" i="74"/>
  <c r="I404" i="74"/>
  <c r="I403" i="74"/>
  <c r="I402" i="74"/>
  <c r="I401" i="74"/>
  <c r="I400" i="74"/>
  <c r="I398" i="74"/>
  <c r="I397" i="74"/>
  <c r="I396" i="74"/>
  <c r="I395" i="74"/>
  <c r="I394" i="74"/>
  <c r="I392" i="74"/>
  <c r="I391" i="74"/>
  <c r="I390" i="74"/>
  <c r="I389" i="74"/>
  <c r="I388" i="74"/>
  <c r="I386" i="74"/>
  <c r="I385" i="74"/>
  <c r="I384" i="74"/>
  <c r="I383" i="74"/>
  <c r="I382" i="74"/>
  <c r="I380" i="74"/>
  <c r="I379" i="74"/>
  <c r="I378" i="74"/>
  <c r="I377" i="74"/>
  <c r="I376" i="74"/>
  <c r="I374" i="74"/>
  <c r="I373" i="74"/>
  <c r="I372" i="74"/>
  <c r="I371" i="74"/>
  <c r="I370" i="74"/>
  <c r="I368" i="74"/>
  <c r="I367" i="74"/>
  <c r="I366" i="74"/>
  <c r="I365" i="74"/>
  <c r="I364" i="74"/>
  <c r="I362" i="74"/>
  <c r="I361" i="74"/>
  <c r="I360" i="74"/>
  <c r="I359" i="74"/>
  <c r="I358" i="74"/>
  <c r="I356" i="74"/>
  <c r="I355" i="74"/>
  <c r="I354" i="74"/>
  <c r="I353" i="74"/>
  <c r="I352" i="74"/>
  <c r="I350" i="74"/>
  <c r="I349" i="74"/>
  <c r="I348" i="74"/>
  <c r="I347" i="74"/>
  <c r="I346" i="74"/>
  <c r="I344" i="74"/>
  <c r="I343" i="74"/>
  <c r="I342" i="74"/>
  <c r="I341" i="74"/>
  <c r="I340" i="74"/>
  <c r="I338" i="74"/>
  <c r="I337" i="74"/>
  <c r="I336" i="74"/>
  <c r="I335" i="74"/>
  <c r="I334" i="74"/>
  <c r="I332" i="74"/>
  <c r="I331" i="74"/>
  <c r="I330" i="74"/>
  <c r="I329" i="74"/>
  <c r="I328" i="74"/>
  <c r="I326" i="74"/>
  <c r="I325" i="74"/>
  <c r="I324" i="74"/>
  <c r="I323" i="74"/>
  <c r="I322" i="74"/>
  <c r="I320" i="74"/>
  <c r="I319" i="74"/>
  <c r="I318" i="74"/>
  <c r="I317" i="74"/>
  <c r="I316" i="74"/>
  <c r="I314" i="74"/>
  <c r="I313" i="74"/>
  <c r="I312" i="74"/>
  <c r="I311" i="74"/>
  <c r="I310" i="74"/>
  <c r="I308" i="74"/>
  <c r="I307" i="74"/>
  <c r="I306" i="74"/>
  <c r="I305" i="74"/>
  <c r="I304" i="74"/>
  <c r="I302" i="74"/>
  <c r="I301" i="74"/>
  <c r="I300" i="74"/>
  <c r="I299" i="74"/>
  <c r="I298" i="74"/>
  <c r="I296" i="74"/>
  <c r="I295" i="74"/>
  <c r="I294" i="74"/>
  <c r="I293" i="74"/>
  <c r="I292" i="74"/>
  <c r="I290" i="74"/>
  <c r="I289" i="74"/>
  <c r="I288" i="74"/>
  <c r="I287" i="74"/>
  <c r="I286" i="74"/>
  <c r="I284" i="74"/>
  <c r="I283" i="74"/>
  <c r="I282" i="74"/>
  <c r="I281" i="74"/>
  <c r="I280" i="74"/>
  <c r="I278" i="74"/>
  <c r="I277" i="74"/>
  <c r="I276" i="74"/>
  <c r="I275" i="74"/>
  <c r="I274" i="74"/>
  <c r="I272" i="74"/>
  <c r="I271" i="74"/>
  <c r="I270" i="74"/>
  <c r="I269" i="74"/>
  <c r="I268" i="74"/>
  <c r="I266" i="74"/>
  <c r="I265" i="74"/>
  <c r="I264" i="74"/>
  <c r="I263" i="74"/>
  <c r="I262" i="74"/>
  <c r="I260" i="74"/>
  <c r="I259" i="74"/>
  <c r="I258" i="74"/>
  <c r="I257" i="74"/>
  <c r="I256" i="74"/>
  <c r="I254" i="74"/>
  <c r="I253" i="74"/>
  <c r="I252" i="74"/>
  <c r="I251" i="74"/>
  <c r="I250" i="74"/>
  <c r="I248" i="74"/>
  <c r="I247" i="74"/>
  <c r="I246" i="74"/>
  <c r="I245" i="74"/>
  <c r="I244" i="74"/>
  <c r="I242" i="74"/>
  <c r="I241" i="74"/>
  <c r="I240" i="74"/>
  <c r="I239" i="74"/>
  <c r="I238" i="74"/>
  <c r="I236" i="74"/>
  <c r="I235" i="74"/>
  <c r="I234" i="74"/>
  <c r="I233" i="74"/>
  <c r="I232" i="74"/>
  <c r="I230" i="74"/>
  <c r="I229" i="74"/>
  <c r="I228" i="74"/>
  <c r="I227" i="74"/>
  <c r="I226" i="74"/>
  <c r="I224" i="74"/>
  <c r="I223" i="74"/>
  <c r="I222" i="74"/>
  <c r="I221" i="74"/>
  <c r="I220" i="74"/>
  <c r="I218" i="74"/>
  <c r="I217" i="74"/>
  <c r="I216" i="74"/>
  <c r="I215" i="74"/>
  <c r="I214" i="74"/>
  <c r="I212" i="74"/>
  <c r="I211" i="74"/>
  <c r="I210" i="74"/>
  <c r="I209" i="74"/>
  <c r="I208" i="74"/>
  <c r="I206" i="74"/>
  <c r="I205" i="74"/>
  <c r="I204" i="74"/>
  <c r="I203" i="74"/>
  <c r="I202" i="74"/>
  <c r="I200" i="74"/>
  <c r="I199" i="74"/>
  <c r="I198" i="74"/>
  <c r="I197" i="74"/>
  <c r="I196" i="74"/>
  <c r="I194" i="74"/>
  <c r="I193" i="74"/>
  <c r="I192" i="74"/>
  <c r="I191" i="74"/>
  <c r="I190" i="74"/>
  <c r="I188" i="74"/>
  <c r="I187" i="74"/>
  <c r="I186" i="74"/>
  <c r="I185" i="74"/>
  <c r="I184" i="74"/>
  <c r="I182" i="74"/>
  <c r="I181" i="74"/>
  <c r="I180" i="74"/>
  <c r="I179" i="74"/>
  <c r="I178" i="74"/>
  <c r="I176" i="74"/>
  <c r="I175" i="74"/>
  <c r="I174" i="74"/>
  <c r="I173" i="74"/>
  <c r="I172" i="74"/>
  <c r="I170" i="74"/>
  <c r="I169" i="74"/>
  <c r="I168" i="74"/>
  <c r="I167" i="74"/>
  <c r="I166" i="74"/>
  <c r="I164" i="74"/>
  <c r="I163" i="74"/>
  <c r="I162" i="74"/>
  <c r="I161" i="74"/>
  <c r="I160" i="74"/>
  <c r="I158" i="74"/>
  <c r="I157" i="74"/>
  <c r="I156" i="74"/>
  <c r="I155" i="74"/>
  <c r="I154" i="74"/>
  <c r="I152" i="74"/>
  <c r="I151" i="74"/>
  <c r="I150" i="74"/>
  <c r="I149" i="74"/>
  <c r="I148" i="74"/>
  <c r="I146" i="74"/>
  <c r="I145" i="74"/>
  <c r="I144" i="74"/>
  <c r="I143" i="74"/>
  <c r="I142" i="74"/>
  <c r="I140" i="74"/>
  <c r="I139" i="74"/>
  <c r="I138" i="74"/>
  <c r="I137" i="74"/>
  <c r="I136" i="74"/>
  <c r="I134" i="74"/>
  <c r="I133" i="74"/>
  <c r="I132" i="74"/>
  <c r="I131" i="74"/>
  <c r="I130" i="74"/>
  <c r="I128" i="74"/>
  <c r="I127" i="74"/>
  <c r="I126" i="74"/>
  <c r="I125" i="74"/>
  <c r="I124" i="74"/>
  <c r="I122" i="74"/>
  <c r="I121" i="74"/>
  <c r="I120" i="74"/>
  <c r="I119" i="74"/>
  <c r="I118" i="74"/>
  <c r="I116" i="74"/>
  <c r="I115" i="74"/>
  <c r="I114" i="74"/>
  <c r="I113" i="74"/>
  <c r="I112" i="74"/>
  <c r="I110" i="74"/>
  <c r="I109" i="74"/>
  <c r="I108" i="74"/>
  <c r="I107" i="74"/>
  <c r="I106" i="74"/>
  <c r="I104" i="74"/>
  <c r="I103" i="74"/>
  <c r="I102" i="74"/>
  <c r="I101" i="74"/>
  <c r="I100" i="74"/>
  <c r="I98" i="74"/>
  <c r="I97" i="74"/>
  <c r="I96" i="74"/>
  <c r="I95" i="74"/>
  <c r="I94" i="74"/>
  <c r="I92" i="74"/>
  <c r="I91" i="74"/>
  <c r="I90" i="74"/>
  <c r="I89" i="74"/>
  <c r="I88" i="74"/>
  <c r="I86" i="74"/>
  <c r="I85" i="74"/>
  <c r="I84" i="74"/>
  <c r="I83" i="74"/>
  <c r="I82" i="74"/>
  <c r="I80" i="74"/>
  <c r="I79" i="74"/>
  <c r="I78" i="74"/>
  <c r="I77" i="74"/>
  <c r="I76" i="74"/>
  <c r="I74" i="74"/>
  <c r="I73" i="74"/>
  <c r="I72" i="74"/>
  <c r="I71" i="74"/>
  <c r="I70" i="74"/>
  <c r="I68" i="74"/>
  <c r="I67" i="74"/>
  <c r="I66" i="74"/>
  <c r="I65" i="74"/>
  <c r="I64" i="74"/>
  <c r="I62" i="74"/>
  <c r="I61" i="74"/>
  <c r="I60" i="74"/>
  <c r="I59" i="74"/>
  <c r="I58" i="74"/>
  <c r="I56" i="74"/>
  <c r="I55" i="74"/>
  <c r="I54" i="74"/>
  <c r="I53" i="74"/>
  <c r="I52" i="74"/>
  <c r="I50" i="74"/>
  <c r="I49" i="74"/>
  <c r="I48" i="74"/>
  <c r="I47" i="74"/>
  <c r="I46" i="74"/>
  <c r="I44" i="74"/>
  <c r="I43" i="74"/>
  <c r="I42" i="74"/>
  <c r="I41" i="74"/>
  <c r="I40" i="74"/>
  <c r="I38" i="74"/>
  <c r="I37" i="74"/>
  <c r="I36" i="74"/>
  <c r="I35" i="74"/>
  <c r="I34" i="74"/>
  <c r="I32" i="74"/>
  <c r="I31" i="74"/>
  <c r="I30" i="74"/>
  <c r="I29" i="74"/>
  <c r="I28" i="74"/>
  <c r="I26" i="74"/>
  <c r="I25" i="74"/>
  <c r="I24" i="74"/>
  <c r="I23" i="74"/>
  <c r="I22" i="74"/>
  <c r="I20" i="74"/>
  <c r="I19" i="74"/>
  <c r="I18" i="74"/>
  <c r="I17" i="74"/>
  <c r="I16" i="74"/>
  <c r="I14" i="74"/>
  <c r="I13" i="74"/>
  <c r="I12" i="74"/>
  <c r="I11" i="74"/>
  <c r="I10" i="74"/>
  <c r="I446" i="47"/>
  <c r="I445" i="47"/>
  <c r="I444" i="47"/>
  <c r="I443" i="47"/>
  <c r="I442" i="47"/>
  <c r="I440" i="47"/>
  <c r="I439" i="47"/>
  <c r="I438" i="47"/>
  <c r="I437" i="47"/>
  <c r="I436" i="47"/>
  <c r="I434" i="47"/>
  <c r="I433" i="47"/>
  <c r="I432" i="47"/>
  <c r="I431" i="47"/>
  <c r="I430" i="47"/>
  <c r="I428" i="47"/>
  <c r="I427" i="47"/>
  <c r="I426" i="47"/>
  <c r="I425" i="47"/>
  <c r="I424" i="47"/>
  <c r="I422" i="47"/>
  <c r="I421" i="47"/>
  <c r="I420" i="47"/>
  <c r="I419" i="47"/>
  <c r="I418" i="47"/>
  <c r="I416" i="47"/>
  <c r="I415" i="47"/>
  <c r="I414" i="47"/>
  <c r="I413" i="47"/>
  <c r="I412" i="47"/>
  <c r="I410" i="47"/>
  <c r="I409" i="47"/>
  <c r="I408" i="47"/>
  <c r="I407" i="47"/>
  <c r="I406" i="47"/>
  <c r="I404" i="47"/>
  <c r="I403" i="47"/>
  <c r="I402" i="47"/>
  <c r="I401" i="47"/>
  <c r="I400" i="47"/>
  <c r="I398" i="47"/>
  <c r="I397" i="47"/>
  <c r="I396" i="47"/>
  <c r="I395" i="47"/>
  <c r="I394" i="47"/>
  <c r="I392" i="47"/>
  <c r="I391" i="47"/>
  <c r="I390" i="47"/>
  <c r="I389" i="47"/>
  <c r="I388" i="47"/>
  <c r="I386" i="47"/>
  <c r="I385" i="47"/>
  <c r="I384" i="47"/>
  <c r="I383" i="47"/>
  <c r="I382" i="47"/>
  <c r="I380" i="47"/>
  <c r="I379" i="47"/>
  <c r="I378" i="47"/>
  <c r="I377" i="47"/>
  <c r="I376" i="47"/>
  <c r="I374" i="47"/>
  <c r="I373" i="47"/>
  <c r="I372" i="47"/>
  <c r="I371" i="47"/>
  <c r="I370" i="47"/>
  <c r="I368" i="47"/>
  <c r="I367" i="47"/>
  <c r="I366" i="47"/>
  <c r="I365" i="47"/>
  <c r="I364" i="47"/>
  <c r="I362" i="47"/>
  <c r="I361" i="47"/>
  <c r="I360" i="47"/>
  <c r="I359" i="47"/>
  <c r="I358" i="47"/>
  <c r="I356" i="47"/>
  <c r="I355" i="47"/>
  <c r="I354" i="47"/>
  <c r="I353" i="47"/>
  <c r="I352" i="47"/>
  <c r="I350" i="47"/>
  <c r="I349" i="47"/>
  <c r="I348" i="47"/>
  <c r="I347" i="47"/>
  <c r="I346" i="47"/>
  <c r="I344" i="47"/>
  <c r="I343" i="47"/>
  <c r="I342" i="47"/>
  <c r="I341" i="47"/>
  <c r="I340" i="47"/>
  <c r="I338" i="47"/>
  <c r="I337" i="47"/>
  <c r="I336" i="47"/>
  <c r="I335" i="47"/>
  <c r="I334" i="47"/>
  <c r="I332" i="47"/>
  <c r="I331" i="47"/>
  <c r="I330" i="47"/>
  <c r="I329" i="47"/>
  <c r="I328" i="47"/>
  <c r="I326" i="47"/>
  <c r="I325" i="47"/>
  <c r="I324" i="47"/>
  <c r="I323" i="47"/>
  <c r="I322" i="47"/>
  <c r="I320" i="47"/>
  <c r="I319" i="47"/>
  <c r="I318" i="47"/>
  <c r="I317" i="47"/>
  <c r="I316" i="47"/>
  <c r="I314" i="47"/>
  <c r="I313" i="47"/>
  <c r="I312" i="47"/>
  <c r="I311" i="47"/>
  <c r="I310" i="47"/>
  <c r="I308" i="47"/>
  <c r="I307" i="47"/>
  <c r="I306" i="47"/>
  <c r="I305" i="47"/>
  <c r="I304" i="47"/>
  <c r="I302" i="47"/>
  <c r="I301" i="47"/>
  <c r="I300" i="47"/>
  <c r="I299" i="47"/>
  <c r="I298" i="47"/>
  <c r="I296" i="47"/>
  <c r="I295" i="47"/>
  <c r="I294" i="47"/>
  <c r="I293" i="47"/>
  <c r="I292" i="47"/>
  <c r="I290" i="47"/>
  <c r="I289" i="47"/>
  <c r="I288" i="47"/>
  <c r="I287" i="47"/>
  <c r="I286" i="47"/>
  <c r="I284" i="47"/>
  <c r="I283" i="47"/>
  <c r="I282" i="47"/>
  <c r="I281" i="47"/>
  <c r="I280" i="47"/>
  <c r="I278" i="47"/>
  <c r="I277" i="47"/>
  <c r="I276" i="47"/>
  <c r="I275" i="47"/>
  <c r="I274" i="47"/>
  <c r="I272" i="47"/>
  <c r="I271" i="47"/>
  <c r="I270" i="47"/>
  <c r="I269" i="47"/>
  <c r="I268" i="47"/>
  <c r="I266" i="47"/>
  <c r="I265" i="47"/>
  <c r="I264" i="47"/>
  <c r="I263" i="47"/>
  <c r="I262" i="47"/>
  <c r="I260" i="47"/>
  <c r="I259" i="47"/>
  <c r="I258" i="47"/>
  <c r="I257" i="47"/>
  <c r="I256" i="47"/>
  <c r="I254" i="47"/>
  <c r="I253" i="47"/>
  <c r="I252" i="47"/>
  <c r="I251" i="47"/>
  <c r="I250" i="47"/>
  <c r="I248" i="47"/>
  <c r="I247" i="47"/>
  <c r="I246" i="47"/>
  <c r="I245" i="47"/>
  <c r="I244" i="47"/>
  <c r="I242" i="47"/>
  <c r="I241" i="47"/>
  <c r="I240" i="47"/>
  <c r="I239" i="47"/>
  <c r="I238" i="47"/>
  <c r="I236" i="47"/>
  <c r="I235" i="47"/>
  <c r="I234" i="47"/>
  <c r="I233" i="47"/>
  <c r="I232" i="47"/>
  <c r="I230" i="47"/>
  <c r="I229" i="47"/>
  <c r="I228" i="47"/>
  <c r="I227" i="47"/>
  <c r="I226" i="47"/>
  <c r="I224" i="47"/>
  <c r="I223" i="47"/>
  <c r="I222" i="47"/>
  <c r="I221" i="47"/>
  <c r="I220" i="47"/>
  <c r="I218" i="47"/>
  <c r="I217" i="47"/>
  <c r="I216" i="47"/>
  <c r="I215" i="47"/>
  <c r="I214" i="47"/>
  <c r="I212" i="47"/>
  <c r="I211" i="47"/>
  <c r="I210" i="47"/>
  <c r="I209" i="47"/>
  <c r="I208" i="47"/>
  <c r="I206" i="47"/>
  <c r="I205" i="47"/>
  <c r="I204" i="47"/>
  <c r="I203" i="47"/>
  <c r="I202" i="47"/>
  <c r="I200" i="47"/>
  <c r="I199" i="47"/>
  <c r="I198" i="47"/>
  <c r="I197" i="47"/>
  <c r="I196" i="47"/>
  <c r="I194" i="47"/>
  <c r="I193" i="47"/>
  <c r="I192" i="47"/>
  <c r="I191" i="47"/>
  <c r="I190" i="47"/>
  <c r="I188" i="47"/>
  <c r="I187" i="47"/>
  <c r="I186" i="47"/>
  <c r="I185" i="47"/>
  <c r="I184" i="47"/>
  <c r="I182" i="47"/>
  <c r="I181" i="47"/>
  <c r="I180" i="47"/>
  <c r="I179" i="47"/>
  <c r="I178" i="47"/>
  <c r="I176" i="47"/>
  <c r="I175" i="47"/>
  <c r="I174" i="47"/>
  <c r="I173" i="47"/>
  <c r="I172" i="47"/>
  <c r="I170" i="47"/>
  <c r="I169" i="47"/>
  <c r="I168" i="47"/>
  <c r="I167" i="47"/>
  <c r="I166" i="47"/>
  <c r="I164" i="47"/>
  <c r="I163" i="47"/>
  <c r="I162" i="47"/>
  <c r="I161" i="47"/>
  <c r="I160" i="47"/>
  <c r="I158" i="47"/>
  <c r="I157" i="47"/>
  <c r="I156" i="47"/>
  <c r="I155" i="47"/>
  <c r="I154" i="47"/>
  <c r="I152" i="47"/>
  <c r="I151" i="47"/>
  <c r="I150" i="47"/>
  <c r="I149" i="47"/>
  <c r="I148" i="47"/>
  <c r="I146" i="47"/>
  <c r="I145" i="47"/>
  <c r="I144" i="47"/>
  <c r="I143" i="47"/>
  <c r="I142" i="47"/>
  <c r="I140" i="47"/>
  <c r="I139" i="47"/>
  <c r="I138" i="47"/>
  <c r="I137" i="47"/>
  <c r="I136" i="47"/>
  <c r="I134" i="47"/>
  <c r="I133" i="47"/>
  <c r="I132" i="47"/>
  <c r="I131" i="47"/>
  <c r="I130" i="47"/>
  <c r="I128" i="47"/>
  <c r="I127" i="47"/>
  <c r="I126" i="47"/>
  <c r="I125" i="47"/>
  <c r="I124" i="47"/>
  <c r="I122" i="47"/>
  <c r="I121" i="47"/>
  <c r="I120" i="47"/>
  <c r="I119" i="47"/>
  <c r="I118" i="47"/>
  <c r="I116" i="47"/>
  <c r="I115" i="47"/>
  <c r="I114" i="47"/>
  <c r="I113" i="47"/>
  <c r="I112" i="47"/>
  <c r="I110" i="47"/>
  <c r="I109" i="47"/>
  <c r="I108" i="47"/>
  <c r="I107" i="47"/>
  <c r="I106" i="47"/>
  <c r="I104" i="47"/>
  <c r="I103" i="47"/>
  <c r="I102" i="47"/>
  <c r="I101" i="47"/>
  <c r="I100" i="47"/>
  <c r="I98" i="47"/>
  <c r="I97" i="47"/>
  <c r="I96" i="47"/>
  <c r="I95" i="47"/>
  <c r="I94" i="47"/>
  <c r="I92" i="47"/>
  <c r="I91" i="47"/>
  <c r="I90" i="47"/>
  <c r="I89" i="47"/>
  <c r="I88" i="47"/>
  <c r="I86" i="47"/>
  <c r="I85" i="47"/>
  <c r="I84" i="47"/>
  <c r="I83" i="47"/>
  <c r="I82" i="47"/>
  <c r="I80" i="47"/>
  <c r="I79" i="47"/>
  <c r="I78" i="47"/>
  <c r="I77" i="47"/>
  <c r="I76" i="47"/>
  <c r="I74" i="47"/>
  <c r="I73" i="47"/>
  <c r="I72" i="47"/>
  <c r="I71" i="47"/>
  <c r="I70" i="47"/>
  <c r="I68" i="47"/>
  <c r="I67" i="47"/>
  <c r="I66" i="47"/>
  <c r="I65" i="47"/>
  <c r="I64" i="47"/>
  <c r="I62" i="47"/>
  <c r="I61" i="47"/>
  <c r="I60" i="47"/>
  <c r="I59" i="47"/>
  <c r="I58" i="47"/>
  <c r="I56" i="47"/>
  <c r="I55" i="47"/>
  <c r="I54" i="47"/>
  <c r="I53" i="47"/>
  <c r="I52" i="47"/>
  <c r="I50" i="47"/>
  <c r="I49" i="47"/>
  <c r="I48" i="47"/>
  <c r="I47" i="47"/>
  <c r="I46" i="47"/>
  <c r="I44" i="47"/>
  <c r="I43" i="47"/>
  <c r="I42" i="47"/>
  <c r="I41" i="47"/>
  <c r="I40" i="47"/>
  <c r="I38" i="47"/>
  <c r="I37" i="47"/>
  <c r="I36" i="47"/>
  <c r="I35" i="47"/>
  <c r="I34" i="47"/>
  <c r="I32" i="47"/>
  <c r="I31" i="47"/>
  <c r="I30" i="47"/>
  <c r="I29" i="47"/>
  <c r="I28" i="47"/>
  <c r="I26" i="47"/>
  <c r="I25" i="47"/>
  <c r="I24" i="47"/>
  <c r="I23" i="47"/>
  <c r="I22" i="47"/>
  <c r="I20" i="47"/>
  <c r="I19" i="47"/>
  <c r="I18" i="47"/>
  <c r="I17" i="47"/>
  <c r="I16" i="47"/>
  <c r="I14" i="47"/>
  <c r="I13" i="47"/>
  <c r="I12" i="47"/>
  <c r="I11" i="47"/>
  <c r="I10" i="47"/>
  <c r="L9" i="73"/>
  <c r="L9" i="74"/>
  <c r="L9" i="47"/>
  <c r="L8" i="73"/>
  <c r="L7" i="73"/>
  <c r="L6" i="73"/>
  <c r="L5" i="73"/>
  <c r="L4" i="73"/>
  <c r="L8" i="74"/>
  <c r="K8" i="74"/>
  <c r="L7" i="74"/>
  <c r="K7" i="74"/>
  <c r="L6" i="74"/>
  <c r="K6" i="74"/>
  <c r="L5" i="74"/>
  <c r="K5" i="74"/>
  <c r="L4" i="74"/>
  <c r="K4" i="74"/>
  <c r="L8" i="47"/>
  <c r="K8" i="47"/>
  <c r="L7" i="47"/>
  <c r="K7" i="47"/>
  <c r="L6" i="47"/>
  <c r="K6" i="47"/>
  <c r="L5" i="47"/>
  <c r="K5" i="47"/>
  <c r="L4" i="47"/>
  <c r="K4" i="47"/>
  <c r="I4" i="74"/>
  <c r="I8" i="74"/>
  <c r="I7" i="74"/>
  <c r="I6" i="74"/>
  <c r="I5" i="74"/>
  <c r="BN80" i="25" l="1"/>
  <c r="BM80" i="25"/>
  <c r="BN79" i="25"/>
  <c r="BM79" i="25"/>
  <c r="BN78" i="25"/>
  <c r="BM78" i="25"/>
  <c r="BN77" i="25"/>
  <c r="BM77" i="25"/>
  <c r="BN76" i="25"/>
  <c r="BM76" i="25"/>
  <c r="BN75" i="25"/>
  <c r="BM75" i="25"/>
  <c r="BN74" i="25"/>
  <c r="BM74" i="25"/>
  <c r="BN73" i="25"/>
  <c r="BM73" i="25"/>
  <c r="BN72" i="25"/>
  <c r="BM72" i="25"/>
  <c r="BN71" i="25"/>
  <c r="BM71" i="25"/>
  <c r="BN70" i="25"/>
  <c r="BM70" i="25"/>
  <c r="BN69" i="25"/>
  <c r="BM69" i="25"/>
  <c r="BN68" i="25"/>
  <c r="BM68" i="25"/>
  <c r="BN67" i="25"/>
  <c r="BM67" i="25"/>
  <c r="BN66" i="25"/>
  <c r="BM66" i="25"/>
  <c r="BN65" i="25"/>
  <c r="BM65" i="25"/>
  <c r="BN64" i="25"/>
  <c r="BM64" i="25"/>
  <c r="BN63" i="25"/>
  <c r="BM63" i="25"/>
  <c r="BN62" i="25"/>
  <c r="BM62" i="25"/>
  <c r="BN61" i="25"/>
  <c r="BM61" i="25"/>
  <c r="BN60" i="25"/>
  <c r="BM60" i="25"/>
  <c r="BN59" i="25"/>
  <c r="BM59" i="25"/>
  <c r="BN58" i="25"/>
  <c r="BM58" i="25"/>
  <c r="BN57" i="25"/>
  <c r="BM57" i="25"/>
  <c r="BN56" i="25"/>
  <c r="BM56" i="25"/>
  <c r="BN55" i="25"/>
  <c r="BM55" i="25"/>
  <c r="BN54" i="25"/>
  <c r="BM54" i="25"/>
  <c r="BN53" i="25"/>
  <c r="BM53" i="25"/>
  <c r="BN52" i="25"/>
  <c r="BM52" i="25"/>
  <c r="BN51" i="25"/>
  <c r="BM51" i="25"/>
  <c r="BN50" i="25"/>
  <c r="BM50" i="25"/>
  <c r="BN49" i="25"/>
  <c r="BM49" i="25"/>
  <c r="BN48" i="25"/>
  <c r="BM48" i="25"/>
  <c r="BN47" i="25"/>
  <c r="BM47" i="25"/>
  <c r="BN46" i="25"/>
  <c r="BM46" i="25"/>
  <c r="BN45" i="25"/>
  <c r="BM45" i="25"/>
  <c r="BN44" i="25"/>
  <c r="BM44" i="25"/>
  <c r="BN43" i="25"/>
  <c r="BM43" i="25"/>
  <c r="BN42" i="25"/>
  <c r="BM42" i="25"/>
  <c r="BN41" i="25"/>
  <c r="BM41" i="25"/>
  <c r="BN40" i="25"/>
  <c r="BM40" i="25"/>
  <c r="BN39" i="25"/>
  <c r="BM39" i="25"/>
  <c r="BN38" i="25"/>
  <c r="BM38" i="25"/>
  <c r="BN37" i="25"/>
  <c r="BM37" i="25"/>
  <c r="BN36" i="25"/>
  <c r="BM36" i="25"/>
  <c r="BN35" i="25"/>
  <c r="BM35" i="25"/>
  <c r="BN34" i="25"/>
  <c r="BM34" i="25"/>
  <c r="BN33" i="25"/>
  <c r="BM33" i="25"/>
  <c r="BN32" i="25"/>
  <c r="BM32" i="25"/>
  <c r="BN31" i="25"/>
  <c r="BM31" i="25"/>
  <c r="BN30" i="25"/>
  <c r="BM30" i="25"/>
  <c r="BN29" i="25"/>
  <c r="BM29" i="25"/>
  <c r="BN28" i="25"/>
  <c r="BM28" i="25"/>
  <c r="BN27" i="25"/>
  <c r="BM27" i="25"/>
  <c r="BN26" i="25"/>
  <c r="BM26" i="25"/>
  <c r="BN25" i="25"/>
  <c r="BM25" i="25"/>
  <c r="BN24" i="25"/>
  <c r="BM24" i="25"/>
  <c r="BN23" i="25"/>
  <c r="BM23" i="25"/>
  <c r="BN22" i="25"/>
  <c r="BM22" i="25"/>
  <c r="BN21" i="25"/>
  <c r="BM21" i="25"/>
  <c r="BN20" i="25"/>
  <c r="BM20" i="25"/>
  <c r="BN19" i="25"/>
  <c r="BM19" i="25"/>
  <c r="BN18" i="25"/>
  <c r="BM18" i="25"/>
  <c r="BN17" i="25"/>
  <c r="BM17" i="25"/>
  <c r="BN16" i="25"/>
  <c r="BM16" i="25"/>
  <c r="BN15" i="25"/>
  <c r="BM15" i="25"/>
  <c r="BN14" i="25"/>
  <c r="BM14" i="25"/>
  <c r="BN13" i="25"/>
  <c r="BM13" i="25"/>
  <c r="BN12" i="25"/>
  <c r="BM12" i="25"/>
  <c r="BN11" i="25"/>
  <c r="BM11" i="25"/>
  <c r="BN10" i="25"/>
  <c r="BM10" i="25"/>
  <c r="BN9" i="25"/>
  <c r="BM9" i="25"/>
  <c r="BN8" i="25"/>
  <c r="BM8" i="25"/>
  <c r="BN7" i="25"/>
  <c r="BM7" i="25"/>
  <c r="BE80" i="25"/>
  <c r="BD80" i="25"/>
  <c r="BE79" i="25"/>
  <c r="BD79" i="25"/>
  <c r="BE78" i="25"/>
  <c r="BD78" i="25"/>
  <c r="BE77" i="25"/>
  <c r="BD77" i="25"/>
  <c r="BE76" i="25"/>
  <c r="BD76" i="25"/>
  <c r="BE75" i="25"/>
  <c r="BD75" i="25"/>
  <c r="BE74" i="25"/>
  <c r="BD74" i="25"/>
  <c r="BE73" i="25"/>
  <c r="BD73" i="25"/>
  <c r="BE72" i="25"/>
  <c r="BD72" i="25"/>
  <c r="BE71" i="25"/>
  <c r="BD71" i="25"/>
  <c r="BE70" i="25"/>
  <c r="BD70" i="25"/>
  <c r="BE69" i="25"/>
  <c r="BD69" i="25"/>
  <c r="BE68" i="25"/>
  <c r="BD68" i="25"/>
  <c r="BE67" i="25"/>
  <c r="BD67" i="25"/>
  <c r="BE66" i="25"/>
  <c r="BD66" i="25"/>
  <c r="BE65" i="25"/>
  <c r="BD65" i="25"/>
  <c r="BE64" i="25"/>
  <c r="BD64" i="25"/>
  <c r="BE63" i="25"/>
  <c r="BD63" i="25"/>
  <c r="BE62" i="25"/>
  <c r="BD62" i="25"/>
  <c r="BE61" i="25"/>
  <c r="BD61" i="25"/>
  <c r="BE60" i="25"/>
  <c r="BD60" i="25"/>
  <c r="BE59" i="25"/>
  <c r="BD59" i="25"/>
  <c r="BE58" i="25"/>
  <c r="BD58" i="25"/>
  <c r="BE57" i="25"/>
  <c r="BD57" i="25"/>
  <c r="BE56" i="25"/>
  <c r="BD56" i="25"/>
  <c r="BE55" i="25"/>
  <c r="BD55" i="25"/>
  <c r="BE54" i="25"/>
  <c r="BD54" i="25"/>
  <c r="BE53" i="25"/>
  <c r="BD53" i="25"/>
  <c r="BE52" i="25"/>
  <c r="BD52" i="25"/>
  <c r="BE51" i="25"/>
  <c r="BD51" i="25"/>
  <c r="BE50" i="25"/>
  <c r="BD50" i="25"/>
  <c r="BE49" i="25"/>
  <c r="BD49" i="25"/>
  <c r="BE48" i="25"/>
  <c r="BD48" i="25"/>
  <c r="BE47" i="25"/>
  <c r="BD47" i="25"/>
  <c r="BE46" i="25"/>
  <c r="BD46" i="25"/>
  <c r="BE45" i="25"/>
  <c r="BD45" i="25"/>
  <c r="BE44" i="25"/>
  <c r="BD44" i="25"/>
  <c r="BE43" i="25"/>
  <c r="BD43" i="25"/>
  <c r="BE42" i="25"/>
  <c r="BD42" i="25"/>
  <c r="BE41" i="25"/>
  <c r="BD41" i="25"/>
  <c r="BE40" i="25"/>
  <c r="BD40" i="25"/>
  <c r="BE39" i="25"/>
  <c r="BD39" i="25"/>
  <c r="BE38" i="25"/>
  <c r="BD38" i="25"/>
  <c r="BE37" i="25"/>
  <c r="BD37" i="25"/>
  <c r="BE36" i="25"/>
  <c r="BD36" i="25"/>
  <c r="BE35" i="25"/>
  <c r="BD35" i="25"/>
  <c r="BE34" i="25"/>
  <c r="BD34" i="25"/>
  <c r="BE33" i="25"/>
  <c r="BD33" i="25"/>
  <c r="BE32" i="25"/>
  <c r="BD32" i="25"/>
  <c r="BE31" i="25"/>
  <c r="BD31" i="25"/>
  <c r="BE30" i="25"/>
  <c r="BD30" i="25"/>
  <c r="BE29" i="25"/>
  <c r="BD29" i="25"/>
  <c r="BE28" i="25"/>
  <c r="BD28" i="25"/>
  <c r="BE27" i="25"/>
  <c r="BD27" i="25"/>
  <c r="BE26" i="25"/>
  <c r="BD26" i="25"/>
  <c r="BE25" i="25"/>
  <c r="BD25" i="25"/>
  <c r="BE24" i="25"/>
  <c r="BD24" i="25"/>
  <c r="BE23" i="25"/>
  <c r="BD23" i="25"/>
  <c r="BE22" i="25"/>
  <c r="BD22" i="25"/>
  <c r="BE21" i="25"/>
  <c r="BD21" i="25"/>
  <c r="BE20" i="25"/>
  <c r="BD20" i="25"/>
  <c r="BE19" i="25"/>
  <c r="BD19" i="25"/>
  <c r="BE18" i="25"/>
  <c r="BD18" i="25"/>
  <c r="BE17" i="25"/>
  <c r="BD17" i="25"/>
  <c r="BE16" i="25"/>
  <c r="BD16" i="25"/>
  <c r="BE15" i="25"/>
  <c r="BD15" i="25"/>
  <c r="BE14" i="25"/>
  <c r="BD14" i="25"/>
  <c r="BE13" i="25"/>
  <c r="BD13" i="25"/>
  <c r="BE12" i="25"/>
  <c r="BD12" i="25"/>
  <c r="BE11" i="25"/>
  <c r="BD11" i="25"/>
  <c r="BE10" i="25"/>
  <c r="BD10" i="25"/>
  <c r="BE9" i="25"/>
  <c r="BD9" i="25"/>
  <c r="BE8" i="25"/>
  <c r="BD8" i="25"/>
  <c r="BE7" i="25"/>
  <c r="BD7" i="25"/>
  <c r="AV80" i="25"/>
  <c r="AU80" i="25"/>
  <c r="AV79" i="25"/>
  <c r="AU79" i="25"/>
  <c r="AV78" i="25"/>
  <c r="AU78" i="25"/>
  <c r="AV77" i="25"/>
  <c r="AU77" i="25"/>
  <c r="AV76" i="25"/>
  <c r="AU76" i="25"/>
  <c r="AV75" i="25"/>
  <c r="AU75" i="25"/>
  <c r="AV74" i="25"/>
  <c r="AU74" i="25"/>
  <c r="AV73" i="25"/>
  <c r="AU73" i="25"/>
  <c r="AV72" i="25"/>
  <c r="AU72" i="25"/>
  <c r="AV71" i="25"/>
  <c r="AU71" i="25"/>
  <c r="AV70" i="25"/>
  <c r="AU70" i="25"/>
  <c r="AV69" i="25"/>
  <c r="AU69" i="25"/>
  <c r="AV68" i="25"/>
  <c r="AU68" i="25"/>
  <c r="AV67" i="25"/>
  <c r="AU67" i="25"/>
  <c r="AV66" i="25"/>
  <c r="AU66" i="25"/>
  <c r="AV65" i="25"/>
  <c r="AU65" i="25"/>
  <c r="AV64" i="25"/>
  <c r="AU64" i="25"/>
  <c r="AV63" i="25"/>
  <c r="AU63" i="25"/>
  <c r="AV62" i="25"/>
  <c r="AU62" i="25"/>
  <c r="AV61" i="25"/>
  <c r="AU61" i="25"/>
  <c r="AV60" i="25"/>
  <c r="AU60" i="25"/>
  <c r="AV59" i="25"/>
  <c r="AU59" i="25"/>
  <c r="AV58" i="25"/>
  <c r="AU58" i="25"/>
  <c r="AV57" i="25"/>
  <c r="AU57" i="25"/>
  <c r="AV56" i="25"/>
  <c r="AU56" i="25"/>
  <c r="AV55" i="25"/>
  <c r="AU55" i="25"/>
  <c r="AV54" i="25"/>
  <c r="AU54" i="25"/>
  <c r="AV53" i="25"/>
  <c r="AU53" i="25"/>
  <c r="AV52" i="25"/>
  <c r="AU52" i="25"/>
  <c r="AV51" i="25"/>
  <c r="AU51" i="25"/>
  <c r="AV50" i="25"/>
  <c r="AU50" i="25"/>
  <c r="AV49" i="25"/>
  <c r="AU49" i="25"/>
  <c r="AV48" i="25"/>
  <c r="AU48" i="25"/>
  <c r="AV47" i="25"/>
  <c r="AU47" i="25"/>
  <c r="AV46" i="25"/>
  <c r="AU46" i="25"/>
  <c r="AV45" i="25"/>
  <c r="AU45" i="25"/>
  <c r="AV44" i="25"/>
  <c r="AU44" i="25"/>
  <c r="AV43" i="25"/>
  <c r="AU43" i="25"/>
  <c r="AV42" i="25"/>
  <c r="AU42" i="25"/>
  <c r="AV41" i="25"/>
  <c r="AU41" i="25"/>
  <c r="AV40" i="25"/>
  <c r="AU40" i="25"/>
  <c r="AV39" i="25"/>
  <c r="AU39" i="25"/>
  <c r="AV38" i="25"/>
  <c r="AU38" i="25"/>
  <c r="AV37" i="25"/>
  <c r="AU37" i="25"/>
  <c r="AV36" i="25"/>
  <c r="AU36" i="25"/>
  <c r="AV35" i="25"/>
  <c r="AU35" i="25"/>
  <c r="AV34" i="25"/>
  <c r="AU34" i="25"/>
  <c r="AV33" i="25"/>
  <c r="AU33" i="25"/>
  <c r="AV32" i="25"/>
  <c r="AU32" i="25"/>
  <c r="AV31" i="25"/>
  <c r="AU31" i="25"/>
  <c r="AV30" i="25"/>
  <c r="AU30" i="25"/>
  <c r="AV29" i="25"/>
  <c r="AU29" i="25"/>
  <c r="AV28" i="25"/>
  <c r="AU28" i="25"/>
  <c r="AV27" i="25"/>
  <c r="AU27" i="25"/>
  <c r="AV26" i="25"/>
  <c r="AU26" i="25"/>
  <c r="AV25" i="25"/>
  <c r="AU25" i="25"/>
  <c r="AV24" i="25"/>
  <c r="AU24" i="25"/>
  <c r="AV23" i="25"/>
  <c r="AU23" i="25"/>
  <c r="AV22" i="25"/>
  <c r="AU22" i="25"/>
  <c r="AV21" i="25"/>
  <c r="AU21" i="25"/>
  <c r="AV20" i="25"/>
  <c r="AU20" i="25"/>
  <c r="AV19" i="25"/>
  <c r="AU19" i="25"/>
  <c r="AV18" i="25"/>
  <c r="AU18" i="25"/>
  <c r="AV17" i="25"/>
  <c r="AU17" i="25"/>
  <c r="AV16" i="25"/>
  <c r="AU16" i="25"/>
  <c r="AV15" i="25"/>
  <c r="AU15" i="25"/>
  <c r="AV14" i="25"/>
  <c r="AU14" i="25"/>
  <c r="AV13" i="25"/>
  <c r="AU13" i="25"/>
  <c r="AV12" i="25"/>
  <c r="AU12" i="25"/>
  <c r="AV11" i="25"/>
  <c r="AU11" i="25"/>
  <c r="AV10" i="25"/>
  <c r="AU10" i="25"/>
  <c r="AV9" i="25"/>
  <c r="AU9" i="25"/>
  <c r="AV8" i="25"/>
  <c r="AU8" i="25"/>
  <c r="AV7" i="25"/>
  <c r="AU7" i="25"/>
  <c r="AM80" i="25"/>
  <c r="AL80" i="25"/>
  <c r="AM79" i="25"/>
  <c r="AL79" i="25"/>
  <c r="AM78" i="25"/>
  <c r="AL78" i="25"/>
  <c r="AM77" i="25"/>
  <c r="AL77" i="25"/>
  <c r="AM76" i="25"/>
  <c r="AL76" i="25"/>
  <c r="AM75" i="25"/>
  <c r="AL75" i="25"/>
  <c r="AM74" i="25"/>
  <c r="AL74" i="25"/>
  <c r="AM73" i="25"/>
  <c r="AL73" i="25"/>
  <c r="AM72" i="25"/>
  <c r="AL72" i="25"/>
  <c r="AM71" i="25"/>
  <c r="AL71" i="25"/>
  <c r="AM70" i="25"/>
  <c r="AL70" i="25"/>
  <c r="AM69" i="25"/>
  <c r="AL69" i="25"/>
  <c r="AM68" i="25"/>
  <c r="AL68" i="25"/>
  <c r="AM67" i="25"/>
  <c r="AL67" i="25"/>
  <c r="AM66" i="25"/>
  <c r="AL66" i="25"/>
  <c r="AM65" i="25"/>
  <c r="AL65" i="25"/>
  <c r="AM64" i="25"/>
  <c r="AL64" i="25"/>
  <c r="AM63" i="25"/>
  <c r="AL63" i="25"/>
  <c r="AM62" i="25"/>
  <c r="AL62" i="25"/>
  <c r="AM61" i="25"/>
  <c r="AL61" i="25"/>
  <c r="AM60" i="25"/>
  <c r="AL60" i="25"/>
  <c r="AM59" i="25"/>
  <c r="AL59" i="25"/>
  <c r="AM58" i="25"/>
  <c r="AL58" i="25"/>
  <c r="AM57" i="25"/>
  <c r="AL57" i="25"/>
  <c r="AM56" i="25"/>
  <c r="AL56" i="25"/>
  <c r="AM55" i="25"/>
  <c r="AL55" i="25"/>
  <c r="AM54" i="25"/>
  <c r="AL54" i="25"/>
  <c r="AM53" i="25"/>
  <c r="AL53" i="25"/>
  <c r="AM52" i="25"/>
  <c r="AL52" i="25"/>
  <c r="AM51" i="25"/>
  <c r="AL51" i="25"/>
  <c r="AM50" i="25"/>
  <c r="AL50" i="25"/>
  <c r="AM49" i="25"/>
  <c r="AL49" i="25"/>
  <c r="AM48" i="25"/>
  <c r="AL48" i="25"/>
  <c r="AM47" i="25"/>
  <c r="AL47" i="25"/>
  <c r="AM46" i="25"/>
  <c r="AL46" i="25"/>
  <c r="AM45" i="25"/>
  <c r="AL45" i="25"/>
  <c r="AM44" i="25"/>
  <c r="AL44" i="25"/>
  <c r="AM43" i="25"/>
  <c r="AL43" i="25"/>
  <c r="AM42" i="25"/>
  <c r="AL42" i="25"/>
  <c r="AM41" i="25"/>
  <c r="AL41" i="25"/>
  <c r="AM40" i="25"/>
  <c r="AL40" i="25"/>
  <c r="AM39" i="25"/>
  <c r="AL39" i="25"/>
  <c r="AM38" i="25"/>
  <c r="AL38" i="25"/>
  <c r="AM37" i="25"/>
  <c r="AL37" i="25"/>
  <c r="AM36" i="25"/>
  <c r="AL36" i="25"/>
  <c r="AM35" i="25"/>
  <c r="AL35" i="25"/>
  <c r="AM34" i="25"/>
  <c r="AL34" i="25"/>
  <c r="AM33" i="25"/>
  <c r="AL33" i="25"/>
  <c r="AM32" i="25"/>
  <c r="AL32" i="25"/>
  <c r="AM31" i="25"/>
  <c r="AL31" i="25"/>
  <c r="AM30" i="25"/>
  <c r="AL30" i="25"/>
  <c r="AM29" i="25"/>
  <c r="AL29" i="25"/>
  <c r="AM28" i="25"/>
  <c r="AL28" i="25"/>
  <c r="AM27" i="25"/>
  <c r="AL27" i="25"/>
  <c r="AM26" i="25"/>
  <c r="AL26" i="25"/>
  <c r="AM25" i="25"/>
  <c r="AL25" i="25"/>
  <c r="AM24" i="25"/>
  <c r="AL24" i="25"/>
  <c r="AM23" i="25"/>
  <c r="AL23" i="25"/>
  <c r="AM22" i="25"/>
  <c r="AL22" i="25"/>
  <c r="AM21" i="25"/>
  <c r="AL21" i="25"/>
  <c r="AM20" i="25"/>
  <c r="AL20" i="25"/>
  <c r="AM19" i="25"/>
  <c r="AL19" i="25"/>
  <c r="AM18" i="25"/>
  <c r="AL18" i="25"/>
  <c r="AM17" i="25"/>
  <c r="AL17" i="25"/>
  <c r="AM16" i="25"/>
  <c r="AL16" i="25"/>
  <c r="AM15" i="25"/>
  <c r="AL15" i="25"/>
  <c r="AM14" i="25"/>
  <c r="AL14" i="25"/>
  <c r="AM13" i="25"/>
  <c r="AL13" i="25"/>
  <c r="AM12" i="25"/>
  <c r="AL12" i="25"/>
  <c r="AM11" i="25"/>
  <c r="AL11" i="25"/>
  <c r="AM10" i="25"/>
  <c r="AL10" i="25"/>
  <c r="AM9" i="25"/>
  <c r="AL9" i="25"/>
  <c r="AM8" i="25"/>
  <c r="AL8" i="25"/>
  <c r="AM7" i="25"/>
  <c r="AL7" i="25"/>
  <c r="AD80" i="25"/>
  <c r="AC80" i="25"/>
  <c r="AD79" i="25"/>
  <c r="AC79" i="25"/>
  <c r="AD78" i="25"/>
  <c r="AC78" i="25"/>
  <c r="AD77" i="25"/>
  <c r="AC77" i="25"/>
  <c r="AD76" i="25"/>
  <c r="AC76" i="25"/>
  <c r="AD75" i="25"/>
  <c r="AC75" i="25"/>
  <c r="AD74" i="25"/>
  <c r="AC74" i="25"/>
  <c r="AD73" i="25"/>
  <c r="AC73" i="25"/>
  <c r="AD72" i="25"/>
  <c r="AC72" i="25"/>
  <c r="AD71" i="25"/>
  <c r="AC71" i="25"/>
  <c r="AD70" i="25"/>
  <c r="AC70" i="25"/>
  <c r="AD69" i="25"/>
  <c r="AC69" i="25"/>
  <c r="AD68" i="25"/>
  <c r="AC68" i="25"/>
  <c r="AD67" i="25"/>
  <c r="AC67" i="25"/>
  <c r="AD66" i="25"/>
  <c r="AC66" i="25"/>
  <c r="AD65" i="25"/>
  <c r="AC65" i="25"/>
  <c r="AD64" i="25"/>
  <c r="AC64" i="25"/>
  <c r="AD63" i="25"/>
  <c r="AC63" i="25"/>
  <c r="AD62" i="25"/>
  <c r="AC62" i="25"/>
  <c r="AD61" i="25"/>
  <c r="AC61" i="25"/>
  <c r="AD60" i="25"/>
  <c r="AC60" i="25"/>
  <c r="AD59" i="25"/>
  <c r="AC59" i="25"/>
  <c r="AD58" i="25"/>
  <c r="AC58" i="25"/>
  <c r="AD57" i="25"/>
  <c r="AC57" i="25"/>
  <c r="AD56" i="25"/>
  <c r="AC56" i="25"/>
  <c r="AD55" i="25"/>
  <c r="AC55" i="25"/>
  <c r="AD54" i="25"/>
  <c r="AC54" i="25"/>
  <c r="AD53" i="25"/>
  <c r="AC53" i="25"/>
  <c r="AD52" i="25"/>
  <c r="AC52" i="25"/>
  <c r="AD51" i="25"/>
  <c r="AC51" i="25"/>
  <c r="AD50" i="25"/>
  <c r="AC50" i="25"/>
  <c r="AD49" i="25"/>
  <c r="AC49" i="25"/>
  <c r="AD48" i="25"/>
  <c r="AC48" i="25"/>
  <c r="AD47" i="25"/>
  <c r="AC47" i="25"/>
  <c r="AD46" i="25"/>
  <c r="AC46" i="25"/>
  <c r="AD45" i="25"/>
  <c r="AC45" i="25"/>
  <c r="AD44" i="25"/>
  <c r="AC44" i="25"/>
  <c r="AD43" i="25"/>
  <c r="AC43" i="25"/>
  <c r="AD42" i="25"/>
  <c r="AC42" i="25"/>
  <c r="AD41" i="25"/>
  <c r="AC41" i="25"/>
  <c r="AD40" i="25"/>
  <c r="AC40" i="25"/>
  <c r="AD39" i="25"/>
  <c r="AC39" i="25"/>
  <c r="AD38" i="25"/>
  <c r="AC38" i="25"/>
  <c r="AD37" i="25"/>
  <c r="AC37" i="25"/>
  <c r="AD36" i="25"/>
  <c r="AC36" i="25"/>
  <c r="AD35" i="25"/>
  <c r="AC35" i="25"/>
  <c r="AD34" i="25"/>
  <c r="AC34" i="25"/>
  <c r="AD33" i="25"/>
  <c r="AC33" i="25"/>
  <c r="AD32" i="25"/>
  <c r="AC32" i="25"/>
  <c r="AD31" i="25"/>
  <c r="AC31" i="25"/>
  <c r="AD30" i="25"/>
  <c r="AC30" i="25"/>
  <c r="AD29" i="25"/>
  <c r="AC29" i="25"/>
  <c r="AD28" i="25"/>
  <c r="AC28" i="25"/>
  <c r="AD27" i="25"/>
  <c r="AC27" i="25"/>
  <c r="AD26" i="25"/>
  <c r="AC26" i="25"/>
  <c r="AD25" i="25"/>
  <c r="AC25" i="25"/>
  <c r="AD24" i="25"/>
  <c r="AC24" i="25"/>
  <c r="AD23" i="25"/>
  <c r="AC23" i="25"/>
  <c r="AD22" i="25"/>
  <c r="AC22" i="25"/>
  <c r="AD21" i="25"/>
  <c r="AC21" i="25"/>
  <c r="AD20" i="25"/>
  <c r="AC20" i="25"/>
  <c r="AD19" i="25"/>
  <c r="AC19" i="25"/>
  <c r="AD18" i="25"/>
  <c r="AC18" i="25"/>
  <c r="AD17" i="25"/>
  <c r="AC17" i="25"/>
  <c r="AD16" i="25"/>
  <c r="AC16" i="25"/>
  <c r="AD15" i="25"/>
  <c r="AC15" i="25"/>
  <c r="AD14" i="25"/>
  <c r="AC14" i="25"/>
  <c r="AD13" i="25"/>
  <c r="AC13" i="25"/>
  <c r="AD12" i="25"/>
  <c r="AC12" i="25"/>
  <c r="AD11" i="25"/>
  <c r="AC11" i="25"/>
  <c r="AD10" i="25"/>
  <c r="AC10" i="25"/>
  <c r="AD9" i="25"/>
  <c r="AC9" i="25"/>
  <c r="AD8" i="25"/>
  <c r="AC8" i="25"/>
  <c r="AD7" i="25"/>
  <c r="AC7" i="25"/>
  <c r="U80" i="25"/>
  <c r="T80" i="25"/>
  <c r="U79" i="25"/>
  <c r="T79" i="25"/>
  <c r="U78" i="25"/>
  <c r="T78" i="25"/>
  <c r="U77" i="25"/>
  <c r="T77" i="25"/>
  <c r="U76" i="25"/>
  <c r="T76" i="25"/>
  <c r="U75" i="25"/>
  <c r="T75" i="25"/>
  <c r="U74" i="25"/>
  <c r="T74" i="25"/>
  <c r="U73" i="25"/>
  <c r="T73" i="25"/>
  <c r="U72" i="25"/>
  <c r="T72" i="25"/>
  <c r="U71" i="25"/>
  <c r="T71" i="25"/>
  <c r="U70" i="25"/>
  <c r="T70" i="25"/>
  <c r="U69" i="25"/>
  <c r="T69" i="25"/>
  <c r="U68" i="25"/>
  <c r="T68" i="25"/>
  <c r="U67" i="25"/>
  <c r="T67" i="25"/>
  <c r="U66" i="25"/>
  <c r="T66" i="25"/>
  <c r="U65" i="25"/>
  <c r="T65" i="25"/>
  <c r="U64" i="25"/>
  <c r="T64" i="25"/>
  <c r="U63" i="25"/>
  <c r="T63" i="25"/>
  <c r="U62" i="25"/>
  <c r="T62" i="25"/>
  <c r="U61" i="25"/>
  <c r="T61" i="25"/>
  <c r="U60" i="25"/>
  <c r="T60" i="25"/>
  <c r="U59" i="25"/>
  <c r="T59" i="25"/>
  <c r="U58" i="25"/>
  <c r="T58" i="25"/>
  <c r="U57" i="25"/>
  <c r="T57" i="25"/>
  <c r="U56" i="25"/>
  <c r="T56" i="25"/>
  <c r="U55" i="25"/>
  <c r="T55" i="25"/>
  <c r="U54" i="25"/>
  <c r="T54" i="25"/>
  <c r="U53" i="25"/>
  <c r="T53" i="25"/>
  <c r="U52" i="25"/>
  <c r="T52" i="25"/>
  <c r="U51" i="25"/>
  <c r="T51" i="25"/>
  <c r="U50" i="25"/>
  <c r="T50" i="25"/>
  <c r="U49" i="25"/>
  <c r="T49" i="25"/>
  <c r="U48" i="25"/>
  <c r="T48" i="25"/>
  <c r="U47" i="25"/>
  <c r="T47" i="25"/>
  <c r="U46" i="25"/>
  <c r="T46" i="25"/>
  <c r="U45" i="25"/>
  <c r="T45" i="25"/>
  <c r="U44" i="25"/>
  <c r="T44" i="25"/>
  <c r="U43" i="25"/>
  <c r="T43" i="25"/>
  <c r="U42" i="25"/>
  <c r="T42" i="25"/>
  <c r="U41" i="25"/>
  <c r="T41" i="25"/>
  <c r="U40" i="25"/>
  <c r="T40" i="25"/>
  <c r="U39" i="25"/>
  <c r="T39" i="25"/>
  <c r="U38" i="25"/>
  <c r="T38" i="25"/>
  <c r="U37" i="25"/>
  <c r="T37" i="25"/>
  <c r="U36" i="25"/>
  <c r="T36" i="25"/>
  <c r="U35" i="25"/>
  <c r="T35" i="25"/>
  <c r="U34" i="25"/>
  <c r="T34" i="25"/>
  <c r="U33" i="25"/>
  <c r="T33" i="25"/>
  <c r="U32" i="25"/>
  <c r="T32" i="25"/>
  <c r="U31" i="25"/>
  <c r="T31" i="25"/>
  <c r="U30" i="25"/>
  <c r="T30" i="25"/>
  <c r="U29" i="25"/>
  <c r="T29" i="25"/>
  <c r="U28" i="25"/>
  <c r="T28" i="25"/>
  <c r="U27" i="25"/>
  <c r="T27" i="25"/>
  <c r="U26" i="25"/>
  <c r="T26" i="25"/>
  <c r="U25" i="25"/>
  <c r="T25" i="25"/>
  <c r="U24" i="25"/>
  <c r="T24" i="25"/>
  <c r="U23" i="25"/>
  <c r="T23" i="25"/>
  <c r="U22" i="25"/>
  <c r="T22" i="25"/>
  <c r="U21" i="25"/>
  <c r="T21" i="25"/>
  <c r="U20" i="25"/>
  <c r="T20" i="25"/>
  <c r="U19" i="25"/>
  <c r="T19" i="25"/>
  <c r="U18" i="25"/>
  <c r="T18" i="25"/>
  <c r="U17" i="25"/>
  <c r="T17" i="25"/>
  <c r="U16" i="25"/>
  <c r="T16" i="25"/>
  <c r="U15" i="25"/>
  <c r="T15" i="25"/>
  <c r="U14" i="25"/>
  <c r="T14" i="25"/>
  <c r="U13" i="25"/>
  <c r="T13" i="25"/>
  <c r="U12" i="25"/>
  <c r="T12" i="25"/>
  <c r="U11" i="25"/>
  <c r="T11" i="25"/>
  <c r="U10" i="25"/>
  <c r="T10" i="25"/>
  <c r="U9" i="25"/>
  <c r="T9" i="25"/>
  <c r="U8" i="25"/>
  <c r="T8" i="25"/>
  <c r="U7" i="25"/>
  <c r="T7" i="25"/>
  <c r="BJ80" i="25"/>
  <c r="BI80" i="25"/>
  <c r="BJ79" i="25"/>
  <c r="BI79" i="25"/>
  <c r="BJ78" i="25"/>
  <c r="BI78" i="25"/>
  <c r="BJ77" i="25"/>
  <c r="BI77" i="25"/>
  <c r="BJ76" i="25"/>
  <c r="BI76" i="25"/>
  <c r="BJ75" i="25"/>
  <c r="BI75" i="25"/>
  <c r="BJ74" i="25"/>
  <c r="BI74" i="25"/>
  <c r="BJ73" i="25"/>
  <c r="BI73" i="25"/>
  <c r="BJ72" i="25"/>
  <c r="BI72" i="25"/>
  <c r="BJ71" i="25"/>
  <c r="BI71" i="25"/>
  <c r="BJ70" i="25"/>
  <c r="BI70" i="25"/>
  <c r="BJ69" i="25"/>
  <c r="BI69" i="25"/>
  <c r="BJ68" i="25"/>
  <c r="BI68" i="25"/>
  <c r="BJ67" i="25"/>
  <c r="BI67" i="25"/>
  <c r="BJ66" i="25"/>
  <c r="BI66" i="25"/>
  <c r="BJ65" i="25"/>
  <c r="BI65" i="25"/>
  <c r="BJ64" i="25"/>
  <c r="BI64" i="25"/>
  <c r="BJ63" i="25"/>
  <c r="BI63" i="25"/>
  <c r="BJ62" i="25"/>
  <c r="BI62" i="25"/>
  <c r="BJ61" i="25"/>
  <c r="BI61" i="25"/>
  <c r="BJ60" i="25"/>
  <c r="BI60" i="25"/>
  <c r="BJ59" i="25"/>
  <c r="BI59" i="25"/>
  <c r="BJ58" i="25"/>
  <c r="BI58" i="25"/>
  <c r="BJ57" i="25"/>
  <c r="BI57" i="25"/>
  <c r="BJ56" i="25"/>
  <c r="BI56" i="25"/>
  <c r="BJ55" i="25"/>
  <c r="BI55" i="25"/>
  <c r="BJ54" i="25"/>
  <c r="BI54" i="25"/>
  <c r="BJ53" i="25"/>
  <c r="BI53" i="25"/>
  <c r="BJ52" i="25"/>
  <c r="BI52" i="25"/>
  <c r="BJ51" i="25"/>
  <c r="BI51" i="25"/>
  <c r="BJ50" i="25"/>
  <c r="BI50" i="25"/>
  <c r="BJ49" i="25"/>
  <c r="BI49" i="25"/>
  <c r="BJ48" i="25"/>
  <c r="BI48" i="25"/>
  <c r="BJ47" i="25"/>
  <c r="BI47" i="25"/>
  <c r="BJ46" i="25"/>
  <c r="BI46" i="25"/>
  <c r="BJ45" i="25"/>
  <c r="BI45" i="25"/>
  <c r="BJ44" i="25"/>
  <c r="BI44" i="25"/>
  <c r="BJ43" i="25"/>
  <c r="BI43" i="25"/>
  <c r="BJ42" i="25"/>
  <c r="BI42" i="25"/>
  <c r="BJ41" i="25"/>
  <c r="BI41" i="25"/>
  <c r="BJ40" i="25"/>
  <c r="BI40" i="25"/>
  <c r="BJ39" i="25"/>
  <c r="BI39" i="25"/>
  <c r="BJ38" i="25"/>
  <c r="BI38" i="25"/>
  <c r="BJ37" i="25"/>
  <c r="BI37" i="25"/>
  <c r="BJ36" i="25"/>
  <c r="BI36" i="25"/>
  <c r="BJ35" i="25"/>
  <c r="BI35" i="25"/>
  <c r="BJ34" i="25"/>
  <c r="BI34" i="25"/>
  <c r="BJ33" i="25"/>
  <c r="BI33" i="25"/>
  <c r="BJ32" i="25"/>
  <c r="BI32" i="25"/>
  <c r="BJ31" i="25"/>
  <c r="BI31" i="25"/>
  <c r="BJ30" i="25"/>
  <c r="BI30" i="25"/>
  <c r="BJ29" i="25"/>
  <c r="BI29" i="25"/>
  <c r="BJ28" i="25"/>
  <c r="BI28" i="25"/>
  <c r="BJ27" i="25"/>
  <c r="BI27" i="25"/>
  <c r="BJ26" i="25"/>
  <c r="BI26" i="25"/>
  <c r="BJ25" i="25"/>
  <c r="BI25" i="25"/>
  <c r="BJ24" i="25"/>
  <c r="BI24" i="25"/>
  <c r="BJ23" i="25"/>
  <c r="BI23" i="25"/>
  <c r="BJ22" i="25"/>
  <c r="BI22" i="25"/>
  <c r="BJ21" i="25"/>
  <c r="BI21" i="25"/>
  <c r="BJ20" i="25"/>
  <c r="BI20" i="25"/>
  <c r="BJ19" i="25"/>
  <c r="BI19" i="25"/>
  <c r="BJ18" i="25"/>
  <c r="BI18" i="25"/>
  <c r="BJ17" i="25"/>
  <c r="BI17" i="25"/>
  <c r="BJ16" i="25"/>
  <c r="BI16" i="25"/>
  <c r="BJ15" i="25"/>
  <c r="BI15" i="25"/>
  <c r="BJ14" i="25"/>
  <c r="BI14" i="25"/>
  <c r="BJ13" i="25"/>
  <c r="BI13" i="25"/>
  <c r="BJ12" i="25"/>
  <c r="BI12" i="25"/>
  <c r="BJ11" i="25"/>
  <c r="BI11" i="25"/>
  <c r="BJ10" i="25"/>
  <c r="BI10" i="25"/>
  <c r="BJ9" i="25"/>
  <c r="BI9" i="25"/>
  <c r="BJ8" i="25"/>
  <c r="BI8" i="25"/>
  <c r="BJ7" i="25"/>
  <c r="BI7" i="25"/>
  <c r="BA80" i="25"/>
  <c r="AZ80" i="25"/>
  <c r="BA79" i="25"/>
  <c r="AZ79" i="25"/>
  <c r="BA78" i="25"/>
  <c r="AZ78" i="25"/>
  <c r="BA77" i="25"/>
  <c r="AZ77" i="25"/>
  <c r="BA76" i="25"/>
  <c r="AZ76" i="25"/>
  <c r="BA75" i="25"/>
  <c r="AZ75" i="25"/>
  <c r="BA74" i="25"/>
  <c r="AZ74" i="25"/>
  <c r="BA73" i="25"/>
  <c r="AZ73" i="25"/>
  <c r="BA72" i="25"/>
  <c r="AZ72" i="25"/>
  <c r="BA71" i="25"/>
  <c r="AZ71" i="25"/>
  <c r="BA70" i="25"/>
  <c r="AZ70" i="25"/>
  <c r="BA69" i="25"/>
  <c r="AZ69" i="25"/>
  <c r="BA68" i="25"/>
  <c r="AZ68" i="25"/>
  <c r="BA67" i="25"/>
  <c r="AZ67" i="25"/>
  <c r="BA66" i="25"/>
  <c r="AZ66" i="25"/>
  <c r="BA65" i="25"/>
  <c r="AZ65" i="25"/>
  <c r="BA64" i="25"/>
  <c r="AZ64" i="25"/>
  <c r="BA63" i="25"/>
  <c r="AZ63" i="25"/>
  <c r="BA62" i="25"/>
  <c r="AZ62" i="25"/>
  <c r="BA61" i="25"/>
  <c r="AZ61" i="25"/>
  <c r="BA60" i="25"/>
  <c r="AZ60" i="25"/>
  <c r="BA59" i="25"/>
  <c r="AZ59" i="25"/>
  <c r="BA58" i="25"/>
  <c r="AZ58" i="25"/>
  <c r="BA57" i="25"/>
  <c r="AZ57" i="25"/>
  <c r="BA56" i="25"/>
  <c r="AZ56" i="25"/>
  <c r="BA55" i="25"/>
  <c r="AZ55" i="25"/>
  <c r="BA54" i="25"/>
  <c r="AZ54" i="25"/>
  <c r="BA53" i="25"/>
  <c r="AZ53" i="25"/>
  <c r="BA52" i="25"/>
  <c r="AZ52" i="25"/>
  <c r="BA51" i="25"/>
  <c r="AZ51" i="25"/>
  <c r="BA50" i="25"/>
  <c r="AZ50" i="25"/>
  <c r="BA49" i="25"/>
  <c r="AZ49" i="25"/>
  <c r="BA48" i="25"/>
  <c r="AZ48" i="25"/>
  <c r="BA47" i="25"/>
  <c r="AZ47" i="25"/>
  <c r="BA46" i="25"/>
  <c r="AZ46" i="25"/>
  <c r="BA45" i="25"/>
  <c r="AZ45" i="25"/>
  <c r="BA44" i="25"/>
  <c r="AZ44" i="25"/>
  <c r="BA43" i="25"/>
  <c r="AZ43" i="25"/>
  <c r="BA42" i="25"/>
  <c r="AZ42" i="25"/>
  <c r="BA41" i="25"/>
  <c r="AZ41" i="25"/>
  <c r="BA40" i="25"/>
  <c r="AZ40" i="25"/>
  <c r="BA39" i="25"/>
  <c r="AZ39" i="25"/>
  <c r="BA38" i="25"/>
  <c r="AZ38" i="25"/>
  <c r="BA37" i="25"/>
  <c r="AZ37" i="25"/>
  <c r="BA36" i="25"/>
  <c r="AZ36" i="25"/>
  <c r="BA35" i="25"/>
  <c r="AZ35" i="25"/>
  <c r="BA34" i="25"/>
  <c r="AZ34" i="25"/>
  <c r="BA33" i="25"/>
  <c r="AZ33" i="25"/>
  <c r="BA32" i="25"/>
  <c r="AZ32" i="25"/>
  <c r="BA31" i="25"/>
  <c r="AZ31" i="25"/>
  <c r="BA30" i="25"/>
  <c r="AZ30" i="25"/>
  <c r="BA29" i="25"/>
  <c r="AZ29" i="25"/>
  <c r="BA28" i="25"/>
  <c r="AZ28" i="25"/>
  <c r="BA27" i="25"/>
  <c r="AZ27" i="25"/>
  <c r="BA26" i="25"/>
  <c r="AZ26" i="25"/>
  <c r="BA25" i="25"/>
  <c r="AZ25" i="25"/>
  <c r="BA24" i="25"/>
  <c r="AZ24" i="25"/>
  <c r="BA23" i="25"/>
  <c r="AZ23" i="25"/>
  <c r="BA22" i="25"/>
  <c r="AZ22" i="25"/>
  <c r="BA21" i="25"/>
  <c r="AZ21" i="25"/>
  <c r="BA20" i="25"/>
  <c r="AZ20" i="25"/>
  <c r="BA19" i="25"/>
  <c r="AZ19" i="25"/>
  <c r="BA18" i="25"/>
  <c r="AZ18" i="25"/>
  <c r="BA17" i="25"/>
  <c r="AZ17" i="25"/>
  <c r="BA16" i="25"/>
  <c r="AZ16" i="25"/>
  <c r="BA15" i="25"/>
  <c r="AZ15" i="25"/>
  <c r="BA14" i="25"/>
  <c r="AZ14" i="25"/>
  <c r="BA13" i="25"/>
  <c r="AZ13" i="25"/>
  <c r="BA12" i="25"/>
  <c r="AZ12" i="25"/>
  <c r="BA11" i="25"/>
  <c r="AZ11" i="25"/>
  <c r="BA10" i="25"/>
  <c r="AZ10" i="25"/>
  <c r="BA9" i="25"/>
  <c r="AZ9" i="25"/>
  <c r="BA8" i="25"/>
  <c r="AZ8" i="25"/>
  <c r="BA7" i="25"/>
  <c r="AZ7" i="25"/>
  <c r="AR80" i="25"/>
  <c r="AQ80" i="25"/>
  <c r="AR79" i="25"/>
  <c r="AQ79" i="25"/>
  <c r="AR78" i="25"/>
  <c r="AQ78" i="25"/>
  <c r="AR77" i="25"/>
  <c r="AQ77" i="25"/>
  <c r="AR76" i="25"/>
  <c r="AQ76" i="25"/>
  <c r="AR75" i="25"/>
  <c r="AQ75" i="25"/>
  <c r="AR74" i="25"/>
  <c r="AQ74" i="25"/>
  <c r="AR73" i="25"/>
  <c r="AQ73" i="25"/>
  <c r="AR72" i="25"/>
  <c r="AQ72" i="25"/>
  <c r="AR71" i="25"/>
  <c r="AQ71" i="25"/>
  <c r="AR70" i="25"/>
  <c r="AQ70" i="25"/>
  <c r="AR69" i="25"/>
  <c r="AQ69" i="25"/>
  <c r="AR68" i="25"/>
  <c r="AQ68" i="25"/>
  <c r="AR67" i="25"/>
  <c r="AQ67" i="25"/>
  <c r="AR66" i="25"/>
  <c r="AQ66" i="25"/>
  <c r="AR65" i="25"/>
  <c r="AQ65" i="25"/>
  <c r="AR64" i="25"/>
  <c r="AQ64" i="25"/>
  <c r="AR63" i="25"/>
  <c r="AQ63" i="25"/>
  <c r="AR62" i="25"/>
  <c r="AQ62" i="25"/>
  <c r="AR61" i="25"/>
  <c r="AQ61" i="25"/>
  <c r="AR60" i="25"/>
  <c r="AQ60" i="25"/>
  <c r="AR59" i="25"/>
  <c r="AQ59" i="25"/>
  <c r="AR58" i="25"/>
  <c r="AQ58" i="25"/>
  <c r="AR57" i="25"/>
  <c r="AQ57" i="25"/>
  <c r="AR56" i="25"/>
  <c r="AQ56" i="25"/>
  <c r="AR55" i="25"/>
  <c r="AQ55" i="25"/>
  <c r="AR54" i="25"/>
  <c r="AQ54" i="25"/>
  <c r="AR53" i="25"/>
  <c r="AQ53" i="25"/>
  <c r="AR52" i="25"/>
  <c r="AQ52" i="25"/>
  <c r="AR51" i="25"/>
  <c r="AQ51" i="25"/>
  <c r="AR50" i="25"/>
  <c r="AQ50" i="25"/>
  <c r="AR49" i="25"/>
  <c r="AQ49" i="25"/>
  <c r="AR48" i="25"/>
  <c r="AQ48" i="25"/>
  <c r="AR47" i="25"/>
  <c r="AQ47" i="25"/>
  <c r="AR46" i="25"/>
  <c r="AQ46" i="25"/>
  <c r="AR45" i="25"/>
  <c r="AQ45" i="25"/>
  <c r="AR44" i="25"/>
  <c r="AQ44" i="25"/>
  <c r="AR43" i="25"/>
  <c r="AQ43" i="25"/>
  <c r="AR42" i="25"/>
  <c r="AQ42" i="25"/>
  <c r="AR41" i="25"/>
  <c r="AQ41" i="25"/>
  <c r="AR40" i="25"/>
  <c r="AQ40" i="25"/>
  <c r="AR39" i="25"/>
  <c r="AQ39" i="25"/>
  <c r="AR38" i="25"/>
  <c r="AQ38" i="25"/>
  <c r="AR37" i="25"/>
  <c r="AQ37" i="25"/>
  <c r="AR36" i="25"/>
  <c r="AQ36" i="25"/>
  <c r="AR35" i="25"/>
  <c r="AQ35" i="25"/>
  <c r="AR34" i="25"/>
  <c r="AQ34" i="25"/>
  <c r="AR33" i="25"/>
  <c r="AQ33" i="25"/>
  <c r="AR32" i="25"/>
  <c r="AQ32" i="25"/>
  <c r="AR31" i="25"/>
  <c r="AQ31" i="25"/>
  <c r="AR30" i="25"/>
  <c r="AQ30" i="25"/>
  <c r="AR29" i="25"/>
  <c r="AQ29" i="25"/>
  <c r="AR28" i="25"/>
  <c r="AQ28" i="25"/>
  <c r="AR27" i="25"/>
  <c r="AQ27" i="25"/>
  <c r="AR26" i="25"/>
  <c r="AQ26" i="25"/>
  <c r="AR25" i="25"/>
  <c r="AQ25" i="25"/>
  <c r="AR24" i="25"/>
  <c r="AQ24" i="25"/>
  <c r="AR23" i="25"/>
  <c r="AQ23" i="25"/>
  <c r="AR22" i="25"/>
  <c r="AQ22" i="25"/>
  <c r="AR21" i="25"/>
  <c r="AQ21" i="25"/>
  <c r="AR20" i="25"/>
  <c r="AQ20" i="25"/>
  <c r="AR19" i="25"/>
  <c r="AQ19" i="25"/>
  <c r="AR18" i="25"/>
  <c r="AQ18" i="25"/>
  <c r="AR17" i="25"/>
  <c r="AQ17" i="25"/>
  <c r="AR16" i="25"/>
  <c r="AQ16" i="25"/>
  <c r="AR15" i="25"/>
  <c r="AQ15" i="25"/>
  <c r="AR14" i="25"/>
  <c r="AQ14" i="25"/>
  <c r="AR13" i="25"/>
  <c r="AQ13" i="25"/>
  <c r="AR12" i="25"/>
  <c r="AQ12" i="25"/>
  <c r="AR11" i="25"/>
  <c r="AQ11" i="25"/>
  <c r="AR10" i="25"/>
  <c r="AQ10" i="25"/>
  <c r="AR9" i="25"/>
  <c r="AQ9" i="25"/>
  <c r="AR8" i="25"/>
  <c r="AQ8" i="25"/>
  <c r="AR7" i="25"/>
  <c r="AQ7" i="25"/>
  <c r="AI80" i="25"/>
  <c r="AH80" i="25"/>
  <c r="AI79" i="25"/>
  <c r="AH79" i="25"/>
  <c r="AI78" i="25"/>
  <c r="AH78" i="25"/>
  <c r="AI77" i="25"/>
  <c r="AH77" i="25"/>
  <c r="AI76" i="25"/>
  <c r="AH76" i="25"/>
  <c r="AI75" i="25"/>
  <c r="AH75" i="25"/>
  <c r="AI74" i="25"/>
  <c r="AH74" i="25"/>
  <c r="AI73" i="25"/>
  <c r="AH73" i="25"/>
  <c r="AI72" i="25"/>
  <c r="AH72" i="25"/>
  <c r="AI71" i="25"/>
  <c r="AH71" i="25"/>
  <c r="AI70" i="25"/>
  <c r="AH70" i="25"/>
  <c r="AI69" i="25"/>
  <c r="AH69" i="25"/>
  <c r="AI68" i="25"/>
  <c r="AH68" i="25"/>
  <c r="AI67" i="25"/>
  <c r="AH67" i="25"/>
  <c r="AI66" i="25"/>
  <c r="AH66" i="25"/>
  <c r="AI65" i="25"/>
  <c r="AH65" i="25"/>
  <c r="AI64" i="25"/>
  <c r="AH64" i="25"/>
  <c r="AI63" i="25"/>
  <c r="AH63" i="25"/>
  <c r="AI62" i="25"/>
  <c r="AH62" i="25"/>
  <c r="AI61" i="25"/>
  <c r="AH61" i="25"/>
  <c r="AI60" i="25"/>
  <c r="AH60" i="25"/>
  <c r="AI59" i="25"/>
  <c r="AH59" i="25"/>
  <c r="AI58" i="25"/>
  <c r="AH58" i="25"/>
  <c r="AI57" i="25"/>
  <c r="AH57" i="25"/>
  <c r="AI56" i="25"/>
  <c r="AH56" i="25"/>
  <c r="AI55" i="25"/>
  <c r="AH55" i="25"/>
  <c r="AI54" i="25"/>
  <c r="AH54" i="25"/>
  <c r="AI53" i="25"/>
  <c r="AH53" i="25"/>
  <c r="AI52" i="25"/>
  <c r="AH52" i="25"/>
  <c r="AI51" i="25"/>
  <c r="AH51" i="25"/>
  <c r="AI50" i="25"/>
  <c r="AH50" i="25"/>
  <c r="AI49" i="25"/>
  <c r="AH49" i="25"/>
  <c r="AI48" i="25"/>
  <c r="AH48" i="25"/>
  <c r="AI47" i="25"/>
  <c r="AH47" i="25"/>
  <c r="AI46" i="25"/>
  <c r="AH46" i="25"/>
  <c r="AI45" i="25"/>
  <c r="AH45" i="25"/>
  <c r="AI44" i="25"/>
  <c r="AH44" i="25"/>
  <c r="AI43" i="25"/>
  <c r="AH43" i="25"/>
  <c r="AI42" i="25"/>
  <c r="AH42" i="25"/>
  <c r="AI41" i="25"/>
  <c r="AH41" i="25"/>
  <c r="AI40" i="25"/>
  <c r="AH40" i="25"/>
  <c r="AI39" i="25"/>
  <c r="AH39" i="25"/>
  <c r="AI38" i="25"/>
  <c r="AH38" i="25"/>
  <c r="AI37" i="25"/>
  <c r="AH37" i="25"/>
  <c r="AI36" i="25"/>
  <c r="AH36" i="25"/>
  <c r="AI35" i="25"/>
  <c r="AH35" i="25"/>
  <c r="AI34" i="25"/>
  <c r="AH34" i="25"/>
  <c r="AI33" i="25"/>
  <c r="AH33" i="25"/>
  <c r="AI32" i="25"/>
  <c r="AH32" i="25"/>
  <c r="AI31" i="25"/>
  <c r="AH31" i="25"/>
  <c r="AI30" i="25"/>
  <c r="AH30" i="25"/>
  <c r="AI29" i="25"/>
  <c r="AH29" i="25"/>
  <c r="AI28" i="25"/>
  <c r="AH28" i="25"/>
  <c r="AI27" i="25"/>
  <c r="AH27" i="25"/>
  <c r="AI26" i="25"/>
  <c r="AH26" i="25"/>
  <c r="AI25" i="25"/>
  <c r="AH25" i="25"/>
  <c r="AI24" i="25"/>
  <c r="AH24" i="25"/>
  <c r="AI23" i="25"/>
  <c r="AH23" i="25"/>
  <c r="AI22" i="25"/>
  <c r="AH22" i="25"/>
  <c r="AI21" i="25"/>
  <c r="AH21" i="25"/>
  <c r="AI20" i="25"/>
  <c r="AH20" i="25"/>
  <c r="AI19" i="25"/>
  <c r="AH19" i="25"/>
  <c r="AI18" i="25"/>
  <c r="AH18" i="25"/>
  <c r="AI17" i="25"/>
  <c r="AH17" i="25"/>
  <c r="AI16" i="25"/>
  <c r="AH16" i="25"/>
  <c r="AI15" i="25"/>
  <c r="AH15" i="25"/>
  <c r="AI14" i="25"/>
  <c r="AH14" i="25"/>
  <c r="AI13" i="25"/>
  <c r="AH13" i="25"/>
  <c r="AI12" i="25"/>
  <c r="AH12" i="25"/>
  <c r="AI11" i="25"/>
  <c r="AH11" i="25"/>
  <c r="AI10" i="25"/>
  <c r="AH10" i="25"/>
  <c r="AI9" i="25"/>
  <c r="AH9" i="25"/>
  <c r="AI8" i="25"/>
  <c r="AH8" i="25"/>
  <c r="AI7" i="25"/>
  <c r="AH7" i="25"/>
  <c r="Z80" i="25"/>
  <c r="Y80" i="25"/>
  <c r="Z79" i="25"/>
  <c r="Y79" i="25"/>
  <c r="Z78" i="25"/>
  <c r="Y78" i="25"/>
  <c r="Z77" i="25"/>
  <c r="Y77" i="25"/>
  <c r="Z76" i="25"/>
  <c r="Y76" i="25"/>
  <c r="Z75" i="25"/>
  <c r="Y75" i="25"/>
  <c r="Z74" i="25"/>
  <c r="Y74" i="25"/>
  <c r="Z73" i="25"/>
  <c r="Y73" i="25"/>
  <c r="Z72" i="25"/>
  <c r="Y72" i="25"/>
  <c r="Z71" i="25"/>
  <c r="Y71" i="25"/>
  <c r="Z70" i="25"/>
  <c r="Y70" i="25"/>
  <c r="Z69" i="25"/>
  <c r="Y69" i="25"/>
  <c r="Z68" i="25"/>
  <c r="Y68" i="25"/>
  <c r="Z67" i="25"/>
  <c r="Y67" i="25"/>
  <c r="Z66" i="25"/>
  <c r="Y66" i="25"/>
  <c r="Z65" i="25"/>
  <c r="Y65" i="25"/>
  <c r="Z64" i="25"/>
  <c r="Y64" i="25"/>
  <c r="Z63" i="25"/>
  <c r="Y63" i="25"/>
  <c r="Z62" i="25"/>
  <c r="Y62" i="25"/>
  <c r="Z61" i="25"/>
  <c r="Y61" i="25"/>
  <c r="Z60" i="25"/>
  <c r="Y60" i="25"/>
  <c r="Z59" i="25"/>
  <c r="Y59" i="25"/>
  <c r="Z58" i="25"/>
  <c r="Y58" i="25"/>
  <c r="Z57" i="25"/>
  <c r="Y57" i="25"/>
  <c r="Z56" i="25"/>
  <c r="Y56" i="25"/>
  <c r="Z55" i="25"/>
  <c r="Y55" i="25"/>
  <c r="Z54" i="25"/>
  <c r="Y54" i="25"/>
  <c r="Z53" i="25"/>
  <c r="Y53" i="25"/>
  <c r="Z52" i="25"/>
  <c r="Y52" i="25"/>
  <c r="Z51" i="25"/>
  <c r="Y51" i="25"/>
  <c r="Z50" i="25"/>
  <c r="Y50" i="25"/>
  <c r="Z49" i="25"/>
  <c r="Y49" i="25"/>
  <c r="Z48" i="25"/>
  <c r="Y48" i="25"/>
  <c r="Z47" i="25"/>
  <c r="Y47" i="25"/>
  <c r="Z46" i="25"/>
  <c r="Y46" i="25"/>
  <c r="Z45" i="25"/>
  <c r="Y45" i="25"/>
  <c r="Z44" i="25"/>
  <c r="Y44" i="25"/>
  <c r="Z43" i="25"/>
  <c r="Y43" i="25"/>
  <c r="Z42" i="25"/>
  <c r="Y42" i="25"/>
  <c r="Z41" i="25"/>
  <c r="Y41" i="25"/>
  <c r="Z40" i="25"/>
  <c r="Y40" i="25"/>
  <c r="Z39" i="25"/>
  <c r="Y39" i="25"/>
  <c r="Z38" i="25"/>
  <c r="Y38" i="25"/>
  <c r="Z37" i="25"/>
  <c r="Y37" i="25"/>
  <c r="Z36" i="25"/>
  <c r="Y36" i="25"/>
  <c r="Z35" i="25"/>
  <c r="Y35" i="25"/>
  <c r="Z34" i="25"/>
  <c r="Y34" i="25"/>
  <c r="Z33" i="25"/>
  <c r="Y33" i="25"/>
  <c r="Z32" i="25"/>
  <c r="Y32" i="25"/>
  <c r="Z31" i="25"/>
  <c r="Y31" i="25"/>
  <c r="Z30" i="25"/>
  <c r="Y30" i="25"/>
  <c r="Z29" i="25"/>
  <c r="Y29" i="25"/>
  <c r="Z28" i="25"/>
  <c r="Y28" i="25"/>
  <c r="Z27" i="25"/>
  <c r="Y27" i="25"/>
  <c r="Z26" i="25"/>
  <c r="Y26" i="25"/>
  <c r="Z25" i="25"/>
  <c r="Y25" i="25"/>
  <c r="Z24" i="25"/>
  <c r="Y24" i="25"/>
  <c r="Z23" i="25"/>
  <c r="Y23" i="25"/>
  <c r="Z22" i="25"/>
  <c r="Y22" i="25"/>
  <c r="Z21" i="25"/>
  <c r="Y21" i="25"/>
  <c r="Z20" i="25"/>
  <c r="Y20" i="25"/>
  <c r="Z19" i="25"/>
  <c r="Y19" i="25"/>
  <c r="Z18" i="25"/>
  <c r="Y18" i="25"/>
  <c r="Z17" i="25"/>
  <c r="Y17" i="25"/>
  <c r="Z16" i="25"/>
  <c r="Y16" i="25"/>
  <c r="Z15" i="25"/>
  <c r="Y15" i="25"/>
  <c r="Z14" i="25"/>
  <c r="Y14" i="25"/>
  <c r="Z13" i="25"/>
  <c r="Y13" i="25"/>
  <c r="Z12" i="25"/>
  <c r="Y12" i="25"/>
  <c r="Z11" i="25"/>
  <c r="Y11" i="25"/>
  <c r="Z10" i="25"/>
  <c r="Y10" i="25"/>
  <c r="Z9" i="25"/>
  <c r="Y9" i="25"/>
  <c r="Z8" i="25"/>
  <c r="Y8" i="25"/>
  <c r="Z7" i="25"/>
  <c r="Y7" i="25"/>
  <c r="Q80" i="25"/>
  <c r="P80" i="25"/>
  <c r="Q79" i="25"/>
  <c r="P79" i="25"/>
  <c r="Q78" i="25"/>
  <c r="P78" i="25"/>
  <c r="Q77" i="25"/>
  <c r="P77" i="25"/>
  <c r="Q76" i="25"/>
  <c r="P76" i="25"/>
  <c r="Q75" i="25"/>
  <c r="P75" i="25"/>
  <c r="Q74" i="25"/>
  <c r="P74" i="25"/>
  <c r="Q73" i="25"/>
  <c r="P73" i="25"/>
  <c r="Q72" i="25"/>
  <c r="P72" i="25"/>
  <c r="Q71" i="25"/>
  <c r="P71" i="25"/>
  <c r="Q70" i="25"/>
  <c r="P70" i="25"/>
  <c r="Q69" i="25"/>
  <c r="P69" i="25"/>
  <c r="Q68" i="25"/>
  <c r="P68" i="25"/>
  <c r="Q67" i="25"/>
  <c r="P67" i="25"/>
  <c r="Q66" i="25"/>
  <c r="P66" i="25"/>
  <c r="Q65" i="25"/>
  <c r="P65" i="25"/>
  <c r="Q64" i="25"/>
  <c r="P64" i="25"/>
  <c r="Q63" i="25"/>
  <c r="P63" i="25"/>
  <c r="Q62" i="25"/>
  <c r="P62" i="25"/>
  <c r="Q61" i="25"/>
  <c r="P61" i="25"/>
  <c r="Q60" i="25"/>
  <c r="P60" i="25"/>
  <c r="Q59" i="25"/>
  <c r="P59" i="25"/>
  <c r="Q58" i="25"/>
  <c r="P58" i="25"/>
  <c r="Q57" i="25"/>
  <c r="P57" i="25"/>
  <c r="Q56" i="25"/>
  <c r="P56" i="25"/>
  <c r="Q55" i="25"/>
  <c r="P55" i="25"/>
  <c r="Q54" i="25"/>
  <c r="P54" i="25"/>
  <c r="Q53" i="25"/>
  <c r="P53" i="25"/>
  <c r="Q52" i="25"/>
  <c r="P52" i="25"/>
  <c r="Q51" i="25"/>
  <c r="P51" i="25"/>
  <c r="Q50" i="25"/>
  <c r="P50" i="25"/>
  <c r="Q49" i="25"/>
  <c r="P49" i="25"/>
  <c r="Q48" i="25"/>
  <c r="P48" i="25"/>
  <c r="Q47" i="25"/>
  <c r="P47" i="25"/>
  <c r="Q46" i="25"/>
  <c r="P46" i="25"/>
  <c r="Q45" i="25"/>
  <c r="P45" i="25"/>
  <c r="Q44" i="25"/>
  <c r="P44" i="25"/>
  <c r="Q43" i="25"/>
  <c r="P43" i="25"/>
  <c r="Q42" i="25"/>
  <c r="P42" i="25"/>
  <c r="Q41" i="25"/>
  <c r="P41" i="25"/>
  <c r="Q40" i="25"/>
  <c r="P40" i="25"/>
  <c r="Q39" i="25"/>
  <c r="P39" i="25"/>
  <c r="Q38" i="25"/>
  <c r="P38" i="25"/>
  <c r="Q37" i="25"/>
  <c r="P37" i="25"/>
  <c r="Q36" i="25"/>
  <c r="P36" i="25"/>
  <c r="Q35" i="25"/>
  <c r="P35" i="25"/>
  <c r="Q34" i="25"/>
  <c r="P34" i="25"/>
  <c r="Q33" i="25"/>
  <c r="P33" i="25"/>
  <c r="Q32" i="25"/>
  <c r="P32" i="25"/>
  <c r="Q31" i="25"/>
  <c r="P31" i="25"/>
  <c r="Q30" i="25"/>
  <c r="P30" i="25"/>
  <c r="Q29" i="25"/>
  <c r="P29" i="25"/>
  <c r="Q28" i="25"/>
  <c r="P28" i="25"/>
  <c r="Q27" i="25"/>
  <c r="P27" i="25"/>
  <c r="Q26" i="25"/>
  <c r="P26" i="25"/>
  <c r="Q25" i="25"/>
  <c r="P25" i="25"/>
  <c r="Q24" i="25"/>
  <c r="P24" i="25"/>
  <c r="Q23" i="25"/>
  <c r="P23" i="25"/>
  <c r="Q22" i="25"/>
  <c r="P22" i="25"/>
  <c r="Q21" i="25"/>
  <c r="P21" i="25"/>
  <c r="Q20" i="25"/>
  <c r="P20" i="25"/>
  <c r="Q19" i="25"/>
  <c r="P19" i="25"/>
  <c r="Q18" i="25"/>
  <c r="P18" i="25"/>
  <c r="Q17" i="25"/>
  <c r="P17" i="25"/>
  <c r="Q16" i="25"/>
  <c r="P16" i="25"/>
  <c r="Q15" i="25"/>
  <c r="P15" i="25"/>
  <c r="Q14" i="25"/>
  <c r="P14" i="25"/>
  <c r="Q13" i="25"/>
  <c r="P13" i="25"/>
  <c r="Q12" i="25"/>
  <c r="P12" i="25"/>
  <c r="Q11" i="25"/>
  <c r="P11" i="25"/>
  <c r="Q10" i="25"/>
  <c r="P10" i="25"/>
  <c r="Q9" i="25"/>
  <c r="P9" i="25"/>
  <c r="Q8" i="25"/>
  <c r="P8" i="25"/>
  <c r="Q7" i="25"/>
  <c r="P7" i="25"/>
  <c r="K8" i="25"/>
  <c r="L8" i="25"/>
  <c r="K9" i="25"/>
  <c r="L9" i="25"/>
  <c r="K10" i="25"/>
  <c r="L10" i="25"/>
  <c r="K11" i="25"/>
  <c r="L11" i="25"/>
  <c r="K12" i="25"/>
  <c r="L12" i="25"/>
  <c r="K13" i="25"/>
  <c r="L13" i="25"/>
  <c r="K14" i="25"/>
  <c r="L14" i="25"/>
  <c r="K15" i="25"/>
  <c r="L15" i="25"/>
  <c r="K16" i="25"/>
  <c r="L16" i="25"/>
  <c r="K17" i="25"/>
  <c r="L17" i="25"/>
  <c r="K18" i="25"/>
  <c r="L18" i="25"/>
  <c r="K19" i="25"/>
  <c r="L19" i="25"/>
  <c r="K20" i="25"/>
  <c r="L20" i="25"/>
  <c r="K21" i="25"/>
  <c r="L21" i="25"/>
  <c r="K22" i="25"/>
  <c r="L22" i="25"/>
  <c r="K23" i="25"/>
  <c r="L23" i="25"/>
  <c r="K24" i="25"/>
  <c r="L24" i="25"/>
  <c r="K25" i="25"/>
  <c r="L25" i="25"/>
  <c r="K26" i="25"/>
  <c r="L26" i="25"/>
  <c r="K27" i="25"/>
  <c r="L27" i="25"/>
  <c r="K28" i="25"/>
  <c r="L28" i="25"/>
  <c r="K29" i="25"/>
  <c r="L29" i="25"/>
  <c r="K30" i="25"/>
  <c r="L30" i="25"/>
  <c r="K31" i="25"/>
  <c r="L31" i="25"/>
  <c r="K32" i="25"/>
  <c r="L32" i="25"/>
  <c r="K33" i="25"/>
  <c r="L33" i="25"/>
  <c r="K34" i="25"/>
  <c r="L34" i="25"/>
  <c r="K35" i="25"/>
  <c r="L35" i="25"/>
  <c r="K36" i="25"/>
  <c r="L36" i="25"/>
  <c r="K37" i="25"/>
  <c r="L37" i="25"/>
  <c r="K38" i="25"/>
  <c r="L38" i="25"/>
  <c r="K39" i="25"/>
  <c r="L39" i="25"/>
  <c r="K40" i="25"/>
  <c r="L40" i="25"/>
  <c r="K41" i="25"/>
  <c r="L41" i="25"/>
  <c r="K42" i="25"/>
  <c r="L42" i="25"/>
  <c r="K43" i="25"/>
  <c r="L43" i="25"/>
  <c r="K44" i="25"/>
  <c r="L44" i="25"/>
  <c r="K45" i="25"/>
  <c r="L45" i="25"/>
  <c r="K46" i="25"/>
  <c r="L46" i="25"/>
  <c r="K47" i="25"/>
  <c r="L47" i="25"/>
  <c r="K48" i="25"/>
  <c r="L48" i="25"/>
  <c r="K49" i="25"/>
  <c r="L49" i="25"/>
  <c r="K50" i="25"/>
  <c r="L50" i="25"/>
  <c r="K51" i="25"/>
  <c r="L51" i="25"/>
  <c r="K52" i="25"/>
  <c r="L52" i="25"/>
  <c r="K53" i="25"/>
  <c r="L53" i="25"/>
  <c r="K54" i="25"/>
  <c r="L54" i="25"/>
  <c r="K55" i="25"/>
  <c r="L55" i="25"/>
  <c r="K56" i="25"/>
  <c r="L56" i="25"/>
  <c r="K57" i="25"/>
  <c r="L57" i="25"/>
  <c r="K58" i="25"/>
  <c r="L58" i="25"/>
  <c r="K59" i="25"/>
  <c r="L59" i="25"/>
  <c r="K60" i="25"/>
  <c r="L60" i="25"/>
  <c r="K61" i="25"/>
  <c r="L61" i="25"/>
  <c r="K62" i="25"/>
  <c r="L62" i="25"/>
  <c r="K63" i="25"/>
  <c r="L63" i="25"/>
  <c r="K64" i="25"/>
  <c r="L64" i="25"/>
  <c r="K65" i="25"/>
  <c r="L65" i="25"/>
  <c r="K66" i="25"/>
  <c r="L66" i="25"/>
  <c r="K67" i="25"/>
  <c r="L67" i="25"/>
  <c r="K68" i="25"/>
  <c r="L68" i="25"/>
  <c r="K69" i="25"/>
  <c r="L69" i="25"/>
  <c r="K70" i="25"/>
  <c r="L70" i="25"/>
  <c r="K71" i="25"/>
  <c r="L71" i="25"/>
  <c r="K72" i="25"/>
  <c r="L72" i="25"/>
  <c r="K73" i="25"/>
  <c r="L73" i="25"/>
  <c r="K74" i="25"/>
  <c r="L74" i="25"/>
  <c r="K75" i="25"/>
  <c r="L75" i="25"/>
  <c r="K76" i="25"/>
  <c r="L76" i="25"/>
  <c r="K77" i="25"/>
  <c r="L77" i="25"/>
  <c r="K78" i="25"/>
  <c r="L78" i="25"/>
  <c r="K79" i="25"/>
  <c r="L79" i="25"/>
  <c r="K80" i="25"/>
  <c r="L80" i="25"/>
  <c r="G8" i="25"/>
  <c r="H8" i="25"/>
  <c r="G9" i="25"/>
  <c r="H9" i="25"/>
  <c r="G10" i="25"/>
  <c r="H10" i="25"/>
  <c r="G11" i="25"/>
  <c r="H11" i="25"/>
  <c r="G12" i="25"/>
  <c r="H12" i="25"/>
  <c r="G13" i="25"/>
  <c r="H13" i="25"/>
  <c r="G14" i="25"/>
  <c r="H14" i="25"/>
  <c r="G15" i="25"/>
  <c r="H15" i="25"/>
  <c r="G16" i="25"/>
  <c r="H16" i="25"/>
  <c r="G17" i="25"/>
  <c r="H17" i="25"/>
  <c r="G18" i="25"/>
  <c r="H18" i="25"/>
  <c r="G19" i="25"/>
  <c r="H19" i="25"/>
  <c r="G20" i="25"/>
  <c r="H20" i="25"/>
  <c r="G21" i="25"/>
  <c r="H21" i="25"/>
  <c r="G22" i="25"/>
  <c r="H22" i="25"/>
  <c r="G23" i="25"/>
  <c r="H23" i="25"/>
  <c r="G24" i="25"/>
  <c r="H24" i="25"/>
  <c r="G25" i="25"/>
  <c r="H25" i="25"/>
  <c r="G26" i="25"/>
  <c r="H26" i="25"/>
  <c r="G27" i="25"/>
  <c r="H27" i="25"/>
  <c r="G28" i="25"/>
  <c r="H28" i="25"/>
  <c r="G29" i="25"/>
  <c r="H29" i="25"/>
  <c r="G30" i="25"/>
  <c r="H30" i="25"/>
  <c r="G31" i="25"/>
  <c r="H31" i="25"/>
  <c r="G32" i="25"/>
  <c r="H32" i="25"/>
  <c r="G33" i="25"/>
  <c r="H33" i="25"/>
  <c r="G34" i="25"/>
  <c r="H34" i="25"/>
  <c r="G35" i="25"/>
  <c r="H35" i="25"/>
  <c r="G36" i="25"/>
  <c r="H36" i="25"/>
  <c r="G37" i="25"/>
  <c r="H37" i="25"/>
  <c r="G38" i="25"/>
  <c r="H38" i="25"/>
  <c r="G39" i="25"/>
  <c r="H39" i="25"/>
  <c r="G40" i="25"/>
  <c r="H40" i="25"/>
  <c r="G41" i="25"/>
  <c r="H41" i="25"/>
  <c r="G42" i="25"/>
  <c r="H42" i="25"/>
  <c r="G43" i="25"/>
  <c r="H43" i="25"/>
  <c r="G44" i="25"/>
  <c r="H44" i="25"/>
  <c r="G45" i="25"/>
  <c r="H45" i="25"/>
  <c r="G46" i="25"/>
  <c r="H46" i="25"/>
  <c r="G47" i="25"/>
  <c r="H47" i="25"/>
  <c r="G48" i="25"/>
  <c r="H48" i="25"/>
  <c r="G49" i="25"/>
  <c r="H49" i="25"/>
  <c r="G50" i="25"/>
  <c r="H50" i="25"/>
  <c r="G51" i="25"/>
  <c r="H51" i="25"/>
  <c r="G52" i="25"/>
  <c r="H52" i="25"/>
  <c r="G53" i="25"/>
  <c r="H53" i="25"/>
  <c r="G54" i="25"/>
  <c r="H54" i="25"/>
  <c r="G55" i="25"/>
  <c r="H55" i="25"/>
  <c r="G56" i="25"/>
  <c r="H56" i="25"/>
  <c r="G57" i="25"/>
  <c r="H57" i="25"/>
  <c r="G58" i="25"/>
  <c r="H58" i="25"/>
  <c r="G59" i="25"/>
  <c r="H59" i="25"/>
  <c r="G60" i="25"/>
  <c r="H60" i="25"/>
  <c r="G61" i="25"/>
  <c r="H61" i="25"/>
  <c r="G62" i="25"/>
  <c r="H62" i="25"/>
  <c r="G63" i="25"/>
  <c r="H63" i="25"/>
  <c r="G64" i="25"/>
  <c r="H64" i="25"/>
  <c r="G65" i="25"/>
  <c r="H65" i="25"/>
  <c r="G66" i="25"/>
  <c r="H66" i="25"/>
  <c r="G67" i="25"/>
  <c r="H67" i="25"/>
  <c r="G68" i="25"/>
  <c r="H68" i="25"/>
  <c r="G69" i="25"/>
  <c r="H69" i="25"/>
  <c r="G70" i="25"/>
  <c r="H70" i="25"/>
  <c r="G71" i="25"/>
  <c r="H71" i="25"/>
  <c r="G72" i="25"/>
  <c r="H72" i="25"/>
  <c r="G73" i="25"/>
  <c r="H73" i="25"/>
  <c r="G74" i="25"/>
  <c r="H74" i="25"/>
  <c r="G75" i="25"/>
  <c r="H75" i="25"/>
  <c r="G76" i="25"/>
  <c r="H76" i="25"/>
  <c r="G77" i="25"/>
  <c r="H77" i="25"/>
  <c r="G78" i="25"/>
  <c r="H78" i="25"/>
  <c r="G79" i="25"/>
  <c r="H79" i="25"/>
  <c r="G80" i="25"/>
  <c r="H80" i="25"/>
  <c r="L7" i="25"/>
  <c r="K7" i="25"/>
  <c r="H7" i="25"/>
  <c r="G7" i="25"/>
  <c r="BU80" i="41" l="1"/>
  <c r="BT80" i="41"/>
  <c r="BQ80" i="41"/>
  <c r="BP80" i="41"/>
  <c r="BU79" i="41"/>
  <c r="BT79" i="41"/>
  <c r="BQ79" i="41"/>
  <c r="BP79" i="41"/>
  <c r="BU78" i="41"/>
  <c r="BT78" i="41"/>
  <c r="BQ78" i="41"/>
  <c r="BP78" i="41"/>
  <c r="BU77" i="41"/>
  <c r="BT77" i="41"/>
  <c r="BQ77" i="41"/>
  <c r="BP77" i="41"/>
  <c r="BU76" i="41"/>
  <c r="BT76" i="41"/>
  <c r="BQ76" i="41"/>
  <c r="BP76" i="41"/>
  <c r="BU75" i="41"/>
  <c r="BT75" i="41"/>
  <c r="BQ75" i="41"/>
  <c r="BP75" i="41"/>
  <c r="BU74" i="41"/>
  <c r="BT74" i="41"/>
  <c r="BQ74" i="41"/>
  <c r="BP74" i="41"/>
  <c r="BU73" i="41"/>
  <c r="BT73" i="41"/>
  <c r="BQ73" i="41"/>
  <c r="BP73" i="41"/>
  <c r="BU72" i="41"/>
  <c r="BT72" i="41"/>
  <c r="BQ72" i="41"/>
  <c r="BP72" i="41"/>
  <c r="BU71" i="41"/>
  <c r="BT71" i="41"/>
  <c r="BQ71" i="41"/>
  <c r="BP71" i="41"/>
  <c r="BU70" i="41"/>
  <c r="BT70" i="41"/>
  <c r="BQ70" i="41"/>
  <c r="BP70" i="41"/>
  <c r="BU69" i="41"/>
  <c r="BT69" i="41"/>
  <c r="BQ69" i="41"/>
  <c r="BP69" i="41"/>
  <c r="BU68" i="41"/>
  <c r="BT68" i="41"/>
  <c r="BQ68" i="41"/>
  <c r="BP68" i="41"/>
  <c r="BU67" i="41"/>
  <c r="BT67" i="41"/>
  <c r="BQ67" i="41"/>
  <c r="BP67" i="41"/>
  <c r="BU66" i="41"/>
  <c r="BT66" i="41"/>
  <c r="BQ66" i="41"/>
  <c r="BP66" i="41"/>
  <c r="BU65" i="41"/>
  <c r="BT65" i="41"/>
  <c r="BQ65" i="41"/>
  <c r="BP65" i="41"/>
  <c r="BU64" i="41"/>
  <c r="BT64" i="41"/>
  <c r="BQ64" i="41"/>
  <c r="BP64" i="41"/>
  <c r="BU63" i="41"/>
  <c r="BT63" i="41"/>
  <c r="BQ63" i="41"/>
  <c r="BP63" i="41"/>
  <c r="BU62" i="41"/>
  <c r="BT62" i="41"/>
  <c r="BQ62" i="41"/>
  <c r="BP62" i="41"/>
  <c r="BU61" i="41"/>
  <c r="BT61" i="41"/>
  <c r="BQ61" i="41"/>
  <c r="BP61" i="41"/>
  <c r="BU60" i="41"/>
  <c r="BT60" i="41"/>
  <c r="BQ60" i="41"/>
  <c r="BP60" i="41"/>
  <c r="BU59" i="41"/>
  <c r="BT59" i="41"/>
  <c r="BQ59" i="41"/>
  <c r="BP59" i="41"/>
  <c r="BU58" i="41"/>
  <c r="BT58" i="41"/>
  <c r="BQ58" i="41"/>
  <c r="BP58" i="41"/>
  <c r="BU57" i="41"/>
  <c r="BT57" i="41"/>
  <c r="BQ57" i="41"/>
  <c r="BP57" i="41"/>
  <c r="BU56" i="41"/>
  <c r="BT56" i="41"/>
  <c r="BQ56" i="41"/>
  <c r="BP56" i="41"/>
  <c r="BU55" i="41"/>
  <c r="BT55" i="41"/>
  <c r="BQ55" i="41"/>
  <c r="BP55" i="41"/>
  <c r="BU54" i="41"/>
  <c r="BT54" i="41"/>
  <c r="BQ54" i="41"/>
  <c r="BP54" i="41"/>
  <c r="BU53" i="41"/>
  <c r="BT53" i="41"/>
  <c r="BQ53" i="41"/>
  <c r="BP53" i="41"/>
  <c r="BU52" i="41"/>
  <c r="BT52" i="41"/>
  <c r="BQ52" i="41"/>
  <c r="BP52" i="41"/>
  <c r="BU51" i="41"/>
  <c r="BT51" i="41"/>
  <c r="BQ51" i="41"/>
  <c r="BP51" i="41"/>
  <c r="BU50" i="41"/>
  <c r="BT50" i="41"/>
  <c r="BQ50" i="41"/>
  <c r="BP50" i="41"/>
  <c r="BU49" i="41"/>
  <c r="BT49" i="41"/>
  <c r="BQ49" i="41"/>
  <c r="BP49" i="41"/>
  <c r="BU48" i="41"/>
  <c r="BT48" i="41"/>
  <c r="BQ48" i="41"/>
  <c r="BP48" i="41"/>
  <c r="BU47" i="41"/>
  <c r="BT47" i="41"/>
  <c r="BQ47" i="41"/>
  <c r="BP47" i="41"/>
  <c r="BU46" i="41"/>
  <c r="BT46" i="41"/>
  <c r="BQ46" i="41"/>
  <c r="BP46" i="41"/>
  <c r="BU45" i="41"/>
  <c r="BT45" i="41"/>
  <c r="BQ45" i="41"/>
  <c r="BP45" i="41"/>
  <c r="BU44" i="41"/>
  <c r="BT44" i="41"/>
  <c r="BQ44" i="41"/>
  <c r="BP44" i="41"/>
  <c r="BU43" i="41"/>
  <c r="BT43" i="41"/>
  <c r="BQ43" i="41"/>
  <c r="BP43" i="41"/>
  <c r="BU42" i="41"/>
  <c r="BT42" i="41"/>
  <c r="BQ42" i="41"/>
  <c r="BP42" i="41"/>
  <c r="BU41" i="41"/>
  <c r="BT41" i="41"/>
  <c r="BQ41" i="41"/>
  <c r="BP41" i="41"/>
  <c r="BU40" i="41"/>
  <c r="BT40" i="41"/>
  <c r="BQ40" i="41"/>
  <c r="BP40" i="41"/>
  <c r="BU39" i="41"/>
  <c r="BT39" i="41"/>
  <c r="BQ39" i="41"/>
  <c r="BP39" i="41"/>
  <c r="BU38" i="41"/>
  <c r="BT38" i="41"/>
  <c r="BQ38" i="41"/>
  <c r="BP38" i="41"/>
  <c r="BU37" i="41"/>
  <c r="BT37" i="41"/>
  <c r="BQ37" i="41"/>
  <c r="BP37" i="41"/>
  <c r="BU36" i="41"/>
  <c r="BT36" i="41"/>
  <c r="BQ36" i="41"/>
  <c r="BP36" i="41"/>
  <c r="BU35" i="41"/>
  <c r="BT35" i="41"/>
  <c r="BQ35" i="41"/>
  <c r="BP35" i="41"/>
  <c r="BU34" i="41"/>
  <c r="BT34" i="41"/>
  <c r="BQ34" i="41"/>
  <c r="BP34" i="41"/>
  <c r="BU33" i="41"/>
  <c r="BT33" i="41"/>
  <c r="BQ33" i="41"/>
  <c r="BP33" i="41"/>
  <c r="BU32" i="41"/>
  <c r="BT32" i="41"/>
  <c r="BQ32" i="41"/>
  <c r="BP32" i="41"/>
  <c r="BU31" i="41"/>
  <c r="BT31" i="41"/>
  <c r="BQ31" i="41"/>
  <c r="BP31" i="41"/>
  <c r="BU30" i="41"/>
  <c r="BT30" i="41"/>
  <c r="BQ30" i="41"/>
  <c r="BP30" i="41"/>
  <c r="BU29" i="41"/>
  <c r="BT29" i="41"/>
  <c r="BQ29" i="41"/>
  <c r="BP29" i="41"/>
  <c r="BU28" i="41"/>
  <c r="BT28" i="41"/>
  <c r="BQ28" i="41"/>
  <c r="BP28" i="41"/>
  <c r="BU27" i="41"/>
  <c r="BT27" i="41"/>
  <c r="BQ27" i="41"/>
  <c r="BP27" i="41"/>
  <c r="BU26" i="41"/>
  <c r="BT26" i="41"/>
  <c r="BQ26" i="41"/>
  <c r="BP26" i="41"/>
  <c r="BU25" i="41"/>
  <c r="BT25" i="41"/>
  <c r="BQ25" i="41"/>
  <c r="BP25" i="41"/>
  <c r="BU24" i="41"/>
  <c r="BT24" i="41"/>
  <c r="BQ24" i="41"/>
  <c r="BP24" i="41"/>
  <c r="BU23" i="41"/>
  <c r="BT23" i="41"/>
  <c r="BQ23" i="41"/>
  <c r="BP23" i="41"/>
  <c r="BU22" i="41"/>
  <c r="BT22" i="41"/>
  <c r="BQ22" i="41"/>
  <c r="BP22" i="41"/>
  <c r="BU21" i="41"/>
  <c r="BT21" i="41"/>
  <c r="BQ21" i="41"/>
  <c r="BP21" i="41"/>
  <c r="BU20" i="41"/>
  <c r="BT20" i="41"/>
  <c r="BQ20" i="41"/>
  <c r="BP20" i="41"/>
  <c r="BU19" i="41"/>
  <c r="BT19" i="41"/>
  <c r="BQ19" i="41"/>
  <c r="BP19" i="41"/>
  <c r="BU18" i="41"/>
  <c r="BT18" i="41"/>
  <c r="BQ18" i="41"/>
  <c r="BP18" i="41"/>
  <c r="BU17" i="41"/>
  <c r="BT17" i="41"/>
  <c r="BQ17" i="41"/>
  <c r="BP17" i="41"/>
  <c r="BU16" i="41"/>
  <c r="BT16" i="41"/>
  <c r="BQ16" i="41"/>
  <c r="BP16" i="41"/>
  <c r="BU15" i="41"/>
  <c r="BT15" i="41"/>
  <c r="BQ15" i="41"/>
  <c r="BP15" i="41"/>
  <c r="BU14" i="41"/>
  <c r="BT14" i="41"/>
  <c r="BQ14" i="41"/>
  <c r="BP14" i="41"/>
  <c r="BU13" i="41"/>
  <c r="BT13" i="41"/>
  <c r="BQ13" i="41"/>
  <c r="BP13" i="41"/>
  <c r="BU12" i="41"/>
  <c r="BT12" i="41"/>
  <c r="BQ12" i="41"/>
  <c r="BP12" i="41"/>
  <c r="BU11" i="41"/>
  <c r="BT11" i="41"/>
  <c r="BQ11" i="41"/>
  <c r="BP11" i="41"/>
  <c r="BU10" i="41"/>
  <c r="BT10" i="41"/>
  <c r="BQ10" i="41"/>
  <c r="BP10" i="41"/>
  <c r="BU9" i="41"/>
  <c r="BT9" i="41"/>
  <c r="BQ9" i="41"/>
  <c r="BP9" i="41"/>
  <c r="BU8" i="41"/>
  <c r="BT8" i="41"/>
  <c r="BQ8" i="41"/>
  <c r="BP8" i="41"/>
  <c r="BU7" i="41"/>
  <c r="BT7" i="41"/>
  <c r="BQ7" i="41"/>
  <c r="BP7" i="41"/>
  <c r="BV79" i="41" l="1"/>
  <c r="BW74" i="41"/>
  <c r="BW61" i="41"/>
  <c r="BV42" i="41"/>
  <c r="BW37" i="41"/>
  <c r="BV31" i="41"/>
  <c r="BW26" i="41"/>
  <c r="BV26" i="41"/>
  <c r="BW21" i="41"/>
  <c r="BW19" i="41"/>
  <c r="BV7" i="41"/>
  <c r="BW13" i="41"/>
  <c r="BV18" i="41"/>
  <c r="BV66" i="41"/>
  <c r="BW44" i="41"/>
  <c r="BW14" i="41"/>
  <c r="BW38" i="41"/>
  <c r="BW50" i="41"/>
  <c r="BV55" i="41"/>
  <c r="BW7" i="41"/>
  <c r="BV12" i="41"/>
  <c r="BW15" i="41"/>
  <c r="BV20" i="41"/>
  <c r="BW31" i="41"/>
  <c r="BV36" i="41"/>
  <c r="BW55" i="41"/>
  <c r="BV60" i="41"/>
  <c r="BW79" i="41"/>
  <c r="BW20" i="41"/>
  <c r="BV25" i="41"/>
  <c r="BV49" i="41"/>
  <c r="BW68" i="41"/>
  <c r="BV73" i="41"/>
  <c r="BW9" i="41"/>
  <c r="BV14" i="41"/>
  <c r="BW25" i="41"/>
  <c r="BV30" i="41"/>
  <c r="BW49" i="41"/>
  <c r="BV54" i="41"/>
  <c r="BW73" i="41"/>
  <c r="BV78" i="41"/>
  <c r="BV19" i="41"/>
  <c r="BV43" i="41"/>
  <c r="BW62" i="41"/>
  <c r="BV67" i="41"/>
  <c r="BV24" i="41"/>
  <c r="BW43" i="41"/>
  <c r="BV48" i="41"/>
  <c r="BW67" i="41"/>
  <c r="BV72" i="41"/>
  <c r="BW8" i="41"/>
  <c r="BV13" i="41"/>
  <c r="BW32" i="41"/>
  <c r="BV37" i="41"/>
  <c r="BW56" i="41"/>
  <c r="BV61" i="41"/>
  <c r="BW80" i="41"/>
  <c r="BW39" i="41"/>
  <c r="BV9" i="41"/>
  <c r="BW10" i="41"/>
  <c r="BV15" i="41"/>
  <c r="BW16" i="41"/>
  <c r="BV21" i="41"/>
  <c r="BW22" i="41"/>
  <c r="BV27" i="41"/>
  <c r="BW28" i="41"/>
  <c r="BV39" i="41"/>
  <c r="BV11" i="41"/>
  <c r="BW12" i="41"/>
  <c r="BV17" i="41"/>
  <c r="BW18" i="41"/>
  <c r="BV23" i="41"/>
  <c r="BW24" i="41"/>
  <c r="BV29" i="41"/>
  <c r="BW30" i="41"/>
  <c r="BV35" i="41"/>
  <c r="BW36" i="41"/>
  <c r="BV41" i="41"/>
  <c r="BW42" i="41"/>
  <c r="BV47" i="41"/>
  <c r="BW48" i="41"/>
  <c r="BV53" i="41"/>
  <c r="BW54" i="41"/>
  <c r="BV59" i="41"/>
  <c r="BW60" i="41"/>
  <c r="BV65" i="41"/>
  <c r="BW66" i="41"/>
  <c r="BV71" i="41"/>
  <c r="BW72" i="41"/>
  <c r="BV77" i="41"/>
  <c r="BW78" i="41"/>
  <c r="BV10" i="41"/>
  <c r="BW11" i="41"/>
  <c r="BV16" i="41"/>
  <c r="BW17" i="41"/>
  <c r="BV22" i="41"/>
  <c r="BW23" i="41"/>
  <c r="BV28" i="41"/>
  <c r="BW29" i="41"/>
  <c r="BV34" i="41"/>
  <c r="BW35" i="41"/>
  <c r="BV40" i="41"/>
  <c r="BW41" i="41"/>
  <c r="BV46" i="41"/>
  <c r="BW47" i="41"/>
  <c r="BV52" i="41"/>
  <c r="BW53" i="41"/>
  <c r="BV58" i="41"/>
  <c r="BW59" i="41"/>
  <c r="BV64" i="41"/>
  <c r="BW65" i="41"/>
  <c r="BV70" i="41"/>
  <c r="BW71" i="41"/>
  <c r="BV76" i="41"/>
  <c r="BW77" i="41"/>
  <c r="BV33" i="41"/>
  <c r="BW34" i="41"/>
  <c r="BW40" i="41"/>
  <c r="BV45" i="41"/>
  <c r="BW46" i="41"/>
  <c r="BV51" i="41"/>
  <c r="BW52" i="41"/>
  <c r="BV57" i="41"/>
  <c r="BW58" i="41"/>
  <c r="BV63" i="41"/>
  <c r="BW64" i="41"/>
  <c r="BV69" i="41"/>
  <c r="BW70" i="41"/>
  <c r="BV75" i="41"/>
  <c r="BW76" i="41"/>
  <c r="BV8" i="41"/>
  <c r="BW27" i="41"/>
  <c r="BV32" i="41"/>
  <c r="BW33" i="41"/>
  <c r="BV38" i="41"/>
  <c r="BV44" i="41"/>
  <c r="BW45" i="41"/>
  <c r="BV50" i="41"/>
  <c r="BW51" i="41"/>
  <c r="BV56" i="41"/>
  <c r="BW57" i="41"/>
  <c r="BV62" i="41"/>
  <c r="BW63" i="41"/>
  <c r="BV68" i="41"/>
  <c r="BW69" i="41"/>
  <c r="BV74" i="41"/>
  <c r="BW75" i="41"/>
  <c r="BV80" i="41"/>
  <c r="BU7" i="25" l="1"/>
  <c r="BT11" i="25"/>
  <c r="BT10" i="25"/>
  <c r="BT9" i="25"/>
  <c r="BT8" i="25"/>
  <c r="BT7" i="25"/>
  <c r="BQ7" i="25"/>
  <c r="BP7" i="25"/>
  <c r="BO14" i="25"/>
  <c r="BO13" i="25"/>
  <c r="BO12" i="25"/>
  <c r="BO11" i="25"/>
  <c r="BO10" i="25"/>
  <c r="BO9" i="25"/>
  <c r="BO8" i="25"/>
  <c r="BO7" i="25"/>
  <c r="D46" i="74" l="1"/>
  <c r="D46" i="47"/>
  <c r="D46" i="73"/>
  <c r="D40" i="73"/>
  <c r="D40" i="47"/>
  <c r="D40" i="74"/>
  <c r="D34" i="74"/>
  <c r="D34" i="73"/>
  <c r="D34" i="47"/>
  <c r="D28" i="74"/>
  <c r="D28" i="73"/>
  <c r="D28" i="47"/>
  <c r="D22" i="74"/>
  <c r="D22" i="73"/>
  <c r="D22" i="47"/>
  <c r="D16" i="74"/>
  <c r="D16" i="47"/>
  <c r="D16" i="73"/>
  <c r="D10" i="74"/>
  <c r="D10" i="47"/>
  <c r="D10" i="73"/>
  <c r="D4" i="47"/>
  <c r="D4" i="73"/>
  <c r="D4" i="74"/>
  <c r="R11" i="47"/>
  <c r="R11" i="74"/>
  <c r="BO14" i="41"/>
  <c r="R11" i="73"/>
  <c r="R10" i="74"/>
  <c r="R10" i="47"/>
  <c r="R10" i="73"/>
  <c r="BO13" i="41"/>
  <c r="R9" i="73"/>
  <c r="BO12" i="41"/>
  <c r="R9" i="74"/>
  <c r="R9" i="47"/>
  <c r="R8" i="47"/>
  <c r="R8" i="73"/>
  <c r="R8" i="74"/>
  <c r="BO11" i="41"/>
  <c r="BO10" i="41"/>
  <c r="R7" i="47"/>
  <c r="R7" i="73"/>
  <c r="R7" i="74"/>
  <c r="R6" i="74"/>
  <c r="R6" i="73"/>
  <c r="R6" i="47"/>
  <c r="M16" i="47" s="1"/>
  <c r="BO9" i="41"/>
  <c r="R5" i="74"/>
  <c r="R5" i="73"/>
  <c r="R5" i="47"/>
  <c r="BO8" i="41"/>
  <c r="BO7" i="41"/>
  <c r="R4" i="74"/>
  <c r="R4" i="73"/>
  <c r="R4" i="47"/>
  <c r="BR7" i="25"/>
  <c r="BS7" i="25"/>
  <c r="BW7" i="25"/>
  <c r="BV7" i="25"/>
  <c r="M15" i="47" l="1"/>
  <c r="M14" i="47"/>
  <c r="M13" i="47"/>
  <c r="M12" i="47"/>
  <c r="M11" i="47"/>
  <c r="M10" i="47"/>
  <c r="M7" i="47"/>
  <c r="M6" i="47"/>
  <c r="M8" i="47"/>
  <c r="M5" i="47"/>
  <c r="M4" i="47"/>
  <c r="M9" i="47"/>
  <c r="M46" i="73"/>
  <c r="M51" i="73"/>
  <c r="M50" i="73"/>
  <c r="M49" i="73"/>
  <c r="M48" i="73"/>
  <c r="M47" i="73"/>
  <c r="BR14" i="41"/>
  <c r="BS14" i="41"/>
  <c r="M46" i="74"/>
  <c r="M51" i="74"/>
  <c r="M47" i="74"/>
  <c r="M49" i="74"/>
  <c r="M48" i="74"/>
  <c r="M50" i="74"/>
  <c r="M47" i="47"/>
  <c r="M46" i="47"/>
  <c r="M49" i="47"/>
  <c r="M51" i="47"/>
  <c r="M50" i="47"/>
  <c r="M48" i="47"/>
  <c r="M41" i="73"/>
  <c r="M40" i="73"/>
  <c r="M45" i="73"/>
  <c r="M44" i="73"/>
  <c r="M43" i="73"/>
  <c r="M42" i="73"/>
  <c r="M44" i="47"/>
  <c r="M43" i="47"/>
  <c r="M42" i="47"/>
  <c r="M41" i="47"/>
  <c r="M40" i="47"/>
  <c r="M45" i="47"/>
  <c r="BR13" i="41"/>
  <c r="BS13" i="41"/>
  <c r="M45" i="74"/>
  <c r="M42" i="74"/>
  <c r="M43" i="74"/>
  <c r="M41" i="74"/>
  <c r="M40" i="74"/>
  <c r="M44" i="74"/>
  <c r="M38" i="74"/>
  <c r="M34" i="74"/>
  <c r="M36" i="74"/>
  <c r="M39" i="74"/>
  <c r="M35" i="74"/>
  <c r="M37" i="74"/>
  <c r="BS12" i="41"/>
  <c r="BR12" i="41"/>
  <c r="M39" i="47"/>
  <c r="M38" i="47"/>
  <c r="M37" i="47"/>
  <c r="M36" i="47"/>
  <c r="M35" i="47"/>
  <c r="M34" i="47"/>
  <c r="M36" i="73"/>
  <c r="M37" i="73"/>
  <c r="M35" i="73"/>
  <c r="M34" i="73"/>
  <c r="M38" i="73"/>
  <c r="M39" i="73"/>
  <c r="M29" i="74"/>
  <c r="M30" i="74"/>
  <c r="M28" i="74"/>
  <c r="M32" i="74"/>
  <c r="M33" i="74"/>
  <c r="M31" i="74"/>
  <c r="M28" i="73"/>
  <c r="M33" i="73"/>
  <c r="M29" i="73"/>
  <c r="M32" i="73"/>
  <c r="M31" i="73"/>
  <c r="M30" i="73"/>
  <c r="M33" i="47"/>
  <c r="M29" i="47"/>
  <c r="M32" i="47"/>
  <c r="M31" i="47"/>
  <c r="M30" i="47"/>
  <c r="M28" i="47"/>
  <c r="BS11" i="41"/>
  <c r="BR11" i="41"/>
  <c r="M25" i="73"/>
  <c r="M24" i="73"/>
  <c r="M23" i="73"/>
  <c r="M22" i="73"/>
  <c r="M27" i="73"/>
  <c r="M26" i="73"/>
  <c r="M25" i="47"/>
  <c r="M27" i="47"/>
  <c r="M26" i="47"/>
  <c r="M24" i="47"/>
  <c r="M23" i="47"/>
  <c r="M22" i="47"/>
  <c r="BR10" i="41"/>
  <c r="BS10" i="41"/>
  <c r="M27" i="74"/>
  <c r="M22" i="74"/>
  <c r="M26" i="74"/>
  <c r="M24" i="74"/>
  <c r="M23" i="74"/>
  <c r="M25" i="74"/>
  <c r="M19" i="47"/>
  <c r="M18" i="47"/>
  <c r="M17" i="47"/>
  <c r="M21" i="47"/>
  <c r="M20" i="47"/>
  <c r="M18" i="73"/>
  <c r="M17" i="73"/>
  <c r="M16" i="73"/>
  <c r="M21" i="73"/>
  <c r="M20" i="73"/>
  <c r="M19" i="73"/>
  <c r="BS9" i="41"/>
  <c r="BR9" i="41"/>
  <c r="M21" i="74"/>
  <c r="M17" i="74"/>
  <c r="M20" i="74"/>
  <c r="M19" i="74"/>
  <c r="M16" i="74"/>
  <c r="M18" i="74"/>
  <c r="BR8" i="41"/>
  <c r="BS8" i="41"/>
  <c r="M14" i="73"/>
  <c r="M13" i="73"/>
  <c r="M12" i="73"/>
  <c r="M11" i="73"/>
  <c r="M10" i="73"/>
  <c r="M15" i="73"/>
  <c r="M14" i="74"/>
  <c r="M13" i="74"/>
  <c r="M15" i="74"/>
  <c r="M10" i="74"/>
  <c r="M12" i="74"/>
  <c r="M11" i="74"/>
  <c r="M5" i="74"/>
  <c r="M7" i="74"/>
  <c r="M6" i="74"/>
  <c r="M8" i="74"/>
  <c r="M4" i="74"/>
  <c r="M9" i="74"/>
  <c r="M8" i="73"/>
  <c r="M9" i="73"/>
  <c r="M7" i="73"/>
  <c r="M6" i="73"/>
  <c r="M5" i="73"/>
  <c r="M4" i="73"/>
  <c r="BR7" i="41"/>
  <c r="BS7" i="41"/>
  <c r="BU80" i="25" l="1"/>
  <c r="BT80" i="25"/>
  <c r="BQ80" i="25"/>
  <c r="BP80" i="25"/>
  <c r="BO80" i="25"/>
  <c r="BU79" i="25"/>
  <c r="BT79" i="25"/>
  <c r="BQ79" i="25"/>
  <c r="BP79" i="25"/>
  <c r="BO79" i="25"/>
  <c r="BU78" i="25"/>
  <c r="BT78" i="25"/>
  <c r="BQ78" i="25"/>
  <c r="BP78" i="25"/>
  <c r="BO78" i="25"/>
  <c r="BU77" i="25"/>
  <c r="BT77" i="25"/>
  <c r="BQ77" i="25"/>
  <c r="BP77" i="25"/>
  <c r="BO77" i="25"/>
  <c r="BU76" i="25"/>
  <c r="BT76" i="25"/>
  <c r="BQ76" i="25"/>
  <c r="BP76" i="25"/>
  <c r="BO76" i="25"/>
  <c r="BU75" i="25"/>
  <c r="BT75" i="25"/>
  <c r="BQ75" i="25"/>
  <c r="BP75" i="25"/>
  <c r="BO75" i="25"/>
  <c r="BU74" i="25"/>
  <c r="BT74" i="25"/>
  <c r="BQ74" i="25"/>
  <c r="BP74" i="25"/>
  <c r="BO74" i="25"/>
  <c r="BU73" i="25"/>
  <c r="BT73" i="25"/>
  <c r="BQ73" i="25"/>
  <c r="BP73" i="25"/>
  <c r="BO73" i="25"/>
  <c r="BU72" i="25"/>
  <c r="BT72" i="25"/>
  <c r="BQ72" i="25"/>
  <c r="BP72" i="25"/>
  <c r="BO72" i="25"/>
  <c r="BU71" i="25"/>
  <c r="BT71" i="25"/>
  <c r="BQ71" i="25"/>
  <c r="BP71" i="25"/>
  <c r="BO71" i="25"/>
  <c r="BU70" i="25"/>
  <c r="BT70" i="25"/>
  <c r="BQ70" i="25"/>
  <c r="BP70" i="25"/>
  <c r="BO70" i="25"/>
  <c r="BU69" i="25"/>
  <c r="BT69" i="25"/>
  <c r="BQ69" i="25"/>
  <c r="BP69" i="25"/>
  <c r="BO69" i="25"/>
  <c r="BU68" i="25"/>
  <c r="BT68" i="25"/>
  <c r="BQ68" i="25"/>
  <c r="BP68" i="25"/>
  <c r="BO68" i="25"/>
  <c r="BU67" i="25"/>
  <c r="BT67" i="25"/>
  <c r="BQ67" i="25"/>
  <c r="BP67" i="25"/>
  <c r="BO67" i="25"/>
  <c r="BU66" i="25"/>
  <c r="BT66" i="25"/>
  <c r="BQ66" i="25"/>
  <c r="BP66" i="25"/>
  <c r="BO66" i="25"/>
  <c r="BU65" i="25"/>
  <c r="BT65" i="25"/>
  <c r="BQ65" i="25"/>
  <c r="BP65" i="25"/>
  <c r="BO65" i="25"/>
  <c r="BU64" i="25"/>
  <c r="BT64" i="25"/>
  <c r="BQ64" i="25"/>
  <c r="BP64" i="25"/>
  <c r="BO64" i="25"/>
  <c r="BU63" i="25"/>
  <c r="BT63" i="25"/>
  <c r="BQ63" i="25"/>
  <c r="BP63" i="25"/>
  <c r="BO63" i="25"/>
  <c r="BU62" i="25"/>
  <c r="BT62" i="25"/>
  <c r="BQ62" i="25"/>
  <c r="BP62" i="25"/>
  <c r="BO62" i="25"/>
  <c r="BU61" i="25"/>
  <c r="BT61" i="25"/>
  <c r="BQ61" i="25"/>
  <c r="BP61" i="25"/>
  <c r="BO61" i="25"/>
  <c r="BU60" i="25"/>
  <c r="BT60" i="25"/>
  <c r="BQ60" i="25"/>
  <c r="BP60" i="25"/>
  <c r="BO60" i="25"/>
  <c r="BU59" i="25"/>
  <c r="BT59" i="25"/>
  <c r="BQ59" i="25"/>
  <c r="BP59" i="25"/>
  <c r="BO59" i="25"/>
  <c r="BU58" i="25"/>
  <c r="BT58" i="25"/>
  <c r="BQ58" i="25"/>
  <c r="BP58" i="25"/>
  <c r="BO58" i="25"/>
  <c r="BU57" i="25"/>
  <c r="BT57" i="25"/>
  <c r="BQ57" i="25"/>
  <c r="BP57" i="25"/>
  <c r="BO57" i="25"/>
  <c r="BU56" i="25"/>
  <c r="BT56" i="25"/>
  <c r="BQ56" i="25"/>
  <c r="BP56" i="25"/>
  <c r="BO56" i="25"/>
  <c r="BU55" i="25"/>
  <c r="BT55" i="25"/>
  <c r="BQ55" i="25"/>
  <c r="BP55" i="25"/>
  <c r="BO55" i="25"/>
  <c r="BU54" i="25"/>
  <c r="BT54" i="25"/>
  <c r="BQ54" i="25"/>
  <c r="BP54" i="25"/>
  <c r="BO54" i="25"/>
  <c r="BU53" i="25"/>
  <c r="BT53" i="25"/>
  <c r="BQ53" i="25"/>
  <c r="BP53" i="25"/>
  <c r="BO53" i="25"/>
  <c r="BU52" i="25"/>
  <c r="BT52" i="25"/>
  <c r="BQ52" i="25"/>
  <c r="BP52" i="25"/>
  <c r="BO52" i="25"/>
  <c r="BU51" i="25"/>
  <c r="BT51" i="25"/>
  <c r="BQ51" i="25"/>
  <c r="BP51" i="25"/>
  <c r="BO51" i="25"/>
  <c r="BU50" i="25"/>
  <c r="BT50" i="25"/>
  <c r="BQ50" i="25"/>
  <c r="BP50" i="25"/>
  <c r="BO50" i="25"/>
  <c r="BU49" i="25"/>
  <c r="BT49" i="25"/>
  <c r="BQ49" i="25"/>
  <c r="BP49" i="25"/>
  <c r="BO49" i="25"/>
  <c r="BU48" i="25"/>
  <c r="BT48" i="25"/>
  <c r="BQ48" i="25"/>
  <c r="BP48" i="25"/>
  <c r="BO48" i="25"/>
  <c r="BU47" i="25"/>
  <c r="BT47" i="25"/>
  <c r="BQ47" i="25"/>
  <c r="BP47" i="25"/>
  <c r="BO47" i="25"/>
  <c r="BU46" i="25"/>
  <c r="BT46" i="25"/>
  <c r="BQ46" i="25"/>
  <c r="BP46" i="25"/>
  <c r="BO46" i="25"/>
  <c r="BU45" i="25"/>
  <c r="BT45" i="25"/>
  <c r="BQ45" i="25"/>
  <c r="BP45" i="25"/>
  <c r="BO45" i="25"/>
  <c r="BU44" i="25"/>
  <c r="BT44" i="25"/>
  <c r="BQ44" i="25"/>
  <c r="BP44" i="25"/>
  <c r="BO44" i="25"/>
  <c r="BU43" i="25"/>
  <c r="BT43" i="25"/>
  <c r="BQ43" i="25"/>
  <c r="BP43" i="25"/>
  <c r="BO43" i="25"/>
  <c r="BU42" i="25"/>
  <c r="BT42" i="25"/>
  <c r="BQ42" i="25"/>
  <c r="BP42" i="25"/>
  <c r="BO42" i="25"/>
  <c r="BU41" i="25"/>
  <c r="BT41" i="25"/>
  <c r="BQ41" i="25"/>
  <c r="BP41" i="25"/>
  <c r="BO41" i="25"/>
  <c r="BU40" i="25"/>
  <c r="BT40" i="25"/>
  <c r="BQ40" i="25"/>
  <c r="BP40" i="25"/>
  <c r="BO40" i="25"/>
  <c r="BU39" i="25"/>
  <c r="BT39" i="25"/>
  <c r="BQ39" i="25"/>
  <c r="BP39" i="25"/>
  <c r="BO39" i="25"/>
  <c r="BU38" i="25"/>
  <c r="BT38" i="25"/>
  <c r="BQ38" i="25"/>
  <c r="BP38" i="25"/>
  <c r="BO38" i="25"/>
  <c r="BU37" i="25"/>
  <c r="BT37" i="25"/>
  <c r="BQ37" i="25"/>
  <c r="BP37" i="25"/>
  <c r="BO37" i="25"/>
  <c r="BU36" i="25"/>
  <c r="BT36" i="25"/>
  <c r="BQ36" i="25"/>
  <c r="BP36" i="25"/>
  <c r="BO36" i="25"/>
  <c r="BU35" i="25"/>
  <c r="BT35" i="25"/>
  <c r="BQ35" i="25"/>
  <c r="BP35" i="25"/>
  <c r="BO35" i="25"/>
  <c r="BU34" i="25"/>
  <c r="BT34" i="25"/>
  <c r="BQ34" i="25"/>
  <c r="BP34" i="25"/>
  <c r="BO34" i="25"/>
  <c r="BU33" i="25"/>
  <c r="BT33" i="25"/>
  <c r="BQ33" i="25"/>
  <c r="BP33" i="25"/>
  <c r="BO33" i="25"/>
  <c r="BU32" i="25"/>
  <c r="BT32" i="25"/>
  <c r="BQ32" i="25"/>
  <c r="BP32" i="25"/>
  <c r="BO32" i="25"/>
  <c r="BU31" i="25"/>
  <c r="BT31" i="25"/>
  <c r="BQ31" i="25"/>
  <c r="BP31" i="25"/>
  <c r="BO31" i="25"/>
  <c r="BU30" i="25"/>
  <c r="BT30" i="25"/>
  <c r="BQ30" i="25"/>
  <c r="BP30" i="25"/>
  <c r="BO30" i="25"/>
  <c r="BU29" i="25"/>
  <c r="BT29" i="25"/>
  <c r="BQ29" i="25"/>
  <c r="BP29" i="25"/>
  <c r="BO29" i="25"/>
  <c r="BU28" i="25"/>
  <c r="BT28" i="25"/>
  <c r="BQ28" i="25"/>
  <c r="BP28" i="25"/>
  <c r="BO28" i="25"/>
  <c r="BU27" i="25"/>
  <c r="BT27" i="25"/>
  <c r="BQ27" i="25"/>
  <c r="BP27" i="25"/>
  <c r="BO27" i="25"/>
  <c r="BU26" i="25"/>
  <c r="BT26" i="25"/>
  <c r="BQ26" i="25"/>
  <c r="BP26" i="25"/>
  <c r="BO26" i="25"/>
  <c r="BU25" i="25"/>
  <c r="BT25" i="25"/>
  <c r="BQ25" i="25"/>
  <c r="BP25" i="25"/>
  <c r="BO25" i="25"/>
  <c r="BU24" i="25"/>
  <c r="BT24" i="25"/>
  <c r="BQ24" i="25"/>
  <c r="BP24" i="25"/>
  <c r="BO24" i="25"/>
  <c r="BU23" i="25"/>
  <c r="BT23" i="25"/>
  <c r="BQ23" i="25"/>
  <c r="BP23" i="25"/>
  <c r="BO23" i="25"/>
  <c r="BU22" i="25"/>
  <c r="BT22" i="25"/>
  <c r="BQ22" i="25"/>
  <c r="BP22" i="25"/>
  <c r="BO22" i="25"/>
  <c r="BU21" i="25"/>
  <c r="BT21" i="25"/>
  <c r="BQ21" i="25"/>
  <c r="BP21" i="25"/>
  <c r="BO21" i="25"/>
  <c r="BU20" i="25"/>
  <c r="BT20" i="25"/>
  <c r="BQ20" i="25"/>
  <c r="BP20" i="25"/>
  <c r="BO20" i="25"/>
  <c r="BU19" i="25"/>
  <c r="BT19" i="25"/>
  <c r="BQ19" i="25"/>
  <c r="BP19" i="25"/>
  <c r="BO19" i="25"/>
  <c r="BU18" i="25"/>
  <c r="BT18" i="25"/>
  <c r="BQ18" i="25"/>
  <c r="BP18" i="25"/>
  <c r="BO18" i="25"/>
  <c r="BU17" i="25"/>
  <c r="BT17" i="25"/>
  <c r="BQ17" i="25"/>
  <c r="BP17" i="25"/>
  <c r="BO17" i="25"/>
  <c r="BU16" i="25"/>
  <c r="BT16" i="25"/>
  <c r="BQ16" i="25"/>
  <c r="BP16" i="25"/>
  <c r="BO16" i="25"/>
  <c r="BU15" i="25"/>
  <c r="BT15" i="25"/>
  <c r="BQ15" i="25"/>
  <c r="BP15" i="25"/>
  <c r="BO15" i="25"/>
  <c r="BU14" i="25"/>
  <c r="BT14" i="25"/>
  <c r="BQ14" i="25"/>
  <c r="BP14" i="25"/>
  <c r="BU13" i="25"/>
  <c r="BT13" i="25"/>
  <c r="BQ13" i="25"/>
  <c r="BP13" i="25"/>
  <c r="BU12" i="25"/>
  <c r="BT12" i="25"/>
  <c r="BQ12" i="25"/>
  <c r="BP12" i="25"/>
  <c r="BU11" i="25"/>
  <c r="BQ11" i="25"/>
  <c r="BP11" i="25"/>
  <c r="BU10" i="25"/>
  <c r="BQ10" i="25"/>
  <c r="BP10" i="25"/>
  <c r="BU9" i="25"/>
  <c r="BQ9" i="25"/>
  <c r="BP9" i="25"/>
  <c r="BU8" i="25"/>
  <c r="BQ8" i="25"/>
  <c r="BP8" i="25"/>
  <c r="BS10" i="25" l="1"/>
  <c r="BS9" i="25"/>
  <c r="BR12" i="25"/>
  <c r="BR13" i="25"/>
  <c r="BR14" i="25"/>
  <c r="BS8" i="25"/>
  <c r="BS12" i="25"/>
  <c r="BS13" i="25"/>
  <c r="BS14" i="25"/>
  <c r="BS11" i="25"/>
  <c r="D442" i="74"/>
  <c r="D442" i="47"/>
  <c r="D442" i="73"/>
  <c r="D436" i="74"/>
  <c r="D436" i="47"/>
  <c r="D436" i="73"/>
  <c r="D430" i="74"/>
  <c r="D430" i="73"/>
  <c r="D430" i="47"/>
  <c r="D424" i="73"/>
  <c r="D424" i="74"/>
  <c r="D424" i="47"/>
  <c r="D418" i="73"/>
  <c r="D418" i="74"/>
  <c r="D418" i="47"/>
  <c r="D412" i="74"/>
  <c r="D412" i="73"/>
  <c r="D412" i="47"/>
  <c r="D406" i="74"/>
  <c r="D406" i="47"/>
  <c r="D406" i="73"/>
  <c r="D400" i="47"/>
  <c r="D400" i="74"/>
  <c r="D400" i="73"/>
  <c r="D394" i="74"/>
  <c r="D394" i="47"/>
  <c r="D394" i="73"/>
  <c r="D388" i="74"/>
  <c r="D388" i="47"/>
  <c r="D388" i="73"/>
  <c r="D382" i="74"/>
  <c r="D382" i="47"/>
  <c r="D382" i="73"/>
  <c r="D376" i="73"/>
  <c r="D376" i="47"/>
  <c r="D376" i="74"/>
  <c r="D370" i="74"/>
  <c r="D370" i="73"/>
  <c r="D370" i="47"/>
  <c r="D364" i="74"/>
  <c r="D364" i="73"/>
  <c r="D364" i="47"/>
  <c r="D358" i="74"/>
  <c r="D358" i="73"/>
  <c r="D358" i="47"/>
  <c r="D352" i="47"/>
  <c r="D352" i="74"/>
  <c r="D352" i="73"/>
  <c r="D346" i="74"/>
  <c r="D346" i="47"/>
  <c r="D346" i="73"/>
  <c r="D340" i="74"/>
  <c r="D340" i="47"/>
  <c r="D340" i="73"/>
  <c r="D334" i="74"/>
  <c r="D334" i="47"/>
  <c r="D334" i="73"/>
  <c r="D328" i="73"/>
  <c r="D328" i="47"/>
  <c r="D328" i="74"/>
  <c r="D322" i="74"/>
  <c r="D322" i="73"/>
  <c r="D322" i="47"/>
  <c r="D316" i="74"/>
  <c r="D316" i="73"/>
  <c r="D316" i="47"/>
  <c r="D310" i="74"/>
  <c r="D310" i="73"/>
  <c r="D310" i="47"/>
  <c r="D304" i="47"/>
  <c r="D304" i="74"/>
  <c r="D304" i="73"/>
  <c r="D298" i="74"/>
  <c r="D298" i="47"/>
  <c r="D298" i="73"/>
  <c r="D292" i="74"/>
  <c r="D292" i="47"/>
  <c r="D292" i="73"/>
  <c r="D286" i="74"/>
  <c r="D286" i="47"/>
  <c r="D286" i="73"/>
  <c r="D280" i="73"/>
  <c r="D280" i="47"/>
  <c r="D280" i="74"/>
  <c r="D274" i="74"/>
  <c r="D274" i="73"/>
  <c r="D274" i="47"/>
  <c r="D268" i="74"/>
  <c r="D268" i="73"/>
  <c r="D268" i="47"/>
  <c r="D262" i="74"/>
  <c r="D262" i="73"/>
  <c r="D262" i="47"/>
  <c r="D256" i="47"/>
  <c r="D256" i="74"/>
  <c r="D256" i="73"/>
  <c r="D250" i="74"/>
  <c r="D250" i="47"/>
  <c r="D250" i="73"/>
  <c r="D244" i="74"/>
  <c r="D244" i="47"/>
  <c r="D244" i="73"/>
  <c r="D238" i="74"/>
  <c r="D238" i="47"/>
  <c r="D238" i="73"/>
  <c r="D232" i="73"/>
  <c r="D232" i="47"/>
  <c r="D232" i="74"/>
  <c r="D226" i="74"/>
  <c r="D226" i="73"/>
  <c r="D226" i="47"/>
  <c r="D220" i="74"/>
  <c r="D220" i="73"/>
  <c r="D220" i="47"/>
  <c r="D214" i="74"/>
  <c r="D214" i="73"/>
  <c r="D214" i="47"/>
  <c r="D208" i="47"/>
  <c r="D208" i="74"/>
  <c r="D208" i="73"/>
  <c r="D202" i="74"/>
  <c r="D202" i="47"/>
  <c r="D202" i="73"/>
  <c r="D196" i="74"/>
  <c r="D196" i="47"/>
  <c r="D196" i="73"/>
  <c r="D190" i="74"/>
  <c r="D190" i="47"/>
  <c r="D190" i="73"/>
  <c r="D184" i="73"/>
  <c r="D184" i="47"/>
  <c r="D184" i="74"/>
  <c r="D178" i="74"/>
  <c r="D178" i="73"/>
  <c r="D178" i="47"/>
  <c r="D172" i="74"/>
  <c r="D172" i="73"/>
  <c r="D172" i="47"/>
  <c r="D166" i="74"/>
  <c r="D166" i="73"/>
  <c r="D166" i="47"/>
  <c r="D160" i="47"/>
  <c r="D160" i="74"/>
  <c r="D160" i="73"/>
  <c r="D154" i="74"/>
  <c r="D154" i="47"/>
  <c r="D154" i="73"/>
  <c r="D148" i="74"/>
  <c r="D148" i="47"/>
  <c r="D148" i="73"/>
  <c r="D142" i="74"/>
  <c r="D142" i="47"/>
  <c r="D142" i="73"/>
  <c r="D136" i="73"/>
  <c r="D136" i="47"/>
  <c r="D136" i="74"/>
  <c r="D130" i="74"/>
  <c r="D130" i="73"/>
  <c r="D130" i="47"/>
  <c r="D124" i="74"/>
  <c r="D124" i="73"/>
  <c r="D124" i="47"/>
  <c r="D118" i="74"/>
  <c r="D118" i="73"/>
  <c r="D118" i="47"/>
  <c r="D112" i="47"/>
  <c r="D112" i="74"/>
  <c r="D112" i="73"/>
  <c r="D106" i="74"/>
  <c r="D106" i="47"/>
  <c r="D106" i="73"/>
  <c r="D100" i="74"/>
  <c r="D100" i="47"/>
  <c r="D100" i="73"/>
  <c r="D94" i="74"/>
  <c r="D94" i="47"/>
  <c r="D94" i="73"/>
  <c r="D88" i="73"/>
  <c r="D88" i="47"/>
  <c r="D88" i="74"/>
  <c r="D82" i="74"/>
  <c r="D82" i="73"/>
  <c r="D82" i="47"/>
  <c r="D76" i="74"/>
  <c r="D76" i="73"/>
  <c r="D76" i="47"/>
  <c r="D70" i="74"/>
  <c r="D70" i="73"/>
  <c r="D70" i="47"/>
  <c r="D64" i="47"/>
  <c r="D64" i="74"/>
  <c r="D64" i="73"/>
  <c r="D58" i="74"/>
  <c r="D58" i="47"/>
  <c r="D58" i="73"/>
  <c r="D52" i="74"/>
  <c r="D52" i="47"/>
  <c r="D52" i="73"/>
  <c r="R77" i="74"/>
  <c r="R77" i="73"/>
  <c r="R77" i="47"/>
  <c r="BO80" i="41"/>
  <c r="R76" i="74"/>
  <c r="R76" i="73"/>
  <c r="R76" i="47"/>
  <c r="BO79" i="41"/>
  <c r="R75" i="47"/>
  <c r="R75" i="74"/>
  <c r="BO78" i="41"/>
  <c r="R75" i="73"/>
  <c r="BW77" i="25"/>
  <c r="BV77" i="25"/>
  <c r="R74" i="74"/>
  <c r="R74" i="47"/>
  <c r="R74" i="73"/>
  <c r="BO77" i="41"/>
  <c r="R73" i="73"/>
  <c r="BO76" i="41"/>
  <c r="R73" i="74"/>
  <c r="R73" i="47"/>
  <c r="R72" i="47"/>
  <c r="R72" i="73"/>
  <c r="R72" i="74"/>
  <c r="BO75" i="41"/>
  <c r="BO74" i="41"/>
  <c r="R71" i="47"/>
  <c r="R71" i="73"/>
  <c r="R71" i="74"/>
  <c r="R70" i="74"/>
  <c r="R70" i="73"/>
  <c r="R70" i="47"/>
  <c r="BO73" i="41"/>
  <c r="BW72" i="25"/>
  <c r="R69" i="74"/>
  <c r="R69" i="73"/>
  <c r="R69" i="47"/>
  <c r="BO72" i="41"/>
  <c r="R68" i="74"/>
  <c r="R68" i="73"/>
  <c r="R68" i="47"/>
  <c r="BO71" i="41"/>
  <c r="R67" i="47"/>
  <c r="R67" i="74"/>
  <c r="BO70" i="41"/>
  <c r="R67" i="73"/>
  <c r="R66" i="74"/>
  <c r="R66" i="47"/>
  <c r="R66" i="73"/>
  <c r="BO69" i="41"/>
  <c r="R65" i="73"/>
  <c r="BO68" i="41"/>
  <c r="R65" i="74"/>
  <c r="R65" i="47"/>
  <c r="R64" i="47"/>
  <c r="R64" i="73"/>
  <c r="R64" i="74"/>
  <c r="BO67" i="41"/>
  <c r="BO66" i="41"/>
  <c r="R63" i="47"/>
  <c r="R63" i="73"/>
  <c r="R63" i="74"/>
  <c r="R62" i="74"/>
  <c r="R62" i="73"/>
  <c r="R62" i="47"/>
  <c r="BO65" i="41"/>
  <c r="R61" i="74"/>
  <c r="R61" i="73"/>
  <c r="R61" i="47"/>
  <c r="BO64" i="41"/>
  <c r="R60" i="74"/>
  <c r="R60" i="73"/>
  <c r="R60" i="47"/>
  <c r="BO63" i="41"/>
  <c r="BS63" i="25"/>
  <c r="R59" i="47"/>
  <c r="R59" i="74"/>
  <c r="BO62" i="41"/>
  <c r="R59" i="73"/>
  <c r="R58" i="74"/>
  <c r="R58" i="47"/>
  <c r="R58" i="73"/>
  <c r="BO61" i="41"/>
  <c r="R57" i="73"/>
  <c r="BO60" i="41"/>
  <c r="R57" i="74"/>
  <c r="R57" i="47"/>
  <c r="R56" i="47"/>
  <c r="R56" i="73"/>
  <c r="R56" i="74"/>
  <c r="BO59" i="41"/>
  <c r="BV58" i="25"/>
  <c r="BO58" i="41"/>
  <c r="R55" i="47"/>
  <c r="R55" i="73"/>
  <c r="R55" i="74"/>
  <c r="BS58" i="25"/>
  <c r="R54" i="74"/>
  <c r="R54" i="73"/>
  <c r="R54" i="47"/>
  <c r="BO57" i="41"/>
  <c r="R53" i="74"/>
  <c r="R53" i="73"/>
  <c r="R53" i="47"/>
  <c r="BO56" i="41"/>
  <c r="R52" i="74"/>
  <c r="R52" i="73"/>
  <c r="R52" i="47"/>
  <c r="BO55" i="41"/>
  <c r="R51" i="47"/>
  <c r="R51" i="74"/>
  <c r="BO54" i="41"/>
  <c r="R51" i="73"/>
  <c r="BW53" i="25"/>
  <c r="BV53" i="25"/>
  <c r="R50" i="74"/>
  <c r="R50" i="47"/>
  <c r="R50" i="73"/>
  <c r="BO53" i="41"/>
  <c r="R49" i="73"/>
  <c r="BO52" i="41"/>
  <c r="R49" i="74"/>
  <c r="R49" i="47"/>
  <c r="R48" i="47"/>
  <c r="R48" i="73"/>
  <c r="R48" i="74"/>
  <c r="BO51" i="41"/>
  <c r="BO50" i="41"/>
  <c r="R47" i="47"/>
  <c r="R47" i="73"/>
  <c r="R47" i="74"/>
  <c r="R46" i="74"/>
  <c r="R46" i="73"/>
  <c r="R46" i="47"/>
  <c r="BO49" i="41"/>
  <c r="BW48" i="25"/>
  <c r="R45" i="74"/>
  <c r="R45" i="73"/>
  <c r="R45" i="47"/>
  <c r="BO48" i="41"/>
  <c r="R44" i="74"/>
  <c r="R44" i="73"/>
  <c r="R44" i="47"/>
  <c r="BO47" i="41"/>
  <c r="R43" i="47"/>
  <c r="R43" i="74"/>
  <c r="BO46" i="41"/>
  <c r="R43" i="73"/>
  <c r="R42" i="74"/>
  <c r="R42" i="47"/>
  <c r="R42" i="73"/>
  <c r="BO45" i="41"/>
  <c r="R41" i="73"/>
  <c r="BO44" i="41"/>
  <c r="R41" i="74"/>
  <c r="R41" i="47"/>
  <c r="R40" i="47"/>
  <c r="R40" i="73"/>
  <c r="R40" i="74"/>
  <c r="BO43" i="41"/>
  <c r="BO42" i="41"/>
  <c r="R39" i="47"/>
  <c r="R39" i="73"/>
  <c r="R39" i="74"/>
  <c r="R38" i="74"/>
  <c r="R38" i="73"/>
  <c r="R38" i="47"/>
  <c r="BO41" i="41"/>
  <c r="R37" i="74"/>
  <c r="R37" i="73"/>
  <c r="R37" i="47"/>
  <c r="BO40" i="41"/>
  <c r="R36" i="74"/>
  <c r="R36" i="73"/>
  <c r="R36" i="47"/>
  <c r="BO39" i="41"/>
  <c r="BS39" i="25"/>
  <c r="R35" i="47"/>
  <c r="R35" i="74"/>
  <c r="BO38" i="41"/>
  <c r="R35" i="73"/>
  <c r="R34" i="74"/>
  <c r="R34" i="47"/>
  <c r="R34" i="73"/>
  <c r="BO37" i="41"/>
  <c r="R33" i="73"/>
  <c r="BO36" i="41"/>
  <c r="R33" i="74"/>
  <c r="R33" i="47"/>
  <c r="R32" i="47"/>
  <c r="R32" i="73"/>
  <c r="R32" i="74"/>
  <c r="BO35" i="41"/>
  <c r="BV34" i="25"/>
  <c r="BO34" i="41"/>
  <c r="R31" i="47"/>
  <c r="R31" i="73"/>
  <c r="R31" i="74"/>
  <c r="BS34" i="25"/>
  <c r="R30" i="74"/>
  <c r="R30" i="73"/>
  <c r="R30" i="47"/>
  <c r="BO33" i="41"/>
  <c r="R29" i="74"/>
  <c r="R29" i="73"/>
  <c r="R29" i="47"/>
  <c r="BO32" i="41"/>
  <c r="R28" i="74"/>
  <c r="R28" i="73"/>
  <c r="R28" i="47"/>
  <c r="BO31" i="41"/>
  <c r="R27" i="47"/>
  <c r="R27" i="74"/>
  <c r="BO30" i="41"/>
  <c r="R27" i="73"/>
  <c r="BW29" i="25"/>
  <c r="BV29" i="25"/>
  <c r="R26" i="74"/>
  <c r="R26" i="47"/>
  <c r="R26" i="73"/>
  <c r="BO29" i="41"/>
  <c r="R25" i="73"/>
  <c r="BO28" i="41"/>
  <c r="R25" i="74"/>
  <c r="R25" i="47"/>
  <c r="R24" i="47"/>
  <c r="R24" i="73"/>
  <c r="R24" i="74"/>
  <c r="BO27" i="41"/>
  <c r="BO26" i="41"/>
  <c r="R23" i="47"/>
  <c r="R23" i="73"/>
  <c r="R23" i="74"/>
  <c r="R22" i="74"/>
  <c r="R22" i="73"/>
  <c r="R22" i="47"/>
  <c r="BO25" i="41"/>
  <c r="BW24" i="25"/>
  <c r="R21" i="74"/>
  <c r="R21" i="73"/>
  <c r="R21" i="47"/>
  <c r="BO24" i="41"/>
  <c r="R20" i="74"/>
  <c r="R20" i="73"/>
  <c r="R20" i="47"/>
  <c r="BO23" i="41"/>
  <c r="R19" i="47"/>
  <c r="R19" i="74"/>
  <c r="BO22" i="41"/>
  <c r="R19" i="73"/>
  <c r="R18" i="74"/>
  <c r="R18" i="47"/>
  <c r="R18" i="73"/>
  <c r="BO21" i="41"/>
  <c r="R17" i="73"/>
  <c r="BO20" i="41"/>
  <c r="R17" i="74"/>
  <c r="R17" i="47"/>
  <c r="R16" i="47"/>
  <c r="R16" i="73"/>
  <c r="R16" i="74"/>
  <c r="BO19" i="41"/>
  <c r="BO18" i="41"/>
  <c r="R15" i="47"/>
  <c r="R15" i="73"/>
  <c r="R15" i="74"/>
  <c r="R14" i="74"/>
  <c r="R14" i="73"/>
  <c r="R14" i="47"/>
  <c r="BO17" i="41"/>
  <c r="R13" i="74"/>
  <c r="R13" i="73"/>
  <c r="R13" i="47"/>
  <c r="BO16" i="41"/>
  <c r="R12" i="74"/>
  <c r="R12" i="73"/>
  <c r="R12" i="47"/>
  <c r="BO15" i="41"/>
  <c r="BS15" i="25"/>
  <c r="BR21" i="25"/>
  <c r="BR45" i="25"/>
  <c r="BR69" i="25"/>
  <c r="BW35" i="25"/>
  <c r="BV40" i="25"/>
  <c r="BS45" i="25"/>
  <c r="BW59" i="25"/>
  <c r="BR33" i="25"/>
  <c r="BR15" i="25"/>
  <c r="BR39" i="25"/>
  <c r="BR63" i="25"/>
  <c r="BR57" i="25"/>
  <c r="BW47" i="25"/>
  <c r="BW71" i="25"/>
  <c r="BW23" i="25"/>
  <c r="BV17" i="25"/>
  <c r="BS22" i="25"/>
  <c r="BR27" i="25"/>
  <c r="BW36" i="25"/>
  <c r="BV41" i="25"/>
  <c r="BS46" i="25"/>
  <c r="BR51" i="25"/>
  <c r="BW60" i="25"/>
  <c r="BV65" i="25"/>
  <c r="BS70" i="25"/>
  <c r="BR75" i="25"/>
  <c r="BS16" i="25"/>
  <c r="BW30" i="25"/>
  <c r="BW54" i="25"/>
  <c r="BV59" i="25"/>
  <c r="BW78" i="25"/>
  <c r="BW13" i="25"/>
  <c r="BW18" i="25"/>
  <c r="BV23" i="25"/>
  <c r="BS28" i="25"/>
  <c r="BW42" i="25"/>
  <c r="BV47" i="25"/>
  <c r="BS52" i="25"/>
  <c r="BW66" i="25"/>
  <c r="BV71" i="25"/>
  <c r="BS76" i="25"/>
  <c r="BV28" i="25"/>
  <c r="BS33" i="25"/>
  <c r="BV52" i="25"/>
  <c r="BS57" i="25"/>
  <c r="BV76" i="25"/>
  <c r="BV12" i="25"/>
  <c r="BW17" i="25"/>
  <c r="BV22" i="25"/>
  <c r="BS27" i="25"/>
  <c r="BW41" i="25"/>
  <c r="BV46" i="25"/>
  <c r="BS51" i="25"/>
  <c r="BW65" i="25"/>
  <c r="BV70" i="25"/>
  <c r="BS75" i="25"/>
  <c r="BV35" i="25"/>
  <c r="BS40" i="25"/>
  <c r="BS64" i="25"/>
  <c r="BV16" i="25"/>
  <c r="BS21" i="25"/>
  <c r="BV64" i="25"/>
  <c r="BS69" i="25"/>
  <c r="BR20" i="25"/>
  <c r="BR26" i="25"/>
  <c r="BR32" i="25"/>
  <c r="BR68" i="25"/>
  <c r="BR74" i="25"/>
  <c r="BR80" i="25"/>
  <c r="BW12" i="25"/>
  <c r="BR19" i="25"/>
  <c r="BV21" i="25"/>
  <c r="BR25" i="25"/>
  <c r="BS26" i="25"/>
  <c r="BV27" i="25"/>
  <c r="BW28" i="25"/>
  <c r="BR31" i="25"/>
  <c r="BS32" i="25"/>
  <c r="BV33" i="25"/>
  <c r="BW34" i="25"/>
  <c r="BR37" i="25"/>
  <c r="BS38" i="25"/>
  <c r="BV39" i="25"/>
  <c r="BW40" i="25"/>
  <c r="BR43" i="25"/>
  <c r="BS44" i="25"/>
  <c r="BV45" i="25"/>
  <c r="BW46" i="25"/>
  <c r="BR49" i="25"/>
  <c r="BS50" i="25"/>
  <c r="BV51" i="25"/>
  <c r="BW52" i="25"/>
  <c r="BR55" i="25"/>
  <c r="BS56" i="25"/>
  <c r="BV57" i="25"/>
  <c r="BW58" i="25"/>
  <c r="BR61" i="25"/>
  <c r="BS62" i="25"/>
  <c r="BV63" i="25"/>
  <c r="BW64" i="25"/>
  <c r="BR67" i="25"/>
  <c r="BS68" i="25"/>
  <c r="BV69" i="25"/>
  <c r="BW70" i="25"/>
  <c r="BR73" i="25"/>
  <c r="BS74" i="25"/>
  <c r="BV75" i="25"/>
  <c r="BW76" i="25"/>
  <c r="BR79" i="25"/>
  <c r="BS80" i="25"/>
  <c r="BW10" i="25"/>
  <c r="BR62" i="25"/>
  <c r="BR11" i="25"/>
  <c r="BV11" i="25"/>
  <c r="BW16" i="25"/>
  <c r="BV14" i="25"/>
  <c r="BW15" i="25"/>
  <c r="BR18" i="25"/>
  <c r="BS19" i="25"/>
  <c r="BV20" i="25"/>
  <c r="BW21" i="25"/>
  <c r="BR24" i="25"/>
  <c r="BS25" i="25"/>
  <c r="BV26" i="25"/>
  <c r="BW27" i="25"/>
  <c r="BR30" i="25"/>
  <c r="BS31" i="25"/>
  <c r="BV32" i="25"/>
  <c r="BW33" i="25"/>
  <c r="BR36" i="25"/>
  <c r="BS37" i="25"/>
  <c r="BV38" i="25"/>
  <c r="BW39" i="25"/>
  <c r="BR42" i="25"/>
  <c r="BS43" i="25"/>
  <c r="BV44" i="25"/>
  <c r="BW45" i="25"/>
  <c r="BR48" i="25"/>
  <c r="BS49" i="25"/>
  <c r="BV50" i="25"/>
  <c r="BW51" i="25"/>
  <c r="BR54" i="25"/>
  <c r="BS55" i="25"/>
  <c r="BV56" i="25"/>
  <c r="BW57" i="25"/>
  <c r="BR60" i="25"/>
  <c r="BS61" i="25"/>
  <c r="BV62" i="25"/>
  <c r="BW63" i="25"/>
  <c r="BR66" i="25"/>
  <c r="BS67" i="25"/>
  <c r="BV68" i="25"/>
  <c r="BW69" i="25"/>
  <c r="BR72" i="25"/>
  <c r="BS73" i="25"/>
  <c r="BV74" i="25"/>
  <c r="BW75" i="25"/>
  <c r="BR78" i="25"/>
  <c r="BS79" i="25"/>
  <c r="BV80" i="25"/>
  <c r="BW8" i="25"/>
  <c r="BR38" i="25"/>
  <c r="BR44" i="25"/>
  <c r="BR56" i="25"/>
  <c r="BR9" i="25"/>
  <c r="BV9" i="25"/>
  <c r="BV15" i="25"/>
  <c r="BS20" i="25"/>
  <c r="BW11" i="25"/>
  <c r="BW14" i="25"/>
  <c r="BR17" i="25"/>
  <c r="BS18" i="25"/>
  <c r="BV19" i="25"/>
  <c r="BW20" i="25"/>
  <c r="BR23" i="25"/>
  <c r="BS24" i="25"/>
  <c r="BV25" i="25"/>
  <c r="BW26" i="25"/>
  <c r="BR29" i="25"/>
  <c r="BS30" i="25"/>
  <c r="BV31" i="25"/>
  <c r="BW32" i="25"/>
  <c r="BR35" i="25"/>
  <c r="BS36" i="25"/>
  <c r="BV37" i="25"/>
  <c r="BW38" i="25"/>
  <c r="BR41" i="25"/>
  <c r="BS42" i="25"/>
  <c r="BV43" i="25"/>
  <c r="BW44" i="25"/>
  <c r="BR47" i="25"/>
  <c r="BS48" i="25"/>
  <c r="BV49" i="25"/>
  <c r="BW50" i="25"/>
  <c r="BR53" i="25"/>
  <c r="BS54" i="25"/>
  <c r="BV55" i="25"/>
  <c r="BW56" i="25"/>
  <c r="BR59" i="25"/>
  <c r="BS60" i="25"/>
  <c r="BV61" i="25"/>
  <c r="BW62" i="25"/>
  <c r="BR65" i="25"/>
  <c r="BS66" i="25"/>
  <c r="BV67" i="25"/>
  <c r="BW68" i="25"/>
  <c r="BR71" i="25"/>
  <c r="BS72" i="25"/>
  <c r="BV73" i="25"/>
  <c r="BW74" i="25"/>
  <c r="BR77" i="25"/>
  <c r="BS78" i="25"/>
  <c r="BV79" i="25"/>
  <c r="BW80" i="25"/>
  <c r="BR50" i="25"/>
  <c r="BW22" i="25"/>
  <c r="BW9" i="25"/>
  <c r="BR8" i="25"/>
  <c r="BV8" i="25"/>
  <c r="BR10" i="25"/>
  <c r="BV10" i="25"/>
  <c r="BV13" i="25"/>
  <c r="BR16" i="25"/>
  <c r="BS17" i="25"/>
  <c r="BV18" i="25"/>
  <c r="BW19" i="25"/>
  <c r="BR22" i="25"/>
  <c r="BS23" i="25"/>
  <c r="BV24" i="25"/>
  <c r="BW25" i="25"/>
  <c r="BR28" i="25"/>
  <c r="BS29" i="25"/>
  <c r="BV30" i="25"/>
  <c r="BW31" i="25"/>
  <c r="BR34" i="25"/>
  <c r="BS35" i="25"/>
  <c r="BV36" i="25"/>
  <c r="BW37" i="25"/>
  <c r="BR40" i="25"/>
  <c r="BS41" i="25"/>
  <c r="BV42" i="25"/>
  <c r="BW43" i="25"/>
  <c r="BR46" i="25"/>
  <c r="BS47" i="25"/>
  <c r="BV48" i="25"/>
  <c r="BW49" i="25"/>
  <c r="BR52" i="25"/>
  <c r="BS53" i="25"/>
  <c r="BV54" i="25"/>
  <c r="BW55" i="25"/>
  <c r="BR58" i="25"/>
  <c r="BS59" i="25"/>
  <c r="BV60" i="25"/>
  <c r="BW61" i="25"/>
  <c r="BR64" i="25"/>
  <c r="BS65" i="25"/>
  <c r="BV66" i="25"/>
  <c r="BW67" i="25"/>
  <c r="BR70" i="25"/>
  <c r="BS71" i="25"/>
  <c r="BV72" i="25"/>
  <c r="BW73" i="25"/>
  <c r="BR76" i="25"/>
  <c r="BS77" i="25"/>
  <c r="BV78" i="25"/>
  <c r="BW79" i="25"/>
  <c r="CL72" i="25" l="1"/>
  <c r="CL56" i="25"/>
  <c r="CL40" i="25"/>
  <c r="CL24" i="25"/>
  <c r="CL8" i="25"/>
  <c r="CL67" i="25"/>
  <c r="CL51" i="25"/>
  <c r="CL35" i="25"/>
  <c r="CL19" i="25"/>
  <c r="CL78" i="25"/>
  <c r="CL62" i="25"/>
  <c r="CL46" i="25"/>
  <c r="CL30" i="25"/>
  <c r="CL14" i="25"/>
  <c r="CL41" i="25"/>
  <c r="CL53" i="25"/>
  <c r="CL33" i="25"/>
  <c r="CL13" i="25"/>
  <c r="CL68" i="25"/>
  <c r="CL52" i="25"/>
  <c r="CL36" i="25"/>
  <c r="CL20" i="25"/>
  <c r="CL79" i="25"/>
  <c r="CL63" i="25"/>
  <c r="CL47" i="25"/>
  <c r="CL31" i="25"/>
  <c r="CL15" i="25"/>
  <c r="CL74" i="25"/>
  <c r="CL58" i="25"/>
  <c r="CL42" i="25"/>
  <c r="CL26" i="25"/>
  <c r="CL10" i="25"/>
  <c r="CL25" i="25"/>
  <c r="CL21" i="25"/>
  <c r="CL17" i="25"/>
  <c r="CL37" i="25"/>
  <c r="CL80" i="25"/>
  <c r="CL64" i="25"/>
  <c r="CL48" i="25"/>
  <c r="CL32" i="25"/>
  <c r="CL16" i="25"/>
  <c r="CL75" i="25"/>
  <c r="CL59" i="25"/>
  <c r="CL43" i="25"/>
  <c r="CL27" i="25"/>
  <c r="CL11" i="25"/>
  <c r="CL70" i="25"/>
  <c r="CL54" i="25"/>
  <c r="CL38" i="25"/>
  <c r="CL22" i="25"/>
  <c r="CL73" i="25"/>
  <c r="CL9" i="25"/>
  <c r="CL65" i="25"/>
  <c r="CL77" i="25"/>
  <c r="CL61" i="25"/>
  <c r="CL76" i="25"/>
  <c r="CL60" i="25"/>
  <c r="CL44" i="25"/>
  <c r="CL28" i="25"/>
  <c r="CL12" i="25"/>
  <c r="CL71" i="25"/>
  <c r="CL55" i="25"/>
  <c r="CL39" i="25"/>
  <c r="CL23" i="25"/>
  <c r="CL7" i="25"/>
  <c r="CL66" i="25"/>
  <c r="CL50" i="25"/>
  <c r="CL34" i="25"/>
  <c r="CL18" i="25"/>
  <c r="CL57" i="25"/>
  <c r="CL69" i="25"/>
  <c r="CL49" i="25"/>
  <c r="CL45" i="25"/>
  <c r="CL29" i="25"/>
  <c r="CR78" i="25"/>
  <c r="CR62" i="25"/>
  <c r="CR46" i="25"/>
  <c r="CR30" i="25"/>
  <c r="CR14" i="25"/>
  <c r="CR69" i="25"/>
  <c r="CR53" i="25"/>
  <c r="CR37" i="25"/>
  <c r="CR21" i="25"/>
  <c r="CR80" i="25"/>
  <c r="CR64" i="25"/>
  <c r="CR48" i="25"/>
  <c r="CR32" i="25"/>
  <c r="CR16" i="25"/>
  <c r="CR63" i="25"/>
  <c r="CR75" i="25"/>
  <c r="CR11" i="25"/>
  <c r="CR23" i="25"/>
  <c r="CR51" i="25"/>
  <c r="CR74" i="25"/>
  <c r="CR58" i="25"/>
  <c r="CR42" i="25"/>
  <c r="CR26" i="25"/>
  <c r="CR10" i="25"/>
  <c r="CR65" i="25"/>
  <c r="CR49" i="25"/>
  <c r="CR33" i="25"/>
  <c r="CR17" i="25"/>
  <c r="CR76" i="25"/>
  <c r="CR60" i="25"/>
  <c r="CR44" i="25"/>
  <c r="CR28" i="25"/>
  <c r="CR12" i="25"/>
  <c r="CR47" i="25"/>
  <c r="CR59" i="25"/>
  <c r="CR71" i="25"/>
  <c r="CR7" i="25"/>
  <c r="CR19" i="25"/>
  <c r="CR70" i="25"/>
  <c r="CR54" i="25"/>
  <c r="CR38" i="25"/>
  <c r="CR22" i="25"/>
  <c r="CR77" i="25"/>
  <c r="CR61" i="25"/>
  <c r="CR45" i="25"/>
  <c r="CR29" i="25"/>
  <c r="CR13" i="25"/>
  <c r="CR72" i="25"/>
  <c r="CR56" i="25"/>
  <c r="CR40" i="25"/>
  <c r="CR24" i="25"/>
  <c r="CR8" i="25"/>
  <c r="CR31" i="25"/>
  <c r="CR43" i="25"/>
  <c r="CR55" i="25"/>
  <c r="CR67" i="25"/>
  <c r="CR66" i="25"/>
  <c r="CR50" i="25"/>
  <c r="CR34" i="25"/>
  <c r="CR18" i="25"/>
  <c r="CR73" i="25"/>
  <c r="CR57" i="25"/>
  <c r="CR41" i="25"/>
  <c r="CR25" i="25"/>
  <c r="CR9" i="25"/>
  <c r="CR68" i="25"/>
  <c r="CR52" i="25"/>
  <c r="CR36" i="25"/>
  <c r="CR20" i="25"/>
  <c r="CR79" i="25"/>
  <c r="CR15" i="25"/>
  <c r="CR27" i="25"/>
  <c r="CR39" i="25"/>
  <c r="CR35" i="25"/>
  <c r="M445" i="47"/>
  <c r="M444" i="47"/>
  <c r="M443" i="47"/>
  <c r="M442" i="47"/>
  <c r="M447" i="47"/>
  <c r="M446" i="47"/>
  <c r="M441" i="47"/>
  <c r="M440" i="47"/>
  <c r="M438" i="47"/>
  <c r="M439" i="47"/>
  <c r="BR80" i="41"/>
  <c r="BS80" i="41"/>
  <c r="M446" i="73"/>
  <c r="M444" i="73"/>
  <c r="M442" i="73"/>
  <c r="M443" i="73"/>
  <c r="M447" i="73"/>
  <c r="M445" i="73"/>
  <c r="M446" i="74"/>
  <c r="M445" i="74"/>
  <c r="M442" i="74"/>
  <c r="M443" i="74"/>
  <c r="M447" i="74"/>
  <c r="M444" i="74"/>
  <c r="BS79" i="41"/>
  <c r="BR79" i="41"/>
  <c r="M437" i="47"/>
  <c r="M436" i="47"/>
  <c r="M436" i="73"/>
  <c r="M437" i="73"/>
  <c r="M441" i="73"/>
  <c r="M438" i="73"/>
  <c r="M439" i="73"/>
  <c r="M440" i="73"/>
  <c r="M437" i="74"/>
  <c r="M436" i="74"/>
  <c r="M440" i="74"/>
  <c r="M438" i="74"/>
  <c r="M439" i="74"/>
  <c r="M441" i="74"/>
  <c r="M432" i="73"/>
  <c r="M434" i="73"/>
  <c r="M431" i="73"/>
  <c r="M430" i="73"/>
  <c r="M435" i="73"/>
  <c r="M433" i="73"/>
  <c r="BR78" i="41"/>
  <c r="BS78" i="41"/>
  <c r="M430" i="74"/>
  <c r="M435" i="74"/>
  <c r="M433" i="74"/>
  <c r="M431" i="74"/>
  <c r="M432" i="74"/>
  <c r="M434" i="74"/>
  <c r="M432" i="47"/>
  <c r="M431" i="47"/>
  <c r="M433" i="47"/>
  <c r="M435" i="47"/>
  <c r="M434" i="47"/>
  <c r="M430" i="47"/>
  <c r="BR77" i="41"/>
  <c r="BS77" i="41"/>
  <c r="M426" i="73"/>
  <c r="M428" i="73"/>
  <c r="M429" i="73"/>
  <c r="M424" i="73"/>
  <c r="M427" i="73"/>
  <c r="M425" i="73"/>
  <c r="M429" i="47"/>
  <c r="M428" i="47"/>
  <c r="M427" i="47"/>
  <c r="M426" i="47"/>
  <c r="M425" i="47"/>
  <c r="M424" i="47"/>
  <c r="M429" i="74"/>
  <c r="M424" i="74"/>
  <c r="M428" i="74"/>
  <c r="M425" i="74"/>
  <c r="M427" i="74"/>
  <c r="M426" i="74"/>
  <c r="M423" i="47"/>
  <c r="M420" i="47"/>
  <c r="M419" i="47"/>
  <c r="M422" i="47"/>
  <c r="M421" i="47"/>
  <c r="M418" i="47"/>
  <c r="M422" i="74"/>
  <c r="M419" i="74"/>
  <c r="M423" i="74"/>
  <c r="M418" i="74"/>
  <c r="M421" i="74"/>
  <c r="M420" i="74"/>
  <c r="BS76" i="41"/>
  <c r="BR76" i="41"/>
  <c r="M418" i="73"/>
  <c r="M419" i="73"/>
  <c r="M422" i="73"/>
  <c r="M421" i="73"/>
  <c r="M420" i="73"/>
  <c r="M423" i="73"/>
  <c r="BS75" i="41"/>
  <c r="BR75" i="41"/>
  <c r="M414" i="74"/>
  <c r="M415" i="74"/>
  <c r="M417" i="74"/>
  <c r="M412" i="74"/>
  <c r="M416" i="74"/>
  <c r="M413" i="74"/>
  <c r="M414" i="73"/>
  <c r="M415" i="73"/>
  <c r="M416" i="73"/>
  <c r="M417" i="73"/>
  <c r="M412" i="73"/>
  <c r="M413" i="73"/>
  <c r="M416" i="47"/>
  <c r="M415" i="47"/>
  <c r="M414" i="47"/>
  <c r="M413" i="47"/>
  <c r="M417" i="47"/>
  <c r="M412" i="47"/>
  <c r="M411" i="74"/>
  <c r="M406" i="74"/>
  <c r="M410" i="74"/>
  <c r="M408" i="74"/>
  <c r="M407" i="74"/>
  <c r="M409" i="74"/>
  <c r="M410" i="73"/>
  <c r="M411" i="73"/>
  <c r="M407" i="73"/>
  <c r="M409" i="73"/>
  <c r="M408" i="73"/>
  <c r="M406" i="73"/>
  <c r="M407" i="47"/>
  <c r="M411" i="47"/>
  <c r="M409" i="47"/>
  <c r="M410" i="47"/>
  <c r="M408" i="47"/>
  <c r="M406" i="47"/>
  <c r="BR74" i="41"/>
  <c r="BS74" i="41"/>
  <c r="BS73" i="41"/>
  <c r="BR73" i="41"/>
  <c r="M402" i="47"/>
  <c r="M401" i="47"/>
  <c r="M405" i="47"/>
  <c r="M404" i="47"/>
  <c r="M403" i="47"/>
  <c r="M400" i="47"/>
  <c r="M405" i="73"/>
  <c r="M403" i="73"/>
  <c r="M404" i="73"/>
  <c r="M402" i="73"/>
  <c r="M401" i="73"/>
  <c r="M400" i="73"/>
  <c r="M405" i="74"/>
  <c r="M404" i="74"/>
  <c r="M401" i="74"/>
  <c r="M400" i="74"/>
  <c r="M403" i="74"/>
  <c r="M402" i="74"/>
  <c r="BR72" i="41"/>
  <c r="BS72" i="41"/>
  <c r="M395" i="47"/>
  <c r="M398" i="47"/>
  <c r="M397" i="47"/>
  <c r="M399" i="47"/>
  <c r="M396" i="47"/>
  <c r="M394" i="47"/>
  <c r="M396" i="73"/>
  <c r="M395" i="73"/>
  <c r="M398" i="73"/>
  <c r="M394" i="73"/>
  <c r="M399" i="73"/>
  <c r="M397" i="73"/>
  <c r="M397" i="74"/>
  <c r="M398" i="74"/>
  <c r="M395" i="74"/>
  <c r="M394" i="74"/>
  <c r="M396" i="74"/>
  <c r="M399" i="74"/>
  <c r="BS71" i="41"/>
  <c r="BR71" i="41"/>
  <c r="M393" i="47"/>
  <c r="M392" i="47"/>
  <c r="M390" i="47"/>
  <c r="M389" i="47"/>
  <c r="M391" i="47"/>
  <c r="M388" i="47"/>
  <c r="M388" i="73"/>
  <c r="M389" i="73"/>
  <c r="M390" i="73"/>
  <c r="M392" i="73"/>
  <c r="M393" i="73"/>
  <c r="M391" i="73"/>
  <c r="M389" i="74"/>
  <c r="M393" i="74"/>
  <c r="M388" i="74"/>
  <c r="M390" i="74"/>
  <c r="M391" i="74"/>
  <c r="M392" i="74"/>
  <c r="M387" i="73"/>
  <c r="M386" i="73"/>
  <c r="M385" i="73"/>
  <c r="M384" i="73"/>
  <c r="M383" i="73"/>
  <c r="M382" i="73"/>
  <c r="BR70" i="41"/>
  <c r="BS70" i="41"/>
  <c r="M387" i="74"/>
  <c r="M382" i="74"/>
  <c r="M384" i="74"/>
  <c r="M386" i="74"/>
  <c r="M385" i="74"/>
  <c r="M383" i="74"/>
  <c r="M387" i="47"/>
  <c r="M383" i="47"/>
  <c r="M386" i="47"/>
  <c r="M385" i="47"/>
  <c r="M384" i="47"/>
  <c r="M382" i="47"/>
  <c r="BR69" i="41"/>
  <c r="BS69" i="41"/>
  <c r="M379" i="73"/>
  <c r="M376" i="73"/>
  <c r="M380" i="73"/>
  <c r="M377" i="73"/>
  <c r="M381" i="73"/>
  <c r="M378" i="73"/>
  <c r="M381" i="47"/>
  <c r="M380" i="47"/>
  <c r="M377" i="47"/>
  <c r="M379" i="47"/>
  <c r="M378" i="47"/>
  <c r="M376" i="47"/>
  <c r="M378" i="74"/>
  <c r="M379" i="74"/>
  <c r="M381" i="74"/>
  <c r="M376" i="74"/>
  <c r="M377" i="74"/>
  <c r="M380" i="74"/>
  <c r="M373" i="47"/>
  <c r="M372" i="47"/>
  <c r="M371" i="47"/>
  <c r="M374" i="47"/>
  <c r="M375" i="47"/>
  <c r="M370" i="47"/>
  <c r="M375" i="74"/>
  <c r="M371" i="74"/>
  <c r="M373" i="74"/>
  <c r="M374" i="74"/>
  <c r="M370" i="74"/>
  <c r="M372" i="74"/>
  <c r="BS68" i="41"/>
  <c r="BR68" i="41"/>
  <c r="M373" i="73"/>
  <c r="M375" i="73"/>
  <c r="M374" i="73"/>
  <c r="M371" i="73"/>
  <c r="M372" i="73"/>
  <c r="M370" i="73"/>
  <c r="BR67" i="41"/>
  <c r="BS67" i="41"/>
  <c r="M365" i="74"/>
  <c r="M364" i="74"/>
  <c r="M368" i="74"/>
  <c r="M369" i="74"/>
  <c r="M366" i="74"/>
  <c r="M367" i="74"/>
  <c r="M364" i="73"/>
  <c r="M366" i="73"/>
  <c r="M368" i="73"/>
  <c r="M365" i="73"/>
  <c r="M369" i="73"/>
  <c r="M367" i="73"/>
  <c r="M369" i="47"/>
  <c r="M368" i="47"/>
  <c r="M367" i="47"/>
  <c r="M366" i="47"/>
  <c r="M365" i="47"/>
  <c r="M364" i="47"/>
  <c r="M358" i="74"/>
  <c r="M363" i="74"/>
  <c r="M361" i="74"/>
  <c r="M362" i="74"/>
  <c r="M360" i="74"/>
  <c r="M359" i="74"/>
  <c r="M361" i="73"/>
  <c r="M360" i="73"/>
  <c r="M359" i="73"/>
  <c r="M363" i="73"/>
  <c r="M362" i="73"/>
  <c r="M358" i="73"/>
  <c r="M363" i="47"/>
  <c r="M362" i="47"/>
  <c r="M361" i="47"/>
  <c r="M360" i="47"/>
  <c r="M359" i="47"/>
  <c r="M358" i="47"/>
  <c r="BR66" i="41"/>
  <c r="BS66" i="41"/>
  <c r="BR65" i="41"/>
  <c r="BS65" i="41"/>
  <c r="M357" i="47"/>
  <c r="M354" i="47"/>
  <c r="M356" i="47"/>
  <c r="M355" i="47"/>
  <c r="M353" i="47"/>
  <c r="M352" i="47"/>
  <c r="M354" i="73"/>
  <c r="M356" i="73"/>
  <c r="M357" i="73"/>
  <c r="M355" i="73"/>
  <c r="M352" i="73"/>
  <c r="M353" i="73"/>
  <c r="M357" i="74"/>
  <c r="M355" i="74"/>
  <c r="M354" i="74"/>
  <c r="M353" i="74"/>
  <c r="M356" i="74"/>
  <c r="M352" i="74"/>
  <c r="BS64" i="41"/>
  <c r="BR64" i="41"/>
  <c r="M350" i="47"/>
  <c r="M351" i="47"/>
  <c r="M349" i="47"/>
  <c r="M347" i="47"/>
  <c r="M348" i="47"/>
  <c r="M346" i="47"/>
  <c r="M346" i="73"/>
  <c r="M350" i="73"/>
  <c r="M351" i="73"/>
  <c r="M349" i="73"/>
  <c r="M347" i="73"/>
  <c r="M348" i="73"/>
  <c r="M349" i="74"/>
  <c r="M350" i="74"/>
  <c r="M346" i="74"/>
  <c r="M348" i="74"/>
  <c r="M351" i="74"/>
  <c r="M347" i="74"/>
  <c r="BR63" i="41"/>
  <c r="BS63" i="41"/>
  <c r="M345" i="47"/>
  <c r="M341" i="47"/>
  <c r="M344" i="47"/>
  <c r="M343" i="47"/>
  <c r="M342" i="47"/>
  <c r="M340" i="47"/>
  <c r="M340" i="73"/>
  <c r="M343" i="73"/>
  <c r="M342" i="73"/>
  <c r="M345" i="73"/>
  <c r="M341" i="73"/>
  <c r="M344" i="73"/>
  <c r="M341" i="74"/>
  <c r="M345" i="74"/>
  <c r="M344" i="74"/>
  <c r="M343" i="74"/>
  <c r="M342" i="74"/>
  <c r="M340" i="74"/>
  <c r="M338" i="73"/>
  <c r="M337" i="73"/>
  <c r="M336" i="73"/>
  <c r="M335" i="73"/>
  <c r="M334" i="73"/>
  <c r="M339" i="73"/>
  <c r="BS62" i="41"/>
  <c r="BR62" i="41"/>
  <c r="M334" i="74"/>
  <c r="M339" i="74"/>
  <c r="M338" i="74"/>
  <c r="M336" i="74"/>
  <c r="M337" i="74"/>
  <c r="M335" i="74"/>
  <c r="M338" i="47"/>
  <c r="M337" i="47"/>
  <c r="M336" i="47"/>
  <c r="M335" i="47"/>
  <c r="M339" i="47"/>
  <c r="M334" i="47"/>
  <c r="BR61" i="41"/>
  <c r="BS61" i="41"/>
  <c r="M332" i="73"/>
  <c r="M333" i="73"/>
  <c r="M331" i="73"/>
  <c r="M330" i="73"/>
  <c r="M328" i="73"/>
  <c r="M329" i="73"/>
  <c r="M333" i="47"/>
  <c r="M332" i="47"/>
  <c r="M330" i="47"/>
  <c r="M331" i="47"/>
  <c r="M329" i="47"/>
  <c r="M328" i="47"/>
  <c r="M331" i="74"/>
  <c r="M328" i="74"/>
  <c r="M330" i="74"/>
  <c r="M329" i="74"/>
  <c r="M332" i="74"/>
  <c r="M333" i="74"/>
  <c r="M325" i="47"/>
  <c r="M327" i="47"/>
  <c r="M324" i="47"/>
  <c r="M326" i="47"/>
  <c r="M323" i="47"/>
  <c r="M322" i="47"/>
  <c r="M327" i="74"/>
  <c r="M322" i="74"/>
  <c r="M323" i="74"/>
  <c r="M326" i="74"/>
  <c r="M324" i="74"/>
  <c r="M325" i="74"/>
  <c r="BR60" i="41"/>
  <c r="BS60" i="41"/>
  <c r="M325" i="73"/>
  <c r="M327" i="73"/>
  <c r="M324" i="73"/>
  <c r="M323" i="73"/>
  <c r="M326" i="73"/>
  <c r="M322" i="73"/>
  <c r="BS59" i="41"/>
  <c r="BR59" i="41"/>
  <c r="M317" i="74"/>
  <c r="M319" i="74"/>
  <c r="M318" i="74"/>
  <c r="M320" i="74"/>
  <c r="M321" i="74"/>
  <c r="M316" i="74"/>
  <c r="M316" i="73"/>
  <c r="M318" i="73"/>
  <c r="M317" i="73"/>
  <c r="M320" i="73"/>
  <c r="M319" i="73"/>
  <c r="M321" i="73"/>
  <c r="M321" i="47"/>
  <c r="M320" i="47"/>
  <c r="M319" i="47"/>
  <c r="M317" i="47"/>
  <c r="M318" i="47"/>
  <c r="M316" i="47"/>
  <c r="M315" i="74"/>
  <c r="M310" i="74"/>
  <c r="M311" i="74"/>
  <c r="M312" i="74"/>
  <c r="M313" i="74"/>
  <c r="M314" i="74"/>
  <c r="M312" i="73"/>
  <c r="M311" i="73"/>
  <c r="M313" i="73"/>
  <c r="M315" i="73"/>
  <c r="M314" i="73"/>
  <c r="M310" i="73"/>
  <c r="M315" i="47"/>
  <c r="M312" i="47"/>
  <c r="M314" i="47"/>
  <c r="M313" i="47"/>
  <c r="M311" i="47"/>
  <c r="M310" i="47"/>
  <c r="BR58" i="41"/>
  <c r="BS58" i="41"/>
  <c r="BR57" i="41"/>
  <c r="BS57" i="41"/>
  <c r="M309" i="47"/>
  <c r="M308" i="47"/>
  <c r="M307" i="47"/>
  <c r="M306" i="47"/>
  <c r="M305" i="47"/>
  <c r="M304" i="47"/>
  <c r="M306" i="73"/>
  <c r="M309" i="73"/>
  <c r="M307" i="73"/>
  <c r="M308" i="73"/>
  <c r="M304" i="73"/>
  <c r="M305" i="73"/>
  <c r="M309" i="74"/>
  <c r="M305" i="74"/>
  <c r="M308" i="74"/>
  <c r="M306" i="74"/>
  <c r="M304" i="74"/>
  <c r="M307" i="74"/>
  <c r="BR56" i="41"/>
  <c r="BS56" i="41"/>
  <c r="M301" i="47"/>
  <c r="M299" i="47"/>
  <c r="M303" i="47"/>
  <c r="M302" i="47"/>
  <c r="M300" i="47"/>
  <c r="M298" i="47"/>
  <c r="M298" i="73"/>
  <c r="M303" i="73"/>
  <c r="M301" i="73"/>
  <c r="M300" i="73"/>
  <c r="M302" i="73"/>
  <c r="M299" i="73"/>
  <c r="M301" i="74"/>
  <c r="M303" i="74"/>
  <c r="M302" i="74"/>
  <c r="M298" i="74"/>
  <c r="M300" i="74"/>
  <c r="M299" i="74"/>
  <c r="BS55" i="41"/>
  <c r="BR55" i="41"/>
  <c r="M295" i="47"/>
  <c r="M297" i="47"/>
  <c r="M296" i="47"/>
  <c r="M294" i="47"/>
  <c r="M293" i="47"/>
  <c r="M292" i="47"/>
  <c r="M292" i="73"/>
  <c r="M293" i="73"/>
  <c r="M295" i="73"/>
  <c r="M296" i="73"/>
  <c r="M297" i="73"/>
  <c r="M294" i="73"/>
  <c r="M293" i="74"/>
  <c r="M296" i="74"/>
  <c r="M292" i="74"/>
  <c r="M295" i="74"/>
  <c r="M297" i="74"/>
  <c r="M294" i="74"/>
  <c r="M291" i="73"/>
  <c r="M290" i="73"/>
  <c r="M289" i="73"/>
  <c r="M288" i="73"/>
  <c r="M287" i="73"/>
  <c r="M286" i="73"/>
  <c r="BR54" i="41"/>
  <c r="BS54" i="41"/>
  <c r="M291" i="74"/>
  <c r="M286" i="74"/>
  <c r="M288" i="74"/>
  <c r="M290" i="74"/>
  <c r="M287" i="74"/>
  <c r="M289" i="74"/>
  <c r="M291" i="47"/>
  <c r="M290" i="47"/>
  <c r="M288" i="47"/>
  <c r="M287" i="47"/>
  <c r="M289" i="47"/>
  <c r="M286" i="47"/>
  <c r="BS53" i="41"/>
  <c r="BR53" i="41"/>
  <c r="M285" i="73"/>
  <c r="M283" i="73"/>
  <c r="M282" i="73"/>
  <c r="M280" i="73"/>
  <c r="M284" i="73"/>
  <c r="M281" i="73"/>
  <c r="M285" i="47"/>
  <c r="M284" i="47"/>
  <c r="M283" i="47"/>
  <c r="M281" i="47"/>
  <c r="M282" i="47"/>
  <c r="M280" i="47"/>
  <c r="M281" i="74"/>
  <c r="M285" i="74"/>
  <c r="M280" i="74"/>
  <c r="M284" i="74"/>
  <c r="M283" i="74"/>
  <c r="M282" i="74"/>
  <c r="M275" i="47"/>
  <c r="M277" i="47"/>
  <c r="M278" i="47"/>
  <c r="M279" i="47"/>
  <c r="M276" i="47"/>
  <c r="M274" i="47"/>
  <c r="M277" i="74"/>
  <c r="M278" i="74"/>
  <c r="M279" i="74"/>
  <c r="M275" i="74"/>
  <c r="M276" i="74"/>
  <c r="M274" i="74"/>
  <c r="BR52" i="41"/>
  <c r="BS52" i="41"/>
  <c r="M279" i="73"/>
  <c r="M276" i="73"/>
  <c r="M274" i="73"/>
  <c r="M278" i="73"/>
  <c r="M277" i="73"/>
  <c r="M275" i="73"/>
  <c r="BS51" i="41"/>
  <c r="BR51" i="41"/>
  <c r="M270" i="74"/>
  <c r="M271" i="74"/>
  <c r="M269" i="74"/>
  <c r="M268" i="74"/>
  <c r="M272" i="74"/>
  <c r="M273" i="74"/>
  <c r="M269" i="73"/>
  <c r="M268" i="73"/>
  <c r="M270" i="73"/>
  <c r="M273" i="73"/>
  <c r="M272" i="73"/>
  <c r="M271" i="73"/>
  <c r="M270" i="47"/>
  <c r="M269" i="47"/>
  <c r="M273" i="47"/>
  <c r="M272" i="47"/>
  <c r="M271" i="47"/>
  <c r="M268" i="47"/>
  <c r="M267" i="74"/>
  <c r="M262" i="74"/>
  <c r="M263" i="74"/>
  <c r="M264" i="74"/>
  <c r="M266" i="74"/>
  <c r="M265" i="74"/>
  <c r="M267" i="73"/>
  <c r="M265" i="73"/>
  <c r="M266" i="73"/>
  <c r="M264" i="73"/>
  <c r="M263" i="73"/>
  <c r="M262" i="73"/>
  <c r="M267" i="47"/>
  <c r="M266" i="47"/>
  <c r="M265" i="47"/>
  <c r="M263" i="47"/>
  <c r="M264" i="47"/>
  <c r="M262" i="47"/>
  <c r="BR50" i="41"/>
  <c r="BS50" i="41"/>
  <c r="BR49" i="41"/>
  <c r="BS49" i="41"/>
  <c r="M258" i="47"/>
  <c r="M257" i="47"/>
  <c r="M260" i="47"/>
  <c r="M261" i="47"/>
  <c r="M259" i="47"/>
  <c r="M256" i="47"/>
  <c r="M258" i="73"/>
  <c r="M256" i="73"/>
  <c r="M260" i="73"/>
  <c r="M261" i="73"/>
  <c r="M259" i="73"/>
  <c r="M257" i="73"/>
  <c r="M261" i="74"/>
  <c r="M256" i="74"/>
  <c r="M257" i="74"/>
  <c r="M258" i="74"/>
  <c r="M259" i="74"/>
  <c r="M260" i="74"/>
  <c r="BS48" i="41"/>
  <c r="BR48" i="41"/>
  <c r="M251" i="47"/>
  <c r="M255" i="47"/>
  <c r="M253" i="47"/>
  <c r="M254" i="47"/>
  <c r="M252" i="47"/>
  <c r="M250" i="47"/>
  <c r="M253" i="73"/>
  <c r="M252" i="73"/>
  <c r="M251" i="73"/>
  <c r="M250" i="73"/>
  <c r="M254" i="73"/>
  <c r="M255" i="73"/>
  <c r="M253" i="74"/>
  <c r="M254" i="74"/>
  <c r="M252" i="74"/>
  <c r="M255" i="74"/>
  <c r="M250" i="74"/>
  <c r="M251" i="74"/>
  <c r="BS47" i="41"/>
  <c r="BR47" i="41"/>
  <c r="M249" i="47"/>
  <c r="M248" i="47"/>
  <c r="M246" i="47"/>
  <c r="M247" i="47"/>
  <c r="M245" i="47"/>
  <c r="M244" i="47"/>
  <c r="M244" i="73"/>
  <c r="M248" i="73"/>
  <c r="M246" i="73"/>
  <c r="M247" i="73"/>
  <c r="M245" i="73"/>
  <c r="M249" i="73"/>
  <c r="M245" i="74"/>
  <c r="M249" i="74"/>
  <c r="M247" i="74"/>
  <c r="M248" i="74"/>
  <c r="M244" i="74"/>
  <c r="M246" i="74"/>
  <c r="M243" i="73"/>
  <c r="M242" i="73"/>
  <c r="M241" i="73"/>
  <c r="M240" i="73"/>
  <c r="M239" i="73"/>
  <c r="M238" i="73"/>
  <c r="BS46" i="41"/>
  <c r="BR46" i="41"/>
  <c r="M238" i="74"/>
  <c r="M243" i="74"/>
  <c r="M239" i="74"/>
  <c r="M241" i="74"/>
  <c r="M242" i="74"/>
  <c r="M240" i="74"/>
  <c r="M243" i="47"/>
  <c r="M239" i="47"/>
  <c r="M242" i="47"/>
  <c r="M241" i="47"/>
  <c r="M240" i="47"/>
  <c r="M238" i="47"/>
  <c r="BS45" i="41"/>
  <c r="BR45" i="41"/>
  <c r="M236" i="73"/>
  <c r="M237" i="73"/>
  <c r="M235" i="73"/>
  <c r="M234" i="73"/>
  <c r="M232" i="73"/>
  <c r="M233" i="73"/>
  <c r="M235" i="47"/>
  <c r="M234" i="47"/>
  <c r="M233" i="47"/>
  <c r="M237" i="47"/>
  <c r="M236" i="47"/>
  <c r="M232" i="47"/>
  <c r="M232" i="74"/>
  <c r="M234" i="74"/>
  <c r="M237" i="74"/>
  <c r="M235" i="74"/>
  <c r="M233" i="74"/>
  <c r="M236" i="74"/>
  <c r="M229" i="47"/>
  <c r="M228" i="47"/>
  <c r="M231" i="47"/>
  <c r="M227" i="47"/>
  <c r="M230" i="47"/>
  <c r="M226" i="47"/>
  <c r="M229" i="74"/>
  <c r="M230" i="74"/>
  <c r="M231" i="74"/>
  <c r="M227" i="74"/>
  <c r="M226" i="74"/>
  <c r="M228" i="74"/>
  <c r="BR44" i="41"/>
  <c r="BS44" i="41"/>
  <c r="M231" i="73"/>
  <c r="M229" i="73"/>
  <c r="M230" i="73"/>
  <c r="M228" i="73"/>
  <c r="M227" i="73"/>
  <c r="M226" i="73"/>
  <c r="BS43" i="41"/>
  <c r="BR43" i="41"/>
  <c r="M221" i="74"/>
  <c r="M223" i="74"/>
  <c r="M220" i="74"/>
  <c r="M225" i="74"/>
  <c r="M222" i="74"/>
  <c r="M224" i="74"/>
  <c r="M222" i="73"/>
  <c r="M221" i="73"/>
  <c r="M220" i="73"/>
  <c r="M224" i="73"/>
  <c r="M223" i="73"/>
  <c r="M225" i="73"/>
  <c r="M224" i="47"/>
  <c r="M223" i="47"/>
  <c r="M222" i="47"/>
  <c r="M221" i="47"/>
  <c r="M225" i="47"/>
  <c r="M220" i="47"/>
  <c r="M219" i="74"/>
  <c r="M214" i="74"/>
  <c r="M215" i="74"/>
  <c r="M217" i="74"/>
  <c r="M218" i="74"/>
  <c r="M216" i="74"/>
  <c r="M219" i="73"/>
  <c r="M218" i="73"/>
  <c r="M216" i="73"/>
  <c r="M215" i="73"/>
  <c r="M217" i="73"/>
  <c r="M214" i="73"/>
  <c r="M215" i="47"/>
  <c r="M218" i="47"/>
  <c r="M219" i="47"/>
  <c r="M216" i="47"/>
  <c r="M217" i="47"/>
  <c r="M214" i="47"/>
  <c r="BR42" i="41"/>
  <c r="BS42" i="41"/>
  <c r="BR41" i="41"/>
  <c r="BS41" i="41"/>
  <c r="M212" i="47"/>
  <c r="M210" i="47"/>
  <c r="M211" i="47"/>
  <c r="M209" i="47"/>
  <c r="M213" i="47"/>
  <c r="M208" i="47"/>
  <c r="M213" i="73"/>
  <c r="M211" i="73"/>
  <c r="M210" i="73"/>
  <c r="M208" i="73"/>
  <c r="M212" i="73"/>
  <c r="M209" i="73"/>
  <c r="M213" i="74"/>
  <c r="M208" i="74"/>
  <c r="M209" i="74"/>
  <c r="M212" i="74"/>
  <c r="M211" i="74"/>
  <c r="M210" i="74"/>
  <c r="BS40" i="41"/>
  <c r="BR40" i="41"/>
  <c r="M205" i="47"/>
  <c r="M204" i="47"/>
  <c r="M203" i="47"/>
  <c r="M207" i="47"/>
  <c r="M206" i="47"/>
  <c r="M202" i="47"/>
  <c r="M207" i="73"/>
  <c r="M206" i="73"/>
  <c r="M205" i="73"/>
  <c r="M204" i="73"/>
  <c r="M203" i="73"/>
  <c r="M202" i="73"/>
  <c r="M205" i="74"/>
  <c r="M206" i="74"/>
  <c r="M202" i="74"/>
  <c r="M207" i="74"/>
  <c r="M204" i="74"/>
  <c r="M203" i="74"/>
  <c r="BR39" i="41"/>
  <c r="BS39" i="41"/>
  <c r="M198" i="47"/>
  <c r="M200" i="47"/>
  <c r="M197" i="47"/>
  <c r="M201" i="47"/>
  <c r="M199" i="47"/>
  <c r="M196" i="47"/>
  <c r="M196" i="73"/>
  <c r="M197" i="73"/>
  <c r="M198" i="73"/>
  <c r="M199" i="73"/>
  <c r="M200" i="73"/>
  <c r="M201" i="73"/>
  <c r="M197" i="74"/>
  <c r="M196" i="74"/>
  <c r="M198" i="74"/>
  <c r="M199" i="74"/>
  <c r="M200" i="74"/>
  <c r="M201" i="74"/>
  <c r="M191" i="73"/>
  <c r="M190" i="73"/>
  <c r="M192" i="73"/>
  <c r="M195" i="73"/>
  <c r="M194" i="73"/>
  <c r="M193" i="73"/>
  <c r="BS38" i="41"/>
  <c r="BR38" i="41"/>
  <c r="M190" i="74"/>
  <c r="M195" i="74"/>
  <c r="M193" i="74"/>
  <c r="M194" i="74"/>
  <c r="M191" i="74"/>
  <c r="M192" i="74"/>
  <c r="M191" i="47"/>
  <c r="M194" i="47"/>
  <c r="M195" i="47"/>
  <c r="M193" i="47"/>
  <c r="M192" i="47"/>
  <c r="M190" i="47"/>
  <c r="BS37" i="41"/>
  <c r="BR37" i="41"/>
  <c r="M189" i="73"/>
  <c r="M187" i="73"/>
  <c r="M186" i="73"/>
  <c r="M188" i="73"/>
  <c r="M184" i="73"/>
  <c r="M185" i="73"/>
  <c r="M188" i="47"/>
  <c r="M187" i="47"/>
  <c r="M186" i="47"/>
  <c r="M185" i="47"/>
  <c r="M189" i="47"/>
  <c r="M184" i="47"/>
  <c r="M184" i="74"/>
  <c r="M185" i="74"/>
  <c r="M189" i="74"/>
  <c r="M186" i="74"/>
  <c r="M188" i="74"/>
  <c r="M187" i="74"/>
  <c r="M181" i="47"/>
  <c r="M180" i="47"/>
  <c r="M179" i="47"/>
  <c r="M183" i="47"/>
  <c r="M182" i="47"/>
  <c r="M178" i="47"/>
  <c r="M182" i="74"/>
  <c r="M181" i="74"/>
  <c r="M178" i="74"/>
  <c r="M183" i="74"/>
  <c r="M179" i="74"/>
  <c r="M180" i="74"/>
  <c r="BR36" i="41"/>
  <c r="BS36" i="41"/>
  <c r="M182" i="73"/>
  <c r="M178" i="73"/>
  <c r="M181" i="73"/>
  <c r="M180" i="73"/>
  <c r="M179" i="73"/>
  <c r="M183" i="73"/>
  <c r="BR35" i="41"/>
  <c r="BS35" i="41"/>
  <c r="M173" i="74"/>
  <c r="M174" i="74"/>
  <c r="M172" i="74"/>
  <c r="M175" i="74"/>
  <c r="M177" i="74"/>
  <c r="M176" i="74"/>
  <c r="M174" i="73"/>
  <c r="M176" i="73"/>
  <c r="M175" i="73"/>
  <c r="M177" i="73"/>
  <c r="M172" i="73"/>
  <c r="M173" i="73"/>
  <c r="M176" i="47"/>
  <c r="M175" i="47"/>
  <c r="M174" i="47"/>
  <c r="M173" i="47"/>
  <c r="M177" i="47"/>
  <c r="M172" i="47"/>
  <c r="M171" i="74"/>
  <c r="M166" i="74"/>
  <c r="M168" i="74"/>
  <c r="M170" i="74"/>
  <c r="M167" i="74"/>
  <c r="M169" i="74"/>
  <c r="M171" i="73"/>
  <c r="M169" i="73"/>
  <c r="M170" i="73"/>
  <c r="M168" i="73"/>
  <c r="M167" i="73"/>
  <c r="M166" i="73"/>
  <c r="M168" i="47"/>
  <c r="M167" i="47"/>
  <c r="M171" i="47"/>
  <c r="M170" i="47"/>
  <c r="M169" i="47"/>
  <c r="M166" i="47"/>
  <c r="BR34" i="41"/>
  <c r="BS34" i="41"/>
  <c r="BS33" i="41"/>
  <c r="BR33" i="41"/>
  <c r="M165" i="47"/>
  <c r="M164" i="47"/>
  <c r="M162" i="47"/>
  <c r="M161" i="47"/>
  <c r="M163" i="47"/>
  <c r="M160" i="47"/>
  <c r="M165" i="73"/>
  <c r="M163" i="73"/>
  <c r="M162" i="73"/>
  <c r="M160" i="73"/>
  <c r="M164" i="73"/>
  <c r="M161" i="73"/>
  <c r="M165" i="74"/>
  <c r="M161" i="74"/>
  <c r="M163" i="74"/>
  <c r="M160" i="74"/>
  <c r="M164" i="74"/>
  <c r="M162" i="74"/>
  <c r="BR32" i="41"/>
  <c r="BS32" i="41"/>
  <c r="M158" i="47"/>
  <c r="M157" i="47"/>
  <c r="M155" i="47"/>
  <c r="M156" i="47"/>
  <c r="M159" i="47"/>
  <c r="M154" i="47"/>
  <c r="M159" i="73"/>
  <c r="M158" i="73"/>
  <c r="M157" i="73"/>
  <c r="M156" i="73"/>
  <c r="M155" i="73"/>
  <c r="M154" i="73"/>
  <c r="M158" i="74"/>
  <c r="M157" i="74"/>
  <c r="M155" i="74"/>
  <c r="M156" i="74"/>
  <c r="M159" i="74"/>
  <c r="M154" i="74"/>
  <c r="BR31" i="41"/>
  <c r="BS31" i="41"/>
  <c r="M152" i="47"/>
  <c r="M151" i="47"/>
  <c r="M150" i="47"/>
  <c r="M149" i="47"/>
  <c r="M153" i="47"/>
  <c r="M148" i="47"/>
  <c r="M148" i="73"/>
  <c r="M151" i="73"/>
  <c r="M152" i="73"/>
  <c r="M153" i="73"/>
  <c r="M150" i="73"/>
  <c r="M149" i="73"/>
  <c r="M149" i="74"/>
  <c r="M151" i="74"/>
  <c r="M148" i="74"/>
  <c r="M150" i="74"/>
  <c r="M152" i="74"/>
  <c r="M153" i="74"/>
  <c r="M145" i="73"/>
  <c r="M144" i="73"/>
  <c r="M143" i="73"/>
  <c r="M142" i="73"/>
  <c r="M147" i="73"/>
  <c r="M146" i="73"/>
  <c r="BS30" i="41"/>
  <c r="BR30" i="41"/>
  <c r="M147" i="74"/>
  <c r="M142" i="74"/>
  <c r="M143" i="74"/>
  <c r="M144" i="74"/>
  <c r="M145" i="74"/>
  <c r="M146" i="74"/>
  <c r="M145" i="47"/>
  <c r="M143" i="47"/>
  <c r="M144" i="47"/>
  <c r="M147" i="47"/>
  <c r="M146" i="47"/>
  <c r="M142" i="47"/>
  <c r="BR29" i="41"/>
  <c r="BS29" i="41"/>
  <c r="M139" i="73"/>
  <c r="M138" i="73"/>
  <c r="M137" i="73"/>
  <c r="M136" i="73"/>
  <c r="M141" i="73"/>
  <c r="M140" i="73"/>
  <c r="M138" i="47"/>
  <c r="M141" i="47"/>
  <c r="M140" i="47"/>
  <c r="M139" i="47"/>
  <c r="M137" i="47"/>
  <c r="M136" i="47"/>
  <c r="M136" i="74"/>
  <c r="M139" i="74"/>
  <c r="M138" i="74"/>
  <c r="M141" i="74"/>
  <c r="M137" i="74"/>
  <c r="M140" i="74"/>
  <c r="M131" i="47"/>
  <c r="M135" i="47"/>
  <c r="M133" i="47"/>
  <c r="M134" i="47"/>
  <c r="M132" i="47"/>
  <c r="M130" i="47"/>
  <c r="M134" i="74"/>
  <c r="M133" i="74"/>
  <c r="M130" i="74"/>
  <c r="M131" i="74"/>
  <c r="M132" i="74"/>
  <c r="M135" i="74"/>
  <c r="BS28" i="41"/>
  <c r="BR28" i="41"/>
  <c r="M133" i="73"/>
  <c r="M135" i="73"/>
  <c r="M130" i="73"/>
  <c r="M131" i="73"/>
  <c r="M132" i="73"/>
  <c r="M134" i="73"/>
  <c r="BS27" i="41"/>
  <c r="BR27" i="41"/>
  <c r="M126" i="74"/>
  <c r="M129" i="74"/>
  <c r="M125" i="74"/>
  <c r="M127" i="74"/>
  <c r="M124" i="74"/>
  <c r="M128" i="74"/>
  <c r="M124" i="73"/>
  <c r="M126" i="73"/>
  <c r="M125" i="73"/>
  <c r="M128" i="73"/>
  <c r="M129" i="73"/>
  <c r="M127" i="73"/>
  <c r="M127" i="47"/>
  <c r="M126" i="47"/>
  <c r="M125" i="47"/>
  <c r="M129" i="47"/>
  <c r="M128" i="47"/>
  <c r="M124" i="47"/>
  <c r="M123" i="74"/>
  <c r="M118" i="74"/>
  <c r="M121" i="74"/>
  <c r="M119" i="74"/>
  <c r="M122" i="74"/>
  <c r="M120" i="74"/>
  <c r="M123" i="73"/>
  <c r="M122" i="73"/>
  <c r="M118" i="73"/>
  <c r="M121" i="73"/>
  <c r="M120" i="73"/>
  <c r="M119" i="73"/>
  <c r="M119" i="47"/>
  <c r="M123" i="47"/>
  <c r="M121" i="47"/>
  <c r="M122" i="47"/>
  <c r="M120" i="47"/>
  <c r="M118" i="47"/>
  <c r="BR26" i="41"/>
  <c r="BS26" i="41"/>
  <c r="BR25" i="41"/>
  <c r="BS25" i="41"/>
  <c r="M116" i="47"/>
  <c r="M114" i="47"/>
  <c r="M115" i="47"/>
  <c r="M113" i="47"/>
  <c r="M117" i="47"/>
  <c r="M112" i="47"/>
  <c r="M117" i="73"/>
  <c r="M115" i="73"/>
  <c r="M114" i="73"/>
  <c r="M112" i="73"/>
  <c r="M116" i="73"/>
  <c r="M113" i="73"/>
  <c r="M117" i="74"/>
  <c r="M112" i="74"/>
  <c r="M115" i="74"/>
  <c r="M113" i="74"/>
  <c r="M116" i="74"/>
  <c r="M114" i="74"/>
  <c r="BR24" i="41"/>
  <c r="BS24" i="41"/>
  <c r="M108" i="47"/>
  <c r="M107" i="47"/>
  <c r="M111" i="47"/>
  <c r="M110" i="47"/>
  <c r="M109" i="47"/>
  <c r="M106" i="47"/>
  <c r="M110" i="73"/>
  <c r="M109" i="73"/>
  <c r="M108" i="73"/>
  <c r="M107" i="73"/>
  <c r="M106" i="73"/>
  <c r="M111" i="73"/>
  <c r="M109" i="74"/>
  <c r="M110" i="74"/>
  <c r="M106" i="74"/>
  <c r="M108" i="74"/>
  <c r="M107" i="74"/>
  <c r="M111" i="74"/>
  <c r="BS23" i="41"/>
  <c r="BR23" i="41"/>
  <c r="M102" i="47"/>
  <c r="M101" i="47"/>
  <c r="M105" i="47"/>
  <c r="M104" i="47"/>
  <c r="M103" i="47"/>
  <c r="M100" i="47"/>
  <c r="M100" i="73"/>
  <c r="M104" i="73"/>
  <c r="M101" i="73"/>
  <c r="M105" i="73"/>
  <c r="M103" i="73"/>
  <c r="M102" i="73"/>
  <c r="M101" i="74"/>
  <c r="M103" i="74"/>
  <c r="M102" i="74"/>
  <c r="M100" i="74"/>
  <c r="M105" i="74"/>
  <c r="M104" i="74"/>
  <c r="M95" i="73"/>
  <c r="M94" i="73"/>
  <c r="M99" i="73"/>
  <c r="M98" i="73"/>
  <c r="M97" i="73"/>
  <c r="M96" i="73"/>
  <c r="BS22" i="41"/>
  <c r="BR22" i="41"/>
  <c r="M99" i="74"/>
  <c r="M94" i="74"/>
  <c r="M95" i="74"/>
  <c r="M98" i="74"/>
  <c r="M96" i="74"/>
  <c r="M97" i="74"/>
  <c r="M95" i="47"/>
  <c r="M99" i="47"/>
  <c r="M98" i="47"/>
  <c r="M97" i="47"/>
  <c r="M96" i="47"/>
  <c r="M94" i="47"/>
  <c r="BR21" i="41"/>
  <c r="BS21" i="41"/>
  <c r="M89" i="73"/>
  <c r="M88" i="73"/>
  <c r="M93" i="73"/>
  <c r="M92" i="73"/>
  <c r="M91" i="73"/>
  <c r="M90" i="73"/>
  <c r="M93" i="47"/>
  <c r="M92" i="47"/>
  <c r="M91" i="47"/>
  <c r="M90" i="47"/>
  <c r="M89" i="47"/>
  <c r="M88" i="47"/>
  <c r="M88" i="74"/>
  <c r="M89" i="74"/>
  <c r="M92" i="74"/>
  <c r="M91" i="74"/>
  <c r="M93" i="74"/>
  <c r="M90" i="74"/>
  <c r="M87" i="47"/>
  <c r="M86" i="47"/>
  <c r="M85" i="47"/>
  <c r="M84" i="47"/>
  <c r="M83" i="47"/>
  <c r="M82" i="47"/>
  <c r="M86" i="74"/>
  <c r="M87" i="74"/>
  <c r="M85" i="74"/>
  <c r="M83" i="74"/>
  <c r="M84" i="74"/>
  <c r="M82" i="74"/>
  <c r="BS20" i="41"/>
  <c r="BR20" i="41"/>
  <c r="M84" i="73"/>
  <c r="M85" i="73"/>
  <c r="M82" i="73"/>
  <c r="M86" i="73"/>
  <c r="M87" i="73"/>
  <c r="M83" i="73"/>
  <c r="BS19" i="41"/>
  <c r="BR19" i="41"/>
  <c r="M76" i="74"/>
  <c r="M79" i="74"/>
  <c r="M80" i="74"/>
  <c r="M77" i="74"/>
  <c r="M78" i="74"/>
  <c r="M81" i="74"/>
  <c r="M77" i="73"/>
  <c r="M76" i="73"/>
  <c r="M81" i="73"/>
  <c r="M79" i="73"/>
  <c r="M78" i="73"/>
  <c r="M80" i="73"/>
  <c r="M81" i="47"/>
  <c r="M80" i="47"/>
  <c r="M79" i="47"/>
  <c r="M78" i="47"/>
  <c r="M77" i="47"/>
  <c r="M76" i="47"/>
  <c r="M70" i="74"/>
  <c r="M75" i="74"/>
  <c r="M74" i="74"/>
  <c r="M73" i="74"/>
  <c r="M71" i="74"/>
  <c r="M72" i="74"/>
  <c r="M70" i="73"/>
  <c r="M74" i="73"/>
  <c r="M73" i="73"/>
  <c r="M72" i="73"/>
  <c r="M71" i="73"/>
  <c r="M75" i="73"/>
  <c r="M71" i="47"/>
  <c r="M75" i="47"/>
  <c r="M74" i="47"/>
  <c r="M73" i="47"/>
  <c r="M72" i="47"/>
  <c r="M70" i="47"/>
  <c r="BR18" i="41"/>
  <c r="BS18" i="41"/>
  <c r="BS17" i="41"/>
  <c r="BR17" i="41"/>
  <c r="M68" i="47"/>
  <c r="M67" i="47"/>
  <c r="M66" i="47"/>
  <c r="M65" i="47"/>
  <c r="M69" i="47"/>
  <c r="M64" i="47"/>
  <c r="M67" i="73"/>
  <c r="M66" i="73"/>
  <c r="M65" i="73"/>
  <c r="M64" i="73"/>
  <c r="M69" i="73"/>
  <c r="M68" i="73"/>
  <c r="M69" i="74"/>
  <c r="M65" i="74"/>
  <c r="M66" i="74"/>
  <c r="M67" i="74"/>
  <c r="M68" i="74"/>
  <c r="M64" i="74"/>
  <c r="BR16" i="41"/>
  <c r="BS16" i="41"/>
  <c r="M62" i="47"/>
  <c r="M61" i="47"/>
  <c r="M60" i="47"/>
  <c r="M59" i="47"/>
  <c r="M58" i="47"/>
  <c r="M63" i="47"/>
  <c r="M62" i="73"/>
  <c r="M61" i="73"/>
  <c r="M60" i="73"/>
  <c r="M59" i="73"/>
  <c r="M58" i="73"/>
  <c r="M63" i="73"/>
  <c r="M61" i="74"/>
  <c r="M62" i="74"/>
  <c r="M60" i="74"/>
  <c r="M58" i="74"/>
  <c r="M59" i="74"/>
  <c r="M63" i="74"/>
  <c r="BS15" i="41"/>
  <c r="BR15" i="41"/>
  <c r="M57" i="47"/>
  <c r="M56" i="47"/>
  <c r="M55" i="47"/>
  <c r="M54" i="47"/>
  <c r="M52" i="47"/>
  <c r="M53" i="47"/>
  <c r="M52" i="73"/>
  <c r="M57" i="73"/>
  <c r="M55" i="73"/>
  <c r="M54" i="73"/>
  <c r="M53" i="73"/>
  <c r="M56" i="73"/>
  <c r="M53" i="74"/>
  <c r="M54" i="74"/>
  <c r="M55" i="74"/>
  <c r="M57" i="74"/>
  <c r="M56" i="74"/>
  <c r="M52" i="74"/>
  <c r="CR72" i="41" l="1"/>
  <c r="CR56" i="41"/>
  <c r="CR40" i="41"/>
  <c r="CR24" i="41"/>
  <c r="CR8" i="41"/>
  <c r="CR57" i="41"/>
  <c r="CR33" i="41"/>
  <c r="CR75" i="41"/>
  <c r="CR59" i="41"/>
  <c r="CR43" i="41"/>
  <c r="CR27" i="41"/>
  <c r="CR11" i="41"/>
  <c r="CR29" i="41"/>
  <c r="CR70" i="41"/>
  <c r="CR54" i="41"/>
  <c r="CR38" i="41"/>
  <c r="CR22" i="41"/>
  <c r="CR77" i="41"/>
  <c r="CR18" i="41"/>
  <c r="CR68" i="41"/>
  <c r="CR52" i="41"/>
  <c r="CR36" i="41"/>
  <c r="CR20" i="41"/>
  <c r="CR73" i="41"/>
  <c r="CR53" i="41"/>
  <c r="CR21" i="41"/>
  <c r="CR71" i="41"/>
  <c r="CR55" i="41"/>
  <c r="CR39" i="41"/>
  <c r="CR23" i="41"/>
  <c r="CR7" i="41"/>
  <c r="CR17" i="41"/>
  <c r="CR66" i="41"/>
  <c r="CR50" i="41"/>
  <c r="CR34" i="41"/>
  <c r="CR37" i="41"/>
  <c r="CR80" i="41"/>
  <c r="CR64" i="41"/>
  <c r="CR48" i="41"/>
  <c r="CR32" i="41"/>
  <c r="CR16" i="41"/>
  <c r="CR65" i="41"/>
  <c r="CR49" i="41"/>
  <c r="CR9" i="41"/>
  <c r="CR67" i="41"/>
  <c r="CR51" i="41"/>
  <c r="CR35" i="41"/>
  <c r="CR19" i="41"/>
  <c r="CR69" i="41"/>
  <c r="CR78" i="41"/>
  <c r="CR62" i="41"/>
  <c r="CR46" i="41"/>
  <c r="CR30" i="41"/>
  <c r="CR14" i="41"/>
  <c r="CR25" i="41"/>
  <c r="CR15" i="41"/>
  <c r="CR58" i="41"/>
  <c r="CR26" i="41"/>
  <c r="CR13" i="41"/>
  <c r="CR76" i="41"/>
  <c r="CR60" i="41"/>
  <c r="CR44" i="41"/>
  <c r="CR28" i="41"/>
  <c r="CR12" i="41"/>
  <c r="CR61" i="41"/>
  <c r="CR45" i="41"/>
  <c r="CR79" i="41"/>
  <c r="CR63" i="41"/>
  <c r="CR47" i="41"/>
  <c r="CR31" i="41"/>
  <c r="CR41" i="41"/>
  <c r="CR74" i="41"/>
  <c r="CR42" i="41"/>
  <c r="CR10" i="41"/>
  <c r="CL78" i="41"/>
  <c r="CL62" i="41"/>
  <c r="CL46" i="41"/>
  <c r="CL30" i="41"/>
  <c r="CL14" i="41"/>
  <c r="CL73" i="41"/>
  <c r="CL57" i="41"/>
  <c r="CL41" i="41"/>
  <c r="CL25" i="41"/>
  <c r="CL9" i="41"/>
  <c r="CL76" i="41"/>
  <c r="CL60" i="41"/>
  <c r="CL44" i="41"/>
  <c r="CL28" i="41"/>
  <c r="CL12" i="41"/>
  <c r="CL59" i="41"/>
  <c r="CL55" i="41"/>
  <c r="CL51" i="41"/>
  <c r="CL15" i="41"/>
  <c r="CL74" i="41"/>
  <c r="CL58" i="41"/>
  <c r="CL42" i="41"/>
  <c r="CL26" i="41"/>
  <c r="CL10" i="41"/>
  <c r="CL69" i="41"/>
  <c r="CL53" i="41"/>
  <c r="CL37" i="41"/>
  <c r="CL21" i="41"/>
  <c r="CL79" i="41"/>
  <c r="CL72" i="41"/>
  <c r="CL56" i="41"/>
  <c r="CL40" i="41"/>
  <c r="CL24" i="41"/>
  <c r="CL8" i="41"/>
  <c r="CL43" i="41"/>
  <c r="CL39" i="41"/>
  <c r="CL35" i="41"/>
  <c r="CL47" i="41"/>
  <c r="CL70" i="41"/>
  <c r="CL54" i="41"/>
  <c r="CL38" i="41"/>
  <c r="CL22" i="41"/>
  <c r="CL71" i="41"/>
  <c r="CL65" i="41"/>
  <c r="CL49" i="41"/>
  <c r="CL33" i="41"/>
  <c r="CL17" i="41"/>
  <c r="CL67" i="41"/>
  <c r="CL68" i="41"/>
  <c r="CL52" i="41"/>
  <c r="CL36" i="41"/>
  <c r="CL20" i="41"/>
  <c r="CL75" i="41"/>
  <c r="CL27" i="41"/>
  <c r="CL23" i="41"/>
  <c r="CL19" i="41"/>
  <c r="CL66" i="41"/>
  <c r="CL50" i="41"/>
  <c r="CL34" i="41"/>
  <c r="CL18" i="41"/>
  <c r="CL77" i="41"/>
  <c r="CL61" i="41"/>
  <c r="CL45" i="41"/>
  <c r="CL29" i="41"/>
  <c r="CL13" i="41"/>
  <c r="CL80" i="41"/>
  <c r="CL64" i="41"/>
  <c r="CL48" i="41"/>
  <c r="CL32" i="41"/>
  <c r="CL16" i="41"/>
  <c r="CL63" i="41"/>
  <c r="CL11" i="41"/>
  <c r="CL7" i="41"/>
  <c r="CL31" i="41"/>
  <c r="CQ27" i="25"/>
  <c r="CT27" i="25" s="1"/>
  <c r="CU27" i="25" s="1"/>
  <c r="CS27" i="25"/>
  <c r="CQ76" i="25"/>
  <c r="CT76" i="25" s="1"/>
  <c r="CU76" i="25" s="1"/>
  <c r="CS76" i="25"/>
  <c r="CK21" i="25"/>
  <c r="CN21" i="25" s="1"/>
  <c r="CO21" i="25" s="1"/>
  <c r="CM21" i="25"/>
  <c r="CK35" i="25"/>
  <c r="CN35" i="25" s="1"/>
  <c r="CO35" i="25" s="1"/>
  <c r="CM35" i="25"/>
  <c r="CQ61" i="25"/>
  <c r="CT61" i="25" s="1"/>
  <c r="CU61" i="25" s="1"/>
  <c r="CS61" i="25"/>
  <c r="CQ20" i="25"/>
  <c r="CT20" i="25" s="1"/>
  <c r="CU20" i="25" s="1"/>
  <c r="CS20" i="25"/>
  <c r="CQ42" i="25"/>
  <c r="CT42" i="25" s="1"/>
  <c r="CU42" i="25" s="1"/>
  <c r="CS42" i="25"/>
  <c r="CQ28" i="25"/>
  <c r="CT28" i="25" s="1"/>
  <c r="CU28" i="25" s="1"/>
  <c r="CS28" i="25"/>
  <c r="CQ13" i="25"/>
  <c r="CT13" i="25" s="1"/>
  <c r="CU13" i="25" s="1"/>
  <c r="CS13" i="25"/>
  <c r="CQ15" i="25"/>
  <c r="CT15" i="25" s="1"/>
  <c r="CU15" i="25" s="1"/>
  <c r="CS15" i="25"/>
  <c r="CK41" i="25"/>
  <c r="CN41" i="25" s="1"/>
  <c r="CO41" i="25" s="1"/>
  <c r="CM41" i="25"/>
  <c r="CK55" i="25"/>
  <c r="CN55" i="25" s="1"/>
  <c r="CO55" i="25" s="1"/>
  <c r="CM55" i="25"/>
  <c r="CK47" i="25"/>
  <c r="CN47" i="25" s="1"/>
  <c r="CO47" i="25" s="1"/>
  <c r="CM47" i="25"/>
  <c r="CK37" i="25"/>
  <c r="CN37" i="25" s="1"/>
  <c r="CO37" i="25" s="1"/>
  <c r="CM37" i="25"/>
  <c r="CK62" i="25"/>
  <c r="CN62" i="25" s="1"/>
  <c r="CO62" i="25" s="1"/>
  <c r="CM62" i="25"/>
  <c r="CK76" i="25"/>
  <c r="CN76" i="25" s="1"/>
  <c r="CO76" i="25" s="1"/>
  <c r="CM76" i="25"/>
  <c r="CK57" i="25"/>
  <c r="CN57" i="25" s="1"/>
  <c r="CO57" i="25" s="1"/>
  <c r="CM57" i="25"/>
  <c r="CK52" i="25"/>
  <c r="CN52" i="25" s="1"/>
  <c r="CO52" i="25" s="1"/>
  <c r="CM52" i="25"/>
  <c r="CK80" i="25"/>
  <c r="CN80" i="25" s="1"/>
  <c r="CO80" i="25" s="1"/>
  <c r="CM80" i="25"/>
  <c r="CQ17" i="25"/>
  <c r="CT17" i="25" s="1"/>
  <c r="CU17" i="25" s="1"/>
  <c r="CS17" i="25"/>
  <c r="CQ71" i="25"/>
  <c r="CT71" i="25" s="1"/>
  <c r="CU71" i="25" s="1"/>
  <c r="CS71" i="25"/>
  <c r="CQ24" i="25"/>
  <c r="CT24" i="25" s="1"/>
  <c r="CU24" i="25" s="1"/>
  <c r="CS24" i="25"/>
  <c r="CQ31" i="25"/>
  <c r="CT31" i="25" s="1"/>
  <c r="CU31" i="25" s="1"/>
  <c r="CS31" i="25"/>
  <c r="CQ58" i="25"/>
  <c r="CT58" i="25" s="1"/>
  <c r="CU58" i="25" s="1"/>
  <c r="CS58" i="25"/>
  <c r="CK39" i="25"/>
  <c r="CN39" i="25" s="1"/>
  <c r="CO39" i="25" s="1"/>
  <c r="CM39" i="25"/>
  <c r="CK11" i="25"/>
  <c r="CN11" i="25" s="1"/>
  <c r="CO11" i="25" s="1"/>
  <c r="CM11" i="25"/>
  <c r="CQ43" i="25"/>
  <c r="CT43" i="25" s="1"/>
  <c r="CU43" i="25" s="1"/>
  <c r="CS43" i="25"/>
  <c r="CQ48" i="25"/>
  <c r="CT48" i="25" s="1"/>
  <c r="CU48" i="25" s="1"/>
  <c r="CS48" i="25"/>
  <c r="CK78" i="25"/>
  <c r="CN78" i="25" s="1"/>
  <c r="CO78" i="25" s="1"/>
  <c r="CM78" i="25"/>
  <c r="CK38" i="25"/>
  <c r="CN38" i="25" s="1"/>
  <c r="CO38" i="25" s="1"/>
  <c r="CM38" i="25"/>
  <c r="CK66" i="25"/>
  <c r="CN66" i="25" s="1"/>
  <c r="CO66" i="25" s="1"/>
  <c r="CM66" i="25"/>
  <c r="CK40" i="25"/>
  <c r="CN40" i="25" s="1"/>
  <c r="CO40" i="25" s="1"/>
  <c r="CM40" i="25"/>
  <c r="CK28" i="25"/>
  <c r="CN28" i="25" s="1"/>
  <c r="CO28" i="25" s="1"/>
  <c r="CM28" i="25"/>
  <c r="CK19" i="25"/>
  <c r="CN19" i="25" s="1"/>
  <c r="CO19" i="25" s="1"/>
  <c r="CM19" i="25"/>
  <c r="CK32" i="25"/>
  <c r="CN32" i="25" s="1"/>
  <c r="CO32" i="25" s="1"/>
  <c r="CM32" i="25"/>
  <c r="CQ62" i="25"/>
  <c r="CT62" i="25" s="1"/>
  <c r="CU62" i="25" s="1"/>
  <c r="CS62" i="25"/>
  <c r="CQ30" i="25"/>
  <c r="CT30" i="25" s="1"/>
  <c r="CU30" i="25" s="1"/>
  <c r="CS30" i="25"/>
  <c r="CQ33" i="25"/>
  <c r="CT33" i="25" s="1"/>
  <c r="CU33" i="25" s="1"/>
  <c r="CS33" i="25"/>
  <c r="CQ26" i="25"/>
  <c r="CT26" i="25" s="1"/>
  <c r="CU26" i="25" s="1"/>
  <c r="CS26" i="25"/>
  <c r="CQ77" i="25"/>
  <c r="CT77" i="25" s="1"/>
  <c r="CU77" i="25" s="1"/>
  <c r="CS77" i="25"/>
  <c r="CK23" i="25"/>
  <c r="CN23" i="25" s="1"/>
  <c r="CO23" i="25" s="1"/>
  <c r="CM23" i="25"/>
  <c r="CQ22" i="25"/>
  <c r="CT22" i="25" s="1"/>
  <c r="CU22" i="25" s="1"/>
  <c r="CS22" i="25"/>
  <c r="CQ53" i="25"/>
  <c r="CT53" i="25" s="1"/>
  <c r="CU53" i="25" s="1"/>
  <c r="CS53" i="25"/>
  <c r="CK26" i="25"/>
  <c r="CN26" i="25" s="1"/>
  <c r="CO26" i="25" s="1"/>
  <c r="CM26" i="25"/>
  <c r="CQ10" i="25"/>
  <c r="CT10" i="25" s="1"/>
  <c r="CU10" i="25" s="1"/>
  <c r="CS10" i="25"/>
  <c r="CQ36" i="25"/>
  <c r="CT36" i="25" s="1"/>
  <c r="CU36" i="25" s="1"/>
  <c r="CS36" i="25"/>
  <c r="CQ34" i="25"/>
  <c r="CT34" i="25" s="1"/>
  <c r="CU34" i="25" s="1"/>
  <c r="CS34" i="25"/>
  <c r="CQ73" i="25"/>
  <c r="CT73" i="25" s="1"/>
  <c r="CU73" i="25" s="1"/>
  <c r="CS73" i="25"/>
  <c r="CK16" i="25"/>
  <c r="CN16" i="25" s="1"/>
  <c r="CO16" i="25" s="1"/>
  <c r="CM16" i="25"/>
  <c r="CK34" i="25"/>
  <c r="CN34" i="25" s="1"/>
  <c r="CO34" i="25" s="1"/>
  <c r="CM34" i="25"/>
  <c r="CK59" i="25"/>
  <c r="CN59" i="25" s="1"/>
  <c r="CO59" i="25" s="1"/>
  <c r="CM59" i="25"/>
  <c r="CK20" i="25"/>
  <c r="CN20" i="25" s="1"/>
  <c r="CO20" i="25" s="1"/>
  <c r="CM20" i="25"/>
  <c r="CK44" i="25"/>
  <c r="CN44" i="25" s="1"/>
  <c r="CO44" i="25" s="1"/>
  <c r="CM44" i="25"/>
  <c r="CK61" i="25"/>
  <c r="CN61" i="25" s="1"/>
  <c r="CO61" i="25" s="1"/>
  <c r="CM61" i="25"/>
  <c r="CK64" i="25"/>
  <c r="CN64" i="25" s="1"/>
  <c r="CO64" i="25" s="1"/>
  <c r="CM64" i="25"/>
  <c r="CK18" i="25"/>
  <c r="CN18" i="25" s="1"/>
  <c r="CO18" i="25" s="1"/>
  <c r="CM18" i="25"/>
  <c r="CK53" i="25"/>
  <c r="CN53" i="25" s="1"/>
  <c r="CO53" i="25" s="1"/>
  <c r="CM53" i="25"/>
  <c r="CQ40" i="25"/>
  <c r="CT40" i="25" s="1"/>
  <c r="CU40" i="25" s="1"/>
  <c r="CS40" i="25"/>
  <c r="CQ44" i="25"/>
  <c r="CT44" i="25" s="1"/>
  <c r="CU44" i="25" s="1"/>
  <c r="CS44" i="25"/>
  <c r="CQ39" i="25"/>
  <c r="CT39" i="25" s="1"/>
  <c r="CU39" i="25" s="1"/>
  <c r="CS39" i="25"/>
  <c r="CQ25" i="25"/>
  <c r="CT25" i="25" s="1"/>
  <c r="CU25" i="25" s="1"/>
  <c r="CS25" i="25"/>
  <c r="CQ67" i="25"/>
  <c r="CT67" i="25" s="1"/>
  <c r="CU67" i="25" s="1"/>
  <c r="CS67" i="25"/>
  <c r="CQ12" i="25"/>
  <c r="CT12" i="25" s="1"/>
  <c r="CU12" i="25" s="1"/>
  <c r="CS12" i="25"/>
  <c r="CQ16" i="25"/>
  <c r="CT16" i="25" s="1"/>
  <c r="CU16" i="25" s="1"/>
  <c r="CS16" i="25"/>
  <c r="CK49" i="25"/>
  <c r="CN49" i="25" s="1"/>
  <c r="CO49" i="25" s="1"/>
  <c r="CM49" i="25"/>
  <c r="CK48" i="25"/>
  <c r="CN48" i="25" s="1"/>
  <c r="CO48" i="25" s="1"/>
  <c r="CM48" i="25"/>
  <c r="CQ9" i="25"/>
  <c r="CT9" i="25" s="1"/>
  <c r="CU9" i="25" s="1"/>
  <c r="CS9" i="25"/>
  <c r="CQ68" i="25"/>
  <c r="CT68" i="25" s="1"/>
  <c r="CU68" i="25" s="1"/>
  <c r="CS68" i="25"/>
  <c r="CQ66" i="25"/>
  <c r="CT66" i="25" s="1"/>
  <c r="CU66" i="25" s="1"/>
  <c r="CS66" i="25"/>
  <c r="CQ75" i="25"/>
  <c r="CT75" i="25" s="1"/>
  <c r="CU75" i="25" s="1"/>
  <c r="CS75" i="25"/>
  <c r="CQ59" i="25"/>
  <c r="CT59" i="25" s="1"/>
  <c r="CU59" i="25" s="1"/>
  <c r="CS59" i="25"/>
  <c r="CQ41" i="25"/>
  <c r="CT41" i="25" s="1"/>
  <c r="CU41" i="25" s="1"/>
  <c r="CS41" i="25"/>
  <c r="CQ80" i="25"/>
  <c r="CT80" i="25" s="1"/>
  <c r="CU80" i="25" s="1"/>
  <c r="CS80" i="25"/>
  <c r="CK43" i="25"/>
  <c r="CN43" i="25" s="1"/>
  <c r="CO43" i="25" s="1"/>
  <c r="CM43" i="25"/>
  <c r="CK14" i="25"/>
  <c r="CN14" i="25" s="1"/>
  <c r="CO14" i="25" s="1"/>
  <c r="CM14" i="25"/>
  <c r="CK12" i="25"/>
  <c r="CN12" i="25" s="1"/>
  <c r="CO12" i="25" s="1"/>
  <c r="CM12" i="25"/>
  <c r="CK10" i="25"/>
  <c r="CN10" i="25" s="1"/>
  <c r="CO10" i="25" s="1"/>
  <c r="CM10" i="25"/>
  <c r="CK74" i="25"/>
  <c r="CN74" i="25" s="1"/>
  <c r="CO74" i="25" s="1"/>
  <c r="CM74" i="25"/>
  <c r="CK70" i="25"/>
  <c r="CN70" i="25" s="1"/>
  <c r="CO70" i="25" s="1"/>
  <c r="CM70" i="25"/>
  <c r="CK13" i="25"/>
  <c r="CN13" i="25" s="1"/>
  <c r="CO13" i="25" s="1"/>
  <c r="CM13" i="25"/>
  <c r="CK42" i="25"/>
  <c r="CN42" i="25" s="1"/>
  <c r="CO42" i="25" s="1"/>
  <c r="CM42" i="25"/>
  <c r="CK68" i="25"/>
  <c r="CN68" i="25" s="1"/>
  <c r="CO68" i="25" s="1"/>
  <c r="CM68" i="25"/>
  <c r="CK8" i="25"/>
  <c r="CN8" i="25" s="1"/>
  <c r="CO8" i="25" s="1"/>
  <c r="CM8" i="25"/>
  <c r="CQ54" i="25"/>
  <c r="CT54" i="25" s="1"/>
  <c r="CU54" i="25" s="1"/>
  <c r="CS54" i="25"/>
  <c r="CQ79" i="25"/>
  <c r="CT79" i="25" s="1"/>
  <c r="CU79" i="25" s="1"/>
  <c r="CS79" i="25"/>
  <c r="CQ57" i="25"/>
  <c r="CT57" i="25" s="1"/>
  <c r="CU57" i="25" s="1"/>
  <c r="CS57" i="25"/>
  <c r="CQ38" i="25"/>
  <c r="CT38" i="25" s="1"/>
  <c r="CU38" i="25" s="1"/>
  <c r="CS38" i="25"/>
  <c r="CK45" i="25"/>
  <c r="CN45" i="25" s="1"/>
  <c r="CO45" i="25" s="1"/>
  <c r="CM45" i="25"/>
  <c r="CQ52" i="25"/>
  <c r="CT52" i="25" s="1"/>
  <c r="CU52" i="25" s="1"/>
  <c r="CS52" i="25"/>
  <c r="CQ69" i="25"/>
  <c r="CT69" i="25" s="1"/>
  <c r="CU69" i="25" s="1"/>
  <c r="CS69" i="25"/>
  <c r="CK33" i="25"/>
  <c r="CN33" i="25" s="1"/>
  <c r="CO33" i="25" s="1"/>
  <c r="CM33" i="25"/>
  <c r="CQ72" i="25"/>
  <c r="CT72" i="25" s="1"/>
  <c r="CU72" i="25" s="1"/>
  <c r="CS72" i="25"/>
  <c r="CQ45" i="25"/>
  <c r="CT45" i="25" s="1"/>
  <c r="CU45" i="25" s="1"/>
  <c r="CS45" i="25"/>
  <c r="CQ74" i="25"/>
  <c r="CT74" i="25" s="1"/>
  <c r="CU74" i="25" s="1"/>
  <c r="CS74" i="25"/>
  <c r="CQ60" i="25"/>
  <c r="CT60" i="25" s="1"/>
  <c r="CU60" i="25" s="1"/>
  <c r="CS60" i="25"/>
  <c r="CQ47" i="25"/>
  <c r="CT47" i="25" s="1"/>
  <c r="CU47" i="25" s="1"/>
  <c r="CS47" i="25"/>
  <c r="CQ37" i="25"/>
  <c r="CT37" i="25" s="1"/>
  <c r="CU37" i="25" s="1"/>
  <c r="CS37" i="25"/>
  <c r="CK60" i="25"/>
  <c r="CN60" i="25" s="1"/>
  <c r="CO60" i="25" s="1"/>
  <c r="CM60" i="25"/>
  <c r="CK15" i="25"/>
  <c r="CN15" i="25" s="1"/>
  <c r="CO15" i="25" s="1"/>
  <c r="CM15" i="25"/>
  <c r="CK56" i="25"/>
  <c r="CN56" i="25" s="1"/>
  <c r="CO56" i="25" s="1"/>
  <c r="CM56" i="25"/>
  <c r="CK63" i="25"/>
  <c r="CN63" i="25" s="1"/>
  <c r="CO63" i="25" s="1"/>
  <c r="CM63" i="25"/>
  <c r="CK73" i="25"/>
  <c r="CN73" i="25" s="1"/>
  <c r="CO73" i="25" s="1"/>
  <c r="CM73" i="25"/>
  <c r="CK51" i="25"/>
  <c r="CN51" i="25" s="1"/>
  <c r="CO51" i="25" s="1"/>
  <c r="CM51" i="25"/>
  <c r="CK17" i="25"/>
  <c r="CN17" i="25" s="1"/>
  <c r="CO17" i="25" s="1"/>
  <c r="CM17" i="25"/>
  <c r="CK46" i="25"/>
  <c r="CN46" i="25" s="1"/>
  <c r="CO46" i="25" s="1"/>
  <c r="CM46" i="25"/>
  <c r="CK7" i="25"/>
  <c r="CN7" i="25" s="1"/>
  <c r="CO7" i="25" s="1"/>
  <c r="CM7" i="25"/>
  <c r="CK31" i="25"/>
  <c r="CN31" i="25" s="1"/>
  <c r="CO31" i="25" s="1"/>
  <c r="CM31" i="25"/>
  <c r="CQ23" i="25"/>
  <c r="CT23" i="25" s="1"/>
  <c r="CU23" i="25" s="1"/>
  <c r="CS23" i="25"/>
  <c r="CQ32" i="25"/>
  <c r="CT32" i="25" s="1"/>
  <c r="CU32" i="25" s="1"/>
  <c r="CS32" i="25"/>
  <c r="CQ70" i="25"/>
  <c r="CT70" i="25" s="1"/>
  <c r="CU70" i="25" s="1"/>
  <c r="CS70" i="25"/>
  <c r="CQ35" i="25"/>
  <c r="CT35" i="25" s="1"/>
  <c r="CU35" i="25" s="1"/>
  <c r="CS35" i="25"/>
  <c r="CQ64" i="25"/>
  <c r="CT64" i="25" s="1"/>
  <c r="CU64" i="25" s="1"/>
  <c r="CS64" i="25"/>
  <c r="CK67" i="25"/>
  <c r="CN67" i="25" s="1"/>
  <c r="CO67" i="25" s="1"/>
  <c r="CM67" i="25"/>
  <c r="CQ11" i="25"/>
  <c r="CT11" i="25" s="1"/>
  <c r="CU11" i="25" s="1"/>
  <c r="CS11" i="25"/>
  <c r="CQ51" i="25"/>
  <c r="CT51" i="25" s="1"/>
  <c r="CU51" i="25" s="1"/>
  <c r="CS51" i="25"/>
  <c r="CQ63" i="25"/>
  <c r="CT63" i="25" s="1"/>
  <c r="CU63" i="25" s="1"/>
  <c r="CS63" i="25"/>
  <c r="CQ46" i="25"/>
  <c r="CT46" i="25" s="1"/>
  <c r="CU46" i="25" s="1"/>
  <c r="CS46" i="25"/>
  <c r="CQ56" i="25"/>
  <c r="CT56" i="25" s="1"/>
  <c r="CU56" i="25" s="1"/>
  <c r="CS56" i="25"/>
  <c r="CK75" i="25"/>
  <c r="CN75" i="25" s="1"/>
  <c r="CO75" i="25" s="1"/>
  <c r="CM75" i="25"/>
  <c r="CK65" i="25"/>
  <c r="CN65" i="25" s="1"/>
  <c r="CO65" i="25" s="1"/>
  <c r="CM65" i="25"/>
  <c r="CK77" i="25"/>
  <c r="CN77" i="25" s="1"/>
  <c r="CO77" i="25" s="1"/>
  <c r="CM77" i="25"/>
  <c r="CK71" i="25"/>
  <c r="CN71" i="25" s="1"/>
  <c r="CO71" i="25" s="1"/>
  <c r="CM71" i="25"/>
  <c r="CK36" i="25"/>
  <c r="CN36" i="25" s="1"/>
  <c r="CO36" i="25" s="1"/>
  <c r="CM36" i="25"/>
  <c r="CK30" i="25"/>
  <c r="CN30" i="25" s="1"/>
  <c r="CO30" i="25" s="1"/>
  <c r="CM30" i="25"/>
  <c r="CK25" i="25"/>
  <c r="CN25" i="25" s="1"/>
  <c r="CO25" i="25" s="1"/>
  <c r="CM25" i="25"/>
  <c r="CK79" i="25"/>
  <c r="CN79" i="25" s="1"/>
  <c r="CO79" i="25" s="1"/>
  <c r="CM79" i="25"/>
  <c r="CK54" i="25"/>
  <c r="CN54" i="25" s="1"/>
  <c r="CO54" i="25" s="1"/>
  <c r="CM54" i="25"/>
  <c r="CQ50" i="25"/>
  <c r="CT50" i="25" s="1"/>
  <c r="CU50" i="25" s="1"/>
  <c r="CS50" i="25"/>
  <c r="CQ65" i="25"/>
  <c r="CT65" i="25" s="1"/>
  <c r="CU65" i="25" s="1"/>
  <c r="CS65" i="25"/>
  <c r="CQ49" i="25"/>
  <c r="CT49" i="25" s="1"/>
  <c r="CU49" i="25" s="1"/>
  <c r="CS49" i="25"/>
  <c r="CQ7" i="25"/>
  <c r="CS7" i="25"/>
  <c r="CQ8" i="25"/>
  <c r="CT8" i="25" s="1"/>
  <c r="CU8" i="25" s="1"/>
  <c r="CS8" i="25"/>
  <c r="CQ14" i="25"/>
  <c r="CT14" i="25" s="1"/>
  <c r="CU14" i="25" s="1"/>
  <c r="CS14" i="25"/>
  <c r="CQ21" i="25"/>
  <c r="CT21" i="25" s="1"/>
  <c r="CU21" i="25" s="1"/>
  <c r="CS21" i="25"/>
  <c r="CQ55" i="25"/>
  <c r="CT55" i="25" s="1"/>
  <c r="CU55" i="25" s="1"/>
  <c r="CS55" i="25"/>
  <c r="CK24" i="25"/>
  <c r="CN24" i="25" s="1"/>
  <c r="CO24" i="25" s="1"/>
  <c r="CM24" i="25"/>
  <c r="CK22" i="25"/>
  <c r="CN22" i="25" s="1"/>
  <c r="CO22" i="25" s="1"/>
  <c r="CM22" i="25"/>
  <c r="CK29" i="25"/>
  <c r="CN29" i="25" s="1"/>
  <c r="CO29" i="25" s="1"/>
  <c r="CM29" i="25"/>
  <c r="CK9" i="25"/>
  <c r="CN9" i="25" s="1"/>
  <c r="CO9" i="25" s="1"/>
  <c r="CM9" i="25"/>
  <c r="CK69" i="25"/>
  <c r="CN69" i="25" s="1"/>
  <c r="CO69" i="25" s="1"/>
  <c r="CM69" i="25"/>
  <c r="CK50" i="25"/>
  <c r="CN50" i="25" s="1"/>
  <c r="CO50" i="25" s="1"/>
  <c r="CM50" i="25"/>
  <c r="CK72" i="25"/>
  <c r="CN72" i="25" s="1"/>
  <c r="CO72" i="25" s="1"/>
  <c r="CM72" i="25"/>
  <c r="CK58" i="25"/>
  <c r="CN58" i="25" s="1"/>
  <c r="CO58" i="25" s="1"/>
  <c r="CM58" i="25"/>
  <c r="CK27" i="25"/>
  <c r="CN27" i="25" s="1"/>
  <c r="CO27" i="25" s="1"/>
  <c r="CM27" i="25"/>
  <c r="CQ18" i="25"/>
  <c r="CT18" i="25" s="1"/>
  <c r="CU18" i="25" s="1"/>
  <c r="CS18" i="25"/>
  <c r="CQ29" i="25"/>
  <c r="CT29" i="25" s="1"/>
  <c r="CU29" i="25" s="1"/>
  <c r="CS29" i="25"/>
  <c r="CQ19" i="25"/>
  <c r="CT19" i="25" s="1"/>
  <c r="CU19" i="25" s="1"/>
  <c r="CS19" i="25"/>
  <c r="CQ78" i="25"/>
  <c r="CT78" i="25" s="1"/>
  <c r="CU78" i="25" s="1"/>
  <c r="CS78" i="25"/>
  <c r="CP29" i="25" l="1"/>
  <c r="CP65" i="25"/>
  <c r="CP73" i="25"/>
  <c r="CP60" i="25"/>
  <c r="CP13" i="25"/>
  <c r="CP61" i="25"/>
  <c r="CP38" i="25"/>
  <c r="CP11" i="25"/>
  <c r="CP52" i="25"/>
  <c r="CP37" i="25"/>
  <c r="CP69" i="25"/>
  <c r="CP79" i="25"/>
  <c r="CP71" i="25"/>
  <c r="CP17" i="25"/>
  <c r="CP74" i="25"/>
  <c r="CP48" i="25"/>
  <c r="CP18" i="25"/>
  <c r="CP34" i="25"/>
  <c r="CP26" i="25"/>
  <c r="CP55" i="25"/>
  <c r="CV21" i="25"/>
  <c r="CV70" i="25"/>
  <c r="CV69" i="25"/>
  <c r="CV54" i="25"/>
  <c r="CV41" i="25"/>
  <c r="CV73" i="25"/>
  <c r="CV22" i="25"/>
  <c r="CV33" i="25"/>
  <c r="CV62" i="25"/>
  <c r="CV58" i="25"/>
  <c r="CV17" i="25"/>
  <c r="CV28" i="25"/>
  <c r="CV29" i="25"/>
  <c r="CV8" i="25"/>
  <c r="CV50" i="25"/>
  <c r="CV57" i="25"/>
  <c r="CV65" i="25"/>
  <c r="CV46" i="25"/>
  <c r="CV45" i="25"/>
  <c r="CV66" i="25"/>
  <c r="CV10" i="25"/>
  <c r="CV13" i="25"/>
  <c r="CV61" i="25"/>
  <c r="CP58" i="25"/>
  <c r="CP36" i="25"/>
  <c r="CP75" i="25"/>
  <c r="CP46" i="25"/>
  <c r="CP42" i="25"/>
  <c r="CP10" i="25"/>
  <c r="CP14" i="25"/>
  <c r="CP53" i="25"/>
  <c r="CP50" i="25"/>
  <c r="CP22" i="25"/>
  <c r="CP25" i="25"/>
  <c r="CP67" i="25"/>
  <c r="CP63" i="25"/>
  <c r="CP8" i="25"/>
  <c r="CP49" i="25"/>
  <c r="CP44" i="25"/>
  <c r="CP32" i="25"/>
  <c r="CP78" i="25"/>
  <c r="CP57" i="25"/>
  <c r="CP62" i="25"/>
  <c r="CP21" i="25"/>
  <c r="CP59" i="25"/>
  <c r="CP28" i="25"/>
  <c r="CP41" i="25"/>
  <c r="CT7" i="25"/>
  <c r="CU7" i="25" s="1"/>
  <c r="CV7" i="25" s="1"/>
  <c r="CV38" i="25"/>
  <c r="CV12" i="25"/>
  <c r="CV34" i="25"/>
  <c r="CV26" i="25"/>
  <c r="CV78" i="25"/>
  <c r="CV18" i="25"/>
  <c r="CP9" i="25"/>
  <c r="CV49" i="25"/>
  <c r="CP54" i="25"/>
  <c r="CP77" i="25"/>
  <c r="CV32" i="25"/>
  <c r="CP7" i="25"/>
  <c r="CP56" i="25"/>
  <c r="CV37" i="25"/>
  <c r="CV74" i="25"/>
  <c r="CP33" i="25"/>
  <c r="CP45" i="25"/>
  <c r="CP68" i="25"/>
  <c r="CP70" i="25"/>
  <c r="CP12" i="25"/>
  <c r="CV9" i="25"/>
  <c r="CV25" i="25"/>
  <c r="CV40" i="25"/>
  <c r="CP64" i="25"/>
  <c r="CP20" i="25"/>
  <c r="CP16" i="25"/>
  <c r="CV36" i="25"/>
  <c r="CV53" i="25"/>
  <c r="CV77" i="25"/>
  <c r="CV30" i="25"/>
  <c r="CP66" i="25"/>
  <c r="CV24" i="25"/>
  <c r="CP80" i="25"/>
  <c r="CP76" i="25"/>
  <c r="CV42" i="25"/>
  <c r="CP72" i="25"/>
  <c r="CP24" i="25"/>
  <c r="CV14" i="25"/>
  <c r="CP30" i="25"/>
  <c r="CV63" i="25"/>
  <c r="CP31" i="25"/>
  <c r="CV60" i="25"/>
  <c r="CV72" i="25"/>
  <c r="CV52" i="25"/>
  <c r="CP43" i="25"/>
  <c r="CV59" i="25"/>
  <c r="CV68" i="25"/>
  <c r="CV67" i="25"/>
  <c r="CV44" i="25"/>
  <c r="CP23" i="25"/>
  <c r="CP40" i="25"/>
  <c r="CV31" i="25"/>
  <c r="CV76" i="25"/>
  <c r="CV56" i="25"/>
  <c r="CV51" i="25"/>
  <c r="CV64" i="25"/>
  <c r="CP51" i="25"/>
  <c r="CV79" i="25"/>
  <c r="CV80" i="25"/>
  <c r="CV75" i="25"/>
  <c r="CV16" i="25"/>
  <c r="CP19" i="25"/>
  <c r="CV48" i="25"/>
  <c r="CP39" i="25"/>
  <c r="CP47" i="25"/>
  <c r="CV15" i="25"/>
  <c r="CP35" i="25"/>
  <c r="CV27" i="25"/>
  <c r="CV19" i="25"/>
  <c r="CP27" i="25"/>
  <c r="CV55" i="25"/>
  <c r="CV11" i="25"/>
  <c r="CV35" i="25"/>
  <c r="CV23" i="25"/>
  <c r="CP15" i="25"/>
  <c r="CV47" i="25"/>
  <c r="CV39" i="25"/>
  <c r="CV43" i="25"/>
  <c r="CV71" i="25"/>
  <c r="CV20" i="25"/>
  <c r="CQ45" i="41"/>
  <c r="CT45" i="41" s="1"/>
  <c r="CU45" i="41" s="1"/>
  <c r="CS45" i="41"/>
  <c r="CQ42" i="41"/>
  <c r="CT42" i="41" s="1"/>
  <c r="CU42" i="41" s="1"/>
  <c r="CS42" i="41"/>
  <c r="CQ50" i="41"/>
  <c r="CT50" i="41" s="1"/>
  <c r="CU50" i="41" s="1"/>
  <c r="CS50" i="41"/>
  <c r="CQ69" i="41"/>
  <c r="CT69" i="41" s="1"/>
  <c r="CU69" i="41" s="1"/>
  <c r="CS69" i="41"/>
  <c r="CQ49" i="41"/>
  <c r="CT49" i="41" s="1"/>
  <c r="CU49" i="41" s="1"/>
  <c r="CS49" i="41"/>
  <c r="CQ80" i="41"/>
  <c r="CT80" i="41" s="1"/>
  <c r="CU80" i="41" s="1"/>
  <c r="CS80" i="41"/>
  <c r="CQ58" i="41"/>
  <c r="CT58" i="41" s="1"/>
  <c r="CU58" i="41" s="1"/>
  <c r="CS58" i="41"/>
  <c r="CQ37" i="41"/>
  <c r="CT37" i="41" s="1"/>
  <c r="CU37" i="41" s="1"/>
  <c r="CS37" i="41"/>
  <c r="CQ46" i="41"/>
  <c r="CT46" i="41" s="1"/>
  <c r="CU46" i="41" s="1"/>
  <c r="CS46" i="41"/>
  <c r="CQ76" i="41"/>
  <c r="CT76" i="41" s="1"/>
  <c r="CU76" i="41" s="1"/>
  <c r="CS76" i="41"/>
  <c r="CK18" i="41"/>
  <c r="CN18" i="41" s="1"/>
  <c r="CO18" i="41" s="1"/>
  <c r="CM18" i="41"/>
  <c r="CK40" i="41"/>
  <c r="CN40" i="41" s="1"/>
  <c r="CO40" i="41" s="1"/>
  <c r="CM40" i="41"/>
  <c r="CK56" i="41"/>
  <c r="CN56" i="41" s="1"/>
  <c r="CO56" i="41" s="1"/>
  <c r="CM56" i="41"/>
  <c r="CK15" i="41"/>
  <c r="CN15" i="41" s="1"/>
  <c r="CO15" i="41" s="1"/>
  <c r="CM15" i="41"/>
  <c r="CK30" i="41"/>
  <c r="CN30" i="41" s="1"/>
  <c r="CO30" i="41" s="1"/>
  <c r="CM30" i="41"/>
  <c r="CK63" i="41"/>
  <c r="CN63" i="41" s="1"/>
  <c r="CO63" i="41" s="1"/>
  <c r="CM63" i="41"/>
  <c r="CK26" i="41"/>
  <c r="CN26" i="41" s="1"/>
  <c r="CO26" i="41" s="1"/>
  <c r="CM26" i="41"/>
  <c r="CK7" i="41"/>
  <c r="CN7" i="41" s="1"/>
  <c r="CO7" i="41" s="1"/>
  <c r="CM7" i="41"/>
  <c r="CK64" i="41"/>
  <c r="CN64" i="41" s="1"/>
  <c r="CO64" i="41" s="1"/>
  <c r="CM64" i="41"/>
  <c r="CQ51" i="41"/>
  <c r="CT51" i="41" s="1"/>
  <c r="CU51" i="41" s="1"/>
  <c r="CS51" i="41"/>
  <c r="CQ31" i="41"/>
  <c r="CT31" i="41" s="1"/>
  <c r="CU31" i="41" s="1"/>
  <c r="CS31" i="41"/>
  <c r="CQ74" i="41"/>
  <c r="CT74" i="41" s="1"/>
  <c r="CU74" i="41" s="1"/>
  <c r="CS74" i="41"/>
  <c r="CQ20" i="41"/>
  <c r="CT20" i="41" s="1"/>
  <c r="CU20" i="41" s="1"/>
  <c r="CS20" i="41"/>
  <c r="CQ15" i="41"/>
  <c r="CT15" i="41" s="1"/>
  <c r="CU15" i="41" s="1"/>
  <c r="CS15" i="41"/>
  <c r="CQ62" i="41"/>
  <c r="CT62" i="41" s="1"/>
  <c r="CU62" i="41" s="1"/>
  <c r="CS62" i="41"/>
  <c r="CQ7" i="41"/>
  <c r="CT7" i="41" s="1"/>
  <c r="CU7" i="41" s="1"/>
  <c r="CS7" i="41"/>
  <c r="CQ77" i="41"/>
  <c r="CT77" i="41" s="1"/>
  <c r="CU77" i="41" s="1"/>
  <c r="CS77" i="41"/>
  <c r="CQ44" i="41"/>
  <c r="CT44" i="41" s="1"/>
  <c r="CU44" i="41" s="1"/>
  <c r="CS44" i="41"/>
  <c r="CK25" i="41"/>
  <c r="CN25" i="41" s="1"/>
  <c r="CO25" i="41" s="1"/>
  <c r="CM25" i="41"/>
  <c r="CK69" i="41"/>
  <c r="CN69" i="41" s="1"/>
  <c r="CO69" i="41" s="1"/>
  <c r="CM69" i="41"/>
  <c r="CK46" i="41"/>
  <c r="CN46" i="41" s="1"/>
  <c r="CO46" i="41" s="1"/>
  <c r="CM46" i="41"/>
  <c r="CK39" i="41"/>
  <c r="CN39" i="41" s="1"/>
  <c r="CO39" i="41" s="1"/>
  <c r="CM39" i="41"/>
  <c r="CK42" i="41"/>
  <c r="CN42" i="41" s="1"/>
  <c r="CO42" i="41" s="1"/>
  <c r="CM42" i="41"/>
  <c r="CK79" i="41"/>
  <c r="CN79" i="41" s="1"/>
  <c r="CO79" i="41" s="1"/>
  <c r="CM79" i="41"/>
  <c r="CK23" i="41"/>
  <c r="CN23" i="41" s="1"/>
  <c r="CO23" i="41" s="1"/>
  <c r="CM23" i="41"/>
  <c r="CK78" i="41"/>
  <c r="CN78" i="41" s="1"/>
  <c r="CO78" i="41" s="1"/>
  <c r="CM78" i="41"/>
  <c r="CK43" i="41"/>
  <c r="CN43" i="41" s="1"/>
  <c r="CO43" i="41" s="1"/>
  <c r="CM43" i="41"/>
  <c r="CQ16" i="41"/>
  <c r="CT16" i="41" s="1"/>
  <c r="CU16" i="41" s="1"/>
  <c r="CS16" i="41"/>
  <c r="CQ35" i="41"/>
  <c r="CT35" i="41" s="1"/>
  <c r="CU35" i="41" s="1"/>
  <c r="CS35" i="41"/>
  <c r="CQ75" i="41"/>
  <c r="CT75" i="41" s="1"/>
  <c r="CU75" i="41" s="1"/>
  <c r="CS75" i="41"/>
  <c r="CQ55" i="41"/>
  <c r="CT55" i="41" s="1"/>
  <c r="CU55" i="41" s="1"/>
  <c r="CS55" i="41"/>
  <c r="CQ24" i="41"/>
  <c r="CT24" i="41" s="1"/>
  <c r="CU24" i="41" s="1"/>
  <c r="CS24" i="41"/>
  <c r="CQ73" i="41"/>
  <c r="CT73" i="41" s="1"/>
  <c r="CU73" i="41" s="1"/>
  <c r="CS73" i="41"/>
  <c r="CQ78" i="41"/>
  <c r="CT78" i="41" s="1"/>
  <c r="CU78" i="41" s="1"/>
  <c r="CS78" i="41"/>
  <c r="CQ32" i="41"/>
  <c r="CT32" i="41" s="1"/>
  <c r="CU32" i="41" s="1"/>
  <c r="CS32" i="41"/>
  <c r="CQ61" i="41"/>
  <c r="CT61" i="41" s="1"/>
  <c r="CU61" i="41" s="1"/>
  <c r="CS61" i="41"/>
  <c r="CQ27" i="41"/>
  <c r="CT27" i="41" s="1"/>
  <c r="CU27" i="41" s="1"/>
  <c r="CS27" i="41"/>
  <c r="CK67" i="41"/>
  <c r="CN67" i="41" s="1"/>
  <c r="CO67" i="41" s="1"/>
  <c r="CM67" i="41"/>
  <c r="CK58" i="41"/>
  <c r="CN58" i="41" s="1"/>
  <c r="CO58" i="41" s="1"/>
  <c r="CM58" i="41"/>
  <c r="CK11" i="41"/>
  <c r="CN11" i="41" s="1"/>
  <c r="CO11" i="41" s="1"/>
  <c r="CM11" i="41"/>
  <c r="CK24" i="41"/>
  <c r="CN24" i="41" s="1"/>
  <c r="CO24" i="41" s="1"/>
  <c r="CM24" i="41"/>
  <c r="CK54" i="41"/>
  <c r="CN54" i="41" s="1"/>
  <c r="CO54" i="41" s="1"/>
  <c r="CM54" i="41"/>
  <c r="CK71" i="41"/>
  <c r="CN71" i="41" s="1"/>
  <c r="CO71" i="41" s="1"/>
  <c r="CM71" i="41"/>
  <c r="CK45" i="41"/>
  <c r="CN45" i="41" s="1"/>
  <c r="CO45" i="41" s="1"/>
  <c r="CM45" i="41"/>
  <c r="CK76" i="41"/>
  <c r="CN76" i="41" s="1"/>
  <c r="CO76" i="41" s="1"/>
  <c r="CM76" i="41"/>
  <c r="CK52" i="41"/>
  <c r="CN52" i="41" s="1"/>
  <c r="CO52" i="41" s="1"/>
  <c r="CM52" i="41"/>
  <c r="CQ40" i="41"/>
  <c r="CT40" i="41" s="1"/>
  <c r="CU40" i="41" s="1"/>
  <c r="CS40" i="41"/>
  <c r="CQ59" i="41"/>
  <c r="CT59" i="41" s="1"/>
  <c r="CU59" i="41" s="1"/>
  <c r="CS59" i="41"/>
  <c r="CQ56" i="41"/>
  <c r="CT56" i="41" s="1"/>
  <c r="CU56" i="41" s="1"/>
  <c r="CS56" i="41"/>
  <c r="CQ79" i="41"/>
  <c r="CT79" i="41" s="1"/>
  <c r="CU79" i="41" s="1"/>
  <c r="CS79" i="41"/>
  <c r="CQ18" i="41"/>
  <c r="CT18" i="41" s="1"/>
  <c r="CU18" i="41" s="1"/>
  <c r="CS18" i="41"/>
  <c r="CQ39" i="41"/>
  <c r="CT39" i="41" s="1"/>
  <c r="CU39" i="41" s="1"/>
  <c r="CS39" i="41"/>
  <c r="CQ12" i="41"/>
  <c r="CT12" i="41" s="1"/>
  <c r="CU12" i="41" s="1"/>
  <c r="CS12" i="41"/>
  <c r="CQ30" i="41"/>
  <c r="CT30" i="41" s="1"/>
  <c r="CU30" i="41" s="1"/>
  <c r="CS30" i="41"/>
  <c r="CQ11" i="41"/>
  <c r="CT11" i="41" s="1"/>
  <c r="CU11" i="41" s="1"/>
  <c r="CS11" i="41"/>
  <c r="CK49" i="41"/>
  <c r="CN49" i="41" s="1"/>
  <c r="CO49" i="41" s="1"/>
  <c r="CM49" i="41"/>
  <c r="CK68" i="41"/>
  <c r="CN68" i="41" s="1"/>
  <c r="CO68" i="41" s="1"/>
  <c r="CM68" i="41"/>
  <c r="CK51" i="41"/>
  <c r="CN51" i="41" s="1"/>
  <c r="CO51" i="41" s="1"/>
  <c r="CM51" i="41"/>
  <c r="CK13" i="41"/>
  <c r="CN13" i="41" s="1"/>
  <c r="CO13" i="41" s="1"/>
  <c r="CM13" i="41"/>
  <c r="CK74" i="41"/>
  <c r="CN74" i="41" s="1"/>
  <c r="CO74" i="41" s="1"/>
  <c r="CM74" i="41"/>
  <c r="CK14" i="41"/>
  <c r="CN14" i="41" s="1"/>
  <c r="CO14" i="41" s="1"/>
  <c r="CM14" i="41"/>
  <c r="CK33" i="41"/>
  <c r="CN33" i="41" s="1"/>
  <c r="CO33" i="41" s="1"/>
  <c r="CM33" i="41"/>
  <c r="CK34" i="41"/>
  <c r="CN34" i="41" s="1"/>
  <c r="CO34" i="41" s="1"/>
  <c r="CM34" i="41"/>
  <c r="CK41" i="41"/>
  <c r="CN41" i="41" s="1"/>
  <c r="CO41" i="41" s="1"/>
  <c r="CM41" i="41"/>
  <c r="CQ60" i="41"/>
  <c r="CT60" i="41" s="1"/>
  <c r="CU60" i="41" s="1"/>
  <c r="CS60" i="41"/>
  <c r="CQ67" i="41"/>
  <c r="CT67" i="41" s="1"/>
  <c r="CU67" i="41" s="1"/>
  <c r="CS67" i="41"/>
  <c r="CQ22" i="41"/>
  <c r="CT22" i="41" s="1"/>
  <c r="CU22" i="41" s="1"/>
  <c r="CS22" i="41"/>
  <c r="CQ64" i="41"/>
  <c r="CT64" i="41" s="1"/>
  <c r="CU64" i="41" s="1"/>
  <c r="CS64" i="41"/>
  <c r="CQ9" i="41"/>
  <c r="CT9" i="41" s="1"/>
  <c r="CU9" i="41" s="1"/>
  <c r="CS9" i="41"/>
  <c r="CQ54" i="41"/>
  <c r="CT54" i="41" s="1"/>
  <c r="CU54" i="41" s="1"/>
  <c r="CS54" i="41"/>
  <c r="CQ48" i="41"/>
  <c r="CT48" i="41" s="1"/>
  <c r="CU48" i="41" s="1"/>
  <c r="CS48" i="41"/>
  <c r="CQ23" i="41"/>
  <c r="CT23" i="41" s="1"/>
  <c r="CU23" i="41" s="1"/>
  <c r="CS23" i="41"/>
  <c r="CQ19" i="41"/>
  <c r="CT19" i="41" s="1"/>
  <c r="CU19" i="41" s="1"/>
  <c r="CS19" i="41"/>
  <c r="CQ36" i="41"/>
  <c r="CT36" i="41" s="1"/>
  <c r="CU36" i="41" s="1"/>
  <c r="CS36" i="41"/>
  <c r="CK27" i="41"/>
  <c r="CN27" i="41" s="1"/>
  <c r="CO27" i="41" s="1"/>
  <c r="CM27" i="41"/>
  <c r="CK57" i="41"/>
  <c r="CN57" i="41" s="1"/>
  <c r="CO57" i="41" s="1"/>
  <c r="CM57" i="41"/>
  <c r="CK50" i="41"/>
  <c r="CN50" i="41" s="1"/>
  <c r="CO50" i="41" s="1"/>
  <c r="CM50" i="41"/>
  <c r="CK48" i="41"/>
  <c r="CN48" i="41" s="1"/>
  <c r="CO48" i="41" s="1"/>
  <c r="CM48" i="41"/>
  <c r="CK28" i="41"/>
  <c r="CN28" i="41" s="1"/>
  <c r="CO28" i="41" s="1"/>
  <c r="CM28" i="41"/>
  <c r="CK29" i="41"/>
  <c r="CN29" i="41" s="1"/>
  <c r="CO29" i="41" s="1"/>
  <c r="CM29" i="41"/>
  <c r="CK21" i="41"/>
  <c r="CN21" i="41" s="1"/>
  <c r="CO21" i="41" s="1"/>
  <c r="CM21" i="41"/>
  <c r="CK36" i="41"/>
  <c r="CN36" i="41" s="1"/>
  <c r="CO36" i="41" s="1"/>
  <c r="CM36" i="41"/>
  <c r="CK12" i="41"/>
  <c r="CN12" i="41" s="1"/>
  <c r="CO12" i="41" s="1"/>
  <c r="CM12" i="41"/>
  <c r="CK75" i="41"/>
  <c r="CN75" i="41" s="1"/>
  <c r="CO75" i="41" s="1"/>
  <c r="CM75" i="41"/>
  <c r="CQ68" i="41"/>
  <c r="CT68" i="41" s="1"/>
  <c r="CU68" i="41" s="1"/>
  <c r="CS68" i="41"/>
  <c r="CQ17" i="41"/>
  <c r="CT17" i="41" s="1"/>
  <c r="CU17" i="41" s="1"/>
  <c r="CS17" i="41"/>
  <c r="CQ14" i="41"/>
  <c r="CT14" i="41" s="1"/>
  <c r="CU14" i="41" s="1"/>
  <c r="CS14" i="41"/>
  <c r="CQ33" i="41"/>
  <c r="CT33" i="41" s="1"/>
  <c r="CU33" i="41" s="1"/>
  <c r="CS33" i="41"/>
  <c r="CQ29" i="41"/>
  <c r="CT29" i="41" s="1"/>
  <c r="CU29" i="41" s="1"/>
  <c r="CS29" i="41"/>
  <c r="CQ28" i="41"/>
  <c r="CT28" i="41" s="1"/>
  <c r="CU28" i="41" s="1"/>
  <c r="CS28" i="41"/>
  <c r="CQ63" i="41"/>
  <c r="CT63" i="41" s="1"/>
  <c r="CU63" i="41" s="1"/>
  <c r="CS63" i="41"/>
  <c r="CQ43" i="41"/>
  <c r="CT43" i="41" s="1"/>
  <c r="CU43" i="41" s="1"/>
  <c r="CS43" i="41"/>
  <c r="CK22" i="41"/>
  <c r="CN22" i="41" s="1"/>
  <c r="CO22" i="41" s="1"/>
  <c r="CM22" i="41"/>
  <c r="CK61" i="41"/>
  <c r="CN61" i="41" s="1"/>
  <c r="CO61" i="41" s="1"/>
  <c r="CM61" i="41"/>
  <c r="CK72" i="41"/>
  <c r="CN72" i="41" s="1"/>
  <c r="CO72" i="41" s="1"/>
  <c r="CM72" i="41"/>
  <c r="CK65" i="41"/>
  <c r="CN65" i="41" s="1"/>
  <c r="CO65" i="41" s="1"/>
  <c r="CM65" i="41"/>
  <c r="CK16" i="41"/>
  <c r="CN16" i="41" s="1"/>
  <c r="CO16" i="41" s="1"/>
  <c r="CM16" i="41"/>
  <c r="CK37" i="41"/>
  <c r="CN37" i="41" s="1"/>
  <c r="CO37" i="41" s="1"/>
  <c r="CM37" i="41"/>
  <c r="CK62" i="41"/>
  <c r="CN62" i="41" s="1"/>
  <c r="CO62" i="41" s="1"/>
  <c r="CM62" i="41"/>
  <c r="CK77" i="41"/>
  <c r="CN77" i="41" s="1"/>
  <c r="CO77" i="41" s="1"/>
  <c r="CM77" i="41"/>
  <c r="CK55" i="41"/>
  <c r="CN55" i="41" s="1"/>
  <c r="CO55" i="41" s="1"/>
  <c r="CM55" i="41"/>
  <c r="CK60" i="41"/>
  <c r="CN60" i="41" s="1"/>
  <c r="CO60" i="41" s="1"/>
  <c r="CM60" i="41"/>
  <c r="CQ34" i="41"/>
  <c r="CT34" i="41" s="1"/>
  <c r="CU34" i="41" s="1"/>
  <c r="CS34" i="41"/>
  <c r="CQ21" i="41"/>
  <c r="CT21" i="41" s="1"/>
  <c r="CU21" i="41" s="1"/>
  <c r="CS21" i="41"/>
  <c r="CQ66" i="41"/>
  <c r="CT66" i="41" s="1"/>
  <c r="CU66" i="41" s="1"/>
  <c r="CS66" i="41"/>
  <c r="CQ41" i="41"/>
  <c r="CT41" i="41" s="1"/>
  <c r="CU41" i="41" s="1"/>
  <c r="CS41" i="41"/>
  <c r="CQ8" i="41"/>
  <c r="CT8" i="41" s="1"/>
  <c r="CU8" i="41" s="1"/>
  <c r="CS8" i="41"/>
  <c r="CQ10" i="41"/>
  <c r="CT10" i="41" s="1"/>
  <c r="CU10" i="41" s="1"/>
  <c r="CS10" i="41"/>
  <c r="CQ13" i="41"/>
  <c r="CT13" i="41" s="1"/>
  <c r="CU13" i="41" s="1"/>
  <c r="CS13" i="41"/>
  <c r="CQ72" i="41"/>
  <c r="CT72" i="41" s="1"/>
  <c r="CU72" i="41" s="1"/>
  <c r="CS72" i="41"/>
  <c r="CQ47" i="41"/>
  <c r="CT47" i="41" s="1"/>
  <c r="CU47" i="41" s="1"/>
  <c r="CS47" i="41"/>
  <c r="CQ70" i="41"/>
  <c r="CT70" i="41" s="1"/>
  <c r="CU70" i="41" s="1"/>
  <c r="CS70" i="41"/>
  <c r="CK19" i="41"/>
  <c r="CN19" i="41" s="1"/>
  <c r="CO19" i="41" s="1"/>
  <c r="CM19" i="41"/>
  <c r="CK20" i="41"/>
  <c r="CN20" i="41" s="1"/>
  <c r="CO20" i="41" s="1"/>
  <c r="CM20" i="41"/>
  <c r="CK70" i="41"/>
  <c r="CN70" i="41" s="1"/>
  <c r="CO70" i="41" s="1"/>
  <c r="CM70" i="41"/>
  <c r="CK32" i="41"/>
  <c r="CN32" i="41" s="1"/>
  <c r="CO32" i="41" s="1"/>
  <c r="CM32" i="41"/>
  <c r="CK38" i="41"/>
  <c r="CN38" i="41" s="1"/>
  <c r="CO38" i="41" s="1"/>
  <c r="CM38" i="41"/>
  <c r="CK44" i="41"/>
  <c r="CN44" i="41" s="1"/>
  <c r="CO44" i="41" s="1"/>
  <c r="CM44" i="41"/>
  <c r="CK80" i="41"/>
  <c r="CN80" i="41" s="1"/>
  <c r="CO80" i="41" s="1"/>
  <c r="CM80" i="41"/>
  <c r="CK73" i="41"/>
  <c r="CN73" i="41" s="1"/>
  <c r="CO73" i="41" s="1"/>
  <c r="CM73" i="41"/>
  <c r="CK10" i="41"/>
  <c r="CN10" i="41" s="1"/>
  <c r="CO10" i="41" s="1"/>
  <c r="CM10" i="41"/>
  <c r="CQ26" i="41"/>
  <c r="CT26" i="41" s="1"/>
  <c r="CU26" i="41" s="1"/>
  <c r="CS26" i="41"/>
  <c r="CQ25" i="41"/>
  <c r="CT25" i="41" s="1"/>
  <c r="CU25" i="41" s="1"/>
  <c r="CS25" i="41"/>
  <c r="CQ65" i="41"/>
  <c r="CT65" i="41" s="1"/>
  <c r="CU65" i="41" s="1"/>
  <c r="CS65" i="41"/>
  <c r="CQ38" i="41"/>
  <c r="CT38" i="41" s="1"/>
  <c r="CU38" i="41" s="1"/>
  <c r="CS38" i="41"/>
  <c r="CQ57" i="41"/>
  <c r="CT57" i="41" s="1"/>
  <c r="CU57" i="41" s="1"/>
  <c r="CS57" i="41"/>
  <c r="CQ53" i="41"/>
  <c r="CT53" i="41" s="1"/>
  <c r="CU53" i="41" s="1"/>
  <c r="CS53" i="41"/>
  <c r="CQ52" i="41"/>
  <c r="CT52" i="41" s="1"/>
  <c r="CU52" i="41" s="1"/>
  <c r="CS52" i="41"/>
  <c r="CQ71" i="41"/>
  <c r="CT71" i="41" s="1"/>
  <c r="CU71" i="41" s="1"/>
  <c r="CS71" i="41"/>
  <c r="CK17" i="41"/>
  <c r="CN17" i="41" s="1"/>
  <c r="CO17" i="41" s="1"/>
  <c r="CM17" i="41"/>
  <c r="CK35" i="41"/>
  <c r="CN35" i="41" s="1"/>
  <c r="CO35" i="41" s="1"/>
  <c r="CM35" i="41"/>
  <c r="CK9" i="41"/>
  <c r="CN9" i="41" s="1"/>
  <c r="CO9" i="41" s="1"/>
  <c r="CM9" i="41"/>
  <c r="CK47" i="41"/>
  <c r="CN47" i="41" s="1"/>
  <c r="CO47" i="41" s="1"/>
  <c r="CM47" i="41"/>
  <c r="CK8" i="41"/>
  <c r="CN8" i="41" s="1"/>
  <c r="CO8" i="41" s="1"/>
  <c r="CM8" i="41"/>
  <c r="CK66" i="41"/>
  <c r="CN66" i="41" s="1"/>
  <c r="CO66" i="41" s="1"/>
  <c r="CM66" i="41"/>
  <c r="CK59" i="41"/>
  <c r="CN59" i="41" s="1"/>
  <c r="CO59" i="41" s="1"/>
  <c r="CM59" i="41"/>
  <c r="CK53" i="41"/>
  <c r="CN53" i="41" s="1"/>
  <c r="CO53" i="41" s="1"/>
  <c r="CM53" i="41"/>
  <c r="CK31" i="41"/>
  <c r="CN31" i="41" s="1"/>
  <c r="CO31" i="41" s="1"/>
  <c r="CM31" i="41"/>
  <c r="CV66" i="41" l="1"/>
  <c r="CV14" i="41"/>
  <c r="CV18" i="41"/>
  <c r="CV73" i="41"/>
  <c r="CV62" i="41"/>
  <c r="CV45" i="41"/>
  <c r="CV26" i="41"/>
  <c r="CV23" i="41"/>
  <c r="CV61" i="41"/>
  <c r="CV76" i="41"/>
  <c r="CV69" i="41"/>
  <c r="CV52" i="41"/>
  <c r="CV10" i="41"/>
  <c r="CV28" i="41"/>
  <c r="CV67" i="41"/>
  <c r="CV59" i="41"/>
  <c r="CV75" i="41"/>
  <c r="CV44" i="41"/>
  <c r="CP16" i="41"/>
  <c r="CP22" i="41"/>
  <c r="CP34" i="41"/>
  <c r="CP38" i="41"/>
  <c r="CP62" i="41"/>
  <c r="CP46" i="41"/>
  <c r="CP56" i="41"/>
  <c r="CP73" i="41"/>
  <c r="CP48" i="41"/>
  <c r="CP74" i="41"/>
  <c r="CP54" i="41"/>
  <c r="CP8" i="41"/>
  <c r="CP20" i="41"/>
  <c r="CP17" i="41"/>
  <c r="CV65" i="41"/>
  <c r="CV21" i="41"/>
  <c r="CV29" i="41"/>
  <c r="CP12" i="41"/>
  <c r="CV64" i="41"/>
  <c r="CP13" i="41"/>
  <c r="CP49" i="41"/>
  <c r="CV40" i="41"/>
  <c r="CP45" i="41"/>
  <c r="CP24" i="41"/>
  <c r="CV24" i="41"/>
  <c r="CV35" i="41"/>
  <c r="CP78" i="41"/>
  <c r="CP42" i="41"/>
  <c r="CV77" i="41"/>
  <c r="CV15" i="41"/>
  <c r="CV31" i="41"/>
  <c r="CP40" i="41"/>
  <c r="CV46" i="41"/>
  <c r="CV80" i="41"/>
  <c r="CV53" i="41"/>
  <c r="CP32" i="41"/>
  <c r="CV72" i="41"/>
  <c r="CP37" i="41"/>
  <c r="CV17" i="41"/>
  <c r="CP29" i="41"/>
  <c r="CV36" i="41"/>
  <c r="CV48" i="41"/>
  <c r="CV12" i="41"/>
  <c r="CP51" i="41"/>
  <c r="CP71" i="41"/>
  <c r="CP61" i="41"/>
  <c r="CP36" i="41"/>
  <c r="CP57" i="41"/>
  <c r="CV54" i="41"/>
  <c r="CP14" i="41"/>
  <c r="CV78" i="41"/>
  <c r="CV16" i="41"/>
  <c r="CV51" i="41"/>
  <c r="CP26" i="41"/>
  <c r="CV37" i="41"/>
  <c r="CV49" i="41"/>
  <c r="CV42" i="41"/>
  <c r="CP66" i="41"/>
  <c r="CP9" i="41"/>
  <c r="CV57" i="41"/>
  <c r="CV25" i="41"/>
  <c r="CP10" i="41"/>
  <c r="CP44" i="41"/>
  <c r="CV70" i="41"/>
  <c r="CV13" i="41"/>
  <c r="CV41" i="41"/>
  <c r="CV63" i="41"/>
  <c r="CV68" i="41"/>
  <c r="CP28" i="41"/>
  <c r="CV22" i="41"/>
  <c r="CP41" i="41"/>
  <c r="CV39" i="41"/>
  <c r="CV56" i="41"/>
  <c r="CP52" i="41"/>
  <c r="CV27" i="41"/>
  <c r="CP25" i="41"/>
  <c r="CV20" i="41"/>
  <c r="CP79" i="41"/>
  <c r="CP64" i="41"/>
  <c r="CP47" i="41"/>
  <c r="CP53" i="41"/>
  <c r="CV71" i="41"/>
  <c r="CP80" i="41"/>
  <c r="CV47" i="41"/>
  <c r="CV34" i="41"/>
  <c r="CP77" i="41"/>
  <c r="CV33" i="41"/>
  <c r="CP21" i="41"/>
  <c r="CP50" i="41"/>
  <c r="CV60" i="41"/>
  <c r="CV79" i="41"/>
  <c r="CP58" i="41"/>
  <c r="CV55" i="41"/>
  <c r="CV7" i="41"/>
  <c r="CV74" i="41"/>
  <c r="CP30" i="41"/>
  <c r="CP18" i="41"/>
  <c r="CV58" i="41"/>
  <c r="CV50" i="41"/>
  <c r="CV38" i="41"/>
  <c r="CP70" i="41"/>
  <c r="CV8" i="41"/>
  <c r="CP65" i="41"/>
  <c r="CV43" i="41"/>
  <c r="CV19" i="41"/>
  <c r="CV9" i="41"/>
  <c r="CP33" i="41"/>
  <c r="CV30" i="41"/>
  <c r="CV32" i="41"/>
  <c r="CP69" i="41"/>
  <c r="CP59" i="41"/>
  <c r="CP72" i="41"/>
  <c r="CP75" i="41"/>
  <c r="CP68" i="41"/>
  <c r="CP67" i="41"/>
  <c r="CP43" i="41"/>
  <c r="CP7" i="41"/>
  <c r="CP15" i="41"/>
  <c r="CP35" i="41"/>
  <c r="CP19" i="41"/>
  <c r="CP60" i="41"/>
  <c r="CP27" i="41"/>
  <c r="CP76" i="41"/>
  <c r="CP39" i="41"/>
  <c r="CP31" i="41"/>
  <c r="CP55" i="41"/>
  <c r="CV11" i="41"/>
  <c r="CP11" i="41"/>
  <c r="CP23" i="41"/>
  <c r="CP63" i="41"/>
  <c r="DA8" i="41" l="1"/>
  <c r="DC8" i="41" s="1"/>
  <c r="DA12" i="41"/>
  <c r="DC12" i="41" s="1"/>
  <c r="DA16" i="41"/>
  <c r="DC16" i="41" s="1"/>
  <c r="DA20" i="41"/>
  <c r="DC20" i="41" s="1"/>
  <c r="DA24" i="41"/>
  <c r="DC24" i="41" s="1"/>
  <c r="DA28" i="41"/>
  <c r="DC28" i="41" s="1"/>
  <c r="DA32" i="41"/>
  <c r="DC32" i="41" s="1"/>
  <c r="DA36" i="41"/>
  <c r="DC36" i="41" s="1"/>
  <c r="DA40" i="41"/>
  <c r="DC40" i="41" s="1"/>
  <c r="DA44" i="41"/>
  <c r="DC44" i="41" s="1"/>
  <c r="DA48" i="41"/>
  <c r="DC48" i="41" s="1"/>
  <c r="DA52" i="41"/>
  <c r="DC52" i="41" s="1"/>
  <c r="DA56" i="41"/>
  <c r="DC56" i="41" s="1"/>
  <c r="DA60" i="41"/>
  <c r="DC60" i="41" s="1"/>
  <c r="DA64" i="41"/>
  <c r="DC64" i="41" s="1"/>
  <c r="DA68" i="41"/>
  <c r="DC68" i="41" s="1"/>
  <c r="DA72" i="41"/>
  <c r="DC72" i="41" s="1"/>
  <c r="DA76" i="41"/>
  <c r="DC76" i="41" s="1"/>
  <c r="DA80" i="41"/>
  <c r="DC80" i="41" s="1"/>
  <c r="DA9" i="41"/>
  <c r="DC9" i="41" s="1"/>
  <c r="DA13" i="41"/>
  <c r="DC13" i="41" s="1"/>
  <c r="DA17" i="41"/>
  <c r="DC17" i="41" s="1"/>
  <c r="DA21" i="41"/>
  <c r="DC21" i="41" s="1"/>
  <c r="DA25" i="41"/>
  <c r="DC25" i="41" s="1"/>
  <c r="DA29" i="41"/>
  <c r="DC29" i="41" s="1"/>
  <c r="DA33" i="41"/>
  <c r="DC33" i="41" s="1"/>
  <c r="DA37" i="41"/>
  <c r="DC37" i="41" s="1"/>
  <c r="DA41" i="41"/>
  <c r="DC41" i="41" s="1"/>
  <c r="DA45" i="41"/>
  <c r="DC45" i="41" s="1"/>
  <c r="DA49" i="41"/>
  <c r="DC49" i="41" s="1"/>
  <c r="DA53" i="41"/>
  <c r="DC53" i="41" s="1"/>
  <c r="DA57" i="41"/>
  <c r="DC57" i="41" s="1"/>
  <c r="DA61" i="41"/>
  <c r="DC61" i="41" s="1"/>
  <c r="DA65" i="41"/>
  <c r="DC65" i="41" s="1"/>
  <c r="DA69" i="41"/>
  <c r="DC69" i="41" s="1"/>
  <c r="DA73" i="41"/>
  <c r="DC73" i="41" s="1"/>
  <c r="DA77" i="41"/>
  <c r="DC77" i="41" s="1"/>
  <c r="DA7" i="41"/>
  <c r="DC7" i="41" s="1"/>
  <c r="DA10" i="41"/>
  <c r="DC10" i="41" s="1"/>
  <c r="DA18" i="41"/>
  <c r="DC18" i="41" s="1"/>
  <c r="DA26" i="41"/>
  <c r="DC26" i="41" s="1"/>
  <c r="DA34" i="41"/>
  <c r="DC34" i="41" s="1"/>
  <c r="DA42" i="41"/>
  <c r="DC42" i="41" s="1"/>
  <c r="DA50" i="41"/>
  <c r="DC50" i="41" s="1"/>
  <c r="DA58" i="41"/>
  <c r="DC58" i="41" s="1"/>
  <c r="DA66" i="41"/>
  <c r="DC66" i="41" s="1"/>
  <c r="DA74" i="41"/>
  <c r="DC74" i="41" s="1"/>
  <c r="DA11" i="41"/>
  <c r="DC11" i="41" s="1"/>
  <c r="DA19" i="41"/>
  <c r="DC19" i="41" s="1"/>
  <c r="DA27" i="41"/>
  <c r="DC27" i="41" s="1"/>
  <c r="DA35" i="41"/>
  <c r="DC35" i="41" s="1"/>
  <c r="DA43" i="41"/>
  <c r="DC43" i="41" s="1"/>
  <c r="DA51" i="41"/>
  <c r="DC51" i="41" s="1"/>
  <c r="DA59" i="41"/>
  <c r="DC59" i="41" s="1"/>
  <c r="DA67" i="41"/>
  <c r="DC67" i="41" s="1"/>
  <c r="DA75" i="41"/>
  <c r="DC75" i="41" s="1"/>
  <c r="DA14" i="41"/>
  <c r="DC14" i="41" s="1"/>
  <c r="DA22" i="41"/>
  <c r="DC22" i="41" s="1"/>
  <c r="DA30" i="41"/>
  <c r="DC30" i="41" s="1"/>
  <c r="DA38" i="41"/>
  <c r="DC38" i="41" s="1"/>
  <c r="DA46" i="41"/>
  <c r="DC46" i="41" s="1"/>
  <c r="DA54" i="41"/>
  <c r="DC54" i="41" s="1"/>
  <c r="DA62" i="41"/>
  <c r="DC62" i="41" s="1"/>
  <c r="DA70" i="41"/>
  <c r="DC70" i="41" s="1"/>
  <c r="DA78" i="41"/>
  <c r="DC78" i="41" s="1"/>
  <c r="DA15" i="41"/>
  <c r="DC15" i="41" s="1"/>
  <c r="DA23" i="41"/>
  <c r="DC23" i="41" s="1"/>
  <c r="DA31" i="41"/>
  <c r="DC31" i="41" s="1"/>
  <c r="DA39" i="41"/>
  <c r="DC39" i="41" s="1"/>
  <c r="DA47" i="41"/>
  <c r="DC47" i="41" s="1"/>
  <c r="DA55" i="41"/>
  <c r="DC55" i="41" s="1"/>
  <c r="DA63" i="41"/>
  <c r="DC63" i="41" s="1"/>
  <c r="DA71" i="41"/>
  <c r="DC71" i="41" s="1"/>
  <c r="DA79" i="41"/>
  <c r="DC79" i="41" s="1"/>
  <c r="DA11" i="25" l="1"/>
  <c r="DC11" i="25" s="1"/>
  <c r="DA25" i="25"/>
  <c r="DC25" i="25" s="1"/>
  <c r="DA62" i="25"/>
  <c r="DC62" i="25" s="1"/>
  <c r="DA60" i="25"/>
  <c r="DC60" i="25" s="1"/>
  <c r="DA56" i="25"/>
  <c r="DC56" i="25" s="1"/>
  <c r="DA26" i="25"/>
  <c r="DC26" i="25" s="1"/>
  <c r="DA24" i="25"/>
  <c r="DC24" i="25" s="1"/>
  <c r="DA30" i="25"/>
  <c r="DC30" i="25" s="1"/>
  <c r="DA64" i="25"/>
  <c r="DC64" i="25" s="1"/>
  <c r="DA51" i="25"/>
  <c r="DC51" i="25" s="1"/>
  <c r="DA58" i="25"/>
  <c r="DC58" i="25" s="1"/>
  <c r="DA22" i="25"/>
  <c r="DC22" i="25" s="1"/>
  <c r="DA50" i="25"/>
  <c r="DC50" i="25" s="1"/>
  <c r="DA16" i="25"/>
  <c r="DC16" i="25" s="1"/>
  <c r="DA43" i="25"/>
  <c r="DC43" i="25" s="1"/>
  <c r="DA54" i="25"/>
  <c r="DC54" i="25" s="1"/>
  <c r="DA17" i="25"/>
  <c r="DC17" i="25" s="1"/>
  <c r="DA77" i="25"/>
  <c r="DC77" i="25" s="1"/>
  <c r="DA49" i="25"/>
  <c r="DC49" i="25" s="1"/>
  <c r="DA10" i="25"/>
  <c r="DC10" i="25" s="1"/>
  <c r="DA53" i="25"/>
  <c r="DC53" i="25" s="1"/>
  <c r="DA9" i="25"/>
  <c r="DC9" i="25" s="1"/>
  <c r="DA52" i="25"/>
  <c r="DC52" i="25" s="1"/>
  <c r="DA14" i="25"/>
  <c r="DC14" i="25" s="1"/>
  <c r="DA45" i="25"/>
  <c r="DC45" i="25" s="1"/>
  <c r="DA8" i="25"/>
  <c r="DC8" i="25" s="1"/>
  <c r="DA35" i="25"/>
  <c r="DC35" i="25" s="1"/>
  <c r="DA57" i="25"/>
  <c r="DC57" i="25" s="1"/>
  <c r="DA76" i="25"/>
  <c r="DC76" i="25" s="1"/>
  <c r="DA44" i="25"/>
  <c r="DC44" i="25" s="1"/>
  <c r="DA7" i="25"/>
  <c r="DC7" i="25" s="1"/>
  <c r="DA42" i="25"/>
  <c r="DC42" i="25" s="1"/>
  <c r="DA78" i="25"/>
  <c r="DC78" i="25" s="1"/>
  <c r="DA46" i="25"/>
  <c r="DC46" i="25" s="1"/>
  <c r="DA72" i="25"/>
  <c r="DC72" i="25" s="1"/>
  <c r="DA40" i="25"/>
  <c r="DC40" i="25" s="1"/>
  <c r="DA75" i="25"/>
  <c r="DC75" i="25" s="1"/>
  <c r="DA27" i="25"/>
  <c r="DC27" i="25" s="1"/>
  <c r="DA67" i="25"/>
  <c r="DC67" i="25" s="1"/>
  <c r="DA48" i="25"/>
  <c r="DC48" i="25" s="1"/>
  <c r="DA18" i="25"/>
  <c r="DC18" i="25" s="1"/>
  <c r="DA70" i="25"/>
  <c r="DC70" i="25" s="1"/>
  <c r="DA38" i="25"/>
  <c r="DC38" i="25" s="1"/>
  <c r="DA74" i="25"/>
  <c r="DC74" i="25" s="1"/>
  <c r="DA37" i="25"/>
  <c r="DC37" i="25" s="1"/>
  <c r="DA73" i="25"/>
  <c r="DC73" i="25" s="1"/>
  <c r="DA41" i="25"/>
  <c r="DC41" i="25" s="1"/>
  <c r="DA66" i="25"/>
  <c r="DC66" i="25" s="1"/>
  <c r="DA29" i="25"/>
  <c r="DC29" i="25" s="1"/>
  <c r="DA19" i="25"/>
  <c r="DC19" i="25" s="1"/>
  <c r="DA65" i="25"/>
  <c r="DC65" i="25" s="1"/>
  <c r="DA33" i="25"/>
  <c r="DC33" i="25" s="1"/>
  <c r="DA69" i="25"/>
  <c r="DC69" i="25" s="1"/>
  <c r="DA32" i="25"/>
  <c r="DC32" i="25" s="1"/>
  <c r="DA68" i="25"/>
  <c r="DC68" i="25" s="1"/>
  <c r="DA36" i="25"/>
  <c r="DC36" i="25" s="1"/>
  <c r="DA61" i="25"/>
  <c r="DC61" i="25" s="1"/>
  <c r="DA13" i="25"/>
  <c r="DC13" i="25" s="1"/>
  <c r="DA59" i="25"/>
  <c r="DC59" i="25" s="1"/>
  <c r="DA15" i="25"/>
  <c r="DC15" i="25" s="1"/>
  <c r="DA34" i="25"/>
  <c r="DC34" i="25" s="1"/>
  <c r="DA28" i="25"/>
  <c r="DC28" i="25" s="1"/>
  <c r="DA12" i="25"/>
  <c r="DC12" i="25" s="1"/>
  <c r="DA71" i="25"/>
  <c r="DC71" i="25" s="1"/>
  <c r="DA55" i="25"/>
  <c r="DC55" i="25" s="1"/>
  <c r="DA39" i="25"/>
  <c r="DC39" i="25" s="1"/>
  <c r="DA23" i="25"/>
  <c r="DC23" i="25" s="1"/>
  <c r="DA80" i="25"/>
  <c r="DC80" i="25" s="1"/>
  <c r="DA21" i="25"/>
  <c r="DC21" i="25" s="1"/>
  <c r="DA20" i="25"/>
  <c r="DC20" i="25" s="1"/>
  <c r="DA79" i="25"/>
  <c r="DC79" i="25" s="1"/>
  <c r="DA63" i="25"/>
  <c r="DC63" i="25" s="1"/>
  <c r="DA47" i="25"/>
  <c r="DC47" i="25" s="1"/>
  <c r="DA31" i="25"/>
  <c r="DC31" i="25" s="1"/>
  <c r="CX63" i="25" l="1"/>
  <c r="CZ63" i="25" s="1"/>
  <c r="CX80" i="25"/>
  <c r="CZ80" i="25" s="1"/>
  <c r="CX29" i="25"/>
  <c r="CZ29" i="25" s="1"/>
  <c r="CX32" i="25"/>
  <c r="CZ32" i="25" s="1"/>
  <c r="CX30" i="25"/>
  <c r="CZ30" i="25" s="1"/>
  <c r="CX35" i="25"/>
  <c r="CZ35" i="25" s="1"/>
  <c r="CX17" i="25"/>
  <c r="CZ17" i="25" s="1"/>
  <c r="CX22" i="25"/>
  <c r="CZ22" i="25" s="1"/>
  <c r="CX14" i="25"/>
  <c r="CZ14" i="25" s="1"/>
  <c r="CX16" i="25"/>
  <c r="CZ16" i="25" s="1"/>
  <c r="CX46" i="25"/>
  <c r="CZ46" i="25" s="1"/>
  <c r="CX79" i="25"/>
  <c r="CZ79" i="25" s="1"/>
  <c r="CX20" i="25"/>
  <c r="CZ20" i="25" s="1"/>
  <c r="CX66" i="25"/>
  <c r="CZ66" i="25" s="1"/>
  <c r="CX61" i="25"/>
  <c r="CZ61" i="25" s="1"/>
  <c r="CX44" i="25"/>
  <c r="CZ44" i="25" s="1"/>
  <c r="CX23" i="25"/>
  <c r="CZ23" i="25" s="1"/>
  <c r="CX71" i="25"/>
  <c r="CZ71" i="25" s="1"/>
  <c r="CX28" i="25"/>
  <c r="CZ28" i="25" s="1"/>
  <c r="CX7" i="25"/>
  <c r="CZ7" i="25" s="1"/>
  <c r="CX56" i="25"/>
  <c r="CZ56" i="25" s="1"/>
  <c r="CX78" i="25"/>
  <c r="CZ78" i="25" s="1"/>
  <c r="CX24" i="25"/>
  <c r="CZ24" i="25" s="1"/>
  <c r="CX42" i="25"/>
  <c r="CZ42" i="25" s="1"/>
  <c r="CX38" i="25"/>
  <c r="CZ38" i="25" s="1"/>
  <c r="CX51" i="25"/>
  <c r="CZ51" i="25" s="1"/>
  <c r="CX41" i="25"/>
  <c r="CZ41" i="25" s="1"/>
  <c r="CX77" i="25"/>
  <c r="CZ77" i="25" s="1"/>
  <c r="CX64" i="25"/>
  <c r="CZ64" i="25" s="1"/>
  <c r="CX59" i="25"/>
  <c r="CZ59" i="25" s="1"/>
  <c r="CX19" i="25"/>
  <c r="CZ19" i="25" s="1"/>
  <c r="CX43" i="25"/>
  <c r="CZ43" i="25" s="1"/>
  <c r="CX67" i="25"/>
  <c r="CZ67" i="25" s="1"/>
  <c r="CX57" i="25"/>
  <c r="CZ57" i="25" s="1"/>
  <c r="CX65" i="25"/>
  <c r="CZ65" i="25" s="1"/>
  <c r="CX55" i="25"/>
  <c r="CZ55" i="25" s="1"/>
  <c r="CX36" i="25"/>
  <c r="CZ36" i="25" s="1"/>
  <c r="CX33" i="25"/>
  <c r="CZ33" i="25" s="1"/>
  <c r="CX21" i="25"/>
  <c r="CZ21" i="25" s="1"/>
  <c r="CX27" i="25"/>
  <c r="CZ27" i="25" s="1"/>
  <c r="CX73" i="25"/>
  <c r="CZ73" i="25" s="1"/>
  <c r="CX49" i="25"/>
  <c r="CZ49" i="25" s="1"/>
  <c r="CX12" i="25"/>
  <c r="CZ12" i="25" s="1"/>
  <c r="CX48" i="25"/>
  <c r="CZ48" i="25" s="1"/>
  <c r="CX15" i="25"/>
  <c r="CZ15" i="25" s="1"/>
  <c r="CX53" i="25"/>
  <c r="CZ53" i="25" s="1"/>
  <c r="CX25" i="25"/>
  <c r="CZ25" i="25" s="1"/>
  <c r="CX72" i="25"/>
  <c r="CZ72" i="25" s="1"/>
  <c r="CX45" i="25"/>
  <c r="CZ45" i="25" s="1"/>
  <c r="CX75" i="25"/>
  <c r="CZ75" i="25" s="1"/>
  <c r="CX62" i="25"/>
  <c r="CZ62" i="25" s="1"/>
  <c r="CX76" i="25"/>
  <c r="CZ76" i="25" s="1"/>
  <c r="CX54" i="25"/>
  <c r="CZ54" i="25" s="1"/>
  <c r="CX18" i="25"/>
  <c r="CZ18" i="25" s="1"/>
  <c r="CX40" i="25"/>
  <c r="CZ40" i="25" s="1"/>
  <c r="CX69" i="25"/>
  <c r="CZ69" i="25" s="1"/>
  <c r="CX39" i="25"/>
  <c r="CZ39" i="25" s="1"/>
  <c r="CX50" i="25"/>
  <c r="CZ50" i="25" s="1"/>
  <c r="CX74" i="25"/>
  <c r="CZ74" i="25" s="1"/>
  <c r="CX8" i="25"/>
  <c r="CZ8" i="25" s="1"/>
  <c r="CX37" i="25"/>
  <c r="CZ37" i="25" s="1"/>
  <c r="CX11" i="25"/>
  <c r="CZ11" i="25" s="1"/>
  <c r="CX68" i="25"/>
  <c r="CZ68" i="25" s="1"/>
  <c r="CX34" i="25"/>
  <c r="CZ34" i="25" s="1"/>
  <c r="CX60" i="25"/>
  <c r="CZ60" i="25" s="1"/>
  <c r="CX52" i="25"/>
  <c r="CZ52" i="25" s="1"/>
  <c r="CX47" i="25"/>
  <c r="CZ47" i="25" s="1"/>
  <c r="CX31" i="25"/>
  <c r="CZ31" i="25" s="1"/>
  <c r="CX70" i="25"/>
  <c r="CZ70" i="25" s="1"/>
  <c r="CX10" i="25"/>
  <c r="CZ10" i="25" s="1"/>
  <c r="CX9" i="25"/>
  <c r="CZ9" i="25" s="1"/>
  <c r="CX58" i="25"/>
  <c r="CZ58" i="25" s="1"/>
  <c r="CX13" i="25"/>
  <c r="CZ13" i="25" s="1"/>
  <c r="CX26" i="25"/>
  <c r="CZ26" i="25" s="1"/>
  <c r="CX50" i="41"/>
  <c r="CZ50" i="41" s="1"/>
  <c r="CX70" i="41"/>
  <c r="CZ70" i="41" s="1"/>
  <c r="CX11" i="41"/>
  <c r="CZ11" i="41" s="1"/>
  <c r="CX61" i="41"/>
  <c r="CZ61" i="41" s="1"/>
  <c r="CX22" i="41"/>
  <c r="CZ22" i="41" s="1"/>
  <c r="CX26" i="41"/>
  <c r="CZ26" i="41" s="1"/>
  <c r="CX55" i="41"/>
  <c r="CZ55" i="41" s="1"/>
  <c r="CX24" i="41"/>
  <c r="CZ24" i="41" s="1"/>
  <c r="CX37" i="41"/>
  <c r="CZ37" i="41" s="1"/>
  <c r="CX31" i="41"/>
  <c r="CZ31" i="41" s="1"/>
  <c r="CX51" i="41"/>
  <c r="CZ51" i="41" s="1"/>
  <c r="CX43" i="41"/>
  <c r="CZ43" i="41" s="1"/>
  <c r="CX40" i="41"/>
  <c r="CZ40" i="41" s="1"/>
  <c r="CX54" i="41"/>
  <c r="CZ54" i="41" s="1"/>
  <c r="CX67" i="41"/>
  <c r="CZ67" i="41" s="1"/>
  <c r="CX66" i="41"/>
  <c r="CZ66" i="41" s="1"/>
  <c r="CX57" i="41"/>
  <c r="CZ57" i="41" s="1"/>
  <c r="CX74" i="41"/>
  <c r="CZ74" i="41" s="1"/>
  <c r="CX17" i="41"/>
  <c r="CZ17" i="41" s="1"/>
  <c r="CX9" i="41"/>
  <c r="CZ9" i="41" s="1"/>
  <c r="CX64" i="41"/>
  <c r="CZ64" i="41" s="1"/>
  <c r="CX10" i="41"/>
  <c r="CZ10" i="41" s="1"/>
  <c r="CX75" i="41"/>
  <c r="CZ75" i="41" s="1"/>
  <c r="CX44" i="41"/>
  <c r="CZ44" i="41" s="1"/>
  <c r="CX15" i="41"/>
  <c r="CZ15" i="41" s="1"/>
  <c r="CX19" i="41"/>
  <c r="CZ19" i="41" s="1"/>
  <c r="CX52" i="41"/>
  <c r="CZ52" i="41" s="1"/>
  <c r="CX73" i="41"/>
  <c r="CZ73" i="41" s="1"/>
  <c r="CX39" i="41"/>
  <c r="CZ39" i="41" s="1"/>
  <c r="CX32" i="41"/>
  <c r="CZ32" i="41" s="1"/>
  <c r="CX25" i="41"/>
  <c r="CZ25" i="41" s="1"/>
  <c r="CX56" i="41"/>
  <c r="CZ56" i="41" s="1"/>
  <c r="CX14" i="41"/>
  <c r="CZ14" i="41" s="1"/>
  <c r="CX47" i="41"/>
  <c r="CZ47" i="41" s="1"/>
  <c r="CX12" i="41"/>
  <c r="CZ12" i="41" s="1"/>
  <c r="CX59" i="41"/>
  <c r="CZ59" i="41" s="1"/>
  <c r="CX46" i="41"/>
  <c r="CZ46" i="41" s="1"/>
  <c r="CX76" i="41"/>
  <c r="CZ76" i="41" s="1"/>
  <c r="CX23" i="41"/>
  <c r="CZ23" i="41" s="1"/>
  <c r="CX71" i="41"/>
  <c r="CZ71" i="41" s="1"/>
  <c r="CX65" i="41"/>
  <c r="CZ65" i="41" s="1"/>
  <c r="CX29" i="41"/>
  <c r="CZ29" i="41" s="1"/>
  <c r="CX8" i="41"/>
  <c r="CZ8" i="41" s="1"/>
  <c r="CX41" i="41"/>
  <c r="CZ41" i="41" s="1"/>
  <c r="CX78" i="41"/>
  <c r="CZ78" i="41" s="1"/>
  <c r="CX79" i="41"/>
  <c r="CZ79" i="41" s="1"/>
  <c r="CX72" i="41"/>
  <c r="CZ72" i="41" s="1"/>
  <c r="CX34" i="41"/>
  <c r="CZ34" i="41" s="1"/>
  <c r="CX53" i="41"/>
  <c r="CZ53" i="41" s="1"/>
  <c r="CX20" i="41"/>
  <c r="CZ20" i="41" s="1"/>
  <c r="CX7" i="41"/>
  <c r="CZ7" i="41" s="1"/>
  <c r="CX30" i="41"/>
  <c r="CZ30" i="41" s="1"/>
  <c r="CX28" i="41"/>
  <c r="CZ28" i="41" s="1"/>
  <c r="CX68" i="41"/>
  <c r="CZ68" i="41" s="1"/>
  <c r="CX62" i="41"/>
  <c r="CZ62" i="41" s="1"/>
  <c r="CX77" i="41"/>
  <c r="CZ77" i="41" s="1"/>
  <c r="CX48" i="41"/>
  <c r="CZ48" i="41" s="1"/>
  <c r="CX18" i="41"/>
  <c r="CZ18" i="41" s="1"/>
  <c r="CX21" i="41"/>
  <c r="CZ21" i="41" s="1"/>
  <c r="CX33" i="41"/>
  <c r="CZ33" i="41" s="1"/>
  <c r="CX49" i="41"/>
  <c r="CZ49" i="41" s="1"/>
  <c r="CX69" i="41"/>
  <c r="CZ69" i="41" s="1"/>
  <c r="CX27" i="41"/>
  <c r="CZ27" i="41" s="1"/>
  <c r="CX35" i="41"/>
  <c r="CZ35" i="41" s="1"/>
  <c r="CX38" i="41"/>
  <c r="CZ38" i="41" s="1"/>
  <c r="CX42" i="41"/>
  <c r="CZ42" i="41" s="1"/>
  <c r="CX16" i="41"/>
  <c r="CZ16" i="41" s="1"/>
  <c r="CX36" i="41"/>
  <c r="CZ36" i="41" s="1"/>
  <c r="CX13" i="41"/>
  <c r="CZ13" i="41" s="1"/>
  <c r="CX58" i="41"/>
  <c r="CZ58" i="41" s="1"/>
  <c r="CX80" i="41"/>
  <c r="CZ80" i="41" s="1"/>
  <c r="CX60" i="41"/>
  <c r="CZ60" i="41" s="1"/>
  <c r="CX63" i="41"/>
  <c r="CZ63" i="41" s="1"/>
  <c r="CX45" i="41"/>
  <c r="CZ45" i="41" s="1"/>
</calcChain>
</file>

<file path=xl/sharedStrings.xml><?xml version="1.0" encoding="utf-8"?>
<sst xmlns="http://schemas.openxmlformats.org/spreadsheetml/2006/main" count="4409" uniqueCount="306">
  <si>
    <t>市区町村</t>
    <phoneticPr fontId="3"/>
  </si>
  <si>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</si>
  <si>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</si>
  <si>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</si>
  <si>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</si>
  <si>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</si>
  <si>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</si>
  <si>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</si>
  <si>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</si>
  <si>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</si>
  <si>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</si>
  <si>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</si>
  <si>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</si>
  <si>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</si>
  <si>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</si>
  <si>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</si>
  <si>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</si>
  <si>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</si>
  <si>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</si>
  <si>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</si>
  <si>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</si>
  <si>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</si>
  <si>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</si>
  <si>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</si>
  <si>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</si>
  <si>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</si>
  <si>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</si>
  <si>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</si>
  <si>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</si>
  <si>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</si>
  <si>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</si>
  <si>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</si>
  <si>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</si>
  <si>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</si>
  <si>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</si>
  <si>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</si>
  <si>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</si>
  <si>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</si>
  <si>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</si>
  <si>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</si>
  <si>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</si>
  <si>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</si>
  <si>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</si>
  <si>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</si>
  <si>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</si>
  <si>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</si>
  <si>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</si>
  <si>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</si>
  <si>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</si>
  <si>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</si>
  <si>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</si>
  <si>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</si>
  <si>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</si>
  <si>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</si>
  <si>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</si>
  <si>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</si>
  <si>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</si>
  <si>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</si>
  <si>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</si>
  <si>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</si>
  <si>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</si>
  <si>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</si>
  <si>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</si>
  <si>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</si>
  <si>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</si>
  <si>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合計</t>
    <rPh sb="0" eb="2">
      <t>ゴウケイ</t>
    </rPh>
    <phoneticPr fontId="3"/>
  </si>
  <si>
    <t>70歳～74歳</t>
  </si>
  <si>
    <t>80歳～84歳</t>
  </si>
  <si>
    <t>85歳～89歳</t>
  </si>
  <si>
    <t>90歳～94歳</t>
  </si>
  <si>
    <t>95歳～</t>
  </si>
  <si>
    <t>65歳～69歳</t>
  </si>
  <si>
    <t>75歳～79歳</t>
  </si>
  <si>
    <t>資格確認日…1日でも資格がある者を対象とする。</t>
    <rPh sb="0" eb="2">
      <t>シカク</t>
    </rPh>
    <rPh sb="2" eb="4">
      <t>カクニン</t>
    </rPh>
    <rPh sb="4" eb="5">
      <t>ビ</t>
    </rPh>
    <rPh sb="7" eb="8">
      <t>ニチ</t>
    </rPh>
    <rPh sb="10" eb="12">
      <t>シカク</t>
    </rPh>
    <rPh sb="15" eb="16">
      <t>モノ</t>
    </rPh>
    <rPh sb="17" eb="19">
      <t>タイショウ</t>
    </rPh>
    <phoneticPr fontId="36"/>
  </si>
  <si>
    <t>順位</t>
    <rPh sb="0" eb="2">
      <t>ジュンイ</t>
    </rPh>
    <phoneticPr fontId="3"/>
  </si>
  <si>
    <t>被保険者数(人)</t>
    <rPh sb="0" eb="4">
      <t>ヒホケンシャ</t>
    </rPh>
    <rPh sb="4" eb="5">
      <t>スウ</t>
    </rPh>
    <rPh sb="6" eb="7">
      <t>ニン</t>
    </rPh>
    <phoneticPr fontId="3"/>
  </si>
  <si>
    <t>疾病分類(中分類)</t>
  </si>
  <si>
    <t>患者数(人)</t>
    <rPh sb="0" eb="3">
      <t>カンジャスウ</t>
    </rPh>
    <phoneticPr fontId="3"/>
  </si>
  <si>
    <t>市区町村</t>
    <rPh sb="0" eb="2">
      <t>シク</t>
    </rPh>
    <rPh sb="2" eb="3">
      <t>マチ</t>
    </rPh>
    <rPh sb="3" eb="4">
      <t>ムラ</t>
    </rPh>
    <phoneticPr fontId="3"/>
  </si>
  <si>
    <t>患者数(人)</t>
    <rPh sb="0" eb="3">
      <t>カンジャスウ</t>
    </rPh>
    <rPh sb="4" eb="5">
      <t>ニン</t>
    </rPh>
    <phoneticPr fontId="3"/>
  </si>
  <si>
    <t>医療費(円)</t>
    <rPh sb="0" eb="2">
      <t>イリョウ</t>
    </rPh>
    <rPh sb="2" eb="3">
      <t>ヒ</t>
    </rPh>
    <rPh sb="4" eb="5">
      <t>エン</t>
    </rPh>
    <phoneticPr fontId="3"/>
  </si>
  <si>
    <t>大阪市</t>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</si>
  <si>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</si>
  <si>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</si>
  <si>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</si>
  <si>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</si>
  <si>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</si>
  <si>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</si>
  <si>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</si>
  <si>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</si>
  <si>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</si>
  <si>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</si>
  <si>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</si>
  <si>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</si>
  <si>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</si>
  <si>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</si>
  <si>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</si>
  <si>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</si>
  <si>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</si>
  <si>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</si>
  <si>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歯科医療費(円)</t>
    <rPh sb="0" eb="2">
      <t>シカ</t>
    </rPh>
    <rPh sb="2" eb="4">
      <t>イリョウ</t>
    </rPh>
    <rPh sb="4" eb="5">
      <t>ヒ</t>
    </rPh>
    <rPh sb="6" eb="7">
      <t>エン</t>
    </rPh>
    <phoneticPr fontId="3"/>
  </si>
  <si>
    <t>市区町村</t>
    <rPh sb="0" eb="2">
      <t>シク</t>
    </rPh>
    <rPh sb="2" eb="4">
      <t>チョウソン</t>
    </rPh>
    <phoneticPr fontId="3"/>
  </si>
  <si>
    <t>広域連合全体</t>
    <rPh sb="0" eb="2">
      <t>コウイキ</t>
    </rPh>
    <rPh sb="2" eb="4">
      <t>レンゴウ</t>
    </rPh>
    <rPh sb="4" eb="6">
      <t>ゼンタイ</t>
    </rPh>
    <phoneticPr fontId="3"/>
  </si>
  <si>
    <t>【グラフ用】</t>
    <rPh sb="4" eb="5">
      <t>ヨウ</t>
    </rPh>
    <phoneticPr fontId="3"/>
  </si>
  <si>
    <t>うち訪問
診療</t>
    <rPh sb="2" eb="4">
      <t>ホウモン</t>
    </rPh>
    <rPh sb="5" eb="7">
      <t>シンリョウ</t>
    </rPh>
    <phoneticPr fontId="3"/>
  </si>
  <si>
    <t>-</t>
    <phoneticPr fontId="3"/>
  </si>
  <si>
    <t>その他</t>
    <rPh sb="2" eb="3">
      <t>タ</t>
    </rPh>
    <phoneticPr fontId="3"/>
  </si>
  <si>
    <t>在宅合計</t>
    <rPh sb="0" eb="2">
      <t>ザイタク</t>
    </rPh>
    <rPh sb="2" eb="4">
      <t>ゴウケイ</t>
    </rPh>
    <phoneticPr fontId="3"/>
  </si>
  <si>
    <t>年齢階層</t>
    <rPh sb="0" eb="2">
      <t>ネンレイ</t>
    </rPh>
    <rPh sb="2" eb="4">
      <t>カイソウ</t>
    </rPh>
    <phoneticPr fontId="36"/>
  </si>
  <si>
    <t>患者割合(%)
(被保険者数に占める
割合)</t>
    <rPh sb="0" eb="2">
      <t>カンジャ</t>
    </rPh>
    <rPh sb="2" eb="4">
      <t>ワリアイ</t>
    </rPh>
    <rPh sb="9" eb="13">
      <t>ヒホケンシャ</t>
    </rPh>
    <rPh sb="13" eb="14">
      <t>スウ</t>
    </rPh>
    <rPh sb="15" eb="16">
      <t>シ</t>
    </rPh>
    <rPh sb="19" eb="21">
      <t>ワリアイ</t>
    </rPh>
    <phoneticPr fontId="3"/>
  </si>
  <si>
    <t>患者一人当たりの
歯科医療費(円)</t>
    <rPh sb="0" eb="2">
      <t>カンジャ</t>
    </rPh>
    <rPh sb="2" eb="4">
      <t>ヒトリ</t>
    </rPh>
    <rPh sb="4" eb="5">
      <t>ア</t>
    </rPh>
    <rPh sb="9" eb="11">
      <t>シカ</t>
    </rPh>
    <rPh sb="11" eb="13">
      <t>イリョウ</t>
    </rPh>
    <rPh sb="13" eb="14">
      <t>ヒ</t>
    </rPh>
    <phoneticPr fontId="3"/>
  </si>
  <si>
    <t>患者一人当たりの
医療費(円)</t>
    <rPh sb="0" eb="2">
      <t>カンジャ</t>
    </rPh>
    <rPh sb="2" eb="4">
      <t>ヒトリ</t>
    </rPh>
    <rPh sb="4" eb="5">
      <t>ア</t>
    </rPh>
    <rPh sb="9" eb="11">
      <t>イリョウ</t>
    </rPh>
    <rPh sb="11" eb="12">
      <t>ヒ</t>
    </rPh>
    <phoneticPr fontId="3"/>
  </si>
  <si>
    <t>訪問診療患者割合(医科)</t>
    <rPh sb="0" eb="2">
      <t>ホウモン</t>
    </rPh>
    <rPh sb="2" eb="4">
      <t>シンリョウ</t>
    </rPh>
    <rPh sb="4" eb="6">
      <t>カンジャ</t>
    </rPh>
    <rPh sb="6" eb="8">
      <t>ワリアイ</t>
    </rPh>
    <rPh sb="9" eb="11">
      <t>イカ</t>
    </rPh>
    <phoneticPr fontId="3"/>
  </si>
  <si>
    <t>訪問診療患者割合(歯科)</t>
    <rPh sb="0" eb="2">
      <t>ホウモン</t>
    </rPh>
    <rPh sb="2" eb="4">
      <t>シンリョウ</t>
    </rPh>
    <rPh sb="4" eb="6">
      <t>カンジャ</t>
    </rPh>
    <rPh sb="6" eb="8">
      <t>ワリアイ</t>
    </rPh>
    <rPh sb="9" eb="11">
      <t>シカ</t>
    </rPh>
    <phoneticPr fontId="3"/>
  </si>
  <si>
    <t>患者一人当たりの在宅医療費(円)</t>
    <rPh sb="0" eb="2">
      <t>カンジャ</t>
    </rPh>
    <rPh sb="2" eb="4">
      <t>ヒトリ</t>
    </rPh>
    <rPh sb="4" eb="5">
      <t>ア</t>
    </rPh>
    <rPh sb="8" eb="10">
      <t>ザイタク</t>
    </rPh>
    <rPh sb="10" eb="13">
      <t>イリョウヒ</t>
    </rPh>
    <phoneticPr fontId="3"/>
  </si>
  <si>
    <t>在宅医療費(円)</t>
    <rPh sb="0" eb="2">
      <t>ザイタク</t>
    </rPh>
    <phoneticPr fontId="3"/>
  </si>
  <si>
    <t>在宅医療</t>
    <rPh sb="0" eb="2">
      <t>ザイタク</t>
    </rPh>
    <rPh sb="2" eb="4">
      <t>イリョウ</t>
    </rPh>
    <phoneticPr fontId="3"/>
  </si>
  <si>
    <t>在宅医療患者割合(医科)</t>
    <rPh sb="0" eb="2">
      <t>ザイタク</t>
    </rPh>
    <rPh sb="2" eb="4">
      <t>イリョウ</t>
    </rPh>
    <rPh sb="4" eb="6">
      <t>カンジャ</t>
    </rPh>
    <rPh sb="6" eb="8">
      <t>ワリアイ</t>
    </rPh>
    <rPh sb="9" eb="11">
      <t>イカ</t>
    </rPh>
    <phoneticPr fontId="3"/>
  </si>
  <si>
    <t>在宅医療患者割合(歯科)</t>
    <rPh sb="0" eb="2">
      <t>ザイタク</t>
    </rPh>
    <rPh sb="2" eb="4">
      <t>イリョウ</t>
    </rPh>
    <rPh sb="4" eb="6">
      <t>カンジャ</t>
    </rPh>
    <rPh sb="6" eb="8">
      <t>ワリアイ</t>
    </rPh>
    <rPh sb="9" eb="11">
      <t>シカ</t>
    </rPh>
    <phoneticPr fontId="3"/>
  </si>
  <si>
    <t>介護支援連携
指導料を
算定している
医療機関(件)</t>
    <rPh sb="0" eb="2">
      <t>カイゴ</t>
    </rPh>
    <rPh sb="2" eb="4">
      <t>シエン</t>
    </rPh>
    <rPh sb="4" eb="6">
      <t>レンケイ</t>
    </rPh>
    <rPh sb="7" eb="9">
      <t>シドウ</t>
    </rPh>
    <rPh sb="9" eb="10">
      <t>リョウ</t>
    </rPh>
    <rPh sb="12" eb="14">
      <t>サンテイ</t>
    </rPh>
    <rPh sb="19" eb="21">
      <t>イリョウ</t>
    </rPh>
    <rPh sb="21" eb="23">
      <t>キカン</t>
    </rPh>
    <phoneticPr fontId="3"/>
  </si>
  <si>
    <t>退院支援加算を
算定している
医療機関(件)</t>
    <rPh sb="0" eb="2">
      <t>タイイン</t>
    </rPh>
    <rPh sb="2" eb="4">
      <t>シエン</t>
    </rPh>
    <rPh sb="4" eb="6">
      <t>カサン</t>
    </rPh>
    <rPh sb="8" eb="10">
      <t>サンテイ</t>
    </rPh>
    <rPh sb="15" eb="17">
      <t>イリョウ</t>
    </rPh>
    <rPh sb="17" eb="19">
      <t>キカン</t>
    </rPh>
    <phoneticPr fontId="3"/>
  </si>
  <si>
    <t>在宅医療(歯科)を
実施している
医療機関(件)</t>
    <rPh sb="0" eb="2">
      <t>ザイタク</t>
    </rPh>
    <rPh sb="2" eb="4">
      <t>イリョウ</t>
    </rPh>
    <rPh sb="5" eb="7">
      <t>シカ</t>
    </rPh>
    <rPh sb="10" eb="12">
      <t>ジッシ</t>
    </rPh>
    <rPh sb="17" eb="19">
      <t>イリョウ</t>
    </rPh>
    <rPh sb="19" eb="21">
      <t>キカン</t>
    </rPh>
    <rPh sb="22" eb="23">
      <t>ケン</t>
    </rPh>
    <phoneticPr fontId="3"/>
  </si>
  <si>
    <t>在宅医療(医科)を
実施している
医療機関(件)</t>
    <rPh sb="0" eb="2">
      <t>ザイタク</t>
    </rPh>
    <rPh sb="2" eb="4">
      <t>イリョウ</t>
    </rPh>
    <rPh sb="5" eb="7">
      <t>イカ</t>
    </rPh>
    <rPh sb="10" eb="12">
      <t>ジッシ</t>
    </rPh>
    <rPh sb="17" eb="19">
      <t>イリョウ</t>
    </rPh>
    <rPh sb="19" eb="21">
      <t>キカン</t>
    </rPh>
    <rPh sb="22" eb="23">
      <t>ケン</t>
    </rPh>
    <phoneticPr fontId="3"/>
  </si>
  <si>
    <t>在宅患者調剤
加算を算定
している
レセプトの
ある薬局(件)</t>
    <rPh sb="0" eb="2">
      <t>ザイタク</t>
    </rPh>
    <rPh sb="2" eb="4">
      <t>カンジャ</t>
    </rPh>
    <rPh sb="4" eb="6">
      <t>チョウザイ</t>
    </rPh>
    <rPh sb="7" eb="9">
      <t>カサン</t>
    </rPh>
    <rPh sb="10" eb="12">
      <t>サンテイ</t>
    </rPh>
    <rPh sb="26" eb="28">
      <t>ヤッキョク</t>
    </rPh>
    <phoneticPr fontId="3"/>
  </si>
  <si>
    <t>割合(%)
(在宅医療費合計に占める
割合)</t>
    <rPh sb="0" eb="2">
      <t>ワリアイ</t>
    </rPh>
    <rPh sb="7" eb="9">
      <t>ザイタク</t>
    </rPh>
    <rPh sb="9" eb="11">
      <t>イリョウ</t>
    </rPh>
    <rPh sb="11" eb="12">
      <t>ヒ</t>
    </rPh>
    <rPh sb="12" eb="14">
      <t>ゴウケイ</t>
    </rPh>
    <rPh sb="15" eb="16">
      <t>シ</t>
    </rPh>
    <rPh sb="19" eb="21">
      <t>ワリアイ</t>
    </rPh>
    <phoneticPr fontId="3"/>
  </si>
  <si>
    <t>※在宅とみなされる診療行為(医科)を一度でも算定された者を集計対象とする。</t>
    <rPh sb="1" eb="3">
      <t>ザイタク</t>
    </rPh>
    <rPh sb="9" eb="11">
      <t>シンリョウ</t>
    </rPh>
    <rPh sb="11" eb="13">
      <t>コウイ</t>
    </rPh>
    <rPh sb="14" eb="16">
      <t>イカ</t>
    </rPh>
    <rPh sb="18" eb="20">
      <t>イチド</t>
    </rPh>
    <rPh sb="22" eb="24">
      <t>サンテイ</t>
    </rPh>
    <rPh sb="27" eb="28">
      <t>モノ</t>
    </rPh>
    <rPh sb="29" eb="31">
      <t>シュウケイ</t>
    </rPh>
    <rPh sb="31" eb="33">
      <t>タイショウ</t>
    </rPh>
    <phoneticPr fontId="3"/>
  </si>
  <si>
    <t>患者割合(%)
(被保険者数に占める割合)</t>
    <rPh sb="0" eb="2">
      <t>カンジャ</t>
    </rPh>
    <rPh sb="2" eb="4">
      <t>ワリアイ</t>
    </rPh>
    <rPh sb="9" eb="13">
      <t>ヒホケンシャ</t>
    </rPh>
    <rPh sb="13" eb="14">
      <t>スウ</t>
    </rPh>
    <rPh sb="15" eb="16">
      <t>シ</t>
    </rPh>
    <rPh sb="18" eb="20">
      <t>ワリアイ</t>
    </rPh>
    <phoneticPr fontId="3"/>
  </si>
  <si>
    <t>被保険者数
(人)</t>
    <phoneticPr fontId="3"/>
  </si>
  <si>
    <t>【表作成用】</t>
    <rPh sb="1" eb="2">
      <t>ヒョウ</t>
    </rPh>
    <rPh sb="2" eb="5">
      <t>サクセイヨウ</t>
    </rPh>
    <phoneticPr fontId="3"/>
  </si>
  <si>
    <t>被保険者数
(人)</t>
    <rPh sb="0" eb="4">
      <t>ヒホケンシャ</t>
    </rPh>
    <rPh sb="4" eb="5">
      <t>スウ</t>
    </rPh>
    <rPh sb="7" eb="8">
      <t>ニン</t>
    </rPh>
    <phoneticPr fontId="3"/>
  </si>
  <si>
    <t>広域連合全体</t>
    <phoneticPr fontId="3"/>
  </si>
  <si>
    <t>以下</t>
    <rPh sb="0" eb="2">
      <t>イカ</t>
    </rPh>
    <phoneticPr fontId="5"/>
  </si>
  <si>
    <t>未満</t>
    <rPh sb="0" eb="2">
      <t>ミマン</t>
    </rPh>
    <phoneticPr fontId="5"/>
  </si>
  <si>
    <t>株式会社データホライゾン　医療費分解技術を用いて疾病毎に点数をグルーピングし算出。</t>
  </si>
  <si>
    <t>対象レセプト…1日でも資格がある者のレセプトを集計対象とする。</t>
    <rPh sb="0" eb="2">
      <t>タイショウ</t>
    </rPh>
    <rPh sb="16" eb="17">
      <t>モノ</t>
    </rPh>
    <rPh sb="23" eb="25">
      <t>シュウケイ</t>
    </rPh>
    <rPh sb="25" eb="27">
      <t>タイショウ</t>
    </rPh>
    <phoneticPr fontId="4"/>
  </si>
  <si>
    <t>在宅医療患者の在宅医療費上位5位疾病(医科)</t>
    <rPh sb="0" eb="2">
      <t>ザイタク</t>
    </rPh>
    <rPh sb="2" eb="4">
      <t>イリョウ</t>
    </rPh>
    <rPh sb="4" eb="6">
      <t>カンジャ</t>
    </rPh>
    <rPh sb="7" eb="9">
      <t>ザイタク</t>
    </rPh>
    <rPh sb="9" eb="11">
      <t>イリョウ</t>
    </rPh>
    <rPh sb="11" eb="12">
      <t>ヒ</t>
    </rPh>
    <rPh sb="12" eb="14">
      <t>ジョウイ</t>
    </rPh>
    <rPh sb="15" eb="16">
      <t>イ</t>
    </rPh>
    <rPh sb="16" eb="18">
      <t>シッペイ</t>
    </rPh>
    <rPh sb="19" eb="21">
      <t>イカ</t>
    </rPh>
    <phoneticPr fontId="3"/>
  </si>
  <si>
    <t>市区町村別</t>
    <rPh sb="0" eb="2">
      <t>シク</t>
    </rPh>
    <rPh sb="2" eb="3">
      <t>マチ</t>
    </rPh>
    <rPh sb="3" eb="4">
      <t>ムラ</t>
    </rPh>
    <rPh sb="4" eb="5">
      <t>ベツ</t>
    </rPh>
    <phoneticPr fontId="3"/>
  </si>
  <si>
    <t>在宅医療患者の患者数上位5位疾病(医科)</t>
    <rPh sb="0" eb="2">
      <t>ザイタク</t>
    </rPh>
    <rPh sb="2" eb="4">
      <t>イリョウ</t>
    </rPh>
    <rPh sb="4" eb="6">
      <t>カンジャ</t>
    </rPh>
    <rPh sb="7" eb="10">
      <t>カンジャスウ</t>
    </rPh>
    <rPh sb="10" eb="12">
      <t>ジョウイ</t>
    </rPh>
    <rPh sb="13" eb="14">
      <t>イ</t>
    </rPh>
    <rPh sb="14" eb="16">
      <t>シッペイ</t>
    </rPh>
    <rPh sb="17" eb="19">
      <t>イカ</t>
    </rPh>
    <phoneticPr fontId="3"/>
  </si>
  <si>
    <t>在宅医療患者数(医科)</t>
    <rPh sb="0" eb="2">
      <t>ザイタク</t>
    </rPh>
    <rPh sb="2" eb="4">
      <t>イリョウ</t>
    </rPh>
    <rPh sb="4" eb="6">
      <t>カンジャ</t>
    </rPh>
    <rPh sb="6" eb="7">
      <t>スウ</t>
    </rPh>
    <rPh sb="8" eb="10">
      <t>イカ</t>
    </rPh>
    <phoneticPr fontId="3"/>
  </si>
  <si>
    <t>市区町村別</t>
    <rPh sb="0" eb="2">
      <t>シク</t>
    </rPh>
    <rPh sb="2" eb="4">
      <t>マチムラ</t>
    </rPh>
    <rPh sb="4" eb="5">
      <t>ベツ</t>
    </rPh>
    <phoneticPr fontId="3"/>
  </si>
  <si>
    <t>在宅医療患者数(歯科)</t>
    <rPh sb="0" eb="2">
      <t>ザイタク</t>
    </rPh>
    <rPh sb="2" eb="4">
      <t>イリョウ</t>
    </rPh>
    <rPh sb="4" eb="6">
      <t>カンジャ</t>
    </rPh>
    <rPh sb="6" eb="7">
      <t>スウ</t>
    </rPh>
    <rPh sb="8" eb="10">
      <t>シカ</t>
    </rPh>
    <phoneticPr fontId="3"/>
  </si>
  <si>
    <t>市区町村別</t>
    <phoneticPr fontId="3"/>
  </si>
  <si>
    <t>在宅医療…在宅医療診療行為を算定している者。ただし、新型コロナウイルスに伴う臨時的な対応として告示された在宅医療に関連する診療行為を除く。</t>
    <rPh sb="0" eb="2">
      <t>ザイタク</t>
    </rPh>
    <rPh sb="2" eb="4">
      <t>イリョウ</t>
    </rPh>
    <rPh sb="7" eb="9">
      <t>イリョウ</t>
    </rPh>
    <rPh sb="9" eb="11">
      <t>シンリョウ</t>
    </rPh>
    <rPh sb="11" eb="13">
      <t>コウイ</t>
    </rPh>
    <rPh sb="14" eb="16">
      <t>サンテイ</t>
    </rPh>
    <rPh sb="20" eb="21">
      <t>モノ</t>
    </rPh>
    <rPh sb="66" eb="67">
      <t>ノゾ</t>
    </rPh>
    <phoneticPr fontId="36"/>
  </si>
  <si>
    <t>割合(%)
(在宅医療患者
合計に占める
割合)</t>
    <rPh sb="0" eb="2">
      <t>ワリアイ</t>
    </rPh>
    <rPh sb="7" eb="9">
      <t>ザイタク</t>
    </rPh>
    <rPh sb="9" eb="11">
      <t>イリョウ</t>
    </rPh>
    <rPh sb="11" eb="13">
      <t>カンジャ</t>
    </rPh>
    <rPh sb="14" eb="16">
      <t>ゴウケイ</t>
    </rPh>
    <rPh sb="17" eb="18">
      <t>シ</t>
    </rPh>
    <rPh sb="21" eb="23">
      <t>ワリアイ</t>
    </rPh>
    <phoneticPr fontId="3"/>
  </si>
  <si>
    <t>-</t>
  </si>
  <si>
    <t>疾病分類(中分類)</t>
    <phoneticPr fontId="3"/>
  </si>
  <si>
    <t>在宅医療…在宅医療診療行為(歯科)を算定している者。ただし、新型コロナウイルスに伴う臨時的な対応として告示された在宅医療(歯科)に</t>
    <rPh sb="0" eb="2">
      <t>ザイタク</t>
    </rPh>
    <rPh sb="2" eb="4">
      <t>イリョウ</t>
    </rPh>
    <rPh sb="7" eb="9">
      <t>イリョウ</t>
    </rPh>
    <rPh sb="9" eb="11">
      <t>シンリョウ</t>
    </rPh>
    <rPh sb="11" eb="13">
      <t>コウイ</t>
    </rPh>
    <rPh sb="14" eb="16">
      <t>シカ</t>
    </rPh>
    <rPh sb="18" eb="20">
      <t>サンテイ</t>
    </rPh>
    <rPh sb="24" eb="25">
      <t>モノ</t>
    </rPh>
    <rPh sb="61" eb="63">
      <t>シカ</t>
    </rPh>
    <phoneticPr fontId="36"/>
  </si>
  <si>
    <t>訪問診療…歯科訪問診療料を算定している者。ただし、新型コロナウイルスに伴う臨時的な対応として告示された歯科訪問診療に</t>
    <rPh sb="0" eb="2">
      <t>ホウモン</t>
    </rPh>
    <rPh sb="2" eb="4">
      <t>シンリョウ</t>
    </rPh>
    <rPh sb="5" eb="7">
      <t>シカ</t>
    </rPh>
    <rPh sb="13" eb="15">
      <t>サンテイ</t>
    </rPh>
    <rPh sb="19" eb="20">
      <t>モノ</t>
    </rPh>
    <rPh sb="51" eb="53">
      <t>シカ</t>
    </rPh>
    <phoneticPr fontId="36"/>
  </si>
  <si>
    <t>　　　　　関連する診療行為を除く。</t>
    <phoneticPr fontId="3"/>
  </si>
  <si>
    <t>在宅医療…在宅医療診療行為を算定している者。ただし、新型コロナウイルスに伴う臨時的な対応として告示された在宅医療に</t>
    <rPh sb="0" eb="2">
      <t>ザイタク</t>
    </rPh>
    <rPh sb="2" eb="4">
      <t>イリョウ</t>
    </rPh>
    <rPh sb="7" eb="9">
      <t>イリョウ</t>
    </rPh>
    <rPh sb="9" eb="11">
      <t>シンリョウ</t>
    </rPh>
    <rPh sb="11" eb="13">
      <t>コウイ</t>
    </rPh>
    <rPh sb="14" eb="16">
      <t>サンテイ</t>
    </rPh>
    <rPh sb="20" eb="21">
      <t>モノ</t>
    </rPh>
    <phoneticPr fontId="36"/>
  </si>
  <si>
    <t>訪問診療…在宅患者訪問診療料を算定している者。ただし、新型コロナウイルスに伴う臨時的な対応として告示された訪問診療に</t>
    <rPh sb="0" eb="2">
      <t>ホウモン</t>
    </rPh>
    <rPh sb="2" eb="4">
      <t>シンリョウ</t>
    </rPh>
    <rPh sb="15" eb="17">
      <t>サンテイ</t>
    </rPh>
    <rPh sb="21" eb="22">
      <t>モノ</t>
    </rPh>
    <rPh sb="53" eb="57">
      <t>ホウモンシンリョウ</t>
    </rPh>
    <phoneticPr fontId="36"/>
  </si>
  <si>
    <t>在宅合計</t>
    <phoneticPr fontId="3"/>
  </si>
  <si>
    <t>全年齢</t>
    <rPh sb="0" eb="3">
      <t>ゼンネンレイ</t>
    </rPh>
    <phoneticPr fontId="36"/>
  </si>
  <si>
    <t>前年度との差分(在宅医療患者割合(医科))</t>
    <rPh sb="0" eb="3">
      <t>ゼンネンド</t>
    </rPh>
    <rPh sb="5" eb="7">
      <t>サブン</t>
    </rPh>
    <phoneticPr fontId="3"/>
  </si>
  <si>
    <t>前年度との差分(訪問診療患者割合(医科))</t>
    <rPh sb="0" eb="3">
      <t>ゼンネンド</t>
    </rPh>
    <rPh sb="5" eb="7">
      <t>サブン</t>
    </rPh>
    <phoneticPr fontId="3"/>
  </si>
  <si>
    <t>前年度との差分(在宅医療患者割合(歯科))</t>
    <rPh sb="0" eb="3">
      <t>ゼンネンド</t>
    </rPh>
    <rPh sb="5" eb="7">
      <t>サブン</t>
    </rPh>
    <phoneticPr fontId="3"/>
  </si>
  <si>
    <t>前年度との差分</t>
    <rPh sb="0" eb="3">
      <t>ゼンネンド</t>
    </rPh>
    <rPh sb="5" eb="7">
      <t>サブン</t>
    </rPh>
    <phoneticPr fontId="3"/>
  </si>
  <si>
    <t>前年度との差分(訪問診療患者割合(歯科))</t>
    <rPh sb="0" eb="3">
      <t>ゼンネンド</t>
    </rPh>
    <rPh sb="5" eb="7">
      <t>サブン</t>
    </rPh>
    <phoneticPr fontId="3"/>
  </si>
  <si>
    <t>性別</t>
    <rPh sb="0" eb="2">
      <t>セ</t>
    </rPh>
    <phoneticPr fontId="36"/>
  </si>
  <si>
    <t>男性</t>
    <rPh sb="0" eb="2">
      <t>ダンセイ</t>
    </rPh>
    <phoneticPr fontId="3"/>
  </si>
  <si>
    <t>女性</t>
    <rPh sb="0" eb="2">
      <t>ジ</t>
    </rPh>
    <phoneticPr fontId="3"/>
  </si>
  <si>
    <t>男女計</t>
    <rPh sb="0" eb="3">
      <t>ダ</t>
    </rPh>
    <phoneticPr fontId="36"/>
  </si>
  <si>
    <t>在宅医療費(円)</t>
    <rPh sb="0" eb="2">
      <t>ザイタク</t>
    </rPh>
    <rPh sb="4" eb="5">
      <t>ヒ</t>
    </rPh>
    <phoneticPr fontId="3"/>
  </si>
  <si>
    <t>割合(%)
(在宅医療費
合計に占める
割合)</t>
    <rPh sb="0" eb="2">
      <t>ワリアイ</t>
    </rPh>
    <rPh sb="7" eb="9">
      <t>ザイタク</t>
    </rPh>
    <rPh sb="9" eb="11">
      <t>イリョウ</t>
    </rPh>
    <rPh sb="11" eb="12">
      <t>ヒ</t>
    </rPh>
    <rPh sb="13" eb="15">
      <t>ゴウケイ</t>
    </rPh>
    <rPh sb="16" eb="17">
      <t>シ</t>
    </rPh>
    <rPh sb="20" eb="22">
      <t>ワリアイ</t>
    </rPh>
    <phoneticPr fontId="3"/>
  </si>
  <si>
    <t>非該当</t>
    <rPh sb="0" eb="3">
      <t>ヒガイトウ</t>
    </rPh>
    <phoneticPr fontId="3"/>
  </si>
  <si>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</si>
  <si>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</si>
  <si>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</si>
  <si>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</si>
  <si>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</si>
  <si>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</si>
  <si>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</si>
  <si>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【グラフラベル用】</t>
    <rPh sb="7" eb="8">
      <t>ヨウ</t>
    </rPh>
    <phoneticPr fontId="3"/>
  </si>
  <si>
    <t>在宅医療患者数(医科)</t>
    <rPh sb="0" eb="2">
      <t>ザイタク</t>
    </rPh>
    <rPh sb="1" eb="2">
      <t>タク</t>
    </rPh>
    <rPh sb="2" eb="4">
      <t>イリョウ</t>
    </rPh>
    <rPh sb="4" eb="6">
      <t>カンジャ</t>
    </rPh>
    <rPh sb="6" eb="7">
      <t>スウ</t>
    </rPh>
    <rPh sb="8" eb="10">
      <t>イカ</t>
    </rPh>
    <phoneticPr fontId="3"/>
  </si>
  <si>
    <t>広域連合全体(年齢階層別)</t>
    <rPh sb="0" eb="2">
      <t>コウイキ</t>
    </rPh>
    <rPh sb="2" eb="4">
      <t>レンゴウ</t>
    </rPh>
    <rPh sb="4" eb="6">
      <t>ゼンタイ</t>
    </rPh>
    <phoneticPr fontId="36"/>
  </si>
  <si>
    <t>広域連合全体(年齢階層別)</t>
    <rPh sb="0" eb="2">
      <t>コウイキ</t>
    </rPh>
    <rPh sb="2" eb="4">
      <t>レンゴウ</t>
    </rPh>
    <rPh sb="4" eb="6">
      <t>ゼンタイ</t>
    </rPh>
    <rPh sb="6" eb="13">
      <t>ネ</t>
    </rPh>
    <phoneticPr fontId="36"/>
  </si>
  <si>
    <t>広域連合全体(男女別)</t>
    <rPh sb="0" eb="2">
      <t>コウイキ</t>
    </rPh>
    <rPh sb="2" eb="4">
      <t>レンゴウ</t>
    </rPh>
    <rPh sb="4" eb="6">
      <t>ゼンタイ</t>
    </rPh>
    <rPh sb="6" eb="11">
      <t>ダ</t>
    </rPh>
    <phoneticPr fontId="36"/>
  </si>
  <si>
    <t>前年度との差分(在宅医療患者割合(医科))</t>
    <phoneticPr fontId="3"/>
  </si>
  <si>
    <t>市区町村別</t>
    <phoneticPr fontId="3"/>
  </si>
  <si>
    <t>在宅医療患者割合(医科)</t>
    <rPh sb="0" eb="2">
      <t>ザイタク</t>
    </rPh>
    <rPh sb="2" eb="4">
      <t>イリョウ</t>
    </rPh>
    <phoneticPr fontId="3"/>
  </si>
  <si>
    <t>前年度との差分(訪問診療患者割合(医科))</t>
    <phoneticPr fontId="3"/>
  </si>
  <si>
    <t>在宅医療患者割合(歯科)</t>
    <rPh sb="2" eb="4">
      <t>イリョウ</t>
    </rPh>
    <phoneticPr fontId="3"/>
  </si>
  <si>
    <t>在宅医療患者割合(歯科)</t>
    <rPh sb="0" eb="2">
      <t>ザイタク</t>
    </rPh>
    <rPh sb="2" eb="4">
      <t>イリョウ</t>
    </rPh>
    <rPh sb="4" eb="6">
      <t>カンジャ</t>
    </rPh>
    <rPh sb="6" eb="8">
      <t>ワリアイ</t>
    </rPh>
    <phoneticPr fontId="3"/>
  </si>
  <si>
    <t>前年度との差分(在宅医療患者割合(歯科))</t>
    <phoneticPr fontId="3"/>
  </si>
  <si>
    <t>訪問診療患者割合(歯科)</t>
    <rPh sb="0" eb="2">
      <t>ホウモン</t>
    </rPh>
    <rPh sb="2" eb="4">
      <t>シンリョウ</t>
    </rPh>
    <rPh sb="4" eb="6">
      <t>カンジャ</t>
    </rPh>
    <rPh sb="6" eb="8">
      <t>ワリアイ</t>
    </rPh>
    <phoneticPr fontId="3"/>
  </si>
  <si>
    <t>前年度との差分(訪問診療患者割合(歯科))</t>
    <phoneticPr fontId="3"/>
  </si>
  <si>
    <t>在宅医療患者の患者一人当たりの在宅医療費上位5位疾病(医科)</t>
    <rPh sb="0" eb="2">
      <t>ザイタク</t>
    </rPh>
    <rPh sb="2" eb="4">
      <t>イリョウ</t>
    </rPh>
    <rPh sb="4" eb="6">
      <t>カンジャ</t>
    </rPh>
    <rPh sb="7" eb="9">
      <t>カンジャ</t>
    </rPh>
    <rPh sb="9" eb="11">
      <t>ヒトリ</t>
    </rPh>
    <rPh sb="11" eb="12">
      <t>ア</t>
    </rPh>
    <rPh sb="15" eb="17">
      <t>ザイタク</t>
    </rPh>
    <rPh sb="17" eb="19">
      <t>イリョウ</t>
    </rPh>
    <rPh sb="19" eb="20">
      <t>ヒ</t>
    </rPh>
    <rPh sb="20" eb="22">
      <t>ジョウイ</t>
    </rPh>
    <rPh sb="23" eb="24">
      <t>イ</t>
    </rPh>
    <rPh sb="24" eb="26">
      <t>シッペイ</t>
    </rPh>
    <rPh sb="27" eb="29">
      <t>イカ</t>
    </rPh>
    <phoneticPr fontId="3"/>
  </si>
  <si>
    <t>医療機関数</t>
    <rPh sb="0" eb="2">
      <t>イリョウ</t>
    </rPh>
    <rPh sb="2" eb="4">
      <t>キカン</t>
    </rPh>
    <rPh sb="4" eb="5">
      <t>スウ</t>
    </rPh>
    <phoneticPr fontId="3"/>
  </si>
  <si>
    <t>市区町村</t>
    <rPh sb="0" eb="2">
      <t>シク</t>
    </rPh>
    <rPh sb="2" eb="4">
      <t>チョウソン</t>
    </rPh>
    <phoneticPr fontId="3"/>
  </si>
  <si>
    <t>市区町村</t>
    <rPh sb="0" eb="4">
      <t>シクチョウソン</t>
    </rPh>
    <phoneticPr fontId="3"/>
  </si>
  <si>
    <t>1113</t>
  </si>
  <si>
    <t>0903</t>
  </si>
  <si>
    <t>0901</t>
  </si>
  <si>
    <t>0606</t>
  </si>
  <si>
    <t>0402</t>
  </si>
  <si>
    <t>その他の消化器系の疾患</t>
  </si>
  <si>
    <t>その他の心疾患</t>
  </si>
  <si>
    <t>高血圧性疾患</t>
  </si>
  <si>
    <t>アルツハイマー病</t>
  </si>
  <si>
    <t>その他の神経系の疾患</t>
  </si>
  <si>
    <t>糖尿病</t>
  </si>
  <si>
    <t>1800</t>
  </si>
  <si>
    <t>1402</t>
  </si>
  <si>
    <t>0601</t>
  </si>
  <si>
    <t>症状，徴候及び異常臨床所見・異常検査所見で他に分類されないもの</t>
  </si>
  <si>
    <t>腎不全</t>
  </si>
  <si>
    <t>その他の呼吸器系の疾患</t>
  </si>
  <si>
    <t>パーキンソン病</t>
  </si>
  <si>
    <t>その他の皮膚及び皮下組織の疾患</t>
  </si>
  <si>
    <t>0209</t>
  </si>
  <si>
    <t>1009</t>
  </si>
  <si>
    <t>0205</t>
  </si>
  <si>
    <t>白血病</t>
  </si>
  <si>
    <t>慢性閉塞性肺疾患</t>
  </si>
  <si>
    <t>気管，気管支及び肺の悪性新生物＜腫瘍＞</t>
  </si>
  <si>
    <t>直腸S状結腸移行部及び直腸の悪性新生物＜腫瘍＞</t>
  </si>
  <si>
    <t>てんかん</t>
  </si>
  <si>
    <t>乳房の悪性新生物＜腫瘍＞</t>
  </si>
  <si>
    <t>広域連合全体(要介護度別)</t>
    <rPh sb="0" eb="2">
      <t>コウイキ</t>
    </rPh>
    <rPh sb="2" eb="4">
      <t>レンゴウ</t>
    </rPh>
    <rPh sb="4" eb="6">
      <t>ゼンタイ</t>
    </rPh>
    <phoneticPr fontId="36"/>
  </si>
  <si>
    <t>要介護度</t>
    <phoneticPr fontId="36"/>
  </si>
  <si>
    <t>広域連合全体</t>
    <rPh sb="0" eb="2">
      <t>コウイキ</t>
    </rPh>
    <rPh sb="2" eb="4">
      <t>レンゴウ</t>
    </rPh>
    <rPh sb="4" eb="6">
      <t>ゼンタイ</t>
    </rPh>
    <phoneticPr fontId="36"/>
  </si>
  <si>
    <t>広域連合全体</t>
    <rPh sb="0" eb="6">
      <t>コウイキレンゴウゼンタイ</t>
    </rPh>
    <phoneticPr fontId="36"/>
  </si>
  <si>
    <t>広域連合全体(要介護度別)</t>
    <rPh sb="0" eb="2">
      <t>コウイキ</t>
    </rPh>
    <rPh sb="2" eb="4">
      <t>レンゴウ</t>
    </rPh>
    <rPh sb="4" eb="6">
      <t>ゼンタイ</t>
    </rPh>
    <rPh sb="7" eb="8">
      <t>ヨウ</t>
    </rPh>
    <phoneticPr fontId="36"/>
  </si>
  <si>
    <t>R3年度市区町村別数値</t>
    <phoneticPr fontId="3"/>
  </si>
  <si>
    <t>R4年度</t>
    <phoneticPr fontId="3"/>
  </si>
  <si>
    <t>R3年度</t>
    <phoneticPr fontId="3"/>
  </si>
  <si>
    <t>データ化範囲(分析対象)…医科(入院外)の電子レセプトのみ。対象診療年月は令和4年4月～令和5年3月診療分(12カ月分)。</t>
    <phoneticPr fontId="36"/>
  </si>
  <si>
    <t>年齢基準日…令和5年3月31日時点。</t>
    <phoneticPr fontId="36"/>
  </si>
  <si>
    <t>データ化範囲(分析対象)…歯科の電子レセプトのみ。対象診療年月は令和4年4月～令和5年3月診療分(12カ月分)。</t>
    <phoneticPr fontId="36"/>
  </si>
  <si>
    <t>データ化範囲(分析対象)…入院(DPCを含む)、入院外、調剤の電子レセプト。対象診療年月は令和4年4月～令和5年3月診療分(12カ月分)。</t>
    <phoneticPr fontId="3"/>
  </si>
  <si>
    <t>0903</t>
    <phoneticPr fontId="3"/>
  </si>
  <si>
    <t>1113</t>
    <phoneticPr fontId="3"/>
  </si>
  <si>
    <t>0901</t>
    <phoneticPr fontId="3"/>
  </si>
  <si>
    <t>0402</t>
    <phoneticPr fontId="3"/>
  </si>
  <si>
    <t>0606</t>
    <phoneticPr fontId="3"/>
  </si>
  <si>
    <t>1800</t>
    <phoneticPr fontId="3"/>
  </si>
  <si>
    <t>1309</t>
    <phoneticPr fontId="3"/>
  </si>
  <si>
    <t>骨の密度及び構造の障害</t>
  </si>
  <si>
    <t>0602</t>
    <phoneticPr fontId="3"/>
  </si>
  <si>
    <t>1009</t>
    <phoneticPr fontId="3"/>
  </si>
  <si>
    <t>0210</t>
    <phoneticPr fontId="3"/>
  </si>
  <si>
    <t>その他の悪性新生物＜腫瘍＞</t>
  </si>
  <si>
    <t>1402</t>
    <phoneticPr fontId="3"/>
  </si>
  <si>
    <t>1011</t>
    <phoneticPr fontId="3"/>
  </si>
  <si>
    <t>0601</t>
    <phoneticPr fontId="3"/>
  </si>
  <si>
    <t>2220</t>
    <phoneticPr fontId="3"/>
  </si>
  <si>
    <t>その他の特殊目的用コード</t>
  </si>
  <si>
    <t>1202</t>
    <phoneticPr fontId="3"/>
  </si>
  <si>
    <t>皮膚炎及び湿疹</t>
  </si>
  <si>
    <t>1203</t>
    <phoneticPr fontId="3"/>
  </si>
  <si>
    <t>0209</t>
    <phoneticPr fontId="3"/>
  </si>
  <si>
    <t>0208</t>
    <phoneticPr fontId="3"/>
  </si>
  <si>
    <t>悪性リンパ腫</t>
  </si>
  <si>
    <t>0205</t>
    <phoneticPr fontId="3"/>
  </si>
  <si>
    <t>1109</t>
    <phoneticPr fontId="3"/>
  </si>
  <si>
    <t>肝硬変（アルコール性のものを除く）</t>
  </si>
  <si>
    <t>0206</t>
    <phoneticPr fontId="3"/>
  </si>
  <si>
    <t>1010</t>
    <phoneticPr fontId="3"/>
  </si>
  <si>
    <t>喘息</t>
  </si>
  <si>
    <t>0603</t>
    <phoneticPr fontId="3"/>
  </si>
  <si>
    <t>0605</t>
    <phoneticPr fontId="3"/>
  </si>
  <si>
    <t>自律神経系の障害</t>
  </si>
  <si>
    <t>0502</t>
    <phoneticPr fontId="3"/>
  </si>
  <si>
    <t>精神作用物質使用による精神及び行動の障害</t>
  </si>
  <si>
    <t>0211</t>
    <phoneticPr fontId="3"/>
  </si>
  <si>
    <t>良性新生物＜腫瘍＞及びその他の新生物＜腫瘍＞</t>
  </si>
  <si>
    <t>0506</t>
    <phoneticPr fontId="3"/>
  </si>
  <si>
    <t>知的障害＜精神遅滞＞</t>
  </si>
  <si>
    <t>1301</t>
    <phoneticPr fontId="3"/>
  </si>
  <si>
    <t>炎症性多発性関節障害</t>
  </si>
  <si>
    <t>2101</t>
    <phoneticPr fontId="3"/>
  </si>
  <si>
    <t>検査及び診査のための保健サービスの利用者</t>
  </si>
  <si>
    <t>0203</t>
    <phoneticPr fontId="3"/>
  </si>
  <si>
    <t>0204</t>
    <phoneticPr fontId="3"/>
  </si>
  <si>
    <t>肝及び肝内胆管の悪性新生物＜腫瘍＞</t>
  </si>
  <si>
    <t>9999</t>
    <phoneticPr fontId="3"/>
  </si>
  <si>
    <t>分類外</t>
  </si>
  <si>
    <t>0106</t>
    <phoneticPr fontId="3"/>
  </si>
  <si>
    <t>その他のウイルス性疾患</t>
  </si>
  <si>
    <t>0201</t>
    <phoneticPr fontId="3"/>
  </si>
  <si>
    <t>胃の悪性新生物＜腫瘍＞</t>
  </si>
  <si>
    <t>0108</t>
    <phoneticPr fontId="3"/>
  </si>
  <si>
    <t>感染症及び寄生虫症の続発・後遺症</t>
  </si>
  <si>
    <t>1107</t>
    <phoneticPr fontId="3"/>
  </si>
  <si>
    <t>アルコール性肝疾患</t>
  </si>
  <si>
    <t>1904</t>
    <phoneticPr fontId="3"/>
  </si>
  <si>
    <t>中毒</t>
  </si>
  <si>
    <t>1406</t>
    <phoneticPr fontId="3"/>
  </si>
  <si>
    <t>その他の男性生殖器の疾患</t>
  </si>
  <si>
    <t>0904</t>
    <phoneticPr fontId="3"/>
  </si>
  <si>
    <t>くも膜下出血</t>
  </si>
  <si>
    <t>1407</t>
    <phoneticPr fontId="3"/>
  </si>
  <si>
    <t>月経障害及び閉経周辺期障害</t>
  </si>
  <si>
    <t>1111</t>
    <phoneticPr fontId="3"/>
  </si>
  <si>
    <t>胆石症及び胆のう炎</t>
  </si>
  <si>
    <t>0202</t>
    <phoneticPr fontId="3"/>
  </si>
  <si>
    <t>結腸の悪性新生物＜腫瘍＞</t>
  </si>
  <si>
    <t>1108</t>
    <phoneticPr fontId="3"/>
  </si>
  <si>
    <t>慢性肝炎（アルコール性のものを除く）</t>
  </si>
  <si>
    <t>以上</t>
    <rPh sb="0" eb="2">
      <t>イジョウ</t>
    </rPh>
    <phoneticPr fontId="4"/>
  </si>
  <si>
    <t>大阪府内の医療機関で市区町村別に区分できなかった医療機関は｢その他｣に集計している。府外の医療機関は集計対象外とする。</t>
    <phoneticPr fontId="3"/>
  </si>
  <si>
    <t>-</t>
    <phoneticPr fontId="3"/>
  </si>
  <si>
    <t>-</t>
    <phoneticPr fontId="3"/>
  </si>
  <si>
    <t>データ化範囲(分析対象)…要介護(支援)者突合状況データおよび大阪市提供の介護データ。対象利用年月は令和4年4月～令和5年3月利用分(12カ月分)。</t>
    <phoneticPr fontId="3"/>
  </si>
  <si>
    <t>　　　　　　　　　　　　守口市はKDBシステムにデータが入力されていないため｢非該当｣とした。</t>
    <rPh sb="39" eb="42">
      <t>ヒガイトウ</t>
    </rPh>
    <phoneticPr fontId="4"/>
  </si>
  <si>
    <t>　　　　　　　　　　　　ただし、守口市に在籍の被保険者でそれ以外の市町村に在籍した履歴がある者は、｢非該当｣以外の要介護度に該当する場合がある。</t>
    <rPh sb="16" eb="19">
      <t>モリグチシ</t>
    </rPh>
    <rPh sb="46" eb="47">
      <t>モノ</t>
    </rPh>
    <rPh sb="50" eb="53">
      <t>ヒガイトウ</t>
    </rPh>
    <rPh sb="57" eb="58">
      <t>ヨウ</t>
    </rPh>
    <rPh sb="62" eb="64">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</si>
</sst>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
    <numFmt numFmtId="178" formatCode="0.0%"/>
    <numFmt numFmtId="179" formatCode="#,##0_ ;[Red]\-#,##0\ "/>
    <numFmt numFmtId="180" formatCode="0.0_ ;[Red]\-0.0\ "/>
  </numFmts>
  <fonts count="61">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9"/>
      <color theme="1"/>
      <name val="ＭＳ 明朝"/>
      <family val="1"/>
      <charset val="128"/>
    </font>
    <font>
      <sz val="10"/>
      <color theme="1"/>
      <name val="ＭＳ 明朝"/>
      <family val="1"/>
      <charset val="128"/>
    </font>
    <font>
      <sz val="6"/>
      <name val="ＭＳ Ｐゴシック"/>
      <family val="3"/>
      <charset val="128"/>
      <scheme val="minor"/>
    </font>
    <font>
      <sz val="8"/>
      <color theme="1"/>
      <name val="ＭＳ 明朝"/>
      <family val="1"/>
      <charset val="128"/>
    </font>
    <font>
      <sz val="8"/>
      <name val="ＭＳ 明朝"/>
      <family val="1"/>
      <charset val="128"/>
    </font>
    <font>
      <sz val="11"/>
      <color theme="1"/>
      <name val="ＭＳ ゴシック"/>
      <family val="3"/>
      <charset val="128"/>
    </font>
    <font>
      <sz val="11"/>
      <color theme="1"/>
      <name val="ＭＳ 明朝"/>
      <family val="1"/>
      <charset val="128"/>
    </font>
    <font>
      <sz val="9"/>
      <name val="ＭＳ 明朝"/>
      <family val="1"/>
      <charset val="128"/>
    </font>
    <font>
      <b/>
      <sz val="9"/>
      <color theme="1"/>
      <name val="ＭＳ 明朝"/>
      <family val="1"/>
      <charset val="128"/>
    </font>
    <font>
      <b/>
      <sz val="9"/>
      <name val="ＭＳ 明朝"/>
      <family val="1"/>
      <charset val="128"/>
    </font>
    <font>
      <sz val="9"/>
      <color rgb="FF000000"/>
      <name val="ＭＳ 明朝"/>
      <family val="1"/>
      <charset val="128"/>
    </font>
    <font>
      <sz val="11"/>
      <color rgb="FFFF0000"/>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rgb="FF9C6500"/>
      <name val="ＭＳ Ｐゴシック"/>
      <family val="2"/>
      <charset val="128"/>
      <scheme val="minor"/>
    </font>
    <font>
      <sz val="10"/>
      <name val="ＭＳ 明朝"/>
      <family val="1"/>
      <charset val="128"/>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
      <patternFill patternType="solid">
        <fgColor rgb="FFCBE0C7"/>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auto="1"/>
      </left>
      <right style="thin">
        <color theme="0" tint="-0.499984740745262"/>
      </right>
      <top style="thin">
        <color auto="1"/>
      </top>
      <bottom/>
      <diagonal/>
    </border>
    <border>
      <left style="thin">
        <color indexed="64"/>
      </left>
      <right style="thin">
        <color indexed="64"/>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auto="1"/>
      </left>
      <right style="thin">
        <color theme="0" tint="-0.499984740745262"/>
      </right>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right/>
      <top style="thin">
        <color indexed="64"/>
      </top>
      <bottom/>
      <diagonal/>
    </border>
    <border>
      <left style="thin">
        <color auto="1"/>
      </left>
      <right style="thin">
        <color auto="1"/>
      </right>
      <top style="double">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auto="1"/>
      </bottom>
      <diagonal/>
    </border>
    <border>
      <left style="thin">
        <color indexed="64"/>
      </left>
      <right style="thin">
        <color auto="1"/>
      </right>
      <top style="double">
        <color auto="1"/>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bottom style="thin">
        <color indexed="64"/>
      </bottom>
      <diagonal/>
    </border>
    <border>
      <left/>
      <right/>
      <top style="double">
        <color indexed="64"/>
      </top>
      <bottom/>
      <diagonal/>
    </border>
    <border>
      <left/>
      <right style="thin">
        <color indexed="64"/>
      </right>
      <top style="double">
        <color indexed="64"/>
      </top>
      <bottom style="hair">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hair">
        <color indexed="64"/>
      </bottom>
      <diagonal/>
    </border>
    <border>
      <left style="thin">
        <color auto="1"/>
      </left>
      <right style="thin">
        <color indexed="64"/>
      </right>
      <top style="hair">
        <color auto="1"/>
      </top>
      <bottom style="double">
        <color auto="1"/>
      </bottom>
      <diagonal/>
    </border>
    <border>
      <left/>
      <right style="thin">
        <color indexed="64"/>
      </right>
      <top style="thin">
        <color indexed="64"/>
      </top>
      <bottom style="hair">
        <color indexed="64"/>
      </bottom>
      <diagonal/>
    </border>
  </borders>
  <cellStyleXfs count="1787">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4" borderId="2"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5" fillId="3" borderId="0" applyNumberFormat="0" applyBorder="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3" fillId="0" borderId="0"/>
    <xf numFmtId="0" fontId="28" fillId="7" borderId="0" applyNumberFormat="0" applyBorder="0" applyAlignment="0" applyProtection="0">
      <alignment vertical="center"/>
    </xf>
    <xf numFmtId="0" fontId="31" fillId="0" borderId="0">
      <alignment vertical="center"/>
    </xf>
    <xf numFmtId="0" fontId="1" fillId="0" borderId="0">
      <alignment vertical="center"/>
    </xf>
    <xf numFmtId="0" fontId="31" fillId="0" borderId="0">
      <alignment vertical="center"/>
    </xf>
    <xf numFmtId="0" fontId="39" fillId="0" borderId="0">
      <alignment vertical="center"/>
    </xf>
    <xf numFmtId="38" fontId="3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4" fillId="25" borderId="42" applyNumberFormat="0" applyFon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0" fontId="16" fillId="26" borderId="43"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2" fillId="0" borderId="44" applyNumberFormat="0" applyFill="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3" fillId="26" borderId="45"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26" fillId="10" borderId="4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7" fillId="0" borderId="64" applyNumberFormat="0" applyFill="0" applyAlignment="0" applyProtection="0">
      <alignment vertical="center"/>
    </xf>
    <xf numFmtId="0" fontId="48" fillId="0" borderId="65" applyNumberFormat="0" applyFill="0" applyAlignment="0" applyProtection="0">
      <alignment vertical="center"/>
    </xf>
    <xf numFmtId="0" fontId="49" fillId="0" borderId="1" applyNumberFormat="0" applyFill="0" applyAlignment="0" applyProtection="0">
      <alignment vertical="center"/>
    </xf>
    <xf numFmtId="0" fontId="49" fillId="0" borderId="0" applyNumberFormat="0" applyFill="0" applyBorder="0" applyAlignment="0" applyProtection="0">
      <alignment vertical="center"/>
    </xf>
    <xf numFmtId="0" fontId="2" fillId="2" borderId="0" applyNumberFormat="0" applyBorder="0" applyAlignment="0" applyProtection="0">
      <alignment vertical="center"/>
    </xf>
    <xf numFmtId="0" fontId="50" fillId="3" borderId="0" applyNumberFormat="0" applyBorder="0" applyAlignment="0" applyProtection="0">
      <alignment vertical="center"/>
    </xf>
    <xf numFmtId="0" fontId="51" fillId="35" borderId="66" applyNumberFormat="0" applyAlignment="0" applyProtection="0">
      <alignment vertical="center"/>
    </xf>
    <xf numFmtId="0" fontId="52" fillId="36" borderId="67" applyNumberFormat="0" applyAlignment="0" applyProtection="0">
      <alignment vertical="center"/>
    </xf>
    <xf numFmtId="0" fontId="53" fillId="36" borderId="66" applyNumberFormat="0" applyAlignment="0" applyProtection="0">
      <alignment vertical="center"/>
    </xf>
    <xf numFmtId="0" fontId="54" fillId="0" borderId="68" applyNumberFormat="0" applyFill="0" applyAlignment="0" applyProtection="0">
      <alignment vertical="center"/>
    </xf>
    <xf numFmtId="0" fontId="55" fillId="37" borderId="69" applyNumberFormat="0" applyAlignment="0" applyProtection="0">
      <alignment vertical="center"/>
    </xf>
    <xf numFmtId="0" fontId="45" fillId="0" borderId="0" applyNumberFormat="0" applyFill="0" applyBorder="0" applyAlignment="0" applyProtection="0">
      <alignment vertical="center"/>
    </xf>
    <xf numFmtId="0" fontId="1" fillId="4" borderId="2" applyNumberFormat="0" applyFont="0" applyAlignment="0" applyProtection="0">
      <alignment vertical="center"/>
    </xf>
    <xf numFmtId="0" fontId="56" fillId="0" borderId="0" applyNumberFormat="0" applyFill="0" applyBorder="0" applyAlignment="0" applyProtection="0">
      <alignment vertical="center"/>
    </xf>
    <xf numFmtId="0" fontId="57" fillId="0" borderId="70" applyNumberFormat="0" applyFill="0" applyAlignment="0" applyProtection="0">
      <alignment vertical="center"/>
    </xf>
    <xf numFmtId="0" fontId="58"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58"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58"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58"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58"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58" fillId="58"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59" fillId="34" borderId="0" applyNumberFormat="0" applyBorder="0" applyAlignment="0" applyProtection="0">
      <alignment vertical="center"/>
    </xf>
    <xf numFmtId="0" fontId="58" fillId="41" borderId="0" applyNumberFormat="0" applyBorder="0" applyAlignment="0" applyProtection="0">
      <alignment vertical="center"/>
    </xf>
    <xf numFmtId="0" fontId="58" fillId="45" borderId="0" applyNumberFormat="0" applyBorder="0" applyAlignment="0" applyProtection="0">
      <alignment vertical="center"/>
    </xf>
    <xf numFmtId="0" fontId="58" fillId="49" borderId="0" applyNumberFormat="0" applyBorder="0" applyAlignment="0" applyProtection="0">
      <alignment vertical="center"/>
    </xf>
    <xf numFmtId="0" fontId="58" fillId="53" borderId="0" applyNumberFormat="0" applyBorder="0" applyAlignment="0" applyProtection="0">
      <alignment vertical="center"/>
    </xf>
    <xf numFmtId="0" fontId="58" fillId="57" borderId="0" applyNumberFormat="0" applyBorder="0" applyAlignment="0" applyProtection="0">
      <alignment vertical="center"/>
    </xf>
    <xf numFmtId="0" fontId="58" fillId="61" borderId="0" applyNumberFormat="0" applyBorder="0" applyAlignment="0" applyProtection="0">
      <alignment vertical="center"/>
    </xf>
  </cellStyleXfs>
  <cellXfs count="304">
    <xf numFmtId="0" fontId="0" fillId="0" borderId="0" xfId="0">
      <alignment vertical="center"/>
    </xf>
    <xf numFmtId="0" fontId="35" fillId="0" borderId="0" xfId="1549" applyFont="1" applyBorder="1" applyAlignment="1">
      <alignment vertical="center"/>
    </xf>
    <xf numFmtId="0" fontId="35" fillId="0" borderId="0" xfId="1549" applyFont="1" applyAlignment="1">
      <alignment vertical="center"/>
    </xf>
    <xf numFmtId="0" fontId="37" fillId="0" borderId="0" xfId="1549" applyFont="1" applyAlignment="1">
      <alignment horizontal="right" vertical="center"/>
    </xf>
    <xf numFmtId="0" fontId="38" fillId="0" borderId="0" xfId="1202" applyNumberFormat="1" applyFont="1" applyFill="1" applyBorder="1" applyAlignment="1">
      <alignment vertical="center"/>
    </xf>
    <xf numFmtId="177" fontId="34" fillId="0" borderId="0" xfId="1549" applyNumberFormat="1" applyFont="1" applyFill="1" applyBorder="1" applyAlignment="1">
      <alignment horizontal="right" vertical="center"/>
    </xf>
    <xf numFmtId="0" fontId="35" fillId="0" borderId="0" xfId="1549" applyFont="1" applyFill="1" applyBorder="1" applyAlignment="1">
      <alignment vertical="center"/>
    </xf>
    <xf numFmtId="0" fontId="35" fillId="0" borderId="0" xfId="0" applyFont="1">
      <alignment vertical="center"/>
    </xf>
    <xf numFmtId="0" fontId="40" fillId="0" borderId="0" xfId="1549" applyFont="1" applyAlignment="1">
      <alignment vertical="center"/>
    </xf>
    <xf numFmtId="0" fontId="35" fillId="0" borderId="5" xfId="1549" applyFont="1" applyBorder="1" applyAlignment="1">
      <alignment horizontal="center" vertical="center"/>
    </xf>
    <xf numFmtId="0" fontId="40" fillId="0" borderId="0" xfId="0" applyFont="1" applyAlignment="1">
      <alignment vertical="center"/>
    </xf>
    <xf numFmtId="0" fontId="40" fillId="0" borderId="0" xfId="0" applyFont="1">
      <alignment vertical="center"/>
    </xf>
    <xf numFmtId="0" fontId="35" fillId="27" borderId="3" xfId="0" applyFont="1" applyFill="1" applyBorder="1" applyAlignment="1">
      <alignment horizontal="center" vertical="center"/>
    </xf>
    <xf numFmtId="0" fontId="35" fillId="27" borderId="3" xfId="1576" applyFont="1" applyFill="1" applyBorder="1" applyAlignment="1">
      <alignment horizontal="center" vertical="center" wrapText="1"/>
    </xf>
    <xf numFmtId="0" fontId="35" fillId="27" borderId="3" xfId="1576" applyFont="1" applyFill="1" applyBorder="1" applyAlignment="1">
      <alignment horizontal="center" vertical="center"/>
    </xf>
    <xf numFmtId="178" fontId="35" fillId="0" borderId="27" xfId="0" applyNumberFormat="1" applyFont="1" applyFill="1" applyBorder="1" applyAlignment="1">
      <alignment horizontal="right" vertical="center" shrinkToFit="1"/>
    </xf>
    <xf numFmtId="0" fontId="35" fillId="0" borderId="0" xfId="0" applyFont="1" applyFill="1">
      <alignment vertical="center"/>
    </xf>
    <xf numFmtId="0" fontId="40" fillId="0" borderId="0" xfId="1576" applyFont="1">
      <alignment vertical="center"/>
    </xf>
    <xf numFmtId="0" fontId="35" fillId="27" borderId="22" xfId="0" applyFont="1" applyFill="1" applyBorder="1" applyAlignment="1">
      <alignment horizontal="center" vertical="center"/>
    </xf>
    <xf numFmtId="0" fontId="35" fillId="27" borderId="23" xfId="0" applyFont="1" applyFill="1" applyBorder="1" applyAlignment="1">
      <alignment horizontal="center" vertical="center"/>
    </xf>
    <xf numFmtId="0" fontId="35" fillId="27" borderId="17" xfId="0" applyFont="1" applyFill="1" applyBorder="1" applyAlignment="1">
      <alignment horizontal="center" vertical="center" wrapText="1"/>
    </xf>
    <xf numFmtId="0" fontId="35" fillId="27" borderId="3" xfId="0" applyFont="1" applyFill="1" applyBorder="1" applyAlignment="1">
      <alignment horizontal="center" vertical="center" wrapText="1"/>
    </xf>
    <xf numFmtId="0" fontId="35" fillId="27" borderId="3" xfId="0" applyFont="1" applyFill="1" applyBorder="1" applyAlignment="1">
      <alignment horizontal="center" vertical="center" shrinkToFit="1"/>
    </xf>
    <xf numFmtId="177" fontId="40" fillId="0" borderId="0" xfId="0" applyNumberFormat="1" applyFont="1">
      <alignment vertical="center"/>
    </xf>
    <xf numFmtId="0" fontId="35" fillId="0" borderId="3" xfId="1386" applyFont="1" applyFill="1" applyBorder="1">
      <alignment vertical="center"/>
    </xf>
    <xf numFmtId="178" fontId="35" fillId="0" borderId="32" xfId="0" applyNumberFormat="1" applyFont="1" applyFill="1" applyBorder="1" applyAlignment="1">
      <alignment horizontal="right" vertical="center" shrinkToFit="1"/>
    </xf>
    <xf numFmtId="178" fontId="35" fillId="0" borderId="26" xfId="0" applyNumberFormat="1" applyFont="1" applyFill="1" applyBorder="1" applyAlignment="1">
      <alignment horizontal="right" vertical="center" shrinkToFit="1"/>
    </xf>
    <xf numFmtId="178" fontId="35" fillId="0" borderId="3" xfId="0" applyNumberFormat="1" applyFont="1" applyFill="1" applyBorder="1" applyAlignment="1">
      <alignment horizontal="right" vertical="center" shrinkToFit="1"/>
    </xf>
    <xf numFmtId="178" fontId="35" fillId="0" borderId="21" xfId="0" applyNumberFormat="1" applyFont="1" applyFill="1" applyBorder="1" applyAlignment="1">
      <alignment horizontal="right" vertical="center" shrinkToFit="1"/>
    </xf>
    <xf numFmtId="0" fontId="35" fillId="0" borderId="33" xfId="1573" applyNumberFormat="1" applyFont="1" applyFill="1" applyBorder="1" applyAlignment="1">
      <alignment horizontal="left" vertical="center" wrapText="1"/>
    </xf>
    <xf numFmtId="0" fontId="35" fillId="0" borderId="26" xfId="1573" applyNumberFormat="1" applyFont="1" applyFill="1" applyBorder="1" applyAlignment="1">
      <alignment horizontal="left" vertical="center" wrapText="1"/>
    </xf>
    <xf numFmtId="0" fontId="35" fillId="0" borderId="29" xfId="1573" applyNumberFormat="1" applyFont="1" applyFill="1" applyBorder="1" applyAlignment="1">
      <alignment horizontal="left" vertical="center" wrapText="1"/>
    </xf>
    <xf numFmtId="0" fontId="35" fillId="0" borderId="30" xfId="0" applyFont="1" applyFill="1" applyBorder="1" applyAlignment="1">
      <alignment horizontal="centerContinuous" vertical="center"/>
    </xf>
    <xf numFmtId="0" fontId="35" fillId="0" borderId="31" xfId="0" applyFont="1" applyFill="1" applyBorder="1" applyAlignment="1">
      <alignment horizontal="centerContinuous" vertical="center"/>
    </xf>
    <xf numFmtId="0" fontId="35" fillId="0" borderId="0" xfId="0" applyFont="1" applyBorder="1">
      <alignment vertical="center"/>
    </xf>
    <xf numFmtId="0" fontId="35" fillId="0" borderId="0" xfId="0" applyFont="1" applyFill="1" applyBorder="1" applyAlignment="1">
      <alignment horizontal="center" vertical="center" wrapText="1"/>
    </xf>
    <xf numFmtId="0" fontId="42" fillId="0" borderId="0" xfId="1549" applyFont="1" applyFill="1" applyBorder="1" applyAlignment="1">
      <alignment vertical="center"/>
    </xf>
    <xf numFmtId="0" fontId="43" fillId="0" borderId="0" xfId="1202" applyNumberFormat="1" applyFont="1" applyFill="1" applyBorder="1" applyAlignment="1">
      <alignment vertical="center"/>
    </xf>
    <xf numFmtId="0" fontId="41" fillId="0" borderId="0" xfId="1202" applyNumberFormat="1" applyFont="1" applyFill="1" applyBorder="1" applyAlignment="1">
      <alignment vertical="center"/>
    </xf>
    <xf numFmtId="0" fontId="40" fillId="0" borderId="0" xfId="0" applyFont="1" applyBorder="1">
      <alignment vertical="center"/>
    </xf>
    <xf numFmtId="0" fontId="34" fillId="27" borderId="23" xfId="0" applyFont="1" applyFill="1" applyBorder="1" applyAlignment="1">
      <alignment horizontal="center" vertical="center" wrapText="1"/>
    </xf>
    <xf numFmtId="178" fontId="35" fillId="0" borderId="50" xfId="0" applyNumberFormat="1" applyFont="1" applyFill="1" applyBorder="1" applyAlignment="1">
      <alignment horizontal="right" vertical="center" shrinkToFit="1"/>
    </xf>
    <xf numFmtId="0" fontId="40" fillId="0" borderId="0" xfId="0" applyFont="1" applyFill="1">
      <alignment vertical="center"/>
    </xf>
    <xf numFmtId="0" fontId="35" fillId="0" borderId="3" xfId="0" applyFont="1" applyFill="1" applyBorder="1">
      <alignment vertical="center"/>
    </xf>
    <xf numFmtId="178" fontId="35" fillId="0" borderId="0" xfId="0" applyNumberFormat="1" applyFont="1" applyFill="1" applyBorder="1">
      <alignment vertical="center"/>
    </xf>
    <xf numFmtId="0" fontId="40" fillId="0" borderId="0" xfId="0" applyFont="1" applyFill="1" applyBorder="1">
      <alignment vertical="center"/>
    </xf>
    <xf numFmtId="0" fontId="35" fillId="27" borderId="22" xfId="0" applyFont="1" applyFill="1" applyBorder="1" applyAlignment="1">
      <alignment horizontal="center" vertical="center"/>
    </xf>
    <xf numFmtId="0" fontId="35" fillId="27" borderId="23" xfId="0" applyFont="1" applyFill="1" applyBorder="1" applyAlignment="1">
      <alignment horizontal="center" vertical="center"/>
    </xf>
    <xf numFmtId="0" fontId="35" fillId="27" borderId="21" xfId="0" applyFont="1" applyFill="1" applyBorder="1" applyAlignment="1">
      <alignment horizontal="center" vertical="center" wrapText="1"/>
    </xf>
    <xf numFmtId="0" fontId="35" fillId="27" borderId="17" xfId="0" applyFont="1" applyFill="1" applyBorder="1" applyAlignment="1">
      <alignment horizontal="center" vertical="center" wrapText="1"/>
    </xf>
    <xf numFmtId="0" fontId="35" fillId="27" borderId="3" xfId="0" applyFont="1" applyFill="1" applyBorder="1" applyAlignment="1">
      <alignment horizontal="center" vertical="center" wrapText="1"/>
    </xf>
    <xf numFmtId="178" fontId="35" fillId="0" borderId="52" xfId="0" applyNumberFormat="1" applyFont="1" applyFill="1" applyBorder="1" applyAlignment="1">
      <alignment horizontal="right" vertical="center" shrinkToFit="1"/>
    </xf>
    <xf numFmtId="0" fontId="34" fillId="27" borderId="3" xfId="0" applyFont="1" applyFill="1" applyBorder="1" applyAlignment="1">
      <alignment horizontal="center" vertical="center" wrapText="1"/>
    </xf>
    <xf numFmtId="0" fontId="34" fillId="27" borderId="21" xfId="0" applyFont="1" applyFill="1" applyBorder="1" applyAlignment="1">
      <alignment horizontal="center" vertical="center" wrapText="1"/>
    </xf>
    <xf numFmtId="0" fontId="35" fillId="0" borderId="4" xfId="0" applyFont="1" applyFill="1" applyBorder="1" applyAlignment="1">
      <alignment horizontal="center" vertical="center" shrinkToFit="1"/>
    </xf>
    <xf numFmtId="178" fontId="35" fillId="0" borderId="4" xfId="0" applyNumberFormat="1" applyFont="1" applyFill="1" applyBorder="1" applyAlignment="1">
      <alignment horizontal="right" vertical="center" shrinkToFit="1"/>
    </xf>
    <xf numFmtId="0" fontId="0" fillId="0" borderId="0" xfId="0" applyFill="1">
      <alignment vertical="center"/>
    </xf>
    <xf numFmtId="0" fontId="35" fillId="27" borderId="17" xfId="0" applyFont="1" applyFill="1" applyBorder="1" applyAlignment="1">
      <alignment horizontal="center" vertical="center" wrapText="1"/>
    </xf>
    <xf numFmtId="0" fontId="40" fillId="0" borderId="53" xfId="0" applyFont="1" applyBorder="1">
      <alignment vertical="center"/>
    </xf>
    <xf numFmtId="0" fontId="40" fillId="0" borderId="54" xfId="0" applyFont="1" applyBorder="1">
      <alignment vertical="center"/>
    </xf>
    <xf numFmtId="0" fontId="40" fillId="0" borderId="55" xfId="0" applyFont="1" applyBorder="1">
      <alignment vertical="center"/>
    </xf>
    <xf numFmtId="0" fontId="40" fillId="0" borderId="56" xfId="0" applyFont="1" applyBorder="1">
      <alignment vertical="center"/>
    </xf>
    <xf numFmtId="0" fontId="40" fillId="28" borderId="3" xfId="0" applyFont="1" applyFill="1" applyBorder="1">
      <alignment vertical="center"/>
    </xf>
    <xf numFmtId="178" fontId="40" fillId="0" borderId="0" xfId="1743" applyNumberFormat="1" applyFont="1" applyBorder="1">
      <alignment vertical="center"/>
    </xf>
    <xf numFmtId="0" fontId="40" fillId="0" borderId="0" xfId="0" applyFont="1" applyBorder="1" applyAlignment="1">
      <alignment vertical="center"/>
    </xf>
    <xf numFmtId="178" fontId="40" fillId="0" borderId="0" xfId="1743" applyNumberFormat="1" applyFont="1" applyBorder="1" applyAlignment="1">
      <alignment vertical="center"/>
    </xf>
    <xf numFmtId="0" fontId="40" fillId="0" borderId="57" xfId="0" applyFont="1" applyBorder="1" applyAlignment="1">
      <alignment vertical="center"/>
    </xf>
    <xf numFmtId="0" fontId="40" fillId="29" borderId="3" xfId="0" applyFont="1" applyFill="1" applyBorder="1">
      <alignment vertical="center"/>
    </xf>
    <xf numFmtId="0" fontId="40" fillId="30" borderId="3" xfId="0" applyFont="1" applyFill="1" applyBorder="1">
      <alignment vertical="center"/>
    </xf>
    <xf numFmtId="0" fontId="40" fillId="31" borderId="3" xfId="0" applyFont="1" applyFill="1" applyBorder="1">
      <alignment vertical="center"/>
    </xf>
    <xf numFmtId="0" fontId="40" fillId="32" borderId="3" xfId="0" applyFont="1" applyFill="1" applyBorder="1">
      <alignment vertical="center"/>
    </xf>
    <xf numFmtId="0" fontId="40" fillId="0" borderId="58" xfId="0" applyFont="1" applyBorder="1">
      <alignment vertical="center"/>
    </xf>
    <xf numFmtId="0" fontId="40" fillId="0" borderId="59" xfId="0" applyFont="1" applyBorder="1">
      <alignment vertical="center"/>
    </xf>
    <xf numFmtId="0" fontId="40" fillId="0" borderId="60" xfId="0" applyFont="1" applyBorder="1" applyAlignment="1">
      <alignment vertical="center"/>
    </xf>
    <xf numFmtId="0" fontId="35" fillId="27" borderId="3" xfId="0" applyFont="1" applyFill="1" applyBorder="1" applyAlignment="1">
      <alignment horizontal="center" vertical="center"/>
    </xf>
    <xf numFmtId="0" fontId="35" fillId="0" borderId="0" xfId="1576" applyFont="1">
      <alignment vertical="center"/>
    </xf>
    <xf numFmtId="178" fontId="35" fillId="0" borderId="26" xfId="1549" applyNumberFormat="1" applyFont="1" applyFill="1" applyBorder="1" applyAlignment="1">
      <alignment horizontal="right" vertical="center" shrinkToFit="1"/>
    </xf>
    <xf numFmtId="178" fontId="35" fillId="0" borderId="29" xfId="1549" applyNumberFormat="1" applyFont="1" applyFill="1" applyBorder="1" applyAlignment="1">
      <alignment horizontal="right" vertical="center" shrinkToFit="1"/>
    </xf>
    <xf numFmtId="178" fontId="35" fillId="0" borderId="27" xfId="1549" applyNumberFormat="1" applyFont="1" applyFill="1" applyBorder="1" applyAlignment="1">
      <alignment horizontal="right" vertical="center" shrinkToFit="1"/>
    </xf>
    <xf numFmtId="0" fontId="34" fillId="0" borderId="3" xfId="0" applyFont="1" applyBorder="1">
      <alignment vertical="center"/>
    </xf>
    <xf numFmtId="179" fontId="35" fillId="0" borderId="4" xfId="0" applyNumberFormat="1" applyFont="1" applyFill="1" applyBorder="1" applyAlignment="1">
      <alignment horizontal="right" vertical="center" shrinkToFit="1"/>
    </xf>
    <xf numFmtId="179" fontId="35" fillId="0" borderId="27" xfId="0" applyNumberFormat="1" applyFont="1" applyFill="1" applyBorder="1" applyAlignment="1">
      <alignment horizontal="right" vertical="center" shrinkToFit="1"/>
    </xf>
    <xf numFmtId="179" fontId="35" fillId="0" borderId="52" xfId="0" applyNumberFormat="1" applyFont="1" applyFill="1" applyBorder="1" applyAlignment="1">
      <alignment horizontal="right" vertical="center" shrinkToFit="1"/>
    </xf>
    <xf numFmtId="0" fontId="35" fillId="0" borderId="3" xfId="0" applyFont="1" applyBorder="1" applyAlignment="1">
      <alignment horizontal="center" vertical="center"/>
    </xf>
    <xf numFmtId="0" fontId="35" fillId="0" borderId="3" xfId="0" applyFont="1" applyBorder="1" applyAlignment="1">
      <alignment horizontal="center" vertical="center"/>
    </xf>
    <xf numFmtId="178" fontId="35" fillId="0" borderId="32" xfId="1743" applyNumberFormat="1" applyFont="1" applyFill="1" applyBorder="1" applyAlignment="1">
      <alignment horizontal="right" vertical="center" shrinkToFit="1"/>
    </xf>
    <xf numFmtId="178" fontId="35" fillId="0" borderId="26" xfId="1743" applyNumberFormat="1" applyFont="1" applyFill="1" applyBorder="1" applyAlignment="1">
      <alignment horizontal="right" vertical="center" shrinkToFit="1"/>
    </xf>
    <xf numFmtId="178" fontId="35" fillId="0" borderId="29" xfId="1743" applyNumberFormat="1" applyFont="1" applyFill="1" applyBorder="1" applyAlignment="1">
      <alignment horizontal="right" vertical="center" shrinkToFit="1"/>
    </xf>
    <xf numFmtId="178" fontId="35" fillId="0" borderId="3" xfId="1743" applyNumberFormat="1" applyFont="1" applyFill="1" applyBorder="1" applyAlignment="1">
      <alignment horizontal="right" vertical="center" shrinkToFit="1"/>
    </xf>
    <xf numFmtId="178" fontId="35" fillId="0" borderId="21" xfId="1743" applyNumberFormat="1" applyFont="1" applyFill="1" applyBorder="1" applyAlignment="1">
      <alignment horizontal="right" vertical="center" shrinkToFit="1"/>
    </xf>
    <xf numFmtId="0" fontId="35" fillId="0" borderId="3" xfId="0" applyFont="1" applyBorder="1" applyAlignment="1">
      <alignment horizontal="center" vertical="center" wrapText="1"/>
    </xf>
    <xf numFmtId="178" fontId="35" fillId="0" borderId="3" xfId="0" applyNumberFormat="1" applyFont="1" applyFill="1" applyBorder="1" applyAlignment="1">
      <alignment horizontal="right" vertical="center"/>
    </xf>
    <xf numFmtId="0" fontId="35" fillId="0" borderId="0" xfId="1549" applyFont="1" applyFill="1" applyAlignment="1">
      <alignment vertical="center"/>
    </xf>
    <xf numFmtId="0" fontId="37" fillId="0" borderId="0" xfId="0" applyFont="1" applyFill="1">
      <alignment vertical="center"/>
    </xf>
    <xf numFmtId="0" fontId="40" fillId="0" borderId="3" xfId="0" applyFont="1" applyFill="1" applyBorder="1">
      <alignment vertical="center"/>
    </xf>
    <xf numFmtId="0" fontId="35" fillId="0" borderId="21" xfId="0" applyFont="1" applyFill="1" applyBorder="1" applyAlignment="1">
      <alignment horizontal="center" vertical="center" shrinkToFit="1"/>
    </xf>
    <xf numFmtId="0" fontId="42" fillId="0" borderId="0" xfId="1576" applyFont="1" applyFill="1">
      <alignment vertical="center"/>
    </xf>
    <xf numFmtId="0" fontId="35" fillId="0" borderId="21" xfId="0" applyFont="1" applyFill="1" applyBorder="1" applyAlignment="1">
      <alignment vertical="center"/>
    </xf>
    <xf numFmtId="178" fontId="35" fillId="0" borderId="33" xfId="0" applyNumberFormat="1" applyFont="1" applyFill="1" applyBorder="1" applyAlignment="1">
      <alignment horizontal="right" vertical="center" shrinkToFit="1"/>
    </xf>
    <xf numFmtId="0" fontId="41" fillId="0" borderId="0" xfId="0" applyFont="1" applyAlignment="1">
      <alignment vertical="center"/>
    </xf>
    <xf numFmtId="0" fontId="34" fillId="0" borderId="0" xfId="0" applyFont="1" applyFill="1">
      <alignment vertical="center"/>
    </xf>
    <xf numFmtId="0" fontId="35" fillId="0" borderId="17" xfId="0" applyFont="1" applyFill="1" applyBorder="1">
      <alignment vertical="center"/>
    </xf>
    <xf numFmtId="178" fontId="35" fillId="0" borderId="17" xfId="0" applyNumberFormat="1" applyFont="1" applyFill="1" applyBorder="1" applyAlignment="1">
      <alignment horizontal="right" vertical="center"/>
    </xf>
    <xf numFmtId="0" fontId="35" fillId="0" borderId="0" xfId="0" applyFont="1" applyAlignment="1">
      <alignment vertical="center"/>
    </xf>
    <xf numFmtId="0" fontId="35" fillId="0" borderId="3" xfId="0" applyFont="1" applyFill="1" applyBorder="1" applyAlignment="1">
      <alignment horizontal="right" vertical="center"/>
    </xf>
    <xf numFmtId="179" fontId="35" fillId="0" borderId="3" xfId="1744" applyNumberFormat="1" applyFont="1" applyFill="1" applyBorder="1" applyAlignment="1">
      <alignment horizontal="right" vertical="center"/>
    </xf>
    <xf numFmtId="179" fontId="35" fillId="0" borderId="25" xfId="0" applyNumberFormat="1" applyFont="1" applyFill="1" applyBorder="1" applyAlignment="1">
      <alignment horizontal="right" vertical="center" shrinkToFit="1"/>
    </xf>
    <xf numFmtId="179" fontId="35" fillId="0" borderId="26" xfId="1549" applyNumberFormat="1" applyFont="1" applyFill="1" applyBorder="1" applyAlignment="1">
      <alignment horizontal="right" vertical="center" shrinkToFit="1"/>
    </xf>
    <xf numFmtId="179" fontId="35" fillId="0" borderId="28" xfId="0" applyNumberFormat="1" applyFont="1" applyFill="1" applyBorder="1" applyAlignment="1">
      <alignment horizontal="right" vertical="center" shrinkToFit="1"/>
    </xf>
    <xf numFmtId="179" fontId="35" fillId="0" borderId="29" xfId="1549" applyNumberFormat="1" applyFont="1" applyFill="1" applyBorder="1" applyAlignment="1">
      <alignment horizontal="right" vertical="center" shrinkToFit="1"/>
    </xf>
    <xf numFmtId="179" fontId="35" fillId="0" borderId="5" xfId="0" applyNumberFormat="1" applyFont="1" applyFill="1" applyBorder="1" applyAlignment="1">
      <alignment horizontal="right" vertical="center" shrinkToFit="1"/>
    </xf>
    <xf numFmtId="179" fontId="35" fillId="0" borderId="27" xfId="1549" applyNumberFormat="1" applyFont="1" applyFill="1" applyBorder="1" applyAlignment="1">
      <alignment horizontal="right" vertical="center" shrinkToFit="1"/>
    </xf>
    <xf numFmtId="179" fontId="35" fillId="0" borderId="21" xfId="0" applyNumberFormat="1" applyFont="1" applyFill="1" applyBorder="1" applyAlignment="1">
      <alignment horizontal="right" vertical="center" shrinkToFit="1"/>
    </xf>
    <xf numFmtId="0" fontId="35" fillId="0" borderId="32" xfId="1573" applyNumberFormat="1" applyFont="1" applyFill="1" applyBorder="1" applyAlignment="1">
      <alignment horizontal="center" vertical="center"/>
    </xf>
    <xf numFmtId="0" fontId="35" fillId="0" borderId="26" xfId="1573" applyNumberFormat="1" applyFont="1" applyFill="1" applyBorder="1" applyAlignment="1">
      <alignment horizontal="center" vertical="center"/>
    </xf>
    <xf numFmtId="0" fontId="35" fillId="0" borderId="29" xfId="1573" applyNumberFormat="1" applyFont="1" applyFill="1" applyBorder="1" applyAlignment="1">
      <alignment horizontal="center" vertical="center"/>
    </xf>
    <xf numFmtId="49" fontId="35" fillId="0" borderId="32" xfId="0" applyNumberFormat="1" applyFont="1" applyFill="1" applyBorder="1" applyAlignment="1">
      <alignment horizontal="center" vertical="center"/>
    </xf>
    <xf numFmtId="49" fontId="35" fillId="0" borderId="26" xfId="0" applyNumberFormat="1" applyFont="1" applyFill="1" applyBorder="1" applyAlignment="1">
      <alignment horizontal="center" vertical="center"/>
    </xf>
    <xf numFmtId="49" fontId="35" fillId="0" borderId="29" xfId="0" applyNumberFormat="1" applyFont="1" applyFill="1" applyBorder="1" applyAlignment="1">
      <alignment horizontal="center" vertical="center"/>
    </xf>
    <xf numFmtId="0" fontId="35" fillId="0" borderId="32" xfId="1573" applyNumberFormat="1" applyFont="1" applyFill="1" applyBorder="1" applyAlignment="1">
      <alignment horizontal="left" vertical="center" wrapText="1"/>
    </xf>
    <xf numFmtId="179" fontId="35" fillId="0" borderId="26" xfId="1573" applyNumberFormat="1" applyFont="1" applyFill="1" applyBorder="1" applyAlignment="1">
      <alignment horizontal="right" vertical="center" shrinkToFit="1"/>
    </xf>
    <xf numFmtId="179" fontId="35" fillId="0" borderId="3" xfId="1573" applyNumberFormat="1" applyFont="1" applyFill="1" applyBorder="1" applyAlignment="1">
      <alignment horizontal="right" vertical="center" shrinkToFit="1"/>
    </xf>
    <xf numFmtId="179" fontId="35" fillId="0" borderId="32" xfId="0" applyNumberFormat="1" applyFont="1" applyFill="1" applyBorder="1" applyAlignment="1">
      <alignment horizontal="right" vertical="center" shrinkToFit="1"/>
    </xf>
    <xf numFmtId="179" fontId="35" fillId="0" borderId="26" xfId="0" applyNumberFormat="1" applyFont="1" applyFill="1" applyBorder="1" applyAlignment="1">
      <alignment horizontal="right" vertical="center" shrinkToFit="1"/>
    </xf>
    <xf numFmtId="179" fontId="35" fillId="0" borderId="29" xfId="0" applyNumberFormat="1" applyFont="1" applyFill="1" applyBorder="1" applyAlignment="1">
      <alignment horizontal="right" vertical="center" shrinkToFit="1"/>
    </xf>
    <xf numFmtId="179" fontId="35" fillId="0" borderId="3" xfId="0" applyNumberFormat="1" applyFont="1" applyFill="1" applyBorder="1" applyAlignment="1">
      <alignment horizontal="right" vertical="center" shrinkToFit="1"/>
    </xf>
    <xf numFmtId="0" fontId="35" fillId="0" borderId="19" xfId="0" applyNumberFormat="1" applyFont="1" applyFill="1" applyBorder="1" applyAlignment="1">
      <alignment horizontal="centerContinuous" vertical="center"/>
    </xf>
    <xf numFmtId="0" fontId="35" fillId="0" borderId="22" xfId="0" applyNumberFormat="1" applyFont="1" applyFill="1" applyBorder="1" applyAlignment="1">
      <alignment horizontal="centerContinuous" vertical="center"/>
    </xf>
    <xf numFmtId="0" fontId="35" fillId="0" borderId="41" xfId="1573" applyNumberFormat="1" applyFont="1" applyFill="1" applyBorder="1" applyAlignment="1">
      <alignment horizontal="center" vertical="center"/>
    </xf>
    <xf numFmtId="49" fontId="35" fillId="0" borderId="30" xfId="0" applyNumberFormat="1" applyFont="1" applyFill="1" applyBorder="1" applyAlignment="1">
      <alignment horizontal="centerContinuous" vertical="center"/>
    </xf>
    <xf numFmtId="49" fontId="35" fillId="0" borderId="48" xfId="0" applyNumberFormat="1" applyFont="1" applyFill="1" applyBorder="1" applyAlignment="1">
      <alignment horizontal="centerContinuous" vertical="center"/>
    </xf>
    <xf numFmtId="49" fontId="35" fillId="0" borderId="41" xfId="0" applyNumberFormat="1" applyFont="1" applyFill="1" applyBorder="1" applyAlignment="1">
      <alignment horizontal="center" vertical="center"/>
    </xf>
    <xf numFmtId="0" fontId="35" fillId="0" borderId="31" xfId="0" applyNumberFormat="1" applyFont="1" applyFill="1" applyBorder="1" applyAlignment="1">
      <alignment horizontal="centerContinuous" vertical="center"/>
    </xf>
    <xf numFmtId="0" fontId="35" fillId="0" borderId="23" xfId="0" applyNumberFormat="1" applyFont="1" applyFill="1" applyBorder="1" applyAlignment="1">
      <alignment horizontal="centerContinuous" vertical="center"/>
    </xf>
    <xf numFmtId="0" fontId="35" fillId="0" borderId="41" xfId="1573" applyNumberFormat="1" applyFont="1" applyFill="1" applyBorder="1" applyAlignment="1">
      <alignment horizontal="left" vertical="center" wrapText="1"/>
    </xf>
    <xf numFmtId="179" fontId="35" fillId="0" borderId="26" xfId="1573" applyNumberFormat="1" applyFont="1" applyFill="1" applyBorder="1" applyAlignment="1">
      <alignment horizontal="right" vertical="center"/>
    </xf>
    <xf numFmtId="179" fontId="35" fillId="0" borderId="29" xfId="1573" applyNumberFormat="1" applyFont="1" applyFill="1" applyBorder="1" applyAlignment="1">
      <alignment horizontal="right" vertical="center"/>
    </xf>
    <xf numFmtId="179" fontId="35" fillId="0" borderId="3" xfId="1573" applyNumberFormat="1" applyFont="1" applyFill="1" applyBorder="1" applyAlignment="1">
      <alignment horizontal="right" vertical="center"/>
    </xf>
    <xf numFmtId="179" fontId="35" fillId="0" borderId="41" xfId="1573" applyNumberFormat="1" applyFont="1" applyFill="1" applyBorder="1" applyAlignment="1">
      <alignment horizontal="right" vertical="center"/>
    </xf>
    <xf numFmtId="0" fontId="35" fillId="0" borderId="63" xfId="1573" applyNumberFormat="1" applyFont="1" applyFill="1" applyBorder="1" applyAlignment="1">
      <alignment horizontal="center" vertical="center"/>
    </xf>
    <xf numFmtId="0" fontId="35" fillId="0" borderId="34" xfId="1573" applyNumberFormat="1" applyFont="1" applyFill="1" applyBorder="1" applyAlignment="1">
      <alignment horizontal="center" vertical="center"/>
    </xf>
    <xf numFmtId="0" fontId="35" fillId="0" borderId="38" xfId="1573" applyNumberFormat="1" applyFont="1" applyFill="1" applyBorder="1" applyAlignment="1">
      <alignment horizontal="center" vertical="center"/>
    </xf>
    <xf numFmtId="0" fontId="35" fillId="0" borderId="51" xfId="0" applyNumberFormat="1" applyFont="1" applyFill="1" applyBorder="1" applyAlignment="1">
      <alignment horizontal="centerContinuous" vertical="center"/>
    </xf>
    <xf numFmtId="179" fontId="35" fillId="0" borderId="71" xfId="0" applyNumberFormat="1" applyFont="1" applyFill="1" applyBorder="1" applyAlignment="1">
      <alignment horizontal="right" vertical="center" shrinkToFit="1"/>
    </xf>
    <xf numFmtId="179" fontId="35" fillId="0" borderId="49" xfId="0" applyNumberFormat="1" applyFont="1" applyFill="1" applyBorder="1" applyAlignment="1">
      <alignment horizontal="right" vertical="center" shrinkToFit="1"/>
    </xf>
    <xf numFmtId="178" fontId="35" fillId="0" borderId="25" xfId="0" applyNumberFormat="1" applyFont="1" applyFill="1" applyBorder="1" applyAlignment="1">
      <alignment horizontal="right" vertical="center" shrinkToFit="1"/>
    </xf>
    <xf numFmtId="178" fontId="35" fillId="0" borderId="28" xfId="0" applyNumberFormat="1" applyFont="1" applyFill="1" applyBorder="1" applyAlignment="1">
      <alignment horizontal="right" vertical="center" shrinkToFit="1"/>
    </xf>
    <xf numFmtId="179" fontId="35" fillId="0" borderId="72" xfId="0" applyNumberFormat="1" applyFont="1" applyFill="1" applyBorder="1" applyAlignment="1">
      <alignment horizontal="right" vertical="center" shrinkToFit="1"/>
    </xf>
    <xf numFmtId="178" fontId="35" fillId="0" borderId="3" xfId="1573" applyNumberFormat="1" applyFont="1" applyFill="1" applyBorder="1" applyAlignment="1">
      <alignment horizontal="right" vertical="center"/>
    </xf>
    <xf numFmtId="178" fontId="35" fillId="0" borderId="41" xfId="1573" applyNumberFormat="1" applyFont="1" applyFill="1" applyBorder="1" applyAlignment="1">
      <alignment horizontal="right" vertical="center"/>
    </xf>
    <xf numFmtId="178" fontId="35" fillId="0" borderId="26" xfId="1573" applyNumberFormat="1" applyFont="1" applyFill="1" applyBorder="1" applyAlignment="1">
      <alignment horizontal="right" vertical="center"/>
    </xf>
    <xf numFmtId="178" fontId="35" fillId="0" borderId="29" xfId="1573" applyNumberFormat="1" applyFont="1" applyFill="1" applyBorder="1" applyAlignment="1">
      <alignment horizontal="right" vertical="center"/>
    </xf>
    <xf numFmtId="179" fontId="35" fillId="0" borderId="21" xfId="0" applyNumberFormat="1" applyFont="1" applyFill="1" applyBorder="1" applyAlignment="1">
      <alignment horizontal="right" vertical="center" shrinkToFit="1"/>
    </xf>
    <xf numFmtId="0" fontId="35" fillId="0" borderId="5" xfId="1549" applyFont="1" applyFill="1" applyBorder="1" applyAlignment="1">
      <alignment horizontal="center" vertical="center"/>
    </xf>
    <xf numFmtId="0" fontId="35" fillId="0" borderId="0" xfId="0" applyFont="1" applyFill="1" applyBorder="1">
      <alignment vertical="center"/>
    </xf>
    <xf numFmtId="179" fontId="35" fillId="0" borderId="21" xfId="0" applyNumberFormat="1" applyFont="1" applyFill="1" applyBorder="1" applyAlignment="1">
      <alignment horizontal="right" vertical="center" shrinkToFit="1"/>
    </xf>
    <xf numFmtId="0" fontId="35" fillId="0" borderId="3" xfId="0" applyFont="1" applyFill="1" applyBorder="1" applyAlignment="1">
      <alignment horizontal="center" vertical="center" wrapText="1"/>
    </xf>
    <xf numFmtId="180" fontId="35" fillId="0" borderId="17" xfId="0" applyNumberFormat="1" applyFont="1" applyFill="1" applyBorder="1" applyAlignment="1">
      <alignment horizontal="right" vertical="center"/>
    </xf>
    <xf numFmtId="180" fontId="35" fillId="0" borderId="3" xfId="0" applyNumberFormat="1" applyFont="1" applyFill="1" applyBorder="1" applyAlignment="1">
      <alignment horizontal="right" vertical="center"/>
    </xf>
    <xf numFmtId="0" fontId="35" fillId="0" borderId="3"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22" xfId="0" applyFont="1" applyFill="1" applyBorder="1" applyAlignment="1">
      <alignment horizontal="center" vertical="center"/>
    </xf>
    <xf numFmtId="0" fontId="35" fillId="27" borderId="22" xfId="0" applyFont="1" applyFill="1" applyBorder="1" applyAlignment="1">
      <alignment horizontal="center" vertical="center"/>
    </xf>
    <xf numFmtId="0" fontId="35" fillId="27" borderId="23" xfId="0" applyFont="1" applyFill="1" applyBorder="1" applyAlignment="1">
      <alignment horizontal="center" vertical="center"/>
    </xf>
    <xf numFmtId="179" fontId="35" fillId="0" borderId="3" xfId="0" applyNumberFormat="1" applyFont="1" applyFill="1" applyBorder="1" applyAlignment="1">
      <alignment horizontal="right" vertical="center" shrinkToFit="1"/>
    </xf>
    <xf numFmtId="179" fontId="35" fillId="0" borderId="52" xfId="1549" applyNumberFormat="1" applyFont="1" applyFill="1" applyBorder="1" applyAlignment="1">
      <alignment horizontal="right" vertical="center" shrinkToFit="1"/>
    </xf>
    <xf numFmtId="178" fontId="35" fillId="0" borderId="52" xfId="1549" applyNumberFormat="1" applyFont="1" applyFill="1" applyBorder="1" applyAlignment="1">
      <alignment horizontal="right" vertical="center" shrinkToFit="1"/>
    </xf>
    <xf numFmtId="0" fontId="35" fillId="27" borderId="4" xfId="0" applyFont="1" applyFill="1" applyBorder="1" applyAlignment="1">
      <alignment horizontal="center" vertical="center" wrapText="1"/>
    </xf>
    <xf numFmtId="179" fontId="35" fillId="0" borderId="32" xfId="1573" applyNumberFormat="1" applyFont="1" applyFill="1" applyBorder="1" applyAlignment="1">
      <alignment horizontal="right" vertical="center" shrinkToFit="1"/>
    </xf>
    <xf numFmtId="179" fontId="35" fillId="0" borderId="73" xfId="0" applyNumberFormat="1" applyFont="1" applyFill="1" applyBorder="1" applyAlignment="1">
      <alignment horizontal="right" vertical="center" shrinkToFit="1"/>
    </xf>
    <xf numFmtId="178" fontId="35" fillId="0" borderId="73" xfId="1743" applyNumberFormat="1" applyFont="1" applyFill="1" applyBorder="1" applyAlignment="1">
      <alignment horizontal="right" vertical="center" shrinkToFit="1"/>
    </xf>
    <xf numFmtId="179" fontId="35" fillId="0" borderId="34" xfId="0" applyNumberFormat="1" applyFont="1" applyFill="1" applyBorder="1" applyAlignment="1">
      <alignment horizontal="right" vertical="center" shrinkToFit="1"/>
    </xf>
    <xf numFmtId="178" fontId="35" fillId="0" borderId="34" xfId="1743" applyNumberFormat="1" applyFont="1" applyFill="1" applyBorder="1" applyAlignment="1">
      <alignment horizontal="right" vertical="center" shrinkToFit="1"/>
    </xf>
    <xf numFmtId="179" fontId="35" fillId="0" borderId="29" xfId="1573" applyNumberFormat="1" applyFont="1" applyFill="1" applyBorder="1" applyAlignment="1">
      <alignment horizontal="right" vertical="center" shrinkToFit="1"/>
    </xf>
    <xf numFmtId="178" fontId="35" fillId="0" borderId="29" xfId="0" applyNumberFormat="1" applyFont="1" applyFill="1" applyBorder="1" applyAlignment="1">
      <alignment horizontal="right" vertical="center" shrinkToFit="1"/>
    </xf>
    <xf numFmtId="179" fontId="35" fillId="0" borderId="38" xfId="0" applyNumberFormat="1" applyFont="1" applyFill="1" applyBorder="1" applyAlignment="1">
      <alignment horizontal="right" vertical="center" shrinkToFit="1"/>
    </xf>
    <xf numFmtId="178" fontId="35" fillId="0" borderId="38" xfId="1743" applyNumberFormat="1" applyFont="1" applyFill="1" applyBorder="1" applyAlignment="1">
      <alignment horizontal="right" vertical="center" shrinkToFit="1"/>
    </xf>
    <xf numFmtId="0" fontId="35" fillId="0" borderId="51" xfId="0" applyFont="1" applyBorder="1" applyAlignment="1">
      <alignment horizontal="centerContinuous" vertical="center"/>
    </xf>
    <xf numFmtId="179" fontId="35" fillId="0" borderId="31" xfId="0" applyNumberFormat="1" applyFont="1" applyFill="1" applyBorder="1" applyAlignment="1">
      <alignment horizontal="right" vertical="center" shrinkToFit="1"/>
    </xf>
    <xf numFmtId="178" fontId="35" fillId="0" borderId="31" xfId="1743" applyNumberFormat="1" applyFont="1" applyFill="1" applyBorder="1" applyAlignment="1">
      <alignment horizontal="right" vertical="center" shrinkToFit="1"/>
    </xf>
    <xf numFmtId="0" fontId="35" fillId="27" borderId="22" xfId="0" applyFont="1" applyFill="1" applyBorder="1" applyAlignment="1">
      <alignment horizontal="center" vertical="center"/>
    </xf>
    <xf numFmtId="0" fontId="35" fillId="27" borderId="23" xfId="0" applyFont="1" applyFill="1" applyBorder="1" applyAlignment="1">
      <alignment horizontal="center" vertical="center"/>
    </xf>
    <xf numFmtId="179" fontId="40" fillId="0" borderId="0" xfId="0" applyNumberFormat="1" applyFont="1">
      <alignment vertical="center"/>
    </xf>
    <xf numFmtId="0" fontId="35" fillId="0" borderId="3" xfId="0" applyFont="1" applyFill="1" applyBorder="1" applyAlignment="1">
      <alignment horizontal="center" vertical="center" wrapText="1"/>
    </xf>
    <xf numFmtId="179" fontId="35" fillId="0" borderId="3" xfId="0" applyNumberFormat="1" applyFont="1" applyFill="1" applyBorder="1" applyAlignment="1">
      <alignment horizontal="right" vertical="center"/>
    </xf>
    <xf numFmtId="179" fontId="35" fillId="0" borderId="3" xfId="0" applyNumberFormat="1" applyFont="1" applyBorder="1" applyAlignment="1">
      <alignment horizontal="right" vertical="center"/>
    </xf>
    <xf numFmtId="0" fontId="44" fillId="0" borderId="0" xfId="0" applyFont="1" applyFill="1" applyAlignment="1">
      <alignment vertical="center"/>
    </xf>
    <xf numFmtId="0" fontId="35" fillId="0" borderId="35" xfId="1549" applyFont="1" applyBorder="1" applyAlignment="1">
      <alignment horizontal="center" vertical="center"/>
    </xf>
    <xf numFmtId="0" fontId="35" fillId="0" borderId="29" xfId="1549" applyFont="1" applyBorder="1" applyAlignment="1">
      <alignment horizontal="center" vertical="center"/>
    </xf>
    <xf numFmtId="0" fontId="35" fillId="0" borderId="72" xfId="1549" applyFont="1" applyBorder="1" applyAlignment="1">
      <alignment horizontal="center" vertical="center"/>
    </xf>
    <xf numFmtId="0" fontId="35" fillId="0" borderId="52" xfId="1549" applyFont="1" applyBorder="1" applyAlignment="1">
      <alignment horizontal="center" vertical="center"/>
    </xf>
    <xf numFmtId="0" fontId="35" fillId="0" borderId="26" xfId="1549" applyFont="1" applyBorder="1" applyAlignment="1">
      <alignment horizontal="center" vertical="center"/>
    </xf>
    <xf numFmtId="0" fontId="35" fillId="0" borderId="4" xfId="1549" applyFont="1" applyFill="1" applyBorder="1" applyAlignment="1">
      <alignment horizontal="center" vertical="center"/>
    </xf>
    <xf numFmtId="0" fontId="35" fillId="0" borderId="26" xfId="1549" applyFont="1" applyFill="1" applyBorder="1" applyAlignment="1">
      <alignment horizontal="center" vertical="center"/>
    </xf>
    <xf numFmtId="0" fontId="35" fillId="0" borderId="35" xfId="1549" applyFont="1" applyFill="1" applyBorder="1" applyAlignment="1">
      <alignment horizontal="center" vertical="center"/>
    </xf>
    <xf numFmtId="0" fontId="35" fillId="0" borderId="72" xfId="1549" applyFont="1" applyFill="1" applyBorder="1" applyAlignment="1">
      <alignment horizontal="center" vertical="center"/>
    </xf>
    <xf numFmtId="0" fontId="35" fillId="0" borderId="32" xfId="1549" applyFont="1" applyFill="1" applyBorder="1" applyAlignment="1">
      <alignment horizontal="center" vertical="center"/>
    </xf>
    <xf numFmtId="0" fontId="35" fillId="0" borderId="52" xfId="1549" applyFont="1" applyFill="1" applyBorder="1" applyAlignment="1">
      <alignment horizontal="center" vertical="center"/>
    </xf>
    <xf numFmtId="0" fontId="35" fillId="0" borderId="29" xfId="1549"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23" xfId="0" applyFont="1" applyFill="1" applyBorder="1" applyAlignment="1">
      <alignment horizontal="center" vertical="center"/>
    </xf>
    <xf numFmtId="179" fontId="35" fillId="0" borderId="17" xfId="0" applyNumberFormat="1" applyFont="1" applyFill="1" applyBorder="1" applyAlignment="1">
      <alignment horizontal="right" vertical="center" shrinkToFit="1"/>
    </xf>
    <xf numFmtId="178" fontId="35" fillId="0" borderId="17" xfId="0" applyNumberFormat="1" applyFont="1" applyFill="1" applyBorder="1" applyAlignment="1">
      <alignment horizontal="right" vertical="center" shrinkToFit="1"/>
    </xf>
    <xf numFmtId="0" fontId="35" fillId="0" borderId="3" xfId="0" applyFont="1" applyFill="1" applyBorder="1" applyAlignment="1">
      <alignment horizontal="center" vertical="center" shrinkToFit="1"/>
    </xf>
    <xf numFmtId="179" fontId="35" fillId="0" borderId="32" xfId="1573" applyNumberFormat="1" applyFont="1" applyFill="1" applyBorder="1" applyAlignment="1">
      <alignment horizontal="right" vertical="center"/>
    </xf>
    <xf numFmtId="179" fontId="35" fillId="0" borderId="21" xfId="1573" applyNumberFormat="1" applyFont="1" applyFill="1" applyBorder="1" applyAlignment="1">
      <alignment horizontal="right" vertical="center"/>
    </xf>
    <xf numFmtId="0" fontId="35" fillId="0" borderId="3" xfId="1386" applyFont="1" applyFill="1" applyBorder="1" applyAlignment="1">
      <alignment vertical="center"/>
    </xf>
    <xf numFmtId="0" fontId="60" fillId="0" borderId="3" xfId="1147" applyFont="1" applyFill="1" applyBorder="1" applyAlignment="1" applyProtection="1">
      <alignment vertical="center"/>
      <protection locked="0"/>
    </xf>
    <xf numFmtId="0" fontId="60" fillId="0" borderId="4" xfId="1147" applyFont="1" applyFill="1" applyBorder="1" applyAlignment="1" applyProtection="1">
      <alignment vertical="center"/>
      <protection locked="0"/>
    </xf>
    <xf numFmtId="0" fontId="43" fillId="0" borderId="0" xfId="0" applyFont="1" applyFill="1" applyBorder="1">
      <alignment vertical="center"/>
    </xf>
    <xf numFmtId="0" fontId="42" fillId="0" borderId="0" xfId="0" applyFont="1" applyFill="1" applyBorder="1" applyAlignment="1">
      <alignment vertical="center"/>
    </xf>
    <xf numFmtId="0" fontId="35" fillId="27" borderId="22" xfId="0" applyFont="1" applyFill="1" applyBorder="1" applyAlignment="1">
      <alignment horizontal="center" vertical="center"/>
    </xf>
    <xf numFmtId="0" fontId="35" fillId="27" borderId="23" xfId="0" applyFont="1" applyFill="1" applyBorder="1" applyAlignment="1">
      <alignment horizontal="center" vertical="center"/>
    </xf>
    <xf numFmtId="0" fontId="35" fillId="27" borderId="46" xfId="0" applyFont="1" applyFill="1" applyBorder="1" applyAlignment="1">
      <alignment horizontal="center" vertical="center" wrapText="1"/>
    </xf>
    <xf numFmtId="0" fontId="35" fillId="27" borderId="47" xfId="0" applyFont="1" applyFill="1" applyBorder="1" applyAlignment="1">
      <alignment horizontal="center" vertical="center" wrapText="1"/>
    </xf>
    <xf numFmtId="0" fontId="35" fillId="27" borderId="4" xfId="1549" applyFont="1" applyFill="1" applyBorder="1" applyAlignment="1">
      <alignment horizontal="center" vertical="center"/>
    </xf>
    <xf numFmtId="0" fontId="35" fillId="27" borderId="16" xfId="1549" applyFont="1" applyFill="1" applyBorder="1" applyAlignment="1">
      <alignment horizontal="center" vertical="center"/>
    </xf>
    <xf numFmtId="0" fontId="35" fillId="27" borderId="17" xfId="1549" applyFont="1" applyFill="1" applyBorder="1" applyAlignment="1">
      <alignment horizontal="center" vertical="center"/>
    </xf>
    <xf numFmtId="0" fontId="34" fillId="27" borderId="21" xfId="0" applyFont="1" applyFill="1" applyBorder="1" applyAlignment="1">
      <alignment horizontal="center" vertical="center" wrapText="1"/>
    </xf>
    <xf numFmtId="0" fontId="34" fillId="27" borderId="16" xfId="0" applyFont="1" applyFill="1" applyBorder="1" applyAlignment="1">
      <alignment horizontal="center" vertical="center" wrapText="1"/>
    </xf>
    <xf numFmtId="0" fontId="34" fillId="27" borderId="17" xfId="0" applyFont="1" applyFill="1" applyBorder="1" applyAlignment="1">
      <alignment horizontal="center" vertical="center" wrapText="1"/>
    </xf>
    <xf numFmtId="0" fontId="35" fillId="27" borderId="19" xfId="0" applyFont="1" applyFill="1" applyBorder="1" applyAlignment="1">
      <alignment horizontal="center" vertical="center" wrapText="1"/>
    </xf>
    <xf numFmtId="0" fontId="35" fillId="27" borderId="31" xfId="0" applyFont="1" applyFill="1" applyBorder="1" applyAlignment="1">
      <alignment horizontal="center" vertical="center" wrapText="1"/>
    </xf>
    <xf numFmtId="0" fontId="35" fillId="27" borderId="51" xfId="0" applyFont="1" applyFill="1" applyBorder="1" applyAlignment="1">
      <alignment horizontal="center" vertical="center" wrapText="1"/>
    </xf>
    <xf numFmtId="0" fontId="34" fillId="27" borderId="4" xfId="0" applyFont="1" applyFill="1" applyBorder="1" applyAlignment="1">
      <alignment horizontal="center" vertical="center" wrapText="1"/>
    </xf>
    <xf numFmtId="0" fontId="35" fillId="0" borderId="4"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22"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5" fillId="27" borderId="46" xfId="0" applyFont="1" applyFill="1" applyBorder="1" applyAlignment="1">
      <alignment horizontal="center" vertical="center"/>
    </xf>
    <xf numFmtId="0" fontId="35" fillId="27" borderId="47" xfId="0" applyFont="1" applyFill="1" applyBorder="1" applyAlignment="1">
      <alignment horizontal="center" vertical="center"/>
    </xf>
    <xf numFmtId="0" fontId="35" fillId="27" borderId="19" xfId="0" applyFont="1" applyFill="1" applyBorder="1" applyAlignment="1">
      <alignment horizontal="center" vertical="center"/>
    </xf>
    <xf numFmtId="0" fontId="35" fillId="27" borderId="30" xfId="0" applyFont="1" applyFill="1" applyBorder="1" applyAlignment="1">
      <alignment horizontal="center" vertical="center"/>
    </xf>
    <xf numFmtId="0" fontId="35" fillId="27" borderId="31" xfId="0" applyFont="1" applyFill="1" applyBorder="1" applyAlignment="1">
      <alignment horizontal="center" vertical="center"/>
    </xf>
    <xf numFmtId="0" fontId="34" fillId="27" borderId="46" xfId="0" applyFont="1" applyFill="1" applyBorder="1" applyAlignment="1">
      <alignment horizontal="center" vertical="center" wrapText="1"/>
    </xf>
    <xf numFmtId="0" fontId="34" fillId="27" borderId="47" xfId="0" applyFont="1" applyFill="1" applyBorder="1" applyAlignment="1">
      <alignment horizontal="center" vertical="center" wrapText="1"/>
    </xf>
    <xf numFmtId="0" fontId="35" fillId="0" borderId="5"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27" borderId="4" xfId="0" applyFont="1" applyFill="1" applyBorder="1" applyAlignment="1">
      <alignment horizontal="center" vertical="center" shrinkToFit="1"/>
    </xf>
    <xf numFmtId="0" fontId="35" fillId="27" borderId="16" xfId="0" applyFont="1" applyFill="1" applyBorder="1" applyAlignment="1">
      <alignment horizontal="center" vertical="center" shrinkToFit="1"/>
    </xf>
    <xf numFmtId="0" fontId="35" fillId="27" borderId="17" xfId="0" applyFont="1" applyFill="1" applyBorder="1" applyAlignment="1">
      <alignment horizontal="center" vertical="center" shrinkToFit="1"/>
    </xf>
    <xf numFmtId="0" fontId="35" fillId="27" borderId="4" xfId="0" applyFont="1" applyFill="1" applyBorder="1" applyAlignment="1">
      <alignment horizontal="center" vertical="center"/>
    </xf>
    <xf numFmtId="0" fontId="35" fillId="27" borderId="16" xfId="0" applyFont="1" applyFill="1" applyBorder="1" applyAlignment="1">
      <alignment horizontal="center" vertical="center"/>
    </xf>
    <xf numFmtId="0" fontId="35" fillId="27" borderId="17" xfId="0" applyFont="1" applyFill="1" applyBorder="1" applyAlignment="1">
      <alignment horizontal="center" vertical="center"/>
    </xf>
    <xf numFmtId="0" fontId="35" fillId="27" borderId="51" xfId="0" applyFont="1" applyFill="1" applyBorder="1" applyAlignment="1">
      <alignment horizontal="center" vertical="center"/>
    </xf>
    <xf numFmtId="0" fontId="35" fillId="27" borderId="3"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1"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35" fillId="0" borderId="17" xfId="0" applyFont="1" applyFill="1" applyBorder="1" applyAlignment="1">
      <alignment horizontal="center" vertical="center" shrinkToFit="1"/>
    </xf>
    <xf numFmtId="0" fontId="35" fillId="0" borderId="18"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5" fillId="0" borderId="51"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5" fillId="0" borderId="3" xfId="0" applyFont="1" applyFill="1" applyBorder="1" applyAlignment="1">
      <alignment horizontal="center" vertical="center"/>
    </xf>
    <xf numFmtId="0" fontId="34" fillId="0" borderId="2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5" fillId="0" borderId="51" xfId="0" applyFont="1" applyFill="1" applyBorder="1" applyAlignment="1">
      <alignment horizontal="center" vertical="center"/>
    </xf>
    <xf numFmtId="0" fontId="35" fillId="0" borderId="47" xfId="0" applyFont="1" applyFill="1" applyBorder="1" applyAlignment="1">
      <alignment horizontal="center" vertical="center"/>
    </xf>
    <xf numFmtId="0" fontId="34" fillId="0" borderId="51"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27" borderId="20" xfId="1549" applyFont="1" applyFill="1" applyBorder="1" applyAlignment="1">
      <alignment horizontal="center" vertical="center"/>
    </xf>
    <xf numFmtId="0" fontId="35" fillId="27" borderId="24" xfId="1549" applyFont="1" applyFill="1" applyBorder="1" applyAlignment="1">
      <alignment horizontal="center" vertical="center"/>
    </xf>
    <xf numFmtId="0" fontId="34" fillId="27" borderId="19" xfId="0" applyFont="1" applyFill="1" applyBorder="1" applyAlignment="1">
      <alignment horizontal="center" vertical="center" wrapText="1"/>
    </xf>
    <xf numFmtId="0" fontId="34" fillId="27" borderId="31" xfId="0" applyFont="1" applyFill="1" applyBorder="1" applyAlignment="1">
      <alignment horizontal="center" vertical="center" wrapText="1"/>
    </xf>
    <xf numFmtId="0" fontId="40" fillId="0" borderId="4" xfId="0" applyFont="1" applyBorder="1" applyAlignment="1">
      <alignment horizontal="center" vertical="center"/>
    </xf>
    <xf numFmtId="0" fontId="40" fillId="0" borderId="16" xfId="0" applyFont="1" applyBorder="1" applyAlignment="1">
      <alignment horizontal="center" vertical="center"/>
    </xf>
    <xf numFmtId="0" fontId="40" fillId="0" borderId="17" xfId="0" applyFont="1" applyBorder="1" applyAlignment="1">
      <alignment horizontal="center" vertical="center"/>
    </xf>
    <xf numFmtId="0" fontId="35" fillId="0" borderId="22" xfId="0" applyFont="1" applyFill="1" applyBorder="1" applyAlignment="1">
      <alignment horizontal="center" vertical="center"/>
    </xf>
    <xf numFmtId="0" fontId="35" fillId="0" borderId="23" xfId="0" applyFont="1" applyFill="1" applyBorder="1" applyAlignment="1">
      <alignment horizontal="center" vertical="center"/>
    </xf>
    <xf numFmtId="0" fontId="35" fillId="27" borderId="51" xfId="1576" applyFont="1" applyFill="1" applyBorder="1" applyAlignment="1">
      <alignment horizontal="center" vertical="center"/>
    </xf>
    <xf numFmtId="0" fontId="35" fillId="27" borderId="31" xfId="1576" applyFont="1" applyFill="1" applyBorder="1" applyAlignment="1">
      <alignment horizontal="center" vertical="center"/>
    </xf>
    <xf numFmtId="0" fontId="35" fillId="0" borderId="39"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61" xfId="0" applyFont="1" applyFill="1" applyBorder="1" applyAlignment="1">
      <alignment horizontal="center" vertical="center"/>
    </xf>
    <xf numFmtId="0" fontId="35" fillId="0" borderId="21" xfId="0" applyFont="1" applyFill="1" applyBorder="1" applyAlignment="1">
      <alignment vertical="center"/>
    </xf>
    <xf numFmtId="0" fontId="35" fillId="0" borderId="16" xfId="0" applyFont="1" applyFill="1" applyBorder="1" applyAlignment="1">
      <alignment vertical="center"/>
    </xf>
    <xf numFmtId="0" fontId="35" fillId="0" borderId="17" xfId="0" applyFont="1" applyFill="1" applyBorder="1" applyAlignment="1">
      <alignment vertical="center"/>
    </xf>
    <xf numFmtId="0" fontId="35" fillId="27" borderId="19" xfId="1576" applyFont="1" applyFill="1" applyBorder="1" applyAlignment="1">
      <alignment horizontal="center" vertical="center"/>
    </xf>
    <xf numFmtId="179" fontId="35" fillId="0" borderId="21" xfId="0" applyNumberFormat="1" applyFont="1" applyFill="1" applyBorder="1" applyAlignment="1">
      <alignment horizontal="right" vertical="center"/>
    </xf>
    <xf numFmtId="179" fontId="35" fillId="33" borderId="16" xfId="0" applyNumberFormat="1" applyFont="1" applyFill="1" applyBorder="1" applyAlignment="1">
      <alignment horizontal="right" vertical="center"/>
    </xf>
    <xf numFmtId="179" fontId="35" fillId="33" borderId="17" xfId="0" applyNumberFormat="1" applyFont="1" applyFill="1" applyBorder="1" applyAlignment="1">
      <alignment horizontal="right" vertical="center"/>
    </xf>
    <xf numFmtId="179" fontId="35" fillId="0" borderId="52" xfId="0" applyNumberFormat="1" applyFont="1" applyFill="1" applyBorder="1" applyAlignment="1">
      <alignment horizontal="right" vertical="center"/>
    </xf>
    <xf numFmtId="179" fontId="35" fillId="33" borderId="3" xfId="0" applyNumberFormat="1" applyFont="1" applyFill="1" applyBorder="1" applyAlignment="1">
      <alignment horizontal="right" vertical="center"/>
    </xf>
    <xf numFmtId="179" fontId="35" fillId="0" borderId="0" xfId="0" applyNumberFormat="1" applyFont="1" applyBorder="1" applyAlignment="1">
      <alignment horizontal="right" vertical="center"/>
    </xf>
    <xf numFmtId="0" fontId="35" fillId="0" borderId="0" xfId="0" applyFont="1" applyBorder="1" applyAlignment="1">
      <alignment horizontal="right" vertical="center"/>
    </xf>
    <xf numFmtId="179" fontId="35" fillId="0" borderId="0" xfId="0" applyNumberFormat="1" applyFont="1" applyFill="1" applyBorder="1" applyAlignment="1">
      <alignment horizontal="right" vertical="center"/>
    </xf>
    <xf numFmtId="0" fontId="35" fillId="0" borderId="0" xfId="0" applyFont="1" applyFill="1" applyBorder="1" applyAlignment="1">
      <alignment horizontal="right" vertical="center"/>
    </xf>
    <xf numFmtId="0" fontId="35" fillId="0" borderId="40" xfId="0" applyFont="1" applyFill="1" applyBorder="1" applyAlignment="1">
      <alignment horizontal="center" vertical="center"/>
    </xf>
    <xf numFmtId="0" fontId="35" fillId="0" borderId="36" xfId="0" applyFont="1" applyFill="1" applyBorder="1" applyAlignment="1">
      <alignment horizontal="center" vertical="center"/>
    </xf>
    <xf numFmtId="0" fontId="35" fillId="0" borderId="37" xfId="0" applyFont="1" applyFill="1" applyBorder="1" applyAlignment="1">
      <alignment horizontal="center" vertical="center"/>
    </xf>
    <xf numFmtId="179" fontId="35" fillId="0" borderId="16" xfId="0" applyNumberFormat="1" applyFont="1" applyFill="1" applyBorder="1" applyAlignment="1">
      <alignment horizontal="right" vertical="center"/>
    </xf>
    <xf numFmtId="179" fontId="35" fillId="0" borderId="17" xfId="0" applyNumberFormat="1" applyFont="1" applyFill="1" applyBorder="1" applyAlignment="1">
      <alignment horizontal="right" vertical="center"/>
    </xf>
    <xf numFmtId="179" fontId="35" fillId="0" borderId="3" xfId="0" applyNumberFormat="1" applyFont="1" applyFill="1" applyBorder="1" applyAlignment="1">
      <alignment horizontal="right" vertical="center"/>
    </xf>
  </cellXfs>
  <cellStyles count="1787">
    <cellStyle name="0,0_x000d__x000a_NA_x000d__x000a_" xfId="1389" xr:uid="{00000000-0005-0000-0000-000000000000}"/>
    <cellStyle name="20% - アクセント 1" xfId="1761" builtinId="30" customBuiltin="1"/>
    <cellStyle name="20% - アクセント 1 10" xfId="2" xr:uid="{00000000-0005-0000-0000-000002000000}"/>
    <cellStyle name="20% - アクセント 1 11" xfId="3" xr:uid="{00000000-0005-0000-0000-000003000000}"/>
    <cellStyle name="20% - アクセント 1 12" xfId="4" xr:uid="{00000000-0005-0000-0000-000004000000}"/>
    <cellStyle name="20% - アクセント 1 13" xfId="5" xr:uid="{00000000-0005-0000-0000-000005000000}"/>
    <cellStyle name="20% - アクセント 1 14" xfId="6" xr:uid="{00000000-0005-0000-0000-000006000000}"/>
    <cellStyle name="20% - アクセント 1 15" xfId="7" xr:uid="{00000000-0005-0000-0000-000007000000}"/>
    <cellStyle name="20% - アクセント 1 16" xfId="8" xr:uid="{00000000-0005-0000-0000-000008000000}"/>
    <cellStyle name="20% - アクセント 1 17" xfId="9" xr:uid="{00000000-0005-0000-0000-000009000000}"/>
    <cellStyle name="20% - アクセント 1 18" xfId="10" xr:uid="{00000000-0005-0000-0000-00000A000000}"/>
    <cellStyle name="20% - アクセント 1 19" xfId="11" xr:uid="{00000000-0005-0000-0000-00000B000000}"/>
    <cellStyle name="20% - アクセント 1 2" xfId="12" xr:uid="{00000000-0005-0000-0000-00000C000000}"/>
    <cellStyle name="20% - アクセント 1 2 2" xfId="13" xr:uid="{00000000-0005-0000-0000-00000D000000}"/>
    <cellStyle name="20% - アクセント 1 20" xfId="14" xr:uid="{00000000-0005-0000-0000-00000E000000}"/>
    <cellStyle name="20% - アクセント 1 21" xfId="15" xr:uid="{00000000-0005-0000-0000-00000F000000}"/>
    <cellStyle name="20% - アクセント 1 22" xfId="16" xr:uid="{00000000-0005-0000-0000-000010000000}"/>
    <cellStyle name="20% - アクセント 1 23" xfId="17" xr:uid="{00000000-0005-0000-0000-000011000000}"/>
    <cellStyle name="20% - アクセント 1 24" xfId="18" xr:uid="{00000000-0005-0000-0000-000012000000}"/>
    <cellStyle name="20% - アクセント 1 25" xfId="19" xr:uid="{00000000-0005-0000-0000-000013000000}"/>
    <cellStyle name="20% - アクセント 1 3" xfId="20" xr:uid="{00000000-0005-0000-0000-000014000000}"/>
    <cellStyle name="20% - アクセント 1 3 2" xfId="21" xr:uid="{00000000-0005-0000-0000-000015000000}"/>
    <cellStyle name="20% - アクセント 1 4" xfId="22" xr:uid="{00000000-0005-0000-0000-000016000000}"/>
    <cellStyle name="20% - アクセント 1 5" xfId="23" xr:uid="{00000000-0005-0000-0000-000017000000}"/>
    <cellStyle name="20% - アクセント 1 6" xfId="24" xr:uid="{00000000-0005-0000-0000-000018000000}"/>
    <cellStyle name="20% - アクセント 1 7" xfId="25" xr:uid="{00000000-0005-0000-0000-000019000000}"/>
    <cellStyle name="20% - アクセント 1 8" xfId="26" xr:uid="{00000000-0005-0000-0000-00001A000000}"/>
    <cellStyle name="20% - アクセント 1 9" xfId="27" xr:uid="{00000000-0005-0000-0000-00001B000000}"/>
    <cellStyle name="20% - アクセント 2" xfId="1764" builtinId="34" customBuiltin="1"/>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5" xfId="49" xr:uid="{00000000-0005-0000-0000-000032000000}"/>
    <cellStyle name="20% - アクセント 2 6" xfId="50" xr:uid="{00000000-0005-0000-0000-000033000000}"/>
    <cellStyle name="20% - アクセント 2 7" xfId="51" xr:uid="{00000000-0005-0000-0000-000034000000}"/>
    <cellStyle name="20% - アクセント 2 8" xfId="52" xr:uid="{00000000-0005-0000-0000-000035000000}"/>
    <cellStyle name="20% - アクセント 2 9" xfId="53" xr:uid="{00000000-0005-0000-0000-000036000000}"/>
    <cellStyle name="20% - アクセント 3" xfId="1767" builtinId="38" customBuiltin="1"/>
    <cellStyle name="20% - アクセント 3 10" xfId="54" xr:uid="{00000000-0005-0000-0000-000038000000}"/>
    <cellStyle name="20% - アクセント 3 11" xfId="55" xr:uid="{00000000-0005-0000-0000-000039000000}"/>
    <cellStyle name="20% - アクセント 3 12" xfId="56" xr:uid="{00000000-0005-0000-0000-00003A000000}"/>
    <cellStyle name="20% - アクセント 3 13" xfId="57" xr:uid="{00000000-0005-0000-0000-00003B000000}"/>
    <cellStyle name="20% - アクセント 3 14" xfId="58" xr:uid="{00000000-0005-0000-0000-00003C000000}"/>
    <cellStyle name="20% - アクセント 3 15" xfId="59" xr:uid="{00000000-0005-0000-0000-00003D000000}"/>
    <cellStyle name="20% - アクセント 3 16" xfId="60" xr:uid="{00000000-0005-0000-0000-00003E000000}"/>
    <cellStyle name="20% - アクセント 3 17" xfId="61" xr:uid="{00000000-0005-0000-0000-00003F000000}"/>
    <cellStyle name="20% - アクセント 3 18" xfId="62" xr:uid="{00000000-0005-0000-0000-000040000000}"/>
    <cellStyle name="20% - アクセント 3 19" xfId="63" xr:uid="{00000000-0005-0000-0000-000041000000}"/>
    <cellStyle name="20% - アクセント 3 2" xfId="64" xr:uid="{00000000-0005-0000-0000-000042000000}"/>
    <cellStyle name="20% - アクセント 3 2 2" xfId="65" xr:uid="{00000000-0005-0000-0000-000043000000}"/>
    <cellStyle name="20% - アクセント 3 20" xfId="66" xr:uid="{00000000-0005-0000-0000-000044000000}"/>
    <cellStyle name="20% - アクセント 3 21" xfId="67" xr:uid="{00000000-0005-0000-0000-000045000000}"/>
    <cellStyle name="20% - アクセント 3 22" xfId="68" xr:uid="{00000000-0005-0000-0000-000046000000}"/>
    <cellStyle name="20% - アクセント 3 23" xfId="69" xr:uid="{00000000-0005-0000-0000-000047000000}"/>
    <cellStyle name="20% - アクセント 3 24" xfId="70" xr:uid="{00000000-0005-0000-0000-000048000000}"/>
    <cellStyle name="20% - アクセント 3 25" xfId="71" xr:uid="{00000000-0005-0000-0000-000049000000}"/>
    <cellStyle name="20% - アクセント 3 3" xfId="72" xr:uid="{00000000-0005-0000-0000-00004A000000}"/>
    <cellStyle name="20% - アクセント 3 3 2" xfId="73" xr:uid="{00000000-0005-0000-0000-00004B000000}"/>
    <cellStyle name="20% - アクセント 3 4" xfId="74" xr:uid="{00000000-0005-0000-0000-00004C000000}"/>
    <cellStyle name="20% - アクセント 3 5" xfId="75" xr:uid="{00000000-0005-0000-0000-00004D000000}"/>
    <cellStyle name="20% - アクセント 3 6" xfId="76" xr:uid="{00000000-0005-0000-0000-00004E000000}"/>
    <cellStyle name="20% - アクセント 3 7" xfId="77" xr:uid="{00000000-0005-0000-0000-00004F000000}"/>
    <cellStyle name="20% - アクセント 3 8" xfId="78" xr:uid="{00000000-0005-0000-0000-000050000000}"/>
    <cellStyle name="20% - アクセント 3 9" xfId="79" xr:uid="{00000000-0005-0000-0000-000051000000}"/>
    <cellStyle name="20% - アクセント 4" xfId="1770" builtinId="42" customBuiltin="1"/>
    <cellStyle name="20% - アクセント 4 10" xfId="80" xr:uid="{00000000-0005-0000-0000-000053000000}"/>
    <cellStyle name="20% - アクセント 4 11" xfId="81" xr:uid="{00000000-0005-0000-0000-000054000000}"/>
    <cellStyle name="20% - アクセント 4 12" xfId="82" xr:uid="{00000000-0005-0000-0000-000055000000}"/>
    <cellStyle name="20% - アクセント 4 13" xfId="83" xr:uid="{00000000-0005-0000-0000-000056000000}"/>
    <cellStyle name="20% - アクセント 4 14" xfId="84" xr:uid="{00000000-0005-0000-0000-000057000000}"/>
    <cellStyle name="20% - アクセント 4 15" xfId="85" xr:uid="{00000000-0005-0000-0000-000058000000}"/>
    <cellStyle name="20% - アクセント 4 16" xfId="86" xr:uid="{00000000-0005-0000-0000-000059000000}"/>
    <cellStyle name="20% - アクセント 4 17" xfId="87" xr:uid="{00000000-0005-0000-0000-00005A000000}"/>
    <cellStyle name="20% - アクセント 4 18" xfId="88" xr:uid="{00000000-0005-0000-0000-00005B000000}"/>
    <cellStyle name="20% - アクセント 4 19" xfId="89" xr:uid="{00000000-0005-0000-0000-00005C000000}"/>
    <cellStyle name="20% - アクセント 4 2" xfId="90" xr:uid="{00000000-0005-0000-0000-00005D000000}"/>
    <cellStyle name="20% - アクセント 4 2 2" xfId="91" xr:uid="{00000000-0005-0000-0000-00005E000000}"/>
    <cellStyle name="20% - アクセント 4 20" xfId="92" xr:uid="{00000000-0005-0000-0000-00005F000000}"/>
    <cellStyle name="20% - アクセント 4 21" xfId="93" xr:uid="{00000000-0005-0000-0000-000060000000}"/>
    <cellStyle name="20% - アクセント 4 22" xfId="94" xr:uid="{00000000-0005-0000-0000-000061000000}"/>
    <cellStyle name="20% - アクセント 4 23" xfId="95" xr:uid="{00000000-0005-0000-0000-000062000000}"/>
    <cellStyle name="20% - アクセント 4 24" xfId="96" xr:uid="{00000000-0005-0000-0000-000063000000}"/>
    <cellStyle name="20% - アクセント 4 25" xfId="97" xr:uid="{00000000-0005-0000-0000-000064000000}"/>
    <cellStyle name="20% - アクセント 4 3" xfId="98" xr:uid="{00000000-0005-0000-0000-000065000000}"/>
    <cellStyle name="20% - アクセント 4 3 2" xfId="99" xr:uid="{00000000-0005-0000-0000-000066000000}"/>
    <cellStyle name="20% - アクセント 4 4" xfId="100" xr:uid="{00000000-0005-0000-0000-000067000000}"/>
    <cellStyle name="20% - アクセント 4 5" xfId="101" xr:uid="{00000000-0005-0000-0000-000068000000}"/>
    <cellStyle name="20% - アクセント 4 6" xfId="102" xr:uid="{00000000-0005-0000-0000-000069000000}"/>
    <cellStyle name="20% - アクセント 4 7" xfId="103" xr:uid="{00000000-0005-0000-0000-00006A000000}"/>
    <cellStyle name="20% - アクセント 4 8" xfId="104" xr:uid="{00000000-0005-0000-0000-00006B000000}"/>
    <cellStyle name="20% - アクセント 4 9" xfId="105" xr:uid="{00000000-0005-0000-0000-00006C000000}"/>
    <cellStyle name="20% - アクセント 5" xfId="1773" builtinId="46" customBuiltin="1"/>
    <cellStyle name="20% - アクセント 5 10" xfId="106" xr:uid="{00000000-0005-0000-0000-00006E000000}"/>
    <cellStyle name="20% - アクセント 5 11" xfId="107" xr:uid="{00000000-0005-0000-0000-00006F000000}"/>
    <cellStyle name="20% - アクセント 5 12" xfId="108" xr:uid="{00000000-0005-0000-0000-000070000000}"/>
    <cellStyle name="20% - アクセント 5 13" xfId="109" xr:uid="{00000000-0005-0000-0000-000071000000}"/>
    <cellStyle name="20% - アクセント 5 14" xfId="110" xr:uid="{00000000-0005-0000-0000-000072000000}"/>
    <cellStyle name="20% - アクセント 5 15" xfId="111" xr:uid="{00000000-0005-0000-0000-000073000000}"/>
    <cellStyle name="20% - アクセント 5 16" xfId="112" xr:uid="{00000000-0005-0000-0000-000074000000}"/>
    <cellStyle name="20% - アクセント 5 17" xfId="113" xr:uid="{00000000-0005-0000-0000-000075000000}"/>
    <cellStyle name="20% - アクセント 5 18" xfId="114" xr:uid="{00000000-0005-0000-0000-000076000000}"/>
    <cellStyle name="20% - アクセント 5 19" xfId="115" xr:uid="{00000000-0005-0000-0000-000077000000}"/>
    <cellStyle name="20% - アクセント 5 2" xfId="116" xr:uid="{00000000-0005-0000-0000-000078000000}"/>
    <cellStyle name="20% - アクセント 5 2 2" xfId="117" xr:uid="{00000000-0005-0000-0000-000079000000}"/>
    <cellStyle name="20% - アクセント 5 20" xfId="118" xr:uid="{00000000-0005-0000-0000-00007A000000}"/>
    <cellStyle name="20% - アクセント 5 21" xfId="119" xr:uid="{00000000-0005-0000-0000-00007B000000}"/>
    <cellStyle name="20% - アクセント 5 22" xfId="120" xr:uid="{00000000-0005-0000-0000-00007C000000}"/>
    <cellStyle name="20% - アクセント 5 23" xfId="121" xr:uid="{00000000-0005-0000-0000-00007D000000}"/>
    <cellStyle name="20% - アクセント 5 24" xfId="122" xr:uid="{00000000-0005-0000-0000-00007E000000}"/>
    <cellStyle name="20% - アクセント 5 25" xfId="123" xr:uid="{00000000-0005-0000-0000-00007F000000}"/>
    <cellStyle name="20% - アクセント 5 3" xfId="124" xr:uid="{00000000-0005-0000-0000-000080000000}"/>
    <cellStyle name="20% - アクセント 5 3 2" xfId="125" xr:uid="{00000000-0005-0000-0000-000081000000}"/>
    <cellStyle name="20% - アクセント 5 4" xfId="126" xr:uid="{00000000-0005-0000-0000-000082000000}"/>
    <cellStyle name="20% - アクセント 5 5" xfId="127" xr:uid="{00000000-0005-0000-0000-000083000000}"/>
    <cellStyle name="20% - アクセント 5 6" xfId="128" xr:uid="{00000000-0005-0000-0000-000084000000}"/>
    <cellStyle name="20% - アクセント 5 7" xfId="129" xr:uid="{00000000-0005-0000-0000-000085000000}"/>
    <cellStyle name="20% - アクセント 5 8" xfId="130" xr:uid="{00000000-0005-0000-0000-000086000000}"/>
    <cellStyle name="20% - アクセント 5 9" xfId="131" xr:uid="{00000000-0005-0000-0000-000087000000}"/>
    <cellStyle name="20% - アクセント 6" xfId="1776" builtinId="50" customBuiltin="1"/>
    <cellStyle name="20% - アクセント 6 10" xfId="132" xr:uid="{00000000-0005-0000-0000-000089000000}"/>
    <cellStyle name="20% - アクセント 6 11" xfId="133" xr:uid="{00000000-0005-0000-0000-00008A000000}"/>
    <cellStyle name="20% - アクセント 6 12" xfId="134" xr:uid="{00000000-0005-0000-0000-00008B000000}"/>
    <cellStyle name="20% - アクセント 6 13" xfId="135" xr:uid="{00000000-0005-0000-0000-00008C000000}"/>
    <cellStyle name="20% - アクセント 6 14" xfId="136" xr:uid="{00000000-0005-0000-0000-00008D000000}"/>
    <cellStyle name="20% - アクセント 6 15" xfId="137" xr:uid="{00000000-0005-0000-0000-00008E000000}"/>
    <cellStyle name="20% - アクセント 6 16" xfId="138" xr:uid="{00000000-0005-0000-0000-00008F000000}"/>
    <cellStyle name="20% - アクセント 6 17" xfId="139" xr:uid="{00000000-0005-0000-0000-000090000000}"/>
    <cellStyle name="20% - アクセント 6 18" xfId="140" xr:uid="{00000000-0005-0000-0000-000091000000}"/>
    <cellStyle name="20% - アクセント 6 19" xfId="141" xr:uid="{00000000-0005-0000-0000-000092000000}"/>
    <cellStyle name="20% - アクセント 6 2" xfId="142" xr:uid="{00000000-0005-0000-0000-000093000000}"/>
    <cellStyle name="20% - アクセント 6 2 2" xfId="143" xr:uid="{00000000-0005-0000-0000-000094000000}"/>
    <cellStyle name="20% - アクセント 6 20" xfId="144" xr:uid="{00000000-0005-0000-0000-000095000000}"/>
    <cellStyle name="20% - アクセント 6 21" xfId="145" xr:uid="{00000000-0005-0000-0000-000096000000}"/>
    <cellStyle name="20% - アクセント 6 22" xfId="146" xr:uid="{00000000-0005-0000-0000-000097000000}"/>
    <cellStyle name="20% - アクセント 6 23" xfId="147" xr:uid="{00000000-0005-0000-0000-000098000000}"/>
    <cellStyle name="20% - アクセント 6 24" xfId="148" xr:uid="{00000000-0005-0000-0000-000099000000}"/>
    <cellStyle name="20% - アクセント 6 25" xfId="149" xr:uid="{00000000-0005-0000-0000-00009A000000}"/>
    <cellStyle name="20% - アクセント 6 3" xfId="150" xr:uid="{00000000-0005-0000-0000-00009B000000}"/>
    <cellStyle name="20% - アクセント 6 3 2" xfId="151" xr:uid="{00000000-0005-0000-0000-00009C000000}"/>
    <cellStyle name="20% - アクセント 6 4" xfId="152" xr:uid="{00000000-0005-0000-0000-00009D000000}"/>
    <cellStyle name="20% - アクセント 6 5" xfId="153" xr:uid="{00000000-0005-0000-0000-00009E000000}"/>
    <cellStyle name="20% - アクセント 6 6" xfId="154" xr:uid="{00000000-0005-0000-0000-00009F000000}"/>
    <cellStyle name="20% - アクセント 6 7" xfId="155" xr:uid="{00000000-0005-0000-0000-0000A0000000}"/>
    <cellStyle name="20% - アクセント 6 8" xfId="156" xr:uid="{00000000-0005-0000-0000-0000A1000000}"/>
    <cellStyle name="20% - アクセント 6 9" xfId="157" xr:uid="{00000000-0005-0000-0000-0000A2000000}"/>
    <cellStyle name="40% - アクセント 1" xfId="1762" builtinId="31" customBuiltin="1"/>
    <cellStyle name="40% - アクセント 1 10" xfId="158" xr:uid="{00000000-0005-0000-0000-0000A4000000}"/>
    <cellStyle name="40% - アクセント 1 11" xfId="159" xr:uid="{00000000-0005-0000-0000-0000A5000000}"/>
    <cellStyle name="40% - アクセント 1 12" xfId="160" xr:uid="{00000000-0005-0000-0000-0000A6000000}"/>
    <cellStyle name="40% - アクセント 1 13" xfId="161" xr:uid="{00000000-0005-0000-0000-0000A7000000}"/>
    <cellStyle name="40% - アクセント 1 14" xfId="162" xr:uid="{00000000-0005-0000-0000-0000A8000000}"/>
    <cellStyle name="40% - アクセント 1 15" xfId="163" xr:uid="{00000000-0005-0000-0000-0000A9000000}"/>
    <cellStyle name="40% - アクセント 1 16" xfId="164" xr:uid="{00000000-0005-0000-0000-0000AA000000}"/>
    <cellStyle name="40% - アクセント 1 17" xfId="165" xr:uid="{00000000-0005-0000-0000-0000AB000000}"/>
    <cellStyle name="40% - アクセント 1 18" xfId="166" xr:uid="{00000000-0005-0000-0000-0000AC000000}"/>
    <cellStyle name="40% - アクセント 1 19" xfId="167" xr:uid="{00000000-0005-0000-0000-0000AD000000}"/>
    <cellStyle name="40% - アクセント 1 2" xfId="168" xr:uid="{00000000-0005-0000-0000-0000AE000000}"/>
    <cellStyle name="40% - アクセント 1 2 2" xfId="169" xr:uid="{00000000-0005-0000-0000-0000AF000000}"/>
    <cellStyle name="40% - アクセント 1 20" xfId="170" xr:uid="{00000000-0005-0000-0000-0000B0000000}"/>
    <cellStyle name="40% - アクセント 1 21" xfId="171" xr:uid="{00000000-0005-0000-0000-0000B1000000}"/>
    <cellStyle name="40% - アクセント 1 22" xfId="172" xr:uid="{00000000-0005-0000-0000-0000B2000000}"/>
    <cellStyle name="40% - アクセント 1 23" xfId="173" xr:uid="{00000000-0005-0000-0000-0000B3000000}"/>
    <cellStyle name="40% - アクセント 1 24" xfId="174" xr:uid="{00000000-0005-0000-0000-0000B4000000}"/>
    <cellStyle name="40% - アクセント 1 25" xfId="175" xr:uid="{00000000-0005-0000-0000-0000B5000000}"/>
    <cellStyle name="40% - アクセント 1 3" xfId="176" xr:uid="{00000000-0005-0000-0000-0000B6000000}"/>
    <cellStyle name="40% - アクセント 1 3 2" xfId="177" xr:uid="{00000000-0005-0000-0000-0000B7000000}"/>
    <cellStyle name="40% - アクセント 1 4" xfId="178" xr:uid="{00000000-0005-0000-0000-0000B8000000}"/>
    <cellStyle name="40% - アクセント 1 5" xfId="179" xr:uid="{00000000-0005-0000-0000-0000B9000000}"/>
    <cellStyle name="40% - アクセント 1 6" xfId="180" xr:uid="{00000000-0005-0000-0000-0000BA000000}"/>
    <cellStyle name="40% - アクセント 1 7" xfId="181" xr:uid="{00000000-0005-0000-0000-0000BB000000}"/>
    <cellStyle name="40% - アクセント 1 8" xfId="182" xr:uid="{00000000-0005-0000-0000-0000BC000000}"/>
    <cellStyle name="40% - アクセント 1 9" xfId="183" xr:uid="{00000000-0005-0000-0000-0000BD000000}"/>
    <cellStyle name="40% - アクセント 2" xfId="1765" builtinId="35" customBuiltin="1"/>
    <cellStyle name="40% - アクセント 2 10" xfId="184" xr:uid="{00000000-0005-0000-0000-0000BF000000}"/>
    <cellStyle name="40% - アクセント 2 11" xfId="185" xr:uid="{00000000-0005-0000-0000-0000C0000000}"/>
    <cellStyle name="40% - アクセント 2 12" xfId="186" xr:uid="{00000000-0005-0000-0000-0000C1000000}"/>
    <cellStyle name="40% - アクセント 2 13" xfId="187" xr:uid="{00000000-0005-0000-0000-0000C2000000}"/>
    <cellStyle name="40% - アクセント 2 14" xfId="188" xr:uid="{00000000-0005-0000-0000-0000C3000000}"/>
    <cellStyle name="40% - アクセント 2 15" xfId="189" xr:uid="{00000000-0005-0000-0000-0000C4000000}"/>
    <cellStyle name="40% - アクセント 2 16" xfId="190" xr:uid="{00000000-0005-0000-0000-0000C5000000}"/>
    <cellStyle name="40% - アクセント 2 17" xfId="191" xr:uid="{00000000-0005-0000-0000-0000C6000000}"/>
    <cellStyle name="40% - アクセント 2 18" xfId="192" xr:uid="{00000000-0005-0000-0000-0000C7000000}"/>
    <cellStyle name="40% - アクセント 2 19" xfId="193" xr:uid="{00000000-0005-0000-0000-0000C8000000}"/>
    <cellStyle name="40% - アクセント 2 2" xfId="194" xr:uid="{00000000-0005-0000-0000-0000C9000000}"/>
    <cellStyle name="40% - アクセント 2 2 2" xfId="195" xr:uid="{00000000-0005-0000-0000-0000CA000000}"/>
    <cellStyle name="40% - アクセント 2 20" xfId="196" xr:uid="{00000000-0005-0000-0000-0000CB000000}"/>
    <cellStyle name="40% - アクセント 2 21" xfId="197" xr:uid="{00000000-0005-0000-0000-0000CC000000}"/>
    <cellStyle name="40% - アクセント 2 22" xfId="198" xr:uid="{00000000-0005-0000-0000-0000CD000000}"/>
    <cellStyle name="40% - アクセント 2 23" xfId="199" xr:uid="{00000000-0005-0000-0000-0000CE000000}"/>
    <cellStyle name="40% - アクセント 2 24" xfId="200" xr:uid="{00000000-0005-0000-0000-0000CF000000}"/>
    <cellStyle name="40% - アクセント 2 25" xfId="201" xr:uid="{00000000-0005-0000-0000-0000D0000000}"/>
    <cellStyle name="40% - アクセント 2 3" xfId="202" xr:uid="{00000000-0005-0000-0000-0000D1000000}"/>
    <cellStyle name="40% - アクセント 2 3 2" xfId="203" xr:uid="{00000000-0005-0000-0000-0000D2000000}"/>
    <cellStyle name="40% - アクセント 2 4" xfId="204" xr:uid="{00000000-0005-0000-0000-0000D3000000}"/>
    <cellStyle name="40% - アクセント 2 5" xfId="205" xr:uid="{00000000-0005-0000-0000-0000D4000000}"/>
    <cellStyle name="40% - アクセント 2 6" xfId="206" xr:uid="{00000000-0005-0000-0000-0000D5000000}"/>
    <cellStyle name="40% - アクセント 2 7" xfId="207" xr:uid="{00000000-0005-0000-0000-0000D6000000}"/>
    <cellStyle name="40% - アクセント 2 8" xfId="208" xr:uid="{00000000-0005-0000-0000-0000D7000000}"/>
    <cellStyle name="40% - アクセント 2 9" xfId="209" xr:uid="{00000000-0005-0000-0000-0000D8000000}"/>
    <cellStyle name="40% - アクセント 3" xfId="1768" builtinId="39" customBuiltin="1"/>
    <cellStyle name="40% - アクセント 3 10" xfId="210" xr:uid="{00000000-0005-0000-0000-0000DA000000}"/>
    <cellStyle name="40% - アクセント 3 11" xfId="211" xr:uid="{00000000-0005-0000-0000-0000DB000000}"/>
    <cellStyle name="40% - アクセント 3 12" xfId="212" xr:uid="{00000000-0005-0000-0000-0000DC000000}"/>
    <cellStyle name="40% - アクセント 3 13" xfId="213" xr:uid="{00000000-0005-0000-0000-0000DD000000}"/>
    <cellStyle name="40% - アクセント 3 14" xfId="214" xr:uid="{00000000-0005-0000-0000-0000DE000000}"/>
    <cellStyle name="40% - アクセント 3 15" xfId="215" xr:uid="{00000000-0005-0000-0000-0000DF000000}"/>
    <cellStyle name="40% - アクセント 3 16" xfId="216" xr:uid="{00000000-0005-0000-0000-0000E0000000}"/>
    <cellStyle name="40% - アクセント 3 17" xfId="217" xr:uid="{00000000-0005-0000-0000-0000E1000000}"/>
    <cellStyle name="40% - アクセント 3 18" xfId="218" xr:uid="{00000000-0005-0000-0000-0000E2000000}"/>
    <cellStyle name="40% - アクセント 3 19" xfId="219" xr:uid="{00000000-0005-0000-0000-0000E3000000}"/>
    <cellStyle name="40% - アクセント 3 2" xfId="220" xr:uid="{00000000-0005-0000-0000-0000E4000000}"/>
    <cellStyle name="40% - アクセント 3 2 2" xfId="221" xr:uid="{00000000-0005-0000-0000-0000E5000000}"/>
    <cellStyle name="40% - アクセント 3 20" xfId="222" xr:uid="{00000000-0005-0000-0000-0000E6000000}"/>
    <cellStyle name="40% - アクセント 3 21" xfId="223" xr:uid="{00000000-0005-0000-0000-0000E7000000}"/>
    <cellStyle name="40% - アクセント 3 22" xfId="224" xr:uid="{00000000-0005-0000-0000-0000E8000000}"/>
    <cellStyle name="40% - アクセント 3 23" xfId="225" xr:uid="{00000000-0005-0000-0000-0000E9000000}"/>
    <cellStyle name="40% - アクセント 3 24" xfId="226" xr:uid="{00000000-0005-0000-0000-0000EA000000}"/>
    <cellStyle name="40% - アクセント 3 25" xfId="227" xr:uid="{00000000-0005-0000-0000-0000EB000000}"/>
    <cellStyle name="40% - アクセント 3 3" xfId="228" xr:uid="{00000000-0005-0000-0000-0000EC000000}"/>
    <cellStyle name="40% - アクセント 3 3 2" xfId="229" xr:uid="{00000000-0005-0000-0000-0000ED000000}"/>
    <cellStyle name="40% - アクセント 3 4" xfId="230" xr:uid="{00000000-0005-0000-0000-0000EE000000}"/>
    <cellStyle name="40% - アクセント 3 5" xfId="231" xr:uid="{00000000-0005-0000-0000-0000EF000000}"/>
    <cellStyle name="40% - アクセント 3 6" xfId="232" xr:uid="{00000000-0005-0000-0000-0000F0000000}"/>
    <cellStyle name="40% - アクセント 3 7" xfId="233" xr:uid="{00000000-0005-0000-0000-0000F1000000}"/>
    <cellStyle name="40% - アクセント 3 8" xfId="234" xr:uid="{00000000-0005-0000-0000-0000F2000000}"/>
    <cellStyle name="40% - アクセント 3 9" xfId="235" xr:uid="{00000000-0005-0000-0000-0000F3000000}"/>
    <cellStyle name="40% - アクセント 4" xfId="1771" builtinId="43" customBuiltin="1"/>
    <cellStyle name="40% - アクセント 4 10" xfId="236" xr:uid="{00000000-0005-0000-0000-0000F5000000}"/>
    <cellStyle name="40% - アクセント 4 11" xfId="237" xr:uid="{00000000-0005-0000-0000-0000F6000000}"/>
    <cellStyle name="40% - アクセント 4 12" xfId="238" xr:uid="{00000000-0005-0000-0000-0000F7000000}"/>
    <cellStyle name="40% - アクセント 4 13" xfId="239" xr:uid="{00000000-0005-0000-0000-0000F8000000}"/>
    <cellStyle name="40% - アクセント 4 14" xfId="240" xr:uid="{00000000-0005-0000-0000-0000F9000000}"/>
    <cellStyle name="40% - アクセント 4 15" xfId="241" xr:uid="{00000000-0005-0000-0000-0000FA000000}"/>
    <cellStyle name="40% - アクセント 4 16" xfId="242" xr:uid="{00000000-0005-0000-0000-0000FB000000}"/>
    <cellStyle name="40% - アクセント 4 17" xfId="243" xr:uid="{00000000-0005-0000-0000-0000FC000000}"/>
    <cellStyle name="40% - アクセント 4 18" xfId="244" xr:uid="{00000000-0005-0000-0000-0000FD000000}"/>
    <cellStyle name="40% - アクセント 4 19" xfId="245" xr:uid="{00000000-0005-0000-0000-0000FE000000}"/>
    <cellStyle name="40% - アクセント 4 2" xfId="246" xr:uid="{00000000-0005-0000-0000-0000FF000000}"/>
    <cellStyle name="40% - アクセント 4 2 2" xfId="247" xr:uid="{00000000-0005-0000-0000-000000010000}"/>
    <cellStyle name="40% - アクセント 4 20" xfId="248" xr:uid="{00000000-0005-0000-0000-000001010000}"/>
    <cellStyle name="40% - アクセント 4 21" xfId="249" xr:uid="{00000000-0005-0000-0000-000002010000}"/>
    <cellStyle name="40% - アクセント 4 22" xfId="250" xr:uid="{00000000-0005-0000-0000-000003010000}"/>
    <cellStyle name="40% - アクセント 4 23" xfId="251" xr:uid="{00000000-0005-0000-0000-000004010000}"/>
    <cellStyle name="40% - アクセント 4 24" xfId="252" xr:uid="{00000000-0005-0000-0000-000005010000}"/>
    <cellStyle name="40% - アクセント 4 25" xfId="253" xr:uid="{00000000-0005-0000-0000-000006010000}"/>
    <cellStyle name="40% - アクセント 4 3" xfId="254" xr:uid="{00000000-0005-0000-0000-000007010000}"/>
    <cellStyle name="40% - アクセント 4 3 2" xfId="255" xr:uid="{00000000-0005-0000-0000-000008010000}"/>
    <cellStyle name="40% - アクセント 4 4" xfId="256" xr:uid="{00000000-0005-0000-0000-000009010000}"/>
    <cellStyle name="40% - アクセント 4 5" xfId="257" xr:uid="{00000000-0005-0000-0000-00000A010000}"/>
    <cellStyle name="40% - アクセント 4 6" xfId="258" xr:uid="{00000000-0005-0000-0000-00000B010000}"/>
    <cellStyle name="40% - アクセント 4 7" xfId="259" xr:uid="{00000000-0005-0000-0000-00000C010000}"/>
    <cellStyle name="40% - アクセント 4 8" xfId="260" xr:uid="{00000000-0005-0000-0000-00000D010000}"/>
    <cellStyle name="40% - アクセント 4 9" xfId="261" xr:uid="{00000000-0005-0000-0000-00000E010000}"/>
    <cellStyle name="40% - アクセント 5" xfId="1774" builtinId="47" customBuiltin="1"/>
    <cellStyle name="40% - アクセント 5 10" xfId="262" xr:uid="{00000000-0005-0000-0000-000010010000}"/>
    <cellStyle name="40% - アクセント 5 11" xfId="263" xr:uid="{00000000-0005-0000-0000-000011010000}"/>
    <cellStyle name="40% - アクセント 5 12" xfId="264" xr:uid="{00000000-0005-0000-0000-000012010000}"/>
    <cellStyle name="40% - アクセント 5 13" xfId="265" xr:uid="{00000000-0005-0000-0000-000013010000}"/>
    <cellStyle name="40% - アクセント 5 14" xfId="266" xr:uid="{00000000-0005-0000-0000-000014010000}"/>
    <cellStyle name="40% - アクセント 5 15" xfId="267" xr:uid="{00000000-0005-0000-0000-000015010000}"/>
    <cellStyle name="40% - アクセント 5 16" xfId="268" xr:uid="{00000000-0005-0000-0000-000016010000}"/>
    <cellStyle name="40% - アクセント 5 17" xfId="269" xr:uid="{00000000-0005-0000-0000-000017010000}"/>
    <cellStyle name="40% - アクセント 5 18" xfId="270" xr:uid="{00000000-0005-0000-0000-000018010000}"/>
    <cellStyle name="40% - アクセント 5 19" xfId="271" xr:uid="{00000000-0005-0000-0000-000019010000}"/>
    <cellStyle name="40% - アクセント 5 2" xfId="272" xr:uid="{00000000-0005-0000-0000-00001A010000}"/>
    <cellStyle name="40% - アクセント 5 2 2" xfId="273" xr:uid="{00000000-0005-0000-0000-00001B010000}"/>
    <cellStyle name="40% - アクセント 5 20" xfId="274" xr:uid="{00000000-0005-0000-0000-00001C010000}"/>
    <cellStyle name="40% - アクセント 5 21" xfId="275" xr:uid="{00000000-0005-0000-0000-00001D010000}"/>
    <cellStyle name="40% - アクセント 5 22" xfId="276" xr:uid="{00000000-0005-0000-0000-00001E010000}"/>
    <cellStyle name="40% - アクセント 5 23" xfId="277" xr:uid="{00000000-0005-0000-0000-00001F010000}"/>
    <cellStyle name="40% - アクセント 5 24" xfId="278" xr:uid="{00000000-0005-0000-0000-000020010000}"/>
    <cellStyle name="40% - アクセント 5 25" xfId="279" xr:uid="{00000000-0005-0000-0000-000021010000}"/>
    <cellStyle name="40% - アクセント 5 3" xfId="280" xr:uid="{00000000-0005-0000-0000-000022010000}"/>
    <cellStyle name="40% - アクセント 5 3 2" xfId="281" xr:uid="{00000000-0005-0000-0000-000023010000}"/>
    <cellStyle name="40% - アクセント 5 4" xfId="282" xr:uid="{00000000-0005-0000-0000-000024010000}"/>
    <cellStyle name="40% - アクセント 5 5" xfId="283" xr:uid="{00000000-0005-0000-0000-000025010000}"/>
    <cellStyle name="40% - アクセント 5 6" xfId="284" xr:uid="{00000000-0005-0000-0000-000026010000}"/>
    <cellStyle name="40% - アクセント 5 7" xfId="285" xr:uid="{00000000-0005-0000-0000-000027010000}"/>
    <cellStyle name="40% - アクセント 5 8" xfId="286" xr:uid="{00000000-0005-0000-0000-000028010000}"/>
    <cellStyle name="40% - アクセント 5 9" xfId="287" xr:uid="{00000000-0005-0000-0000-000029010000}"/>
    <cellStyle name="40% - アクセント 6" xfId="1777" builtinId="51" customBuiltin="1"/>
    <cellStyle name="40% - アクセント 6 10" xfId="288" xr:uid="{00000000-0005-0000-0000-00002B010000}"/>
    <cellStyle name="40% - アクセント 6 11" xfId="289" xr:uid="{00000000-0005-0000-0000-00002C010000}"/>
    <cellStyle name="40% - アクセント 6 12" xfId="290" xr:uid="{00000000-0005-0000-0000-00002D010000}"/>
    <cellStyle name="40% - アクセント 6 13" xfId="291" xr:uid="{00000000-0005-0000-0000-00002E010000}"/>
    <cellStyle name="40% - アクセント 6 14" xfId="292" xr:uid="{00000000-0005-0000-0000-00002F010000}"/>
    <cellStyle name="40% - アクセント 6 15" xfId="293" xr:uid="{00000000-0005-0000-0000-000030010000}"/>
    <cellStyle name="40% - アクセント 6 16" xfId="294" xr:uid="{00000000-0005-0000-0000-000031010000}"/>
    <cellStyle name="40% - アクセント 6 17" xfId="295" xr:uid="{00000000-0005-0000-0000-000032010000}"/>
    <cellStyle name="40% - アクセント 6 18" xfId="296" xr:uid="{00000000-0005-0000-0000-000033010000}"/>
    <cellStyle name="40% - アクセント 6 19" xfId="297" xr:uid="{00000000-0005-0000-0000-000034010000}"/>
    <cellStyle name="40% - アクセント 6 2" xfId="298" xr:uid="{00000000-0005-0000-0000-000035010000}"/>
    <cellStyle name="40% - アクセント 6 2 2" xfId="299" xr:uid="{00000000-0005-0000-0000-000036010000}"/>
    <cellStyle name="40% - アクセント 6 20" xfId="300" xr:uid="{00000000-0005-0000-0000-000037010000}"/>
    <cellStyle name="40% - アクセント 6 21" xfId="301" xr:uid="{00000000-0005-0000-0000-000038010000}"/>
    <cellStyle name="40% - アクセント 6 22" xfId="302" xr:uid="{00000000-0005-0000-0000-000039010000}"/>
    <cellStyle name="40% - アクセント 6 23" xfId="303" xr:uid="{00000000-0005-0000-0000-00003A010000}"/>
    <cellStyle name="40% - アクセント 6 24" xfId="304" xr:uid="{00000000-0005-0000-0000-00003B010000}"/>
    <cellStyle name="40% - アクセント 6 25" xfId="305" xr:uid="{00000000-0005-0000-0000-00003C010000}"/>
    <cellStyle name="40% - アクセント 6 3" xfId="306" xr:uid="{00000000-0005-0000-0000-00003D010000}"/>
    <cellStyle name="40% - アクセント 6 3 2" xfId="307" xr:uid="{00000000-0005-0000-0000-00003E010000}"/>
    <cellStyle name="40% - アクセント 6 4" xfId="308" xr:uid="{00000000-0005-0000-0000-00003F010000}"/>
    <cellStyle name="40% - アクセント 6 5" xfId="309" xr:uid="{00000000-0005-0000-0000-000040010000}"/>
    <cellStyle name="40% - アクセント 6 6" xfId="310" xr:uid="{00000000-0005-0000-0000-000041010000}"/>
    <cellStyle name="40% - アクセント 6 7" xfId="311" xr:uid="{00000000-0005-0000-0000-000042010000}"/>
    <cellStyle name="40% - アクセント 6 8" xfId="312" xr:uid="{00000000-0005-0000-0000-000043010000}"/>
    <cellStyle name="40% - アクセント 6 9" xfId="313" xr:uid="{00000000-0005-0000-0000-000044010000}"/>
    <cellStyle name="60% - アクセント 1 10" xfId="314" xr:uid="{00000000-0005-0000-0000-000045010000}"/>
    <cellStyle name="60% - アクセント 1 11" xfId="315" xr:uid="{00000000-0005-0000-0000-000046010000}"/>
    <cellStyle name="60% - アクセント 1 12" xfId="316" xr:uid="{00000000-0005-0000-0000-000047010000}"/>
    <cellStyle name="60% - アクセント 1 13" xfId="317" xr:uid="{00000000-0005-0000-0000-000048010000}"/>
    <cellStyle name="60% - アクセント 1 14" xfId="318" xr:uid="{00000000-0005-0000-0000-000049010000}"/>
    <cellStyle name="60% - アクセント 1 15" xfId="319" xr:uid="{00000000-0005-0000-0000-00004A010000}"/>
    <cellStyle name="60% - アクセント 1 16" xfId="320" xr:uid="{00000000-0005-0000-0000-00004B010000}"/>
    <cellStyle name="60% - アクセント 1 17" xfId="321" xr:uid="{00000000-0005-0000-0000-00004C010000}"/>
    <cellStyle name="60% - アクセント 1 18" xfId="322" xr:uid="{00000000-0005-0000-0000-00004D010000}"/>
    <cellStyle name="60% - アクセント 1 19" xfId="323" xr:uid="{00000000-0005-0000-0000-00004E010000}"/>
    <cellStyle name="60% - アクセント 1 2" xfId="324" xr:uid="{00000000-0005-0000-0000-00004F010000}"/>
    <cellStyle name="60% - アクセント 1 2 2" xfId="325" xr:uid="{00000000-0005-0000-0000-000050010000}"/>
    <cellStyle name="60% - アクセント 1 20" xfId="326" xr:uid="{00000000-0005-0000-0000-000051010000}"/>
    <cellStyle name="60% - アクセント 1 21" xfId="327" xr:uid="{00000000-0005-0000-0000-000052010000}"/>
    <cellStyle name="60% - アクセント 1 22" xfId="328" xr:uid="{00000000-0005-0000-0000-000053010000}"/>
    <cellStyle name="60% - アクセント 1 23" xfId="329" xr:uid="{00000000-0005-0000-0000-000054010000}"/>
    <cellStyle name="60% - アクセント 1 24" xfId="330" xr:uid="{00000000-0005-0000-0000-000055010000}"/>
    <cellStyle name="60% - アクセント 1 25" xfId="331" xr:uid="{00000000-0005-0000-0000-000056010000}"/>
    <cellStyle name="60% - アクセント 1 26" xfId="1781" xr:uid="{00000000-0005-0000-0000-000057010000}"/>
    <cellStyle name="60% - アクセント 1 3" xfId="332" xr:uid="{00000000-0005-0000-0000-000058010000}"/>
    <cellStyle name="60% - アクセント 1 3 2" xfId="333" xr:uid="{00000000-0005-0000-0000-000059010000}"/>
    <cellStyle name="60% - アクセント 1 4" xfId="334" xr:uid="{00000000-0005-0000-0000-00005A010000}"/>
    <cellStyle name="60% - アクセント 1 5" xfId="335" xr:uid="{00000000-0005-0000-0000-00005B010000}"/>
    <cellStyle name="60% - アクセント 1 6" xfId="336" xr:uid="{00000000-0005-0000-0000-00005C010000}"/>
    <cellStyle name="60% - アクセント 1 7" xfId="337" xr:uid="{00000000-0005-0000-0000-00005D010000}"/>
    <cellStyle name="60% - アクセント 1 8" xfId="338" xr:uid="{00000000-0005-0000-0000-00005E010000}"/>
    <cellStyle name="60% - アクセント 1 9" xfId="339" xr:uid="{00000000-0005-0000-0000-00005F010000}"/>
    <cellStyle name="60% - アクセント 2 10" xfId="340" xr:uid="{00000000-0005-0000-0000-000060010000}"/>
    <cellStyle name="60% - アクセント 2 11" xfId="341" xr:uid="{00000000-0005-0000-0000-000061010000}"/>
    <cellStyle name="60% - アクセント 2 12" xfId="342" xr:uid="{00000000-0005-0000-0000-000062010000}"/>
    <cellStyle name="60% - アクセント 2 13" xfId="343" xr:uid="{00000000-0005-0000-0000-000063010000}"/>
    <cellStyle name="60% - アクセント 2 14" xfId="344" xr:uid="{00000000-0005-0000-0000-000064010000}"/>
    <cellStyle name="60% - アクセント 2 15" xfId="345" xr:uid="{00000000-0005-0000-0000-000065010000}"/>
    <cellStyle name="60% - アクセント 2 16" xfId="346" xr:uid="{00000000-0005-0000-0000-000066010000}"/>
    <cellStyle name="60% - アクセント 2 17" xfId="347" xr:uid="{00000000-0005-0000-0000-000067010000}"/>
    <cellStyle name="60% - アクセント 2 18" xfId="348" xr:uid="{00000000-0005-0000-0000-000068010000}"/>
    <cellStyle name="60% - アクセント 2 19" xfId="349" xr:uid="{00000000-0005-0000-0000-000069010000}"/>
    <cellStyle name="60% - アクセント 2 2" xfId="350" xr:uid="{00000000-0005-0000-0000-00006A010000}"/>
    <cellStyle name="60% - アクセント 2 2 2" xfId="351" xr:uid="{00000000-0005-0000-0000-00006B010000}"/>
    <cellStyle name="60% - アクセント 2 20" xfId="352" xr:uid="{00000000-0005-0000-0000-00006C010000}"/>
    <cellStyle name="60% - アクセント 2 21" xfId="353" xr:uid="{00000000-0005-0000-0000-00006D010000}"/>
    <cellStyle name="60% - アクセント 2 22" xfId="354" xr:uid="{00000000-0005-0000-0000-00006E010000}"/>
    <cellStyle name="60% - アクセント 2 23" xfId="355" xr:uid="{00000000-0005-0000-0000-00006F010000}"/>
    <cellStyle name="60% - アクセント 2 24" xfId="356" xr:uid="{00000000-0005-0000-0000-000070010000}"/>
    <cellStyle name="60% - アクセント 2 25" xfId="357" xr:uid="{00000000-0005-0000-0000-000071010000}"/>
    <cellStyle name="60% - アクセント 2 26" xfId="1782" xr:uid="{00000000-0005-0000-0000-000072010000}"/>
    <cellStyle name="60% - アクセント 2 3" xfId="358" xr:uid="{00000000-0005-0000-0000-000073010000}"/>
    <cellStyle name="60% - アクセント 2 3 2" xfId="359" xr:uid="{00000000-0005-0000-0000-000074010000}"/>
    <cellStyle name="60% - アクセント 2 4" xfId="360" xr:uid="{00000000-0005-0000-0000-000075010000}"/>
    <cellStyle name="60% - アクセント 2 5" xfId="361" xr:uid="{00000000-0005-0000-0000-000076010000}"/>
    <cellStyle name="60% - アクセント 2 6" xfId="362" xr:uid="{00000000-0005-0000-0000-000077010000}"/>
    <cellStyle name="60% - アクセント 2 7" xfId="363" xr:uid="{00000000-0005-0000-0000-000078010000}"/>
    <cellStyle name="60% - アクセント 2 8" xfId="364" xr:uid="{00000000-0005-0000-0000-000079010000}"/>
    <cellStyle name="60% - アクセント 2 9" xfId="365" xr:uid="{00000000-0005-0000-0000-00007A010000}"/>
    <cellStyle name="60% - アクセント 3 10" xfId="366" xr:uid="{00000000-0005-0000-0000-00007B010000}"/>
    <cellStyle name="60% - アクセント 3 11" xfId="367" xr:uid="{00000000-0005-0000-0000-00007C010000}"/>
    <cellStyle name="60% - アクセント 3 12" xfId="368" xr:uid="{00000000-0005-0000-0000-00007D010000}"/>
    <cellStyle name="60% - アクセント 3 13" xfId="369" xr:uid="{00000000-0005-0000-0000-00007E010000}"/>
    <cellStyle name="60% - アクセント 3 14" xfId="370" xr:uid="{00000000-0005-0000-0000-00007F010000}"/>
    <cellStyle name="60% - アクセント 3 15" xfId="371" xr:uid="{00000000-0005-0000-0000-000080010000}"/>
    <cellStyle name="60% - アクセント 3 16" xfId="372" xr:uid="{00000000-0005-0000-0000-000081010000}"/>
    <cellStyle name="60% - アクセント 3 17" xfId="373" xr:uid="{00000000-0005-0000-0000-000082010000}"/>
    <cellStyle name="60% - アクセント 3 18" xfId="374" xr:uid="{00000000-0005-0000-0000-000083010000}"/>
    <cellStyle name="60% - アクセント 3 19" xfId="375" xr:uid="{00000000-0005-0000-0000-000084010000}"/>
    <cellStyle name="60% - アクセント 3 2" xfId="376" xr:uid="{00000000-0005-0000-0000-000085010000}"/>
    <cellStyle name="60% - アクセント 3 2 2" xfId="377" xr:uid="{00000000-0005-0000-0000-000086010000}"/>
    <cellStyle name="60% - アクセント 3 20" xfId="378" xr:uid="{00000000-0005-0000-0000-000087010000}"/>
    <cellStyle name="60% - アクセント 3 21" xfId="379" xr:uid="{00000000-0005-0000-0000-000088010000}"/>
    <cellStyle name="60% - アクセント 3 22" xfId="380" xr:uid="{00000000-0005-0000-0000-000089010000}"/>
    <cellStyle name="60% - アクセント 3 23" xfId="381" xr:uid="{00000000-0005-0000-0000-00008A010000}"/>
    <cellStyle name="60% - アクセント 3 24" xfId="382" xr:uid="{00000000-0005-0000-0000-00008B010000}"/>
    <cellStyle name="60% - アクセント 3 25" xfId="383" xr:uid="{00000000-0005-0000-0000-00008C010000}"/>
    <cellStyle name="60% - アクセント 3 26" xfId="1783" xr:uid="{00000000-0005-0000-0000-00008D010000}"/>
    <cellStyle name="60% - アクセント 3 3" xfId="384" xr:uid="{00000000-0005-0000-0000-00008E010000}"/>
    <cellStyle name="60% - アクセント 3 3 2" xfId="385" xr:uid="{00000000-0005-0000-0000-00008F010000}"/>
    <cellStyle name="60% - アクセント 3 4" xfId="386" xr:uid="{00000000-0005-0000-0000-000090010000}"/>
    <cellStyle name="60% - アクセント 3 5" xfId="387" xr:uid="{00000000-0005-0000-0000-000091010000}"/>
    <cellStyle name="60% - アクセント 3 6" xfId="388" xr:uid="{00000000-0005-0000-0000-000092010000}"/>
    <cellStyle name="60% - アクセント 3 7" xfId="389" xr:uid="{00000000-0005-0000-0000-000093010000}"/>
    <cellStyle name="60% - アクセント 3 8" xfId="390" xr:uid="{00000000-0005-0000-0000-000094010000}"/>
    <cellStyle name="60% - アクセント 3 9" xfId="391" xr:uid="{00000000-0005-0000-0000-000095010000}"/>
    <cellStyle name="60% - アクセント 4 10" xfId="392" xr:uid="{00000000-0005-0000-0000-000096010000}"/>
    <cellStyle name="60% - アクセント 4 11" xfId="393" xr:uid="{00000000-0005-0000-0000-000097010000}"/>
    <cellStyle name="60% - アクセント 4 12" xfId="394" xr:uid="{00000000-0005-0000-0000-000098010000}"/>
    <cellStyle name="60% - アクセント 4 13" xfId="395" xr:uid="{00000000-0005-0000-0000-000099010000}"/>
    <cellStyle name="60% - アクセント 4 14" xfId="396" xr:uid="{00000000-0005-0000-0000-00009A010000}"/>
    <cellStyle name="60% - アクセント 4 15" xfId="397" xr:uid="{00000000-0005-0000-0000-00009B010000}"/>
    <cellStyle name="60% - アクセント 4 16" xfId="398" xr:uid="{00000000-0005-0000-0000-00009C010000}"/>
    <cellStyle name="60% - アクセント 4 17" xfId="399" xr:uid="{00000000-0005-0000-0000-00009D010000}"/>
    <cellStyle name="60% - アクセント 4 18" xfId="400" xr:uid="{00000000-0005-0000-0000-00009E010000}"/>
    <cellStyle name="60% - アクセント 4 19" xfId="401" xr:uid="{00000000-0005-0000-0000-00009F010000}"/>
    <cellStyle name="60% - アクセント 4 2" xfId="402" xr:uid="{00000000-0005-0000-0000-0000A0010000}"/>
    <cellStyle name="60% - アクセント 4 2 2" xfId="403" xr:uid="{00000000-0005-0000-0000-0000A1010000}"/>
    <cellStyle name="60% - アクセント 4 20" xfId="404" xr:uid="{00000000-0005-0000-0000-0000A2010000}"/>
    <cellStyle name="60% - アクセント 4 21" xfId="405" xr:uid="{00000000-0005-0000-0000-0000A3010000}"/>
    <cellStyle name="60% - アクセント 4 22" xfId="406" xr:uid="{00000000-0005-0000-0000-0000A4010000}"/>
    <cellStyle name="60% - アクセント 4 23" xfId="407" xr:uid="{00000000-0005-0000-0000-0000A5010000}"/>
    <cellStyle name="60% - アクセント 4 24" xfId="408" xr:uid="{00000000-0005-0000-0000-0000A6010000}"/>
    <cellStyle name="60% - アクセント 4 25" xfId="409" xr:uid="{00000000-0005-0000-0000-0000A7010000}"/>
    <cellStyle name="60% - アクセント 4 26" xfId="1784" xr:uid="{00000000-0005-0000-0000-0000A8010000}"/>
    <cellStyle name="60% - アクセント 4 3" xfId="410" xr:uid="{00000000-0005-0000-0000-0000A9010000}"/>
    <cellStyle name="60% - アクセント 4 3 2" xfId="411" xr:uid="{00000000-0005-0000-0000-0000AA010000}"/>
    <cellStyle name="60% - アクセント 4 4" xfId="412" xr:uid="{00000000-0005-0000-0000-0000AB010000}"/>
    <cellStyle name="60% - アクセント 4 5" xfId="413" xr:uid="{00000000-0005-0000-0000-0000AC010000}"/>
    <cellStyle name="60% - アクセント 4 6" xfId="414" xr:uid="{00000000-0005-0000-0000-0000AD010000}"/>
    <cellStyle name="60% - アクセント 4 7" xfId="415" xr:uid="{00000000-0005-0000-0000-0000AE010000}"/>
    <cellStyle name="60% - アクセント 4 8" xfId="416" xr:uid="{00000000-0005-0000-0000-0000AF010000}"/>
    <cellStyle name="60% - アクセント 4 9" xfId="417" xr:uid="{00000000-0005-0000-0000-0000B0010000}"/>
    <cellStyle name="60% - アクセント 5 10" xfId="418" xr:uid="{00000000-0005-0000-0000-0000B1010000}"/>
    <cellStyle name="60% - アクセント 5 11" xfId="419" xr:uid="{00000000-0005-0000-0000-0000B2010000}"/>
    <cellStyle name="60% - アクセント 5 12" xfId="420" xr:uid="{00000000-0005-0000-0000-0000B3010000}"/>
    <cellStyle name="60% - アクセント 5 13" xfId="421" xr:uid="{00000000-0005-0000-0000-0000B4010000}"/>
    <cellStyle name="60% - アクセント 5 14" xfId="422" xr:uid="{00000000-0005-0000-0000-0000B5010000}"/>
    <cellStyle name="60% - アクセント 5 15" xfId="423" xr:uid="{00000000-0005-0000-0000-0000B6010000}"/>
    <cellStyle name="60% - アクセント 5 16" xfId="424" xr:uid="{00000000-0005-0000-0000-0000B7010000}"/>
    <cellStyle name="60% - アクセント 5 17" xfId="425" xr:uid="{00000000-0005-0000-0000-0000B8010000}"/>
    <cellStyle name="60% - アクセント 5 18" xfId="426" xr:uid="{00000000-0005-0000-0000-0000B9010000}"/>
    <cellStyle name="60% - アクセント 5 19" xfId="427" xr:uid="{00000000-0005-0000-0000-0000BA010000}"/>
    <cellStyle name="60% - アクセント 5 2" xfId="428" xr:uid="{00000000-0005-0000-0000-0000BB010000}"/>
    <cellStyle name="60% - アクセント 5 2 2" xfId="429" xr:uid="{00000000-0005-0000-0000-0000BC010000}"/>
    <cellStyle name="60% - アクセント 5 20" xfId="430" xr:uid="{00000000-0005-0000-0000-0000BD010000}"/>
    <cellStyle name="60% - アクセント 5 21" xfId="431" xr:uid="{00000000-0005-0000-0000-0000BE010000}"/>
    <cellStyle name="60% - アクセント 5 22" xfId="432" xr:uid="{00000000-0005-0000-0000-0000BF010000}"/>
    <cellStyle name="60% - アクセント 5 23" xfId="433" xr:uid="{00000000-0005-0000-0000-0000C0010000}"/>
    <cellStyle name="60% - アクセント 5 24" xfId="434" xr:uid="{00000000-0005-0000-0000-0000C1010000}"/>
    <cellStyle name="60% - アクセント 5 25" xfId="435" xr:uid="{00000000-0005-0000-0000-0000C2010000}"/>
    <cellStyle name="60% - アクセント 5 26" xfId="1785" xr:uid="{00000000-0005-0000-0000-0000C3010000}"/>
    <cellStyle name="60% - アクセント 5 3" xfId="436" xr:uid="{00000000-0005-0000-0000-0000C4010000}"/>
    <cellStyle name="60% - アクセント 5 3 2" xfId="437" xr:uid="{00000000-0005-0000-0000-0000C5010000}"/>
    <cellStyle name="60% - アクセント 5 4" xfId="438" xr:uid="{00000000-0005-0000-0000-0000C6010000}"/>
    <cellStyle name="60% - アクセント 5 5" xfId="439" xr:uid="{00000000-0005-0000-0000-0000C7010000}"/>
    <cellStyle name="60% - アクセント 5 6" xfId="440" xr:uid="{00000000-0005-0000-0000-0000C8010000}"/>
    <cellStyle name="60% - アクセント 5 7" xfId="441" xr:uid="{00000000-0005-0000-0000-0000C9010000}"/>
    <cellStyle name="60% - アクセント 5 8" xfId="442" xr:uid="{00000000-0005-0000-0000-0000CA010000}"/>
    <cellStyle name="60% - アクセント 5 9" xfId="443" xr:uid="{00000000-0005-0000-0000-0000CB010000}"/>
    <cellStyle name="60% - アクセント 6 10" xfId="444" xr:uid="{00000000-0005-0000-0000-0000CC010000}"/>
    <cellStyle name="60% - アクセント 6 11" xfId="445" xr:uid="{00000000-0005-0000-0000-0000CD010000}"/>
    <cellStyle name="60% - アクセント 6 12" xfId="446" xr:uid="{00000000-0005-0000-0000-0000CE010000}"/>
    <cellStyle name="60% - アクセント 6 13" xfId="447" xr:uid="{00000000-0005-0000-0000-0000CF010000}"/>
    <cellStyle name="60% - アクセント 6 14" xfId="448" xr:uid="{00000000-0005-0000-0000-0000D0010000}"/>
    <cellStyle name="60% - アクセント 6 15" xfId="449" xr:uid="{00000000-0005-0000-0000-0000D1010000}"/>
    <cellStyle name="60% - アクセント 6 16" xfId="450" xr:uid="{00000000-0005-0000-0000-0000D2010000}"/>
    <cellStyle name="60% - アクセント 6 17" xfId="451" xr:uid="{00000000-0005-0000-0000-0000D3010000}"/>
    <cellStyle name="60% - アクセント 6 18" xfId="452" xr:uid="{00000000-0005-0000-0000-0000D4010000}"/>
    <cellStyle name="60% - アクセント 6 19" xfId="453" xr:uid="{00000000-0005-0000-0000-0000D5010000}"/>
    <cellStyle name="60% - アクセント 6 2" xfId="454" xr:uid="{00000000-0005-0000-0000-0000D6010000}"/>
    <cellStyle name="60% - アクセント 6 2 2" xfId="455" xr:uid="{00000000-0005-0000-0000-0000D7010000}"/>
    <cellStyle name="60% - アクセント 6 20" xfId="456" xr:uid="{00000000-0005-0000-0000-0000D8010000}"/>
    <cellStyle name="60% - アクセント 6 21" xfId="457" xr:uid="{00000000-0005-0000-0000-0000D9010000}"/>
    <cellStyle name="60% - アクセント 6 22" xfId="458" xr:uid="{00000000-0005-0000-0000-0000DA010000}"/>
    <cellStyle name="60% - アクセント 6 23" xfId="459" xr:uid="{00000000-0005-0000-0000-0000DB010000}"/>
    <cellStyle name="60% - アクセント 6 24" xfId="460" xr:uid="{00000000-0005-0000-0000-0000DC010000}"/>
    <cellStyle name="60% - アクセント 6 25" xfId="461" xr:uid="{00000000-0005-0000-0000-0000DD010000}"/>
    <cellStyle name="60% - アクセント 6 26" xfId="1786" xr:uid="{00000000-0005-0000-0000-0000DE010000}"/>
    <cellStyle name="60% - アクセント 6 3" xfId="462" xr:uid="{00000000-0005-0000-0000-0000DF010000}"/>
    <cellStyle name="60% - アクセント 6 3 2" xfId="463" xr:uid="{00000000-0005-0000-0000-0000E0010000}"/>
    <cellStyle name="60% - アクセント 6 4" xfId="464" xr:uid="{00000000-0005-0000-0000-0000E1010000}"/>
    <cellStyle name="60% - アクセント 6 5" xfId="465" xr:uid="{00000000-0005-0000-0000-0000E2010000}"/>
    <cellStyle name="60% - アクセント 6 6" xfId="466" xr:uid="{00000000-0005-0000-0000-0000E3010000}"/>
    <cellStyle name="60% - アクセント 6 7" xfId="467" xr:uid="{00000000-0005-0000-0000-0000E4010000}"/>
    <cellStyle name="60% - アクセント 6 8" xfId="468" xr:uid="{00000000-0005-0000-0000-0000E5010000}"/>
    <cellStyle name="60% - アクセント 6 9" xfId="469" xr:uid="{00000000-0005-0000-0000-0000E6010000}"/>
    <cellStyle name="アクセント 1" xfId="1760" builtinId="29" customBuiltin="1"/>
    <cellStyle name="アクセント 1 10" xfId="470" xr:uid="{00000000-0005-0000-0000-0000E8010000}"/>
    <cellStyle name="アクセント 1 11" xfId="471" xr:uid="{00000000-0005-0000-0000-0000E9010000}"/>
    <cellStyle name="アクセント 1 12" xfId="472" xr:uid="{00000000-0005-0000-0000-0000EA010000}"/>
    <cellStyle name="アクセント 1 13" xfId="473" xr:uid="{00000000-0005-0000-0000-0000EB010000}"/>
    <cellStyle name="アクセント 1 14" xfId="474" xr:uid="{00000000-0005-0000-0000-0000EC010000}"/>
    <cellStyle name="アクセント 1 15" xfId="475" xr:uid="{00000000-0005-0000-0000-0000ED010000}"/>
    <cellStyle name="アクセント 1 16" xfId="476" xr:uid="{00000000-0005-0000-0000-0000EE010000}"/>
    <cellStyle name="アクセント 1 17" xfId="477" xr:uid="{00000000-0005-0000-0000-0000EF010000}"/>
    <cellStyle name="アクセント 1 18" xfId="478" xr:uid="{00000000-0005-0000-0000-0000F0010000}"/>
    <cellStyle name="アクセント 1 19" xfId="479" xr:uid="{00000000-0005-0000-0000-0000F1010000}"/>
    <cellStyle name="アクセント 1 2" xfId="480" xr:uid="{00000000-0005-0000-0000-0000F2010000}"/>
    <cellStyle name="アクセント 1 2 2" xfId="481" xr:uid="{00000000-0005-0000-0000-0000F3010000}"/>
    <cellStyle name="アクセント 1 20" xfId="482" xr:uid="{00000000-0005-0000-0000-0000F4010000}"/>
    <cellStyle name="アクセント 1 21" xfId="483" xr:uid="{00000000-0005-0000-0000-0000F5010000}"/>
    <cellStyle name="アクセント 1 22" xfId="484" xr:uid="{00000000-0005-0000-0000-0000F6010000}"/>
    <cellStyle name="アクセント 1 23" xfId="485" xr:uid="{00000000-0005-0000-0000-0000F7010000}"/>
    <cellStyle name="アクセント 1 24" xfId="486" xr:uid="{00000000-0005-0000-0000-0000F8010000}"/>
    <cellStyle name="アクセント 1 25" xfId="487" xr:uid="{00000000-0005-0000-0000-0000F9010000}"/>
    <cellStyle name="アクセント 1 3" xfId="488" xr:uid="{00000000-0005-0000-0000-0000FA010000}"/>
    <cellStyle name="アクセント 1 3 2" xfId="489" xr:uid="{00000000-0005-0000-0000-0000FB010000}"/>
    <cellStyle name="アクセント 1 4" xfId="490" xr:uid="{00000000-0005-0000-0000-0000FC010000}"/>
    <cellStyle name="アクセント 1 5" xfId="491" xr:uid="{00000000-0005-0000-0000-0000FD010000}"/>
    <cellStyle name="アクセント 1 6" xfId="492" xr:uid="{00000000-0005-0000-0000-0000FE010000}"/>
    <cellStyle name="アクセント 1 7" xfId="493" xr:uid="{00000000-0005-0000-0000-0000FF010000}"/>
    <cellStyle name="アクセント 1 8" xfId="494" xr:uid="{00000000-0005-0000-0000-000000020000}"/>
    <cellStyle name="アクセント 1 9" xfId="495" xr:uid="{00000000-0005-0000-0000-000001020000}"/>
    <cellStyle name="アクセント 2" xfId="1763" builtinId="33" customBuiltin="1"/>
    <cellStyle name="アクセント 2 10" xfId="496" xr:uid="{00000000-0005-0000-0000-000003020000}"/>
    <cellStyle name="アクセント 2 11" xfId="497" xr:uid="{00000000-0005-0000-0000-000004020000}"/>
    <cellStyle name="アクセント 2 12" xfId="498" xr:uid="{00000000-0005-0000-0000-000005020000}"/>
    <cellStyle name="アクセント 2 13" xfId="499" xr:uid="{00000000-0005-0000-0000-000006020000}"/>
    <cellStyle name="アクセント 2 14" xfId="500" xr:uid="{00000000-0005-0000-0000-000007020000}"/>
    <cellStyle name="アクセント 2 15" xfId="501" xr:uid="{00000000-0005-0000-0000-000008020000}"/>
    <cellStyle name="アクセント 2 16" xfId="502" xr:uid="{00000000-0005-0000-0000-000009020000}"/>
    <cellStyle name="アクセント 2 17" xfId="503" xr:uid="{00000000-0005-0000-0000-00000A020000}"/>
    <cellStyle name="アクセント 2 18" xfId="504" xr:uid="{00000000-0005-0000-0000-00000B020000}"/>
    <cellStyle name="アクセント 2 19" xfId="505" xr:uid="{00000000-0005-0000-0000-00000C020000}"/>
    <cellStyle name="アクセント 2 2" xfId="506" xr:uid="{00000000-0005-0000-0000-00000D020000}"/>
    <cellStyle name="アクセント 2 2 2" xfId="507" xr:uid="{00000000-0005-0000-0000-00000E020000}"/>
    <cellStyle name="アクセント 2 20" xfId="508" xr:uid="{00000000-0005-0000-0000-00000F020000}"/>
    <cellStyle name="アクセント 2 21" xfId="509" xr:uid="{00000000-0005-0000-0000-000010020000}"/>
    <cellStyle name="アクセント 2 22" xfId="510" xr:uid="{00000000-0005-0000-0000-000011020000}"/>
    <cellStyle name="アクセント 2 23" xfId="511" xr:uid="{00000000-0005-0000-0000-000012020000}"/>
    <cellStyle name="アクセント 2 24" xfId="512" xr:uid="{00000000-0005-0000-0000-000013020000}"/>
    <cellStyle name="アクセント 2 25" xfId="513" xr:uid="{00000000-0005-0000-0000-000014020000}"/>
    <cellStyle name="アクセント 2 3" xfId="514" xr:uid="{00000000-0005-0000-0000-000015020000}"/>
    <cellStyle name="アクセント 2 3 2" xfId="515" xr:uid="{00000000-0005-0000-0000-000016020000}"/>
    <cellStyle name="アクセント 2 4" xfId="516" xr:uid="{00000000-0005-0000-0000-000017020000}"/>
    <cellStyle name="アクセント 2 5" xfId="517" xr:uid="{00000000-0005-0000-0000-000018020000}"/>
    <cellStyle name="アクセント 2 6" xfId="518" xr:uid="{00000000-0005-0000-0000-000019020000}"/>
    <cellStyle name="アクセント 2 7" xfId="519" xr:uid="{00000000-0005-0000-0000-00001A020000}"/>
    <cellStyle name="アクセント 2 8" xfId="520" xr:uid="{00000000-0005-0000-0000-00001B020000}"/>
    <cellStyle name="アクセント 2 9" xfId="521" xr:uid="{00000000-0005-0000-0000-00001C020000}"/>
    <cellStyle name="アクセント 3" xfId="1766" builtinId="37" customBuiltin="1"/>
    <cellStyle name="アクセント 3 10" xfId="522" xr:uid="{00000000-0005-0000-0000-00001E020000}"/>
    <cellStyle name="アクセント 3 11" xfId="523" xr:uid="{00000000-0005-0000-0000-00001F020000}"/>
    <cellStyle name="アクセント 3 12" xfId="524" xr:uid="{00000000-0005-0000-0000-000020020000}"/>
    <cellStyle name="アクセント 3 13" xfId="525" xr:uid="{00000000-0005-0000-0000-000021020000}"/>
    <cellStyle name="アクセント 3 14" xfId="526" xr:uid="{00000000-0005-0000-0000-000022020000}"/>
    <cellStyle name="アクセント 3 15" xfId="527" xr:uid="{00000000-0005-0000-0000-000023020000}"/>
    <cellStyle name="アクセント 3 16" xfId="528" xr:uid="{00000000-0005-0000-0000-000024020000}"/>
    <cellStyle name="アクセント 3 17" xfId="529" xr:uid="{00000000-0005-0000-0000-000025020000}"/>
    <cellStyle name="アクセント 3 18" xfId="530" xr:uid="{00000000-0005-0000-0000-000026020000}"/>
    <cellStyle name="アクセント 3 19" xfId="531" xr:uid="{00000000-0005-0000-0000-000027020000}"/>
    <cellStyle name="アクセント 3 2" xfId="532" xr:uid="{00000000-0005-0000-0000-000028020000}"/>
    <cellStyle name="アクセント 3 2 2" xfId="533" xr:uid="{00000000-0005-0000-0000-000029020000}"/>
    <cellStyle name="アクセント 3 20" xfId="534" xr:uid="{00000000-0005-0000-0000-00002A020000}"/>
    <cellStyle name="アクセント 3 21" xfId="535" xr:uid="{00000000-0005-0000-0000-00002B020000}"/>
    <cellStyle name="アクセント 3 22" xfId="536" xr:uid="{00000000-0005-0000-0000-00002C020000}"/>
    <cellStyle name="アクセント 3 23" xfId="537" xr:uid="{00000000-0005-0000-0000-00002D020000}"/>
    <cellStyle name="アクセント 3 24" xfId="538" xr:uid="{00000000-0005-0000-0000-00002E020000}"/>
    <cellStyle name="アクセント 3 25" xfId="539" xr:uid="{00000000-0005-0000-0000-00002F020000}"/>
    <cellStyle name="アクセント 3 3" xfId="540" xr:uid="{00000000-0005-0000-0000-000030020000}"/>
    <cellStyle name="アクセント 3 3 2" xfId="541" xr:uid="{00000000-0005-0000-0000-000031020000}"/>
    <cellStyle name="アクセント 3 4" xfId="542" xr:uid="{00000000-0005-0000-0000-000032020000}"/>
    <cellStyle name="アクセント 3 5" xfId="543" xr:uid="{00000000-0005-0000-0000-000033020000}"/>
    <cellStyle name="アクセント 3 6" xfId="544" xr:uid="{00000000-0005-0000-0000-000034020000}"/>
    <cellStyle name="アクセント 3 7" xfId="545" xr:uid="{00000000-0005-0000-0000-000035020000}"/>
    <cellStyle name="アクセント 3 8" xfId="546" xr:uid="{00000000-0005-0000-0000-000036020000}"/>
    <cellStyle name="アクセント 3 9" xfId="547" xr:uid="{00000000-0005-0000-0000-000037020000}"/>
    <cellStyle name="アクセント 4" xfId="1769" builtinId="41" customBuiltin="1"/>
    <cellStyle name="アクセント 4 10" xfId="548" xr:uid="{00000000-0005-0000-0000-000039020000}"/>
    <cellStyle name="アクセント 4 11" xfId="549" xr:uid="{00000000-0005-0000-0000-00003A020000}"/>
    <cellStyle name="アクセント 4 12" xfId="550" xr:uid="{00000000-0005-0000-0000-00003B020000}"/>
    <cellStyle name="アクセント 4 13" xfId="551" xr:uid="{00000000-0005-0000-0000-00003C020000}"/>
    <cellStyle name="アクセント 4 14" xfId="552" xr:uid="{00000000-0005-0000-0000-00003D020000}"/>
    <cellStyle name="アクセント 4 15" xfId="553" xr:uid="{00000000-0005-0000-0000-00003E020000}"/>
    <cellStyle name="アクセント 4 16" xfId="554" xr:uid="{00000000-0005-0000-0000-00003F020000}"/>
    <cellStyle name="アクセント 4 17" xfId="555" xr:uid="{00000000-0005-0000-0000-000040020000}"/>
    <cellStyle name="アクセント 4 18" xfId="556" xr:uid="{00000000-0005-0000-0000-000041020000}"/>
    <cellStyle name="アクセント 4 19" xfId="557" xr:uid="{00000000-0005-0000-0000-000042020000}"/>
    <cellStyle name="アクセント 4 2" xfId="558" xr:uid="{00000000-0005-0000-0000-000043020000}"/>
    <cellStyle name="アクセント 4 2 2" xfId="559" xr:uid="{00000000-0005-0000-0000-000044020000}"/>
    <cellStyle name="アクセント 4 20" xfId="560" xr:uid="{00000000-0005-0000-0000-000045020000}"/>
    <cellStyle name="アクセント 4 21" xfId="561" xr:uid="{00000000-0005-0000-0000-000046020000}"/>
    <cellStyle name="アクセント 4 22" xfId="562" xr:uid="{00000000-0005-0000-0000-000047020000}"/>
    <cellStyle name="アクセント 4 23" xfId="563" xr:uid="{00000000-0005-0000-0000-000048020000}"/>
    <cellStyle name="アクセント 4 24" xfId="564" xr:uid="{00000000-0005-0000-0000-000049020000}"/>
    <cellStyle name="アクセント 4 25" xfId="565" xr:uid="{00000000-0005-0000-0000-00004A020000}"/>
    <cellStyle name="アクセント 4 3" xfId="566" xr:uid="{00000000-0005-0000-0000-00004B020000}"/>
    <cellStyle name="アクセント 4 3 2" xfId="567" xr:uid="{00000000-0005-0000-0000-00004C020000}"/>
    <cellStyle name="アクセント 4 4" xfId="568" xr:uid="{00000000-0005-0000-0000-00004D020000}"/>
    <cellStyle name="アクセント 4 5" xfId="569" xr:uid="{00000000-0005-0000-0000-00004E020000}"/>
    <cellStyle name="アクセント 4 6" xfId="570" xr:uid="{00000000-0005-0000-0000-00004F020000}"/>
    <cellStyle name="アクセント 4 7" xfId="571" xr:uid="{00000000-0005-0000-0000-000050020000}"/>
    <cellStyle name="アクセント 4 8" xfId="572" xr:uid="{00000000-0005-0000-0000-000051020000}"/>
    <cellStyle name="アクセント 4 9" xfId="573" xr:uid="{00000000-0005-0000-0000-000052020000}"/>
    <cellStyle name="アクセント 5" xfId="1772" builtinId="45" customBuiltin="1"/>
    <cellStyle name="アクセント 5 10" xfId="574" xr:uid="{00000000-0005-0000-0000-000054020000}"/>
    <cellStyle name="アクセント 5 11" xfId="575" xr:uid="{00000000-0005-0000-0000-000055020000}"/>
    <cellStyle name="アクセント 5 12" xfId="576" xr:uid="{00000000-0005-0000-0000-000056020000}"/>
    <cellStyle name="アクセント 5 13" xfId="577" xr:uid="{00000000-0005-0000-0000-000057020000}"/>
    <cellStyle name="アクセント 5 14" xfId="578" xr:uid="{00000000-0005-0000-0000-000058020000}"/>
    <cellStyle name="アクセント 5 15" xfId="579" xr:uid="{00000000-0005-0000-0000-000059020000}"/>
    <cellStyle name="アクセント 5 16" xfId="580" xr:uid="{00000000-0005-0000-0000-00005A020000}"/>
    <cellStyle name="アクセント 5 17" xfId="581" xr:uid="{00000000-0005-0000-0000-00005B020000}"/>
    <cellStyle name="アクセント 5 18" xfId="582" xr:uid="{00000000-0005-0000-0000-00005C020000}"/>
    <cellStyle name="アクセント 5 19" xfId="583" xr:uid="{00000000-0005-0000-0000-00005D020000}"/>
    <cellStyle name="アクセント 5 2" xfId="584" xr:uid="{00000000-0005-0000-0000-00005E020000}"/>
    <cellStyle name="アクセント 5 2 2" xfId="585" xr:uid="{00000000-0005-0000-0000-00005F020000}"/>
    <cellStyle name="アクセント 5 20" xfId="586" xr:uid="{00000000-0005-0000-0000-000060020000}"/>
    <cellStyle name="アクセント 5 21" xfId="587" xr:uid="{00000000-0005-0000-0000-000061020000}"/>
    <cellStyle name="アクセント 5 22" xfId="588" xr:uid="{00000000-0005-0000-0000-000062020000}"/>
    <cellStyle name="アクセント 5 23" xfId="589" xr:uid="{00000000-0005-0000-0000-000063020000}"/>
    <cellStyle name="アクセント 5 24" xfId="590" xr:uid="{00000000-0005-0000-0000-000064020000}"/>
    <cellStyle name="アクセント 5 25" xfId="591" xr:uid="{00000000-0005-0000-0000-000065020000}"/>
    <cellStyle name="アクセント 5 3" xfId="592" xr:uid="{00000000-0005-0000-0000-000066020000}"/>
    <cellStyle name="アクセント 5 3 2" xfId="593" xr:uid="{00000000-0005-0000-0000-000067020000}"/>
    <cellStyle name="アクセント 5 4" xfId="594" xr:uid="{00000000-0005-0000-0000-000068020000}"/>
    <cellStyle name="アクセント 5 5" xfId="595" xr:uid="{00000000-0005-0000-0000-000069020000}"/>
    <cellStyle name="アクセント 5 6" xfId="596" xr:uid="{00000000-0005-0000-0000-00006A020000}"/>
    <cellStyle name="アクセント 5 7" xfId="597" xr:uid="{00000000-0005-0000-0000-00006B020000}"/>
    <cellStyle name="アクセント 5 8" xfId="598" xr:uid="{00000000-0005-0000-0000-00006C020000}"/>
    <cellStyle name="アクセント 5 9" xfId="599" xr:uid="{00000000-0005-0000-0000-00006D020000}"/>
    <cellStyle name="アクセント 6" xfId="1775" builtinId="49" customBuiltin="1"/>
    <cellStyle name="アクセント 6 10" xfId="600" xr:uid="{00000000-0005-0000-0000-00006F020000}"/>
    <cellStyle name="アクセント 6 11" xfId="601" xr:uid="{00000000-0005-0000-0000-000070020000}"/>
    <cellStyle name="アクセント 6 12" xfId="602" xr:uid="{00000000-0005-0000-0000-000071020000}"/>
    <cellStyle name="アクセント 6 13" xfId="603" xr:uid="{00000000-0005-0000-0000-000072020000}"/>
    <cellStyle name="アクセント 6 14" xfId="604" xr:uid="{00000000-0005-0000-0000-000073020000}"/>
    <cellStyle name="アクセント 6 15" xfId="605" xr:uid="{00000000-0005-0000-0000-000074020000}"/>
    <cellStyle name="アクセント 6 16" xfId="606" xr:uid="{00000000-0005-0000-0000-000075020000}"/>
    <cellStyle name="アクセント 6 17" xfId="607" xr:uid="{00000000-0005-0000-0000-000076020000}"/>
    <cellStyle name="アクセント 6 18" xfId="608" xr:uid="{00000000-0005-0000-0000-000077020000}"/>
    <cellStyle name="アクセント 6 19" xfId="609" xr:uid="{00000000-0005-0000-0000-000078020000}"/>
    <cellStyle name="アクセント 6 2" xfId="610" xr:uid="{00000000-0005-0000-0000-000079020000}"/>
    <cellStyle name="アクセント 6 2 2" xfId="611" xr:uid="{00000000-0005-0000-0000-00007A020000}"/>
    <cellStyle name="アクセント 6 20" xfId="612" xr:uid="{00000000-0005-0000-0000-00007B020000}"/>
    <cellStyle name="アクセント 6 21" xfId="613" xr:uid="{00000000-0005-0000-0000-00007C020000}"/>
    <cellStyle name="アクセント 6 22" xfId="614" xr:uid="{00000000-0005-0000-0000-00007D020000}"/>
    <cellStyle name="アクセント 6 23" xfId="615" xr:uid="{00000000-0005-0000-0000-00007E020000}"/>
    <cellStyle name="アクセント 6 24" xfId="616" xr:uid="{00000000-0005-0000-0000-00007F020000}"/>
    <cellStyle name="アクセント 6 25" xfId="617" xr:uid="{00000000-0005-0000-0000-000080020000}"/>
    <cellStyle name="アクセント 6 3" xfId="618" xr:uid="{00000000-0005-0000-0000-000081020000}"/>
    <cellStyle name="アクセント 6 3 2" xfId="619" xr:uid="{00000000-0005-0000-0000-000082020000}"/>
    <cellStyle name="アクセント 6 4" xfId="620" xr:uid="{00000000-0005-0000-0000-000083020000}"/>
    <cellStyle name="アクセント 6 5" xfId="621" xr:uid="{00000000-0005-0000-0000-000084020000}"/>
    <cellStyle name="アクセント 6 6" xfId="622" xr:uid="{00000000-0005-0000-0000-000085020000}"/>
    <cellStyle name="アクセント 6 7" xfId="623" xr:uid="{00000000-0005-0000-0000-000086020000}"/>
    <cellStyle name="アクセント 6 8" xfId="624" xr:uid="{00000000-0005-0000-0000-000087020000}"/>
    <cellStyle name="アクセント 6 9" xfId="625" xr:uid="{00000000-0005-0000-0000-000088020000}"/>
    <cellStyle name="タイトル 10" xfId="626" xr:uid="{00000000-0005-0000-0000-000089020000}"/>
    <cellStyle name="タイトル 11" xfId="627" xr:uid="{00000000-0005-0000-0000-00008A020000}"/>
    <cellStyle name="タイトル 12" xfId="628" xr:uid="{00000000-0005-0000-0000-00008B020000}"/>
    <cellStyle name="タイトル 13" xfId="629" xr:uid="{00000000-0005-0000-0000-00008C020000}"/>
    <cellStyle name="タイトル 14" xfId="630" xr:uid="{00000000-0005-0000-0000-00008D020000}"/>
    <cellStyle name="タイトル 15" xfId="631" xr:uid="{00000000-0005-0000-0000-00008E020000}"/>
    <cellStyle name="タイトル 16" xfId="632" xr:uid="{00000000-0005-0000-0000-00008F020000}"/>
    <cellStyle name="タイトル 17" xfId="633" xr:uid="{00000000-0005-0000-0000-000090020000}"/>
    <cellStyle name="タイトル 18" xfId="634" xr:uid="{00000000-0005-0000-0000-000091020000}"/>
    <cellStyle name="タイトル 19" xfId="635" xr:uid="{00000000-0005-0000-0000-000092020000}"/>
    <cellStyle name="タイトル 2" xfId="636" xr:uid="{00000000-0005-0000-0000-000093020000}"/>
    <cellStyle name="タイトル 2 2" xfId="637" xr:uid="{00000000-0005-0000-0000-000094020000}"/>
    <cellStyle name="タイトル 20" xfId="638" xr:uid="{00000000-0005-0000-0000-000095020000}"/>
    <cellStyle name="タイトル 21" xfId="639" xr:uid="{00000000-0005-0000-0000-000096020000}"/>
    <cellStyle name="タイトル 22" xfId="640" xr:uid="{00000000-0005-0000-0000-000097020000}"/>
    <cellStyle name="タイトル 23" xfId="641" xr:uid="{00000000-0005-0000-0000-000098020000}"/>
    <cellStyle name="タイトル 24" xfId="642" xr:uid="{00000000-0005-0000-0000-000099020000}"/>
    <cellStyle name="タイトル 25" xfId="643" xr:uid="{00000000-0005-0000-0000-00009A020000}"/>
    <cellStyle name="タイトル 26" xfId="1779"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xfId="1755" builtinId="23" customBuiltin="1"/>
    <cellStyle name="チェック セル 10" xfId="652" xr:uid="{00000000-0005-0000-0000-0000A5020000}"/>
    <cellStyle name="チェック セル 11" xfId="653" xr:uid="{00000000-0005-0000-0000-0000A6020000}"/>
    <cellStyle name="チェック セル 12" xfId="654" xr:uid="{00000000-0005-0000-0000-0000A7020000}"/>
    <cellStyle name="チェック セル 13" xfId="655" xr:uid="{00000000-0005-0000-0000-0000A8020000}"/>
    <cellStyle name="チェック セル 14" xfId="656" xr:uid="{00000000-0005-0000-0000-0000A9020000}"/>
    <cellStyle name="チェック セル 15" xfId="657" xr:uid="{00000000-0005-0000-0000-0000AA020000}"/>
    <cellStyle name="チェック セル 16" xfId="658" xr:uid="{00000000-0005-0000-0000-0000AB020000}"/>
    <cellStyle name="チェック セル 17" xfId="659" xr:uid="{00000000-0005-0000-0000-0000AC020000}"/>
    <cellStyle name="チェック セル 18" xfId="660" xr:uid="{00000000-0005-0000-0000-0000AD020000}"/>
    <cellStyle name="チェック セル 19" xfId="661" xr:uid="{00000000-0005-0000-0000-0000AE020000}"/>
    <cellStyle name="チェック セル 2" xfId="662" xr:uid="{00000000-0005-0000-0000-0000AF020000}"/>
    <cellStyle name="チェック セル 2 2" xfId="663" xr:uid="{00000000-0005-0000-0000-0000B0020000}"/>
    <cellStyle name="チェック セル 20" xfId="664" xr:uid="{00000000-0005-0000-0000-0000B1020000}"/>
    <cellStyle name="チェック セル 21" xfId="665" xr:uid="{00000000-0005-0000-0000-0000B2020000}"/>
    <cellStyle name="チェック セル 22" xfId="666" xr:uid="{00000000-0005-0000-0000-0000B3020000}"/>
    <cellStyle name="チェック セル 23" xfId="667" xr:uid="{00000000-0005-0000-0000-0000B4020000}"/>
    <cellStyle name="チェック セル 24" xfId="668" xr:uid="{00000000-0005-0000-0000-0000B5020000}"/>
    <cellStyle name="チェック セル 25" xfId="669" xr:uid="{00000000-0005-0000-0000-0000B6020000}"/>
    <cellStyle name="チェック セル 3" xfId="670" xr:uid="{00000000-0005-0000-0000-0000B7020000}"/>
    <cellStyle name="チェック セル 3 2" xfId="671" xr:uid="{00000000-0005-0000-0000-0000B8020000}"/>
    <cellStyle name="チェック セル 4" xfId="672" xr:uid="{00000000-0005-0000-0000-0000B9020000}"/>
    <cellStyle name="チェック セル 5" xfId="673" xr:uid="{00000000-0005-0000-0000-0000BA020000}"/>
    <cellStyle name="チェック セル 6" xfId="674" xr:uid="{00000000-0005-0000-0000-0000BB020000}"/>
    <cellStyle name="チェック セル 7" xfId="675" xr:uid="{00000000-0005-0000-0000-0000BC020000}"/>
    <cellStyle name="チェック セル 8" xfId="676" xr:uid="{00000000-0005-0000-0000-0000BD020000}"/>
    <cellStyle name="チェック セル 9" xfId="677" xr:uid="{00000000-0005-0000-0000-0000BE020000}"/>
    <cellStyle name="どちらでもない 10" xfId="678" xr:uid="{00000000-0005-0000-0000-0000BF020000}"/>
    <cellStyle name="どちらでもない 11" xfId="679" xr:uid="{00000000-0005-0000-0000-0000C0020000}"/>
    <cellStyle name="どちらでもない 12" xfId="680" xr:uid="{00000000-0005-0000-0000-0000C1020000}"/>
    <cellStyle name="どちらでもない 13" xfId="681" xr:uid="{00000000-0005-0000-0000-0000C2020000}"/>
    <cellStyle name="どちらでもない 14" xfId="682" xr:uid="{00000000-0005-0000-0000-0000C3020000}"/>
    <cellStyle name="どちらでもない 15" xfId="683" xr:uid="{00000000-0005-0000-0000-0000C4020000}"/>
    <cellStyle name="どちらでもない 16" xfId="684" xr:uid="{00000000-0005-0000-0000-0000C5020000}"/>
    <cellStyle name="どちらでもない 17" xfId="685" xr:uid="{00000000-0005-0000-0000-0000C6020000}"/>
    <cellStyle name="どちらでもない 18" xfId="686" xr:uid="{00000000-0005-0000-0000-0000C7020000}"/>
    <cellStyle name="どちらでもない 19" xfId="687" xr:uid="{00000000-0005-0000-0000-0000C8020000}"/>
    <cellStyle name="どちらでもない 2" xfId="688" xr:uid="{00000000-0005-0000-0000-0000C9020000}"/>
    <cellStyle name="どちらでもない 2 2" xfId="689" xr:uid="{00000000-0005-0000-0000-0000CA020000}"/>
    <cellStyle name="どちらでもない 20" xfId="690" xr:uid="{00000000-0005-0000-0000-0000CB020000}"/>
    <cellStyle name="どちらでもない 21" xfId="691" xr:uid="{00000000-0005-0000-0000-0000CC020000}"/>
    <cellStyle name="どちらでもない 22" xfId="692" xr:uid="{00000000-0005-0000-0000-0000CD020000}"/>
    <cellStyle name="どちらでもない 23" xfId="693" xr:uid="{00000000-0005-0000-0000-0000CE020000}"/>
    <cellStyle name="どちらでもない 24" xfId="694" xr:uid="{00000000-0005-0000-0000-0000CF020000}"/>
    <cellStyle name="どちらでもない 25" xfId="695" xr:uid="{00000000-0005-0000-0000-0000D0020000}"/>
    <cellStyle name="どちらでもない 26" xfId="1780"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743"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8" xr:uid="{00000000-0005-0000-0000-0000DE020000}"/>
    <cellStyle name="パーセント 2 2 3" xfId="1579" xr:uid="{00000000-0005-0000-0000-0000DF020000}"/>
    <cellStyle name="パーセント 2 3" xfId="707" xr:uid="{00000000-0005-0000-0000-0000E0020000}"/>
    <cellStyle name="パーセント 2 3 2" xfId="1550" xr:uid="{00000000-0005-0000-0000-0000E1020000}"/>
    <cellStyle name="パーセント 2 3 2 2" xfId="1551" xr:uid="{00000000-0005-0000-0000-0000E2020000}"/>
    <cellStyle name="パーセント 2 3 3" xfId="1552" xr:uid="{00000000-0005-0000-0000-0000E3020000}"/>
    <cellStyle name="パーセント 2 3 3 2" xfId="1553" xr:uid="{00000000-0005-0000-0000-0000E4020000}"/>
    <cellStyle name="パーセント 2 3 4" xfId="1554" xr:uid="{00000000-0005-0000-0000-0000E5020000}"/>
    <cellStyle name="パーセント 2 4" xfId="1555" xr:uid="{00000000-0005-0000-0000-0000E6020000}"/>
    <cellStyle name="パーセント 2 4 2" xfId="1548" xr:uid="{00000000-0005-0000-0000-0000E7020000}"/>
    <cellStyle name="パーセント 2 4 2 2" xfId="1580" xr:uid="{00000000-0005-0000-0000-0000E8020000}"/>
    <cellStyle name="パーセント 2 4 3" xfId="1581" xr:uid="{00000000-0005-0000-0000-0000E9020000}"/>
    <cellStyle name="パーセント 2 4 3 2" xfId="1582" xr:uid="{00000000-0005-0000-0000-0000EA020000}"/>
    <cellStyle name="パーセント 3" xfId="708" xr:uid="{00000000-0005-0000-0000-0000EB020000}"/>
    <cellStyle name="パーセント 3 2" xfId="1556" xr:uid="{00000000-0005-0000-0000-0000EC020000}"/>
    <cellStyle name="パーセント 3 3" xfId="1583" xr:uid="{00000000-0005-0000-0000-0000ED020000}"/>
    <cellStyle name="パーセント 3 3 2" xfId="1584" xr:uid="{00000000-0005-0000-0000-0000EE020000}"/>
    <cellStyle name="パーセント 3 3 2 2" xfId="1585" xr:uid="{00000000-0005-0000-0000-0000EF020000}"/>
    <cellStyle name="パーセント 3 3 3" xfId="1586" xr:uid="{00000000-0005-0000-0000-0000F0020000}"/>
    <cellStyle name="パーセント 3 3 3 2" xfId="1587" xr:uid="{00000000-0005-0000-0000-0000F1020000}"/>
    <cellStyle name="パーセント 3 3 4" xfId="1588" xr:uid="{00000000-0005-0000-0000-0000F2020000}"/>
    <cellStyle name="パーセント 3 4" xfId="1589" xr:uid="{00000000-0005-0000-0000-0000F3020000}"/>
    <cellStyle name="パーセント 3 4 2" xfId="1590" xr:uid="{00000000-0005-0000-0000-0000F4020000}"/>
    <cellStyle name="パーセント 3 5" xfId="1591" xr:uid="{00000000-0005-0000-0000-0000F5020000}"/>
    <cellStyle name="パーセント 3 5 2" xfId="1592" xr:uid="{00000000-0005-0000-0000-0000F6020000}"/>
    <cellStyle name="パーセント 4" xfId="709" xr:uid="{00000000-0005-0000-0000-0000F7020000}"/>
    <cellStyle name="パーセント 5" xfId="710" xr:uid="{00000000-0005-0000-0000-0000F8020000}"/>
    <cellStyle name="パーセント 6" xfId="1593" xr:uid="{00000000-0005-0000-0000-0000F9020000}"/>
    <cellStyle name="パーセント 7" xfId="1594" xr:uid="{00000000-0005-0000-0000-0000FA020000}"/>
    <cellStyle name="ハイパーリンク 2" xfId="1557" xr:uid="{00000000-0005-0000-0000-0000FB020000}"/>
    <cellStyle name="メモ" xfId="1757" builtinId="10" customBuiltin="1"/>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2" xfId="722" xr:uid="{00000000-0005-0000-0000-000008030000}"/>
    <cellStyle name="メモ 2 2 2" xfId="723" xr:uid="{00000000-0005-0000-0000-000009030000}"/>
    <cellStyle name="メモ 2 2 2 2" xfId="1390" xr:uid="{00000000-0005-0000-0000-00000A030000}"/>
    <cellStyle name="メモ 2 2 2 2 2" xfId="1391" xr:uid="{00000000-0005-0000-0000-00000B030000}"/>
    <cellStyle name="メモ 2 2 2 3" xfId="1392" xr:uid="{00000000-0005-0000-0000-00000C030000}"/>
    <cellStyle name="メモ 2 2 3" xfId="724" xr:uid="{00000000-0005-0000-0000-00000D030000}"/>
    <cellStyle name="メモ 2 2 3 2" xfId="1393" xr:uid="{00000000-0005-0000-0000-00000E030000}"/>
    <cellStyle name="メモ 2 2 4" xfId="1595" xr:uid="{00000000-0005-0000-0000-00000F030000}"/>
    <cellStyle name="メモ 2 2 4 2" xfId="1596" xr:uid="{00000000-0005-0000-0000-000010030000}"/>
    <cellStyle name="メモ 2 2 5" xfId="1597" xr:uid="{00000000-0005-0000-0000-000011030000}"/>
    <cellStyle name="メモ 2 2 6" xfId="1598" xr:uid="{00000000-0005-0000-0000-000012030000}"/>
    <cellStyle name="メモ 2 2 6 2" xfId="1599" xr:uid="{00000000-0005-0000-0000-000013030000}"/>
    <cellStyle name="メモ 20" xfId="725" xr:uid="{00000000-0005-0000-0000-000014030000}"/>
    <cellStyle name="メモ 21" xfId="726" xr:uid="{00000000-0005-0000-0000-000015030000}"/>
    <cellStyle name="メモ 22" xfId="727" xr:uid="{00000000-0005-0000-0000-000016030000}"/>
    <cellStyle name="メモ 23" xfId="728" xr:uid="{00000000-0005-0000-0000-000017030000}"/>
    <cellStyle name="メモ 24" xfId="729" xr:uid="{00000000-0005-0000-0000-000018030000}"/>
    <cellStyle name="メモ 25" xfId="730" xr:uid="{00000000-0005-0000-0000-000019030000}"/>
    <cellStyle name="メモ 3" xfId="731" xr:uid="{00000000-0005-0000-0000-00001A030000}"/>
    <cellStyle name="メモ 3 2" xfId="732" xr:uid="{00000000-0005-0000-0000-00001B030000}"/>
    <cellStyle name="メモ 3 2 2" xfId="1394" xr:uid="{00000000-0005-0000-0000-00001C030000}"/>
    <cellStyle name="メモ 3 2 2 2" xfId="1395" xr:uid="{00000000-0005-0000-0000-00001D030000}"/>
    <cellStyle name="メモ 3 2 3" xfId="1396" xr:uid="{00000000-0005-0000-0000-00001E030000}"/>
    <cellStyle name="メモ 3 3" xfId="733" xr:uid="{00000000-0005-0000-0000-00001F030000}"/>
    <cellStyle name="メモ 3 3 2" xfId="1397" xr:uid="{00000000-0005-0000-0000-000020030000}"/>
    <cellStyle name="メモ 3 4" xfId="1600" xr:uid="{00000000-0005-0000-0000-000021030000}"/>
    <cellStyle name="メモ 3 4 2" xfId="1601" xr:uid="{00000000-0005-0000-0000-000022030000}"/>
    <cellStyle name="メモ 3 5" xfId="1602" xr:uid="{00000000-0005-0000-0000-000023030000}"/>
    <cellStyle name="メモ 3 6" xfId="1603" xr:uid="{00000000-0005-0000-0000-000024030000}"/>
    <cellStyle name="メモ 3 6 2" xfId="1604" xr:uid="{00000000-0005-0000-0000-000025030000}"/>
    <cellStyle name="メモ 4" xfId="734" xr:uid="{00000000-0005-0000-0000-000026030000}"/>
    <cellStyle name="メモ 4 2" xfId="735" xr:uid="{00000000-0005-0000-0000-000027030000}"/>
    <cellStyle name="メモ 4 2 2" xfId="1398" xr:uid="{00000000-0005-0000-0000-000028030000}"/>
    <cellStyle name="メモ 4 2 2 2" xfId="1399" xr:uid="{00000000-0005-0000-0000-000029030000}"/>
    <cellStyle name="メモ 4 2 3" xfId="1400" xr:uid="{00000000-0005-0000-0000-00002A030000}"/>
    <cellStyle name="メモ 4 3" xfId="736" xr:uid="{00000000-0005-0000-0000-00002B030000}"/>
    <cellStyle name="メモ 4 3 2" xfId="1401" xr:uid="{00000000-0005-0000-0000-00002C030000}"/>
    <cellStyle name="メモ 4 4" xfId="1605" xr:uid="{00000000-0005-0000-0000-00002D030000}"/>
    <cellStyle name="メモ 4 4 2" xfId="1606" xr:uid="{00000000-0005-0000-0000-00002E030000}"/>
    <cellStyle name="メモ 4 5" xfId="1607" xr:uid="{00000000-0005-0000-0000-00002F030000}"/>
    <cellStyle name="メモ 4 6" xfId="1608" xr:uid="{00000000-0005-0000-0000-000030030000}"/>
    <cellStyle name="メモ 4 6 2" xfId="1609" xr:uid="{00000000-0005-0000-0000-000031030000}"/>
    <cellStyle name="メモ 5" xfId="737" xr:uid="{00000000-0005-0000-0000-000032030000}"/>
    <cellStyle name="メモ 6" xfId="738" xr:uid="{00000000-0005-0000-0000-000033030000}"/>
    <cellStyle name="メモ 7" xfId="739" xr:uid="{00000000-0005-0000-0000-000034030000}"/>
    <cellStyle name="メモ 8" xfId="740" xr:uid="{00000000-0005-0000-0000-000035030000}"/>
    <cellStyle name="メモ 9" xfId="741" xr:uid="{00000000-0005-0000-0000-000036030000}"/>
    <cellStyle name="リンク セル" xfId="1754" builtinId="24" customBuiltin="1"/>
    <cellStyle name="リンク セル 10" xfId="742" xr:uid="{00000000-0005-0000-0000-000038030000}"/>
    <cellStyle name="リンク セル 11" xfId="743" xr:uid="{00000000-0005-0000-0000-000039030000}"/>
    <cellStyle name="リンク セル 12" xfId="744" xr:uid="{00000000-0005-0000-0000-00003A030000}"/>
    <cellStyle name="リンク セル 13" xfId="745" xr:uid="{00000000-0005-0000-0000-00003B030000}"/>
    <cellStyle name="リンク セル 14" xfId="746" xr:uid="{00000000-0005-0000-0000-00003C030000}"/>
    <cellStyle name="リンク セル 15" xfId="747" xr:uid="{00000000-0005-0000-0000-00003D030000}"/>
    <cellStyle name="リンク セル 16" xfId="748" xr:uid="{00000000-0005-0000-0000-00003E030000}"/>
    <cellStyle name="リンク セル 17" xfId="749" xr:uid="{00000000-0005-0000-0000-00003F030000}"/>
    <cellStyle name="リンク セル 18" xfId="750" xr:uid="{00000000-0005-0000-0000-000040030000}"/>
    <cellStyle name="リンク セル 19" xfId="751" xr:uid="{00000000-0005-0000-0000-000041030000}"/>
    <cellStyle name="リンク セル 2" xfId="752" xr:uid="{00000000-0005-0000-0000-000042030000}"/>
    <cellStyle name="リンク セル 2 2" xfId="753" xr:uid="{00000000-0005-0000-0000-000043030000}"/>
    <cellStyle name="リンク セル 20" xfId="754" xr:uid="{00000000-0005-0000-0000-000044030000}"/>
    <cellStyle name="リンク セル 21" xfId="755" xr:uid="{00000000-0005-0000-0000-000045030000}"/>
    <cellStyle name="リンク セル 22" xfId="756" xr:uid="{00000000-0005-0000-0000-000046030000}"/>
    <cellStyle name="リンク セル 23" xfId="757" xr:uid="{00000000-0005-0000-0000-000047030000}"/>
    <cellStyle name="リンク セル 24" xfId="758" xr:uid="{00000000-0005-0000-0000-000048030000}"/>
    <cellStyle name="リンク セル 25" xfId="759" xr:uid="{00000000-0005-0000-0000-000049030000}"/>
    <cellStyle name="リンク セル 3" xfId="760" xr:uid="{00000000-0005-0000-0000-00004A030000}"/>
    <cellStyle name="リンク セル 3 2" xfId="761" xr:uid="{00000000-0005-0000-0000-00004B030000}"/>
    <cellStyle name="リンク セル 4" xfId="762" xr:uid="{00000000-0005-0000-0000-00004C030000}"/>
    <cellStyle name="リンク セル 5" xfId="763" xr:uid="{00000000-0005-0000-0000-00004D030000}"/>
    <cellStyle name="リンク セル 6" xfId="764" xr:uid="{00000000-0005-0000-0000-00004E030000}"/>
    <cellStyle name="リンク セル 7" xfId="765" xr:uid="{00000000-0005-0000-0000-00004F030000}"/>
    <cellStyle name="リンク セル 8" xfId="766" xr:uid="{00000000-0005-0000-0000-000050030000}"/>
    <cellStyle name="リンク セル 9" xfId="767" xr:uid="{00000000-0005-0000-0000-000051030000}"/>
    <cellStyle name="悪い" xfId="1750" builtinId="27" customBuiltin="1"/>
    <cellStyle name="悪い 10" xfId="768" xr:uid="{00000000-0005-0000-0000-000053030000}"/>
    <cellStyle name="悪い 11" xfId="769" xr:uid="{00000000-0005-0000-0000-000054030000}"/>
    <cellStyle name="悪い 12" xfId="770" xr:uid="{00000000-0005-0000-0000-000055030000}"/>
    <cellStyle name="悪い 13" xfId="771" xr:uid="{00000000-0005-0000-0000-000056030000}"/>
    <cellStyle name="悪い 14" xfId="772" xr:uid="{00000000-0005-0000-0000-000057030000}"/>
    <cellStyle name="悪い 15" xfId="773" xr:uid="{00000000-0005-0000-0000-000058030000}"/>
    <cellStyle name="悪い 16" xfId="774" xr:uid="{00000000-0005-0000-0000-000059030000}"/>
    <cellStyle name="悪い 17" xfId="775" xr:uid="{00000000-0005-0000-0000-00005A030000}"/>
    <cellStyle name="悪い 18" xfId="776" xr:uid="{00000000-0005-0000-0000-00005B030000}"/>
    <cellStyle name="悪い 19" xfId="777" xr:uid="{00000000-0005-0000-0000-00005C030000}"/>
    <cellStyle name="悪い 2" xfId="778" xr:uid="{00000000-0005-0000-0000-00005D030000}"/>
    <cellStyle name="悪い 2 2" xfId="779" xr:uid="{00000000-0005-0000-0000-00005E030000}"/>
    <cellStyle name="悪い 2 3" xfId="1402" xr:uid="{00000000-0005-0000-0000-00005F030000}"/>
    <cellStyle name="悪い 20" xfId="780" xr:uid="{00000000-0005-0000-0000-000060030000}"/>
    <cellStyle name="悪い 21" xfId="781" xr:uid="{00000000-0005-0000-0000-000061030000}"/>
    <cellStyle name="悪い 22" xfId="782" xr:uid="{00000000-0005-0000-0000-000062030000}"/>
    <cellStyle name="悪い 23" xfId="783" xr:uid="{00000000-0005-0000-0000-000063030000}"/>
    <cellStyle name="悪い 24" xfId="784" xr:uid="{00000000-0005-0000-0000-000064030000}"/>
    <cellStyle name="悪い 25" xfId="785" xr:uid="{00000000-0005-0000-0000-000065030000}"/>
    <cellStyle name="悪い 3" xfId="786" xr:uid="{00000000-0005-0000-0000-000066030000}"/>
    <cellStyle name="悪い 3 2" xfId="787" xr:uid="{00000000-0005-0000-0000-000067030000}"/>
    <cellStyle name="悪い 4" xfId="788" xr:uid="{00000000-0005-0000-0000-000068030000}"/>
    <cellStyle name="悪い 5" xfId="789" xr:uid="{00000000-0005-0000-0000-000069030000}"/>
    <cellStyle name="悪い 6" xfId="790" xr:uid="{00000000-0005-0000-0000-00006A030000}"/>
    <cellStyle name="悪い 7" xfId="791" xr:uid="{00000000-0005-0000-0000-00006B030000}"/>
    <cellStyle name="悪い 8" xfId="792" xr:uid="{00000000-0005-0000-0000-00006C030000}"/>
    <cellStyle name="悪い 9" xfId="793" xr:uid="{00000000-0005-0000-0000-00006D030000}"/>
    <cellStyle name="計算" xfId="1753" builtinId="22" customBuiltin="1"/>
    <cellStyle name="計算 10" xfId="794" xr:uid="{00000000-0005-0000-0000-00006F030000}"/>
    <cellStyle name="計算 11" xfId="795" xr:uid="{00000000-0005-0000-0000-000070030000}"/>
    <cellStyle name="計算 12" xfId="796" xr:uid="{00000000-0005-0000-0000-000071030000}"/>
    <cellStyle name="計算 13" xfId="797" xr:uid="{00000000-0005-0000-0000-000072030000}"/>
    <cellStyle name="計算 14" xfId="798" xr:uid="{00000000-0005-0000-0000-000073030000}"/>
    <cellStyle name="計算 15" xfId="799" xr:uid="{00000000-0005-0000-0000-000074030000}"/>
    <cellStyle name="計算 16" xfId="800" xr:uid="{00000000-0005-0000-0000-000075030000}"/>
    <cellStyle name="計算 17" xfId="801" xr:uid="{00000000-0005-0000-0000-000076030000}"/>
    <cellStyle name="計算 18" xfId="802" xr:uid="{00000000-0005-0000-0000-000077030000}"/>
    <cellStyle name="計算 19" xfId="803" xr:uid="{00000000-0005-0000-0000-000078030000}"/>
    <cellStyle name="計算 2" xfId="804" xr:uid="{00000000-0005-0000-0000-000079030000}"/>
    <cellStyle name="計算 2 2" xfId="805" xr:uid="{00000000-0005-0000-0000-00007A030000}"/>
    <cellStyle name="計算 2 2 2" xfId="806" xr:uid="{00000000-0005-0000-0000-00007B030000}"/>
    <cellStyle name="計算 2 2 2 2" xfId="1403" xr:uid="{00000000-0005-0000-0000-00007C030000}"/>
    <cellStyle name="計算 2 2 2 2 2" xfId="1404" xr:uid="{00000000-0005-0000-0000-00007D030000}"/>
    <cellStyle name="計算 2 2 2 3" xfId="1405" xr:uid="{00000000-0005-0000-0000-00007E030000}"/>
    <cellStyle name="計算 2 2 3" xfId="807" xr:uid="{00000000-0005-0000-0000-00007F030000}"/>
    <cellStyle name="計算 2 2 3 2" xfId="1406" xr:uid="{00000000-0005-0000-0000-000080030000}"/>
    <cellStyle name="計算 2 2 4" xfId="1610" xr:uid="{00000000-0005-0000-0000-000081030000}"/>
    <cellStyle name="計算 2 2 4 2" xfId="1611" xr:uid="{00000000-0005-0000-0000-000082030000}"/>
    <cellStyle name="計算 2 2 5" xfId="1612" xr:uid="{00000000-0005-0000-0000-000083030000}"/>
    <cellStyle name="計算 2 2 6" xfId="1613" xr:uid="{00000000-0005-0000-0000-000084030000}"/>
    <cellStyle name="計算 2 2 6 2" xfId="1614" xr:uid="{00000000-0005-0000-0000-000085030000}"/>
    <cellStyle name="計算 20" xfId="808" xr:uid="{00000000-0005-0000-0000-000086030000}"/>
    <cellStyle name="計算 21" xfId="809" xr:uid="{00000000-0005-0000-0000-000087030000}"/>
    <cellStyle name="計算 22" xfId="810" xr:uid="{00000000-0005-0000-0000-000088030000}"/>
    <cellStyle name="計算 23" xfId="811" xr:uid="{00000000-0005-0000-0000-000089030000}"/>
    <cellStyle name="計算 24" xfId="812" xr:uid="{00000000-0005-0000-0000-00008A030000}"/>
    <cellStyle name="計算 25" xfId="813" xr:uid="{00000000-0005-0000-0000-00008B030000}"/>
    <cellStyle name="計算 3" xfId="814" xr:uid="{00000000-0005-0000-0000-00008C030000}"/>
    <cellStyle name="計算 3 2" xfId="815" xr:uid="{00000000-0005-0000-0000-00008D030000}"/>
    <cellStyle name="計算 3 2 2" xfId="1407" xr:uid="{00000000-0005-0000-0000-00008E030000}"/>
    <cellStyle name="計算 3 2 2 2" xfId="1408" xr:uid="{00000000-0005-0000-0000-00008F030000}"/>
    <cellStyle name="計算 3 2 3" xfId="1409" xr:uid="{00000000-0005-0000-0000-000090030000}"/>
    <cellStyle name="計算 3 3" xfId="816" xr:uid="{00000000-0005-0000-0000-000091030000}"/>
    <cellStyle name="計算 3 3 2" xfId="1410" xr:uid="{00000000-0005-0000-0000-000092030000}"/>
    <cellStyle name="計算 3 4" xfId="1615" xr:uid="{00000000-0005-0000-0000-000093030000}"/>
    <cellStyle name="計算 3 4 2" xfId="1616" xr:uid="{00000000-0005-0000-0000-000094030000}"/>
    <cellStyle name="計算 3 5" xfId="1617" xr:uid="{00000000-0005-0000-0000-000095030000}"/>
    <cellStyle name="計算 3 6" xfId="1618" xr:uid="{00000000-0005-0000-0000-000096030000}"/>
    <cellStyle name="計算 3 6 2" xfId="1619" xr:uid="{00000000-0005-0000-0000-000097030000}"/>
    <cellStyle name="計算 4" xfId="817" xr:uid="{00000000-0005-0000-0000-000098030000}"/>
    <cellStyle name="計算 4 2" xfId="818" xr:uid="{00000000-0005-0000-0000-000099030000}"/>
    <cellStyle name="計算 4 2 2" xfId="1411" xr:uid="{00000000-0005-0000-0000-00009A030000}"/>
    <cellStyle name="計算 4 2 2 2" xfId="1412" xr:uid="{00000000-0005-0000-0000-00009B030000}"/>
    <cellStyle name="計算 4 2 3" xfId="1413" xr:uid="{00000000-0005-0000-0000-00009C030000}"/>
    <cellStyle name="計算 4 3" xfId="819" xr:uid="{00000000-0005-0000-0000-00009D030000}"/>
    <cellStyle name="計算 4 3 2" xfId="1414" xr:uid="{00000000-0005-0000-0000-00009E030000}"/>
    <cellStyle name="計算 4 4" xfId="1620" xr:uid="{00000000-0005-0000-0000-00009F030000}"/>
    <cellStyle name="計算 4 4 2" xfId="1621" xr:uid="{00000000-0005-0000-0000-0000A0030000}"/>
    <cellStyle name="計算 4 5" xfId="1622" xr:uid="{00000000-0005-0000-0000-0000A1030000}"/>
    <cellStyle name="計算 4 6" xfId="1623" xr:uid="{00000000-0005-0000-0000-0000A2030000}"/>
    <cellStyle name="計算 4 6 2" xfId="1624" xr:uid="{00000000-0005-0000-0000-0000A3030000}"/>
    <cellStyle name="計算 5" xfId="820" xr:uid="{00000000-0005-0000-0000-0000A4030000}"/>
    <cellStyle name="計算 6" xfId="821" xr:uid="{00000000-0005-0000-0000-0000A5030000}"/>
    <cellStyle name="計算 7" xfId="822" xr:uid="{00000000-0005-0000-0000-0000A6030000}"/>
    <cellStyle name="計算 8" xfId="823" xr:uid="{00000000-0005-0000-0000-0000A7030000}"/>
    <cellStyle name="計算 9" xfId="824" xr:uid="{00000000-0005-0000-0000-0000A8030000}"/>
    <cellStyle name="警告文" xfId="1756" builtinId="11" customBuiltin="1"/>
    <cellStyle name="警告文 10" xfId="825" xr:uid="{00000000-0005-0000-0000-0000AA030000}"/>
    <cellStyle name="警告文 11" xfId="826" xr:uid="{00000000-0005-0000-0000-0000AB030000}"/>
    <cellStyle name="警告文 12" xfId="827" xr:uid="{00000000-0005-0000-0000-0000AC030000}"/>
    <cellStyle name="警告文 13" xfId="828" xr:uid="{00000000-0005-0000-0000-0000AD030000}"/>
    <cellStyle name="警告文 14" xfId="829" xr:uid="{00000000-0005-0000-0000-0000AE030000}"/>
    <cellStyle name="警告文 15" xfId="830" xr:uid="{00000000-0005-0000-0000-0000AF030000}"/>
    <cellStyle name="警告文 16" xfId="831" xr:uid="{00000000-0005-0000-0000-0000B0030000}"/>
    <cellStyle name="警告文 17" xfId="832" xr:uid="{00000000-0005-0000-0000-0000B1030000}"/>
    <cellStyle name="警告文 18" xfId="833" xr:uid="{00000000-0005-0000-0000-0000B2030000}"/>
    <cellStyle name="警告文 19" xfId="834" xr:uid="{00000000-0005-0000-0000-0000B3030000}"/>
    <cellStyle name="警告文 2" xfId="835" xr:uid="{00000000-0005-0000-0000-0000B4030000}"/>
    <cellStyle name="警告文 2 2" xfId="836" xr:uid="{00000000-0005-0000-0000-0000B5030000}"/>
    <cellStyle name="警告文 20" xfId="837" xr:uid="{00000000-0005-0000-0000-0000B6030000}"/>
    <cellStyle name="警告文 21" xfId="838" xr:uid="{00000000-0005-0000-0000-0000B7030000}"/>
    <cellStyle name="警告文 22" xfId="839" xr:uid="{00000000-0005-0000-0000-0000B8030000}"/>
    <cellStyle name="警告文 23" xfId="840" xr:uid="{00000000-0005-0000-0000-0000B9030000}"/>
    <cellStyle name="警告文 24" xfId="841" xr:uid="{00000000-0005-0000-0000-0000BA030000}"/>
    <cellStyle name="警告文 25" xfId="842" xr:uid="{00000000-0005-0000-0000-0000BB030000}"/>
    <cellStyle name="警告文 3" xfId="843" xr:uid="{00000000-0005-0000-0000-0000BC030000}"/>
    <cellStyle name="警告文 3 2" xfId="844" xr:uid="{00000000-0005-0000-0000-0000BD030000}"/>
    <cellStyle name="警告文 4" xfId="845" xr:uid="{00000000-0005-0000-0000-0000BE030000}"/>
    <cellStyle name="警告文 5" xfId="846" xr:uid="{00000000-0005-0000-0000-0000BF030000}"/>
    <cellStyle name="警告文 6" xfId="847" xr:uid="{00000000-0005-0000-0000-0000C0030000}"/>
    <cellStyle name="警告文 7" xfId="848" xr:uid="{00000000-0005-0000-0000-0000C1030000}"/>
    <cellStyle name="警告文 8" xfId="849" xr:uid="{00000000-0005-0000-0000-0000C2030000}"/>
    <cellStyle name="警告文 9" xfId="850" xr:uid="{00000000-0005-0000-0000-0000C3030000}"/>
    <cellStyle name="桁区切り" xfId="1744" builtinId="6"/>
    <cellStyle name="桁区切り 2" xfId="851" xr:uid="{00000000-0005-0000-0000-0000C5030000}"/>
    <cellStyle name="桁区切り 2 2" xfId="852" xr:uid="{00000000-0005-0000-0000-0000C6030000}"/>
    <cellStyle name="桁区切り 2 2 2" xfId="853" xr:uid="{00000000-0005-0000-0000-0000C7030000}"/>
    <cellStyle name="桁区切り 2 2 2 2" xfId="1625" xr:uid="{00000000-0005-0000-0000-0000C8030000}"/>
    <cellStyle name="桁区切り 2 2 2 2 2" xfId="1626" xr:uid="{00000000-0005-0000-0000-0000C9030000}"/>
    <cellStyle name="桁区切り 2 2 2 3" xfId="1627" xr:uid="{00000000-0005-0000-0000-0000CA030000}"/>
    <cellStyle name="桁区切り 2 2 3" xfId="1628" xr:uid="{00000000-0005-0000-0000-0000CB030000}"/>
    <cellStyle name="桁区切り 2 2 3 2" xfId="1629" xr:uid="{00000000-0005-0000-0000-0000CC030000}"/>
    <cellStyle name="桁区切り 2 2 3 2 2" xfId="1630" xr:uid="{00000000-0005-0000-0000-0000CD030000}"/>
    <cellStyle name="桁区切り 2 2 3 3" xfId="1631" xr:uid="{00000000-0005-0000-0000-0000CE030000}"/>
    <cellStyle name="桁区切り 2 2 3 3 2" xfId="1632" xr:uid="{00000000-0005-0000-0000-0000CF030000}"/>
    <cellStyle name="桁区切り 2 2 3 4" xfId="1633" xr:uid="{00000000-0005-0000-0000-0000D0030000}"/>
    <cellStyle name="桁区切り 2 2 4" xfId="1634" xr:uid="{00000000-0005-0000-0000-0000D1030000}"/>
    <cellStyle name="桁区切り 2 3" xfId="854" xr:uid="{00000000-0005-0000-0000-0000D2030000}"/>
    <cellStyle name="桁区切り 2 3 2" xfId="1635" xr:uid="{00000000-0005-0000-0000-0000D3030000}"/>
    <cellStyle name="桁区切り 2 3 2 2" xfId="1636" xr:uid="{00000000-0005-0000-0000-0000D4030000}"/>
    <cellStyle name="桁区切り 2 3 3" xfId="1637" xr:uid="{00000000-0005-0000-0000-0000D5030000}"/>
    <cellStyle name="桁区切り 2 4" xfId="1415" xr:uid="{00000000-0005-0000-0000-0000D6030000}"/>
    <cellStyle name="桁区切り 2 5" xfId="1416" xr:uid="{00000000-0005-0000-0000-0000D7030000}"/>
    <cellStyle name="桁区切り 2 5 2" xfId="1417" xr:uid="{00000000-0005-0000-0000-0000D8030000}"/>
    <cellStyle name="桁区切り 2 5 3" xfId="1418" xr:uid="{00000000-0005-0000-0000-0000D9030000}"/>
    <cellStyle name="桁区切り 2 5 3 2" xfId="1419" xr:uid="{00000000-0005-0000-0000-0000DA030000}"/>
    <cellStyle name="桁区切り 2 6" xfId="1420" xr:uid="{00000000-0005-0000-0000-0000DB030000}"/>
    <cellStyle name="桁区切り 2 6 2" xfId="1558" xr:uid="{00000000-0005-0000-0000-0000DC030000}"/>
    <cellStyle name="桁区切り 2 7" xfId="1421" xr:uid="{00000000-0005-0000-0000-0000DD030000}"/>
    <cellStyle name="桁区切り 2 8" xfId="1422" xr:uid="{00000000-0005-0000-0000-0000DE030000}"/>
    <cellStyle name="桁区切り 2 8 2" xfId="1423" xr:uid="{00000000-0005-0000-0000-0000DF030000}"/>
    <cellStyle name="桁区切り 2 8 2 2" xfId="1424" xr:uid="{00000000-0005-0000-0000-0000E0030000}"/>
    <cellStyle name="桁区切り 2 8 2 2 2" xfId="1425" xr:uid="{00000000-0005-0000-0000-0000E1030000}"/>
    <cellStyle name="桁区切り 2 8 2 2 2 2" xfId="1426" xr:uid="{00000000-0005-0000-0000-0000E2030000}"/>
    <cellStyle name="桁区切り 2 8 2 2 2 2 2" xfId="1427" xr:uid="{00000000-0005-0000-0000-0000E3030000}"/>
    <cellStyle name="桁区切り 2 8 2 3" xfId="1428" xr:uid="{00000000-0005-0000-0000-0000E4030000}"/>
    <cellStyle name="桁区切り 2 8 2 3 2" xfId="1429" xr:uid="{00000000-0005-0000-0000-0000E5030000}"/>
    <cellStyle name="桁区切り 2 8 2 3 2 2" xfId="1430" xr:uid="{00000000-0005-0000-0000-0000E6030000}"/>
    <cellStyle name="桁区切り 2 9" xfId="1577" xr:uid="{00000000-0005-0000-0000-0000E7030000}"/>
    <cellStyle name="桁区切り 3" xfId="855" xr:uid="{00000000-0005-0000-0000-0000E8030000}"/>
    <cellStyle name="桁区切り 3 2" xfId="856" xr:uid="{00000000-0005-0000-0000-0000E9030000}"/>
    <cellStyle name="桁区切り 3 3" xfId="1638" xr:uid="{00000000-0005-0000-0000-0000EA030000}"/>
    <cellStyle name="桁区切り 3 3 2" xfId="1639" xr:uid="{00000000-0005-0000-0000-0000EB030000}"/>
    <cellStyle name="桁区切り 3 3 2 2" xfId="1640" xr:uid="{00000000-0005-0000-0000-0000EC030000}"/>
    <cellStyle name="桁区切り 3 3 3" xfId="1641" xr:uid="{00000000-0005-0000-0000-0000ED030000}"/>
    <cellStyle name="桁区切り 3 4" xfId="1642" xr:uid="{00000000-0005-0000-0000-0000EE030000}"/>
    <cellStyle name="桁区切り 3 4 2" xfId="1643" xr:uid="{00000000-0005-0000-0000-0000EF030000}"/>
    <cellStyle name="桁区切り 3 5" xfId="1431" xr:uid="{00000000-0005-0000-0000-0000F0030000}"/>
    <cellStyle name="桁区切り 4" xfId="857" xr:uid="{00000000-0005-0000-0000-0000F1030000}"/>
    <cellStyle name="桁区切り 4 2" xfId="1432" xr:uid="{00000000-0005-0000-0000-0000F2030000}"/>
    <cellStyle name="桁区切り 4 2 2" xfId="1644" xr:uid="{00000000-0005-0000-0000-0000F3030000}"/>
    <cellStyle name="桁区切り 4 2 2 2" xfId="1645" xr:uid="{00000000-0005-0000-0000-0000F4030000}"/>
    <cellStyle name="桁区切り 4 2 3" xfId="1646" xr:uid="{00000000-0005-0000-0000-0000F5030000}"/>
    <cellStyle name="桁区切り 4 3" xfId="1647" xr:uid="{00000000-0005-0000-0000-0000F6030000}"/>
    <cellStyle name="桁区切り 4 3 2" xfId="1648" xr:uid="{00000000-0005-0000-0000-0000F7030000}"/>
    <cellStyle name="桁区切り 4 4" xfId="1649" xr:uid="{00000000-0005-0000-0000-0000F8030000}"/>
    <cellStyle name="桁区切り 5" xfId="1433" xr:uid="{00000000-0005-0000-0000-0000F9030000}"/>
    <cellStyle name="桁区切り 5 2" xfId="1559" xr:uid="{00000000-0005-0000-0000-0000FA030000}"/>
    <cellStyle name="桁区切り 5 2 2" xfId="1560" xr:uid="{00000000-0005-0000-0000-0000FB030000}"/>
    <cellStyle name="桁区切り 5 3" xfId="1561" xr:uid="{00000000-0005-0000-0000-0000FC030000}"/>
    <cellStyle name="桁区切り 6" xfId="1434" xr:uid="{00000000-0005-0000-0000-0000FD030000}"/>
    <cellStyle name="桁区切り 7" xfId="1435" xr:uid="{00000000-0005-0000-0000-0000FE030000}"/>
    <cellStyle name="桁区切り 8" xfId="1436" xr:uid="{00000000-0005-0000-0000-0000FF030000}"/>
    <cellStyle name="桁区切り 8 2" xfId="1437" xr:uid="{00000000-0005-0000-0000-000000040000}"/>
    <cellStyle name="桁区切り 9" xfId="1650" xr:uid="{00000000-0005-0000-0000-000001040000}"/>
    <cellStyle name="桁区切り 9 2" xfId="1651" xr:uid="{00000000-0005-0000-0000-000002040000}"/>
    <cellStyle name="桁区切り 9 2 2" xfId="1652" xr:uid="{00000000-0005-0000-0000-000003040000}"/>
    <cellStyle name="見出し 1" xfId="1745" builtinId="16" customBuiltin="1"/>
    <cellStyle name="見出し 1 10" xfId="858" xr:uid="{00000000-0005-0000-0000-000005040000}"/>
    <cellStyle name="見出し 1 11" xfId="859" xr:uid="{00000000-0005-0000-0000-000006040000}"/>
    <cellStyle name="見出し 1 12" xfId="860" xr:uid="{00000000-0005-0000-0000-000007040000}"/>
    <cellStyle name="見出し 1 13" xfId="861" xr:uid="{00000000-0005-0000-0000-000008040000}"/>
    <cellStyle name="見出し 1 14" xfId="862" xr:uid="{00000000-0005-0000-0000-000009040000}"/>
    <cellStyle name="見出し 1 15" xfId="863" xr:uid="{00000000-0005-0000-0000-00000A040000}"/>
    <cellStyle name="見出し 1 16" xfId="864" xr:uid="{00000000-0005-0000-0000-00000B040000}"/>
    <cellStyle name="見出し 1 17" xfId="865" xr:uid="{00000000-0005-0000-0000-00000C040000}"/>
    <cellStyle name="見出し 1 18" xfId="866" xr:uid="{00000000-0005-0000-0000-00000D040000}"/>
    <cellStyle name="見出し 1 19" xfId="867" xr:uid="{00000000-0005-0000-0000-00000E040000}"/>
    <cellStyle name="見出し 1 2" xfId="868" xr:uid="{00000000-0005-0000-0000-00000F040000}"/>
    <cellStyle name="見出し 1 2 2" xfId="869" xr:uid="{00000000-0005-0000-0000-000010040000}"/>
    <cellStyle name="見出し 1 20" xfId="870" xr:uid="{00000000-0005-0000-0000-000011040000}"/>
    <cellStyle name="見出し 1 21" xfId="871" xr:uid="{00000000-0005-0000-0000-000012040000}"/>
    <cellStyle name="見出し 1 22" xfId="872" xr:uid="{00000000-0005-0000-0000-000013040000}"/>
    <cellStyle name="見出し 1 23" xfId="873" xr:uid="{00000000-0005-0000-0000-000014040000}"/>
    <cellStyle name="見出し 1 24" xfId="874" xr:uid="{00000000-0005-0000-0000-000015040000}"/>
    <cellStyle name="見出し 1 25" xfId="875" xr:uid="{00000000-0005-0000-0000-000016040000}"/>
    <cellStyle name="見出し 1 3" xfId="876" xr:uid="{00000000-0005-0000-0000-000017040000}"/>
    <cellStyle name="見出し 1 3 2" xfId="877" xr:uid="{00000000-0005-0000-0000-000018040000}"/>
    <cellStyle name="見出し 1 4" xfId="878" xr:uid="{00000000-0005-0000-0000-000019040000}"/>
    <cellStyle name="見出し 1 5" xfId="879" xr:uid="{00000000-0005-0000-0000-00001A040000}"/>
    <cellStyle name="見出し 1 6" xfId="880" xr:uid="{00000000-0005-0000-0000-00001B040000}"/>
    <cellStyle name="見出し 1 7" xfId="881" xr:uid="{00000000-0005-0000-0000-00001C040000}"/>
    <cellStyle name="見出し 1 8" xfId="882" xr:uid="{00000000-0005-0000-0000-00001D040000}"/>
    <cellStyle name="見出し 1 9" xfId="883" xr:uid="{00000000-0005-0000-0000-00001E040000}"/>
    <cellStyle name="見出し 2" xfId="1746" builtinId="17" customBuiltin="1"/>
    <cellStyle name="見出し 2 10" xfId="884" xr:uid="{00000000-0005-0000-0000-000020040000}"/>
    <cellStyle name="見出し 2 11" xfId="885" xr:uid="{00000000-0005-0000-0000-000021040000}"/>
    <cellStyle name="見出し 2 12" xfId="886" xr:uid="{00000000-0005-0000-0000-000022040000}"/>
    <cellStyle name="見出し 2 13" xfId="887" xr:uid="{00000000-0005-0000-0000-000023040000}"/>
    <cellStyle name="見出し 2 14" xfId="888" xr:uid="{00000000-0005-0000-0000-000024040000}"/>
    <cellStyle name="見出し 2 15" xfId="889" xr:uid="{00000000-0005-0000-0000-000025040000}"/>
    <cellStyle name="見出し 2 16" xfId="890" xr:uid="{00000000-0005-0000-0000-000026040000}"/>
    <cellStyle name="見出し 2 17" xfId="891" xr:uid="{00000000-0005-0000-0000-000027040000}"/>
    <cellStyle name="見出し 2 18" xfId="892" xr:uid="{00000000-0005-0000-0000-000028040000}"/>
    <cellStyle name="見出し 2 19" xfId="893" xr:uid="{00000000-0005-0000-0000-000029040000}"/>
    <cellStyle name="見出し 2 2" xfId="894" xr:uid="{00000000-0005-0000-0000-00002A040000}"/>
    <cellStyle name="見出し 2 2 2" xfId="895" xr:uid="{00000000-0005-0000-0000-00002B040000}"/>
    <cellStyle name="見出し 2 20" xfId="896" xr:uid="{00000000-0005-0000-0000-00002C040000}"/>
    <cellStyle name="見出し 2 21" xfId="897" xr:uid="{00000000-0005-0000-0000-00002D040000}"/>
    <cellStyle name="見出し 2 22" xfId="898" xr:uid="{00000000-0005-0000-0000-00002E040000}"/>
    <cellStyle name="見出し 2 23" xfId="899" xr:uid="{00000000-0005-0000-0000-00002F040000}"/>
    <cellStyle name="見出し 2 24" xfId="900" xr:uid="{00000000-0005-0000-0000-000030040000}"/>
    <cellStyle name="見出し 2 25" xfId="901" xr:uid="{00000000-0005-0000-0000-000031040000}"/>
    <cellStyle name="見出し 2 3" xfId="902" xr:uid="{00000000-0005-0000-0000-000032040000}"/>
    <cellStyle name="見出し 2 3 2" xfId="903" xr:uid="{00000000-0005-0000-0000-000033040000}"/>
    <cellStyle name="見出し 2 4" xfId="904" xr:uid="{00000000-0005-0000-0000-000034040000}"/>
    <cellStyle name="見出し 2 5" xfId="905" xr:uid="{00000000-0005-0000-0000-000035040000}"/>
    <cellStyle name="見出し 2 6" xfId="906" xr:uid="{00000000-0005-0000-0000-000036040000}"/>
    <cellStyle name="見出し 2 7" xfId="907" xr:uid="{00000000-0005-0000-0000-000037040000}"/>
    <cellStyle name="見出し 2 8" xfId="908" xr:uid="{00000000-0005-0000-0000-000038040000}"/>
    <cellStyle name="見出し 2 9" xfId="909" xr:uid="{00000000-0005-0000-0000-000039040000}"/>
    <cellStyle name="見出し 3" xfId="1747" builtinId="18" customBuiltin="1"/>
    <cellStyle name="見出し 3 10" xfId="910" xr:uid="{00000000-0005-0000-0000-00003B040000}"/>
    <cellStyle name="見出し 3 11" xfId="911" xr:uid="{00000000-0005-0000-0000-00003C040000}"/>
    <cellStyle name="見出し 3 12" xfId="912" xr:uid="{00000000-0005-0000-0000-00003D040000}"/>
    <cellStyle name="見出し 3 13" xfId="913" xr:uid="{00000000-0005-0000-0000-00003E040000}"/>
    <cellStyle name="見出し 3 14" xfId="914" xr:uid="{00000000-0005-0000-0000-00003F040000}"/>
    <cellStyle name="見出し 3 15" xfId="915" xr:uid="{00000000-0005-0000-0000-000040040000}"/>
    <cellStyle name="見出し 3 16" xfId="916" xr:uid="{00000000-0005-0000-0000-000041040000}"/>
    <cellStyle name="見出し 3 17" xfId="917" xr:uid="{00000000-0005-0000-0000-000042040000}"/>
    <cellStyle name="見出し 3 18" xfId="918" xr:uid="{00000000-0005-0000-0000-000043040000}"/>
    <cellStyle name="見出し 3 19" xfId="919" xr:uid="{00000000-0005-0000-0000-000044040000}"/>
    <cellStyle name="見出し 3 2" xfId="920" xr:uid="{00000000-0005-0000-0000-000045040000}"/>
    <cellStyle name="見出し 3 2 2" xfId="921" xr:uid="{00000000-0005-0000-0000-000046040000}"/>
    <cellStyle name="見出し 3 20" xfId="922" xr:uid="{00000000-0005-0000-0000-000047040000}"/>
    <cellStyle name="見出し 3 21" xfId="923" xr:uid="{00000000-0005-0000-0000-000048040000}"/>
    <cellStyle name="見出し 3 22" xfId="924" xr:uid="{00000000-0005-0000-0000-000049040000}"/>
    <cellStyle name="見出し 3 23" xfId="925" xr:uid="{00000000-0005-0000-0000-00004A040000}"/>
    <cellStyle name="見出し 3 24" xfId="926" xr:uid="{00000000-0005-0000-0000-00004B040000}"/>
    <cellStyle name="見出し 3 25" xfId="927" xr:uid="{00000000-0005-0000-0000-00004C040000}"/>
    <cellStyle name="見出し 3 3" xfId="928" xr:uid="{00000000-0005-0000-0000-00004D040000}"/>
    <cellStyle name="見出し 3 3 2" xfId="929" xr:uid="{00000000-0005-0000-0000-00004E040000}"/>
    <cellStyle name="見出し 3 4" xfId="930" xr:uid="{00000000-0005-0000-0000-00004F040000}"/>
    <cellStyle name="見出し 3 5" xfId="931" xr:uid="{00000000-0005-0000-0000-000050040000}"/>
    <cellStyle name="見出し 3 6" xfId="932" xr:uid="{00000000-0005-0000-0000-000051040000}"/>
    <cellStyle name="見出し 3 7" xfId="933" xr:uid="{00000000-0005-0000-0000-000052040000}"/>
    <cellStyle name="見出し 3 8" xfId="934" xr:uid="{00000000-0005-0000-0000-000053040000}"/>
    <cellStyle name="見出し 3 9" xfId="935" xr:uid="{00000000-0005-0000-0000-000054040000}"/>
    <cellStyle name="見出し 4" xfId="1748" builtinId="19" customBuiltin="1"/>
    <cellStyle name="見出し 4 10" xfId="936" xr:uid="{00000000-0005-0000-0000-000056040000}"/>
    <cellStyle name="見出し 4 11" xfId="937" xr:uid="{00000000-0005-0000-0000-000057040000}"/>
    <cellStyle name="見出し 4 12" xfId="938" xr:uid="{00000000-0005-0000-0000-000058040000}"/>
    <cellStyle name="見出し 4 13" xfId="939" xr:uid="{00000000-0005-0000-0000-000059040000}"/>
    <cellStyle name="見出し 4 14" xfId="940" xr:uid="{00000000-0005-0000-0000-00005A040000}"/>
    <cellStyle name="見出し 4 15" xfId="941" xr:uid="{00000000-0005-0000-0000-00005B040000}"/>
    <cellStyle name="見出し 4 16" xfId="942" xr:uid="{00000000-0005-0000-0000-00005C040000}"/>
    <cellStyle name="見出し 4 17" xfId="943" xr:uid="{00000000-0005-0000-0000-00005D040000}"/>
    <cellStyle name="見出し 4 18" xfId="944" xr:uid="{00000000-0005-0000-0000-00005E040000}"/>
    <cellStyle name="見出し 4 19" xfId="945" xr:uid="{00000000-0005-0000-0000-00005F040000}"/>
    <cellStyle name="見出し 4 2" xfId="946" xr:uid="{00000000-0005-0000-0000-000060040000}"/>
    <cellStyle name="見出し 4 2 2" xfId="947" xr:uid="{00000000-0005-0000-0000-000061040000}"/>
    <cellStyle name="見出し 4 20" xfId="948" xr:uid="{00000000-0005-0000-0000-000062040000}"/>
    <cellStyle name="見出し 4 21" xfId="949" xr:uid="{00000000-0005-0000-0000-000063040000}"/>
    <cellStyle name="見出し 4 22" xfId="950" xr:uid="{00000000-0005-0000-0000-000064040000}"/>
    <cellStyle name="見出し 4 23" xfId="951" xr:uid="{00000000-0005-0000-0000-000065040000}"/>
    <cellStyle name="見出し 4 24" xfId="952" xr:uid="{00000000-0005-0000-0000-000066040000}"/>
    <cellStyle name="見出し 4 25" xfId="953" xr:uid="{00000000-0005-0000-0000-000067040000}"/>
    <cellStyle name="見出し 4 3" xfId="954" xr:uid="{00000000-0005-0000-0000-000068040000}"/>
    <cellStyle name="見出し 4 3 2" xfId="955" xr:uid="{00000000-0005-0000-0000-000069040000}"/>
    <cellStyle name="見出し 4 4" xfId="956" xr:uid="{00000000-0005-0000-0000-00006A040000}"/>
    <cellStyle name="見出し 4 5" xfId="957" xr:uid="{00000000-0005-0000-0000-00006B040000}"/>
    <cellStyle name="見出し 4 6" xfId="958" xr:uid="{00000000-0005-0000-0000-00006C040000}"/>
    <cellStyle name="見出し 4 7" xfId="959" xr:uid="{00000000-0005-0000-0000-00006D040000}"/>
    <cellStyle name="見出し 4 8" xfId="960" xr:uid="{00000000-0005-0000-0000-00006E040000}"/>
    <cellStyle name="見出し 4 9" xfId="961" xr:uid="{00000000-0005-0000-0000-00006F040000}"/>
    <cellStyle name="集計" xfId="1759" builtinId="25" customBuiltin="1"/>
    <cellStyle name="集計 10" xfId="962" xr:uid="{00000000-0005-0000-0000-000071040000}"/>
    <cellStyle name="集計 11" xfId="963" xr:uid="{00000000-0005-0000-0000-000072040000}"/>
    <cellStyle name="集計 12" xfId="964" xr:uid="{00000000-0005-0000-0000-000073040000}"/>
    <cellStyle name="集計 13" xfId="965" xr:uid="{00000000-0005-0000-0000-000074040000}"/>
    <cellStyle name="集計 14" xfId="966" xr:uid="{00000000-0005-0000-0000-000075040000}"/>
    <cellStyle name="集計 15" xfId="967" xr:uid="{00000000-0005-0000-0000-000076040000}"/>
    <cellStyle name="集計 16" xfId="968" xr:uid="{00000000-0005-0000-0000-000077040000}"/>
    <cellStyle name="集計 17" xfId="969" xr:uid="{00000000-0005-0000-0000-000078040000}"/>
    <cellStyle name="集計 18" xfId="970" xr:uid="{00000000-0005-0000-0000-000079040000}"/>
    <cellStyle name="集計 19" xfId="971" xr:uid="{00000000-0005-0000-0000-00007A040000}"/>
    <cellStyle name="集計 2" xfId="972" xr:uid="{00000000-0005-0000-0000-00007B040000}"/>
    <cellStyle name="集計 2 2" xfId="973" xr:uid="{00000000-0005-0000-0000-00007C040000}"/>
    <cellStyle name="集計 2 2 2" xfId="974" xr:uid="{00000000-0005-0000-0000-00007D040000}"/>
    <cellStyle name="集計 2 2 2 2" xfId="1438" xr:uid="{00000000-0005-0000-0000-00007E040000}"/>
    <cellStyle name="集計 2 2 2 2 2" xfId="1439" xr:uid="{00000000-0005-0000-0000-00007F040000}"/>
    <cellStyle name="集計 2 2 2 3" xfId="1440" xr:uid="{00000000-0005-0000-0000-000080040000}"/>
    <cellStyle name="集計 2 2 3" xfId="975" xr:uid="{00000000-0005-0000-0000-000081040000}"/>
    <cellStyle name="集計 2 2 3 2" xfId="1441" xr:uid="{00000000-0005-0000-0000-000082040000}"/>
    <cellStyle name="集計 2 2 4" xfId="1653" xr:uid="{00000000-0005-0000-0000-000083040000}"/>
    <cellStyle name="集計 2 2 4 2" xfId="1654" xr:uid="{00000000-0005-0000-0000-000084040000}"/>
    <cellStyle name="集計 2 2 5" xfId="1655" xr:uid="{00000000-0005-0000-0000-000085040000}"/>
    <cellStyle name="集計 2 2 5 2" xfId="1656" xr:uid="{00000000-0005-0000-0000-000086040000}"/>
    <cellStyle name="集計 2 2 6" xfId="1657" xr:uid="{00000000-0005-0000-0000-000087040000}"/>
    <cellStyle name="集計 20" xfId="976" xr:uid="{00000000-0005-0000-0000-000088040000}"/>
    <cellStyle name="集計 21" xfId="977" xr:uid="{00000000-0005-0000-0000-000089040000}"/>
    <cellStyle name="集計 22" xfId="978" xr:uid="{00000000-0005-0000-0000-00008A040000}"/>
    <cellStyle name="集計 23" xfId="979" xr:uid="{00000000-0005-0000-0000-00008B040000}"/>
    <cellStyle name="集計 24" xfId="980" xr:uid="{00000000-0005-0000-0000-00008C040000}"/>
    <cellStyle name="集計 25" xfId="981" xr:uid="{00000000-0005-0000-0000-00008D040000}"/>
    <cellStyle name="集計 3" xfId="982" xr:uid="{00000000-0005-0000-0000-00008E040000}"/>
    <cellStyle name="集計 3 2" xfId="983" xr:uid="{00000000-0005-0000-0000-00008F040000}"/>
    <cellStyle name="集計 3 2 2" xfId="1442" xr:uid="{00000000-0005-0000-0000-000090040000}"/>
    <cellStyle name="集計 3 2 2 2" xfId="1443" xr:uid="{00000000-0005-0000-0000-000091040000}"/>
    <cellStyle name="集計 3 2 3" xfId="1444" xr:uid="{00000000-0005-0000-0000-000092040000}"/>
    <cellStyle name="集計 3 3" xfId="984" xr:uid="{00000000-0005-0000-0000-000093040000}"/>
    <cellStyle name="集計 3 3 2" xfId="1445" xr:uid="{00000000-0005-0000-0000-000094040000}"/>
    <cellStyle name="集計 3 4" xfId="1658" xr:uid="{00000000-0005-0000-0000-000095040000}"/>
    <cellStyle name="集計 3 4 2" xfId="1659" xr:uid="{00000000-0005-0000-0000-000096040000}"/>
    <cellStyle name="集計 3 5" xfId="1660" xr:uid="{00000000-0005-0000-0000-000097040000}"/>
    <cellStyle name="集計 3 5 2" xfId="1661" xr:uid="{00000000-0005-0000-0000-000098040000}"/>
    <cellStyle name="集計 3 6" xfId="1662" xr:uid="{00000000-0005-0000-0000-000099040000}"/>
    <cellStyle name="集計 4" xfId="985" xr:uid="{00000000-0005-0000-0000-00009A040000}"/>
    <cellStyle name="集計 4 2" xfId="986" xr:uid="{00000000-0005-0000-0000-00009B040000}"/>
    <cellStyle name="集計 4 2 2" xfId="1446" xr:uid="{00000000-0005-0000-0000-00009C040000}"/>
    <cellStyle name="集計 4 2 2 2" xfId="1447" xr:uid="{00000000-0005-0000-0000-00009D040000}"/>
    <cellStyle name="集計 4 2 3" xfId="1448" xr:uid="{00000000-0005-0000-0000-00009E040000}"/>
    <cellStyle name="集計 4 3" xfId="987" xr:uid="{00000000-0005-0000-0000-00009F040000}"/>
    <cellStyle name="集計 4 3 2" xfId="1449" xr:uid="{00000000-0005-0000-0000-0000A0040000}"/>
    <cellStyle name="集計 4 4" xfId="1663" xr:uid="{00000000-0005-0000-0000-0000A1040000}"/>
    <cellStyle name="集計 4 4 2" xfId="1664" xr:uid="{00000000-0005-0000-0000-0000A2040000}"/>
    <cellStyle name="集計 4 5" xfId="1665" xr:uid="{00000000-0005-0000-0000-0000A3040000}"/>
    <cellStyle name="集計 4 5 2" xfId="1666" xr:uid="{00000000-0005-0000-0000-0000A4040000}"/>
    <cellStyle name="集計 4 6" xfId="1667" xr:uid="{00000000-0005-0000-0000-0000A5040000}"/>
    <cellStyle name="集計 5" xfId="988" xr:uid="{00000000-0005-0000-0000-0000A6040000}"/>
    <cellStyle name="集計 6" xfId="989" xr:uid="{00000000-0005-0000-0000-0000A7040000}"/>
    <cellStyle name="集計 7" xfId="990" xr:uid="{00000000-0005-0000-0000-0000A8040000}"/>
    <cellStyle name="集計 8" xfId="991" xr:uid="{00000000-0005-0000-0000-0000A9040000}"/>
    <cellStyle name="集計 9" xfId="992" xr:uid="{00000000-0005-0000-0000-0000AA040000}"/>
    <cellStyle name="出力" xfId="1752" builtinId="21" customBuiltin="1"/>
    <cellStyle name="出力 10" xfId="993" xr:uid="{00000000-0005-0000-0000-0000AC040000}"/>
    <cellStyle name="出力 11" xfId="994" xr:uid="{00000000-0005-0000-0000-0000AD040000}"/>
    <cellStyle name="出力 12" xfId="995" xr:uid="{00000000-0005-0000-0000-0000AE040000}"/>
    <cellStyle name="出力 13" xfId="996" xr:uid="{00000000-0005-0000-0000-0000AF040000}"/>
    <cellStyle name="出力 14" xfId="997" xr:uid="{00000000-0005-0000-0000-0000B0040000}"/>
    <cellStyle name="出力 15" xfId="998" xr:uid="{00000000-0005-0000-0000-0000B1040000}"/>
    <cellStyle name="出力 16" xfId="999" xr:uid="{00000000-0005-0000-0000-0000B2040000}"/>
    <cellStyle name="出力 17" xfId="1000" xr:uid="{00000000-0005-0000-0000-0000B3040000}"/>
    <cellStyle name="出力 18" xfId="1001" xr:uid="{00000000-0005-0000-0000-0000B4040000}"/>
    <cellStyle name="出力 19" xfId="1002" xr:uid="{00000000-0005-0000-0000-0000B5040000}"/>
    <cellStyle name="出力 2" xfId="1003" xr:uid="{00000000-0005-0000-0000-0000B6040000}"/>
    <cellStyle name="出力 2 2" xfId="1004" xr:uid="{00000000-0005-0000-0000-0000B7040000}"/>
    <cellStyle name="出力 2 2 2" xfId="1005" xr:uid="{00000000-0005-0000-0000-0000B8040000}"/>
    <cellStyle name="出力 2 2 2 2" xfId="1450" xr:uid="{00000000-0005-0000-0000-0000B9040000}"/>
    <cellStyle name="出力 2 2 2 2 2" xfId="1451" xr:uid="{00000000-0005-0000-0000-0000BA040000}"/>
    <cellStyle name="出力 2 2 2 3" xfId="1452" xr:uid="{00000000-0005-0000-0000-0000BB040000}"/>
    <cellStyle name="出力 2 2 3" xfId="1006" xr:uid="{00000000-0005-0000-0000-0000BC040000}"/>
    <cellStyle name="出力 2 2 3 2" xfId="1453" xr:uid="{00000000-0005-0000-0000-0000BD040000}"/>
    <cellStyle name="出力 2 2 4" xfId="1562" xr:uid="{00000000-0005-0000-0000-0000BE040000}"/>
    <cellStyle name="出力 2 2 4 2" xfId="1668" xr:uid="{00000000-0005-0000-0000-0000BF040000}"/>
    <cellStyle name="出力 2 2 5" xfId="1669" xr:uid="{00000000-0005-0000-0000-0000C0040000}"/>
    <cellStyle name="出力 2 2 5 2" xfId="1670" xr:uid="{00000000-0005-0000-0000-0000C1040000}"/>
    <cellStyle name="出力 2 2 6" xfId="1671" xr:uid="{00000000-0005-0000-0000-0000C2040000}"/>
    <cellStyle name="出力 20" xfId="1007" xr:uid="{00000000-0005-0000-0000-0000C3040000}"/>
    <cellStyle name="出力 21" xfId="1008" xr:uid="{00000000-0005-0000-0000-0000C4040000}"/>
    <cellStyle name="出力 22" xfId="1009" xr:uid="{00000000-0005-0000-0000-0000C5040000}"/>
    <cellStyle name="出力 23" xfId="1010" xr:uid="{00000000-0005-0000-0000-0000C6040000}"/>
    <cellStyle name="出力 24" xfId="1011" xr:uid="{00000000-0005-0000-0000-0000C7040000}"/>
    <cellStyle name="出力 25" xfId="1012" xr:uid="{00000000-0005-0000-0000-0000C8040000}"/>
    <cellStyle name="出力 3" xfId="1013" xr:uid="{00000000-0005-0000-0000-0000C9040000}"/>
    <cellStyle name="出力 3 2" xfId="1014" xr:uid="{00000000-0005-0000-0000-0000CA040000}"/>
    <cellStyle name="出力 3 2 2" xfId="1454" xr:uid="{00000000-0005-0000-0000-0000CB040000}"/>
    <cellStyle name="出力 3 2 2 2" xfId="1455" xr:uid="{00000000-0005-0000-0000-0000CC040000}"/>
    <cellStyle name="出力 3 2 3" xfId="1456" xr:uid="{00000000-0005-0000-0000-0000CD040000}"/>
    <cellStyle name="出力 3 3" xfId="1015" xr:uid="{00000000-0005-0000-0000-0000CE040000}"/>
    <cellStyle name="出力 3 3 2" xfId="1457" xr:uid="{00000000-0005-0000-0000-0000CF040000}"/>
    <cellStyle name="出力 3 4" xfId="1563" xr:uid="{00000000-0005-0000-0000-0000D0040000}"/>
    <cellStyle name="出力 3 4 2" xfId="1672" xr:uid="{00000000-0005-0000-0000-0000D1040000}"/>
    <cellStyle name="出力 3 5" xfId="1673" xr:uid="{00000000-0005-0000-0000-0000D2040000}"/>
    <cellStyle name="出力 3 5 2" xfId="1674" xr:uid="{00000000-0005-0000-0000-0000D3040000}"/>
    <cellStyle name="出力 3 6" xfId="1675" xr:uid="{00000000-0005-0000-0000-0000D4040000}"/>
    <cellStyle name="出力 4" xfId="1016" xr:uid="{00000000-0005-0000-0000-0000D5040000}"/>
    <cellStyle name="出力 4 2" xfId="1017" xr:uid="{00000000-0005-0000-0000-0000D6040000}"/>
    <cellStyle name="出力 4 2 2" xfId="1458" xr:uid="{00000000-0005-0000-0000-0000D7040000}"/>
    <cellStyle name="出力 4 2 2 2" xfId="1459" xr:uid="{00000000-0005-0000-0000-0000D8040000}"/>
    <cellStyle name="出力 4 2 3" xfId="1460" xr:uid="{00000000-0005-0000-0000-0000D9040000}"/>
    <cellStyle name="出力 4 3" xfId="1018" xr:uid="{00000000-0005-0000-0000-0000DA040000}"/>
    <cellStyle name="出力 4 3 2" xfId="1461" xr:uid="{00000000-0005-0000-0000-0000DB040000}"/>
    <cellStyle name="出力 4 4" xfId="1564" xr:uid="{00000000-0005-0000-0000-0000DC040000}"/>
    <cellStyle name="出力 4 4 2" xfId="1676" xr:uid="{00000000-0005-0000-0000-0000DD040000}"/>
    <cellStyle name="出力 4 5" xfId="1677" xr:uid="{00000000-0005-0000-0000-0000DE040000}"/>
    <cellStyle name="出力 4 5 2" xfId="1678" xr:uid="{00000000-0005-0000-0000-0000DF040000}"/>
    <cellStyle name="出力 4 6" xfId="1679" xr:uid="{00000000-0005-0000-0000-0000E0040000}"/>
    <cellStyle name="出力 5" xfId="1019" xr:uid="{00000000-0005-0000-0000-0000E1040000}"/>
    <cellStyle name="出力 6" xfId="1020" xr:uid="{00000000-0005-0000-0000-0000E2040000}"/>
    <cellStyle name="出力 7" xfId="1021" xr:uid="{00000000-0005-0000-0000-0000E3040000}"/>
    <cellStyle name="出力 8" xfId="1022" xr:uid="{00000000-0005-0000-0000-0000E4040000}"/>
    <cellStyle name="出力 9" xfId="1023" xr:uid="{00000000-0005-0000-0000-0000E5040000}"/>
    <cellStyle name="説明文" xfId="1758" builtinId="53" customBuiltin="1"/>
    <cellStyle name="説明文 10" xfId="1024" xr:uid="{00000000-0005-0000-0000-0000E7040000}"/>
    <cellStyle name="説明文 11" xfId="1025" xr:uid="{00000000-0005-0000-0000-0000E8040000}"/>
    <cellStyle name="説明文 12" xfId="1026" xr:uid="{00000000-0005-0000-0000-0000E9040000}"/>
    <cellStyle name="説明文 13" xfId="1027" xr:uid="{00000000-0005-0000-0000-0000EA040000}"/>
    <cellStyle name="説明文 14" xfId="1028" xr:uid="{00000000-0005-0000-0000-0000EB040000}"/>
    <cellStyle name="説明文 15" xfId="1029" xr:uid="{00000000-0005-0000-0000-0000EC040000}"/>
    <cellStyle name="説明文 16" xfId="1030" xr:uid="{00000000-0005-0000-0000-0000ED040000}"/>
    <cellStyle name="説明文 17" xfId="1031" xr:uid="{00000000-0005-0000-0000-0000EE040000}"/>
    <cellStyle name="説明文 18" xfId="1032" xr:uid="{00000000-0005-0000-0000-0000EF040000}"/>
    <cellStyle name="説明文 19" xfId="1033" xr:uid="{00000000-0005-0000-0000-0000F0040000}"/>
    <cellStyle name="説明文 2" xfId="1034" xr:uid="{00000000-0005-0000-0000-0000F1040000}"/>
    <cellStyle name="説明文 2 2" xfId="1035" xr:uid="{00000000-0005-0000-0000-0000F2040000}"/>
    <cellStyle name="説明文 20" xfId="1036" xr:uid="{00000000-0005-0000-0000-0000F3040000}"/>
    <cellStyle name="説明文 21" xfId="1037" xr:uid="{00000000-0005-0000-0000-0000F4040000}"/>
    <cellStyle name="説明文 22" xfId="1038" xr:uid="{00000000-0005-0000-0000-0000F5040000}"/>
    <cellStyle name="説明文 23" xfId="1039" xr:uid="{00000000-0005-0000-0000-0000F6040000}"/>
    <cellStyle name="説明文 24" xfId="1040" xr:uid="{00000000-0005-0000-0000-0000F7040000}"/>
    <cellStyle name="説明文 25" xfId="1041" xr:uid="{00000000-0005-0000-0000-0000F8040000}"/>
    <cellStyle name="説明文 3" xfId="1042" xr:uid="{00000000-0005-0000-0000-0000F9040000}"/>
    <cellStyle name="説明文 3 2" xfId="1043" xr:uid="{00000000-0005-0000-0000-0000FA040000}"/>
    <cellStyle name="説明文 4" xfId="1044" xr:uid="{00000000-0005-0000-0000-0000FB040000}"/>
    <cellStyle name="説明文 5" xfId="1045" xr:uid="{00000000-0005-0000-0000-0000FC040000}"/>
    <cellStyle name="説明文 6" xfId="1046" xr:uid="{00000000-0005-0000-0000-0000FD040000}"/>
    <cellStyle name="説明文 7" xfId="1047" xr:uid="{00000000-0005-0000-0000-0000FE040000}"/>
    <cellStyle name="説明文 8" xfId="1048" xr:uid="{00000000-0005-0000-0000-0000FF040000}"/>
    <cellStyle name="説明文 9" xfId="1049" xr:uid="{00000000-0005-0000-0000-000000050000}"/>
    <cellStyle name="通貨 2" xfId="1050" xr:uid="{00000000-0005-0000-0000-000001050000}"/>
    <cellStyle name="通貨 3" xfId="1051" xr:uid="{00000000-0005-0000-0000-000002050000}"/>
    <cellStyle name="通貨 3 2" xfId="1052" xr:uid="{00000000-0005-0000-0000-000003050000}"/>
    <cellStyle name="入力" xfId="1751" builtinId="20" customBuiltin="1"/>
    <cellStyle name="入力 10" xfId="1053" xr:uid="{00000000-0005-0000-0000-000005050000}"/>
    <cellStyle name="入力 11" xfId="1054" xr:uid="{00000000-0005-0000-0000-000006050000}"/>
    <cellStyle name="入力 12" xfId="1055" xr:uid="{00000000-0005-0000-0000-000007050000}"/>
    <cellStyle name="入力 13" xfId="1056" xr:uid="{00000000-0005-0000-0000-000008050000}"/>
    <cellStyle name="入力 14" xfId="1057" xr:uid="{00000000-0005-0000-0000-000009050000}"/>
    <cellStyle name="入力 15" xfId="1058" xr:uid="{00000000-0005-0000-0000-00000A050000}"/>
    <cellStyle name="入力 16" xfId="1059" xr:uid="{00000000-0005-0000-0000-00000B050000}"/>
    <cellStyle name="入力 17" xfId="1060" xr:uid="{00000000-0005-0000-0000-00000C050000}"/>
    <cellStyle name="入力 18" xfId="1061" xr:uid="{00000000-0005-0000-0000-00000D050000}"/>
    <cellStyle name="入力 19" xfId="1062" xr:uid="{00000000-0005-0000-0000-00000E050000}"/>
    <cellStyle name="入力 2" xfId="1063" xr:uid="{00000000-0005-0000-0000-00000F050000}"/>
    <cellStyle name="入力 2 2" xfId="1064" xr:uid="{00000000-0005-0000-0000-000010050000}"/>
    <cellStyle name="入力 2 2 2" xfId="1065" xr:uid="{00000000-0005-0000-0000-000011050000}"/>
    <cellStyle name="入力 2 2 2 2" xfId="1462" xr:uid="{00000000-0005-0000-0000-000012050000}"/>
    <cellStyle name="入力 2 2 2 2 2" xfId="1463" xr:uid="{00000000-0005-0000-0000-000013050000}"/>
    <cellStyle name="入力 2 2 2 3" xfId="1464" xr:uid="{00000000-0005-0000-0000-000014050000}"/>
    <cellStyle name="入力 2 2 3" xfId="1066" xr:uid="{00000000-0005-0000-0000-000015050000}"/>
    <cellStyle name="入力 2 2 3 2" xfId="1465" xr:uid="{00000000-0005-0000-0000-000016050000}"/>
    <cellStyle name="入力 2 2 4" xfId="1680" xr:uid="{00000000-0005-0000-0000-000017050000}"/>
    <cellStyle name="入力 2 2 4 2" xfId="1681" xr:uid="{00000000-0005-0000-0000-000018050000}"/>
    <cellStyle name="入力 2 2 5" xfId="1682" xr:uid="{00000000-0005-0000-0000-000019050000}"/>
    <cellStyle name="入力 2 2 6" xfId="1683" xr:uid="{00000000-0005-0000-0000-00001A050000}"/>
    <cellStyle name="入力 2 2 6 2" xfId="1684" xr:uid="{00000000-0005-0000-0000-00001B050000}"/>
    <cellStyle name="入力 20" xfId="1067" xr:uid="{00000000-0005-0000-0000-00001C050000}"/>
    <cellStyle name="入力 21" xfId="1068" xr:uid="{00000000-0005-0000-0000-00001D050000}"/>
    <cellStyle name="入力 22" xfId="1069" xr:uid="{00000000-0005-0000-0000-00001E050000}"/>
    <cellStyle name="入力 23" xfId="1070" xr:uid="{00000000-0005-0000-0000-00001F050000}"/>
    <cellStyle name="入力 24" xfId="1071" xr:uid="{00000000-0005-0000-0000-000020050000}"/>
    <cellStyle name="入力 25" xfId="1072" xr:uid="{00000000-0005-0000-0000-000021050000}"/>
    <cellStyle name="入力 3" xfId="1073" xr:uid="{00000000-0005-0000-0000-000022050000}"/>
    <cellStyle name="入力 3 2" xfId="1074" xr:uid="{00000000-0005-0000-0000-000023050000}"/>
    <cellStyle name="入力 3 2 2" xfId="1466" xr:uid="{00000000-0005-0000-0000-000024050000}"/>
    <cellStyle name="入力 3 2 2 2" xfId="1467" xr:uid="{00000000-0005-0000-0000-000025050000}"/>
    <cellStyle name="入力 3 2 3" xfId="1468" xr:uid="{00000000-0005-0000-0000-000026050000}"/>
    <cellStyle name="入力 3 3" xfId="1075" xr:uid="{00000000-0005-0000-0000-000027050000}"/>
    <cellStyle name="入力 3 3 2" xfId="1469" xr:uid="{00000000-0005-0000-0000-000028050000}"/>
    <cellStyle name="入力 3 4" xfId="1685" xr:uid="{00000000-0005-0000-0000-000029050000}"/>
    <cellStyle name="入力 3 4 2" xfId="1686" xr:uid="{00000000-0005-0000-0000-00002A050000}"/>
    <cellStyle name="入力 3 5" xfId="1687" xr:uid="{00000000-0005-0000-0000-00002B050000}"/>
    <cellStyle name="入力 3 6" xfId="1688" xr:uid="{00000000-0005-0000-0000-00002C050000}"/>
    <cellStyle name="入力 3 6 2" xfId="1689" xr:uid="{00000000-0005-0000-0000-00002D050000}"/>
    <cellStyle name="入力 4" xfId="1076" xr:uid="{00000000-0005-0000-0000-00002E050000}"/>
    <cellStyle name="入力 4 2" xfId="1077" xr:uid="{00000000-0005-0000-0000-00002F050000}"/>
    <cellStyle name="入力 4 2 2" xfId="1470" xr:uid="{00000000-0005-0000-0000-000030050000}"/>
    <cellStyle name="入力 4 2 2 2" xfId="1471" xr:uid="{00000000-0005-0000-0000-000031050000}"/>
    <cellStyle name="入力 4 2 3" xfId="1472" xr:uid="{00000000-0005-0000-0000-000032050000}"/>
    <cellStyle name="入力 4 3" xfId="1078" xr:uid="{00000000-0005-0000-0000-000033050000}"/>
    <cellStyle name="入力 4 3 2" xfId="1473" xr:uid="{00000000-0005-0000-0000-000034050000}"/>
    <cellStyle name="入力 4 4" xfId="1690" xr:uid="{00000000-0005-0000-0000-000035050000}"/>
    <cellStyle name="入力 4 4 2" xfId="1691" xr:uid="{00000000-0005-0000-0000-000036050000}"/>
    <cellStyle name="入力 4 5" xfId="1692" xr:uid="{00000000-0005-0000-0000-000037050000}"/>
    <cellStyle name="入力 4 6" xfId="1693" xr:uid="{00000000-0005-0000-0000-000038050000}"/>
    <cellStyle name="入力 4 6 2" xfId="1694" xr:uid="{00000000-0005-0000-0000-000039050000}"/>
    <cellStyle name="入力 5" xfId="1079" xr:uid="{00000000-0005-0000-0000-00003A050000}"/>
    <cellStyle name="入力 6" xfId="1080" xr:uid="{00000000-0005-0000-0000-00003B050000}"/>
    <cellStyle name="入力 7" xfId="1081" xr:uid="{00000000-0005-0000-0000-00003C050000}"/>
    <cellStyle name="入力 8" xfId="1082" xr:uid="{00000000-0005-0000-0000-00003D050000}"/>
    <cellStyle name="入力 9" xfId="1083" xr:uid="{00000000-0005-0000-0000-00003E050000}"/>
    <cellStyle name="標準" xfId="0" builtinId="0"/>
    <cellStyle name="標準 10" xfId="1084" xr:uid="{00000000-0005-0000-0000-000040050000}"/>
    <cellStyle name="標準 10 10" xfId="1474" xr:uid="{00000000-0005-0000-0000-000041050000}"/>
    <cellStyle name="標準 10 11" xfId="1475" xr:uid="{00000000-0005-0000-0000-000042050000}"/>
    <cellStyle name="標準 10 12" xfId="1476" xr:uid="{00000000-0005-0000-0000-000043050000}"/>
    <cellStyle name="標準 10 2" xfId="1085" xr:uid="{00000000-0005-0000-0000-000044050000}"/>
    <cellStyle name="標準 10 3" xfId="1086" xr:uid="{00000000-0005-0000-0000-000045050000}"/>
    <cellStyle name="標準 10 4" xfId="1087" xr:uid="{00000000-0005-0000-0000-000046050000}"/>
    <cellStyle name="標準 10 4 2" xfId="1477" xr:uid="{00000000-0005-0000-0000-000047050000}"/>
    <cellStyle name="標準 10 4 2 2" xfId="1478" xr:uid="{00000000-0005-0000-0000-000048050000}"/>
    <cellStyle name="標準 10 4 2 2 2" xfId="1479" xr:uid="{00000000-0005-0000-0000-000049050000}"/>
    <cellStyle name="標準 10 4 2 2 2 2" xfId="1480" xr:uid="{00000000-0005-0000-0000-00004A050000}"/>
    <cellStyle name="標準 10 4 2 2 2 2 2" xfId="1481" xr:uid="{00000000-0005-0000-0000-00004B050000}"/>
    <cellStyle name="標準 10 4 2 2 2 2 2 2" xfId="1482" xr:uid="{00000000-0005-0000-0000-00004C050000}"/>
    <cellStyle name="標準 10 4 3" xfId="1483" xr:uid="{00000000-0005-0000-0000-00004D050000}"/>
    <cellStyle name="標準 10 4 3 2" xfId="1484" xr:uid="{00000000-0005-0000-0000-00004E050000}"/>
    <cellStyle name="標準 10 5" xfId="1088" xr:uid="{00000000-0005-0000-0000-00004F050000}"/>
    <cellStyle name="標準 10 6" xfId="1485" xr:uid="{00000000-0005-0000-0000-000050050000}"/>
    <cellStyle name="標準 10 6 2" xfId="1486" xr:uid="{00000000-0005-0000-0000-000051050000}"/>
    <cellStyle name="標準 10 6 2 2" xfId="1487" xr:uid="{00000000-0005-0000-0000-000052050000}"/>
    <cellStyle name="標準 10 6 2 3" xfId="1488" xr:uid="{00000000-0005-0000-0000-000053050000}"/>
    <cellStyle name="標準 10 6 2 3 2" xfId="1386" xr:uid="{00000000-0005-0000-0000-000054050000}"/>
    <cellStyle name="標準 10 7" xfId="1489" xr:uid="{00000000-0005-0000-0000-000055050000}"/>
    <cellStyle name="標準 10 8" xfId="1490" xr:uid="{00000000-0005-0000-0000-000056050000}"/>
    <cellStyle name="標準 10 8 2" xfId="1491" xr:uid="{00000000-0005-0000-0000-000057050000}"/>
    <cellStyle name="標準 10 8 2 2" xfId="1492" xr:uid="{00000000-0005-0000-0000-000058050000}"/>
    <cellStyle name="標準 10 8 2 2 2" xfId="1493" xr:uid="{00000000-0005-0000-0000-000059050000}"/>
    <cellStyle name="標準 10 8 2 2 3" xfId="1494" xr:uid="{00000000-0005-0000-0000-00005A050000}"/>
    <cellStyle name="標準 10 8 2 2 3 2" xfId="1387" xr:uid="{00000000-0005-0000-0000-00005B050000}"/>
    <cellStyle name="標準 10 8 2 2 3 2 2" xfId="1495" xr:uid="{00000000-0005-0000-0000-00005C050000}"/>
    <cellStyle name="標準 10 8 2 3" xfId="1496" xr:uid="{00000000-0005-0000-0000-00005D050000}"/>
    <cellStyle name="標準 10 8 2 4" xfId="1497" xr:uid="{00000000-0005-0000-0000-00005E050000}"/>
    <cellStyle name="標準 10 8 2 4 2" xfId="1498" xr:uid="{00000000-0005-0000-0000-00005F050000}"/>
    <cellStyle name="標準 10 8 2 4 2 2" xfId="1499" xr:uid="{00000000-0005-0000-0000-000060050000}"/>
    <cellStyle name="標準 10 8 3" xfId="1500" xr:uid="{00000000-0005-0000-0000-000061050000}"/>
    <cellStyle name="標準 10 8 4" xfId="1501" xr:uid="{00000000-0005-0000-0000-000062050000}"/>
    <cellStyle name="標準 10 8 4 2" xfId="1502" xr:uid="{00000000-0005-0000-0000-000063050000}"/>
    <cellStyle name="標準 10 8 4 2 2" xfId="1503" xr:uid="{00000000-0005-0000-0000-000064050000}"/>
    <cellStyle name="標準 10 8 4 2 3" xfId="1504" xr:uid="{00000000-0005-0000-0000-000065050000}"/>
    <cellStyle name="標準 10 9" xfId="1505" xr:uid="{00000000-0005-0000-0000-000066050000}"/>
    <cellStyle name="標準 10 9 2" xfId="1506" xr:uid="{00000000-0005-0000-0000-000067050000}"/>
    <cellStyle name="標準 10 9 3" xfId="1507" xr:uid="{00000000-0005-0000-0000-000068050000}"/>
    <cellStyle name="標準 10 9 3 2" xfId="1508" xr:uid="{00000000-0005-0000-0000-000069050000}"/>
    <cellStyle name="標準 11" xfId="1089" xr:uid="{00000000-0005-0000-0000-00006A050000}"/>
    <cellStyle name="標準 11 2" xfId="1090" xr:uid="{00000000-0005-0000-0000-00006B050000}"/>
    <cellStyle name="標準 11 2 2" xfId="1695" xr:uid="{00000000-0005-0000-0000-00006C050000}"/>
    <cellStyle name="標準 11 3" xfId="1091" xr:uid="{00000000-0005-0000-0000-00006D050000}"/>
    <cellStyle name="標準 11 4" xfId="1092" xr:uid="{00000000-0005-0000-0000-00006E050000}"/>
    <cellStyle name="標準 12" xfId="1382" xr:uid="{00000000-0005-0000-0000-00006F050000}"/>
    <cellStyle name="標準 12 2" xfId="1093" xr:uid="{00000000-0005-0000-0000-000070050000}"/>
    <cellStyle name="標準 12 3" xfId="1094" xr:uid="{00000000-0005-0000-0000-000071050000}"/>
    <cellStyle name="標準 12 4" xfId="1741" xr:uid="{00000000-0005-0000-0000-000072050000}"/>
    <cellStyle name="標準 13" xfId="1095" xr:uid="{00000000-0005-0000-0000-000073050000}"/>
    <cellStyle name="標準 13 2" xfId="1096" xr:uid="{00000000-0005-0000-0000-000074050000}"/>
    <cellStyle name="標準 14" xfId="1383" xr:uid="{00000000-0005-0000-0000-000075050000}"/>
    <cellStyle name="標準 14 2" xfId="1097" xr:uid="{00000000-0005-0000-0000-000076050000}"/>
    <cellStyle name="標準 14 3" xfId="1098" xr:uid="{00000000-0005-0000-0000-000077050000}"/>
    <cellStyle name="標準 14 4" xfId="1099" xr:uid="{00000000-0005-0000-0000-000078050000}"/>
    <cellStyle name="標準 14 5" xfId="1100" xr:uid="{00000000-0005-0000-0000-000079050000}"/>
    <cellStyle name="標準 14 6" xfId="1101" xr:uid="{00000000-0005-0000-0000-00007A050000}"/>
    <cellStyle name="標準 14 7" xfId="1102" xr:uid="{00000000-0005-0000-0000-00007B050000}"/>
    <cellStyle name="標準 14 8" xfId="1103" xr:uid="{00000000-0005-0000-0000-00007C050000}"/>
    <cellStyle name="標準 15" xfId="1104" xr:uid="{00000000-0005-0000-0000-00007D050000}"/>
    <cellStyle name="標準 15 2" xfId="1105" xr:uid="{00000000-0005-0000-0000-00007E050000}"/>
    <cellStyle name="標準 15 3" xfId="1106" xr:uid="{00000000-0005-0000-0000-00007F050000}"/>
    <cellStyle name="標準 15 4" xfId="1107" xr:uid="{00000000-0005-0000-0000-000080050000}"/>
    <cellStyle name="標準 15 5" xfId="1108" xr:uid="{00000000-0005-0000-0000-000081050000}"/>
    <cellStyle name="標準 15 6" xfId="1109" xr:uid="{00000000-0005-0000-0000-000082050000}"/>
    <cellStyle name="標準 15 7" xfId="1110" xr:uid="{00000000-0005-0000-0000-000083050000}"/>
    <cellStyle name="標準 16" xfId="1384" xr:uid="{00000000-0005-0000-0000-000084050000}"/>
    <cellStyle name="標準 16 2" xfId="1111" xr:uid="{00000000-0005-0000-0000-000085050000}"/>
    <cellStyle name="標準 16 3" xfId="1112" xr:uid="{00000000-0005-0000-0000-000086050000}"/>
    <cellStyle name="標準 16 4" xfId="1113" xr:uid="{00000000-0005-0000-0000-000087050000}"/>
    <cellStyle name="標準 16 5" xfId="1114" xr:uid="{00000000-0005-0000-0000-000088050000}"/>
    <cellStyle name="標準 16 6" xfId="1115" xr:uid="{00000000-0005-0000-0000-000089050000}"/>
    <cellStyle name="標準 17" xfId="1116" xr:uid="{00000000-0005-0000-0000-00008A050000}"/>
    <cellStyle name="標準 17 2" xfId="1117" xr:uid="{00000000-0005-0000-0000-00008B050000}"/>
    <cellStyle name="標準 17 3" xfId="1118" xr:uid="{00000000-0005-0000-0000-00008C050000}"/>
    <cellStyle name="標準 17 4" xfId="1119" xr:uid="{00000000-0005-0000-0000-00008D050000}"/>
    <cellStyle name="標準 17 5" xfId="1120" xr:uid="{00000000-0005-0000-0000-00008E050000}"/>
    <cellStyle name="標準 18" xfId="1509" xr:uid="{00000000-0005-0000-0000-00008F050000}"/>
    <cellStyle name="標準 18 2" xfId="1121" xr:uid="{00000000-0005-0000-0000-000090050000}"/>
    <cellStyle name="標準 18 3" xfId="1122" xr:uid="{00000000-0005-0000-0000-000091050000}"/>
    <cellStyle name="標準 19" xfId="1510" xr:uid="{00000000-0005-0000-0000-000092050000}"/>
    <cellStyle name="標準 19 2" xfId="1123" xr:uid="{00000000-0005-0000-0000-000093050000}"/>
    <cellStyle name="標準 19 2 2" xfId="1511" xr:uid="{00000000-0005-0000-0000-000094050000}"/>
    <cellStyle name="標準 19 2 2 2" xfId="1512" xr:uid="{00000000-0005-0000-0000-000095050000}"/>
    <cellStyle name="標準 19 2 2 2 2" xfId="1513" xr:uid="{00000000-0005-0000-0000-000096050000}"/>
    <cellStyle name="標準 19 2 2 2 2 2" xfId="1514" xr:uid="{00000000-0005-0000-0000-000097050000}"/>
    <cellStyle name="標準 19 2 2 2 2 2 2" xfId="1515" xr:uid="{00000000-0005-0000-0000-000098050000}"/>
    <cellStyle name="標準 19 2 2 2 2 2 2 2" xfId="1516" xr:uid="{00000000-0005-0000-0000-000099050000}"/>
    <cellStyle name="標準 19 2 2 2 2 2 2 2 2" xfId="1517" xr:uid="{00000000-0005-0000-0000-00009A050000}"/>
    <cellStyle name="標準 19 2 2 2 2 2 3" xfId="1518" xr:uid="{00000000-0005-0000-0000-00009B050000}"/>
    <cellStyle name="標準 19 2 2 2 2 2 4" xfId="1519" xr:uid="{00000000-0005-0000-0000-00009C050000}"/>
    <cellStyle name="標準 19 2 2 2 2 2 4 2" xfId="1520" xr:uid="{00000000-0005-0000-0000-00009D050000}"/>
    <cellStyle name="標準 19 2 2 2 2 2 4 3" xfId="1521" xr:uid="{00000000-0005-0000-0000-00009E050000}"/>
    <cellStyle name="標準 19 2 2 2 3" xfId="1522" xr:uid="{00000000-0005-0000-0000-00009F050000}"/>
    <cellStyle name="標準 19 2 2 2 3 2" xfId="1523" xr:uid="{00000000-0005-0000-0000-0000A0050000}"/>
    <cellStyle name="標準 19 2 2 2 3 2 2" xfId="1524" xr:uid="{00000000-0005-0000-0000-0000A1050000}"/>
    <cellStyle name="標準 19 2 2 2 3 2 3" xfId="1525" xr:uid="{00000000-0005-0000-0000-0000A2050000}"/>
    <cellStyle name="標準 19 2 2 3" xfId="1526" xr:uid="{00000000-0005-0000-0000-0000A3050000}"/>
    <cellStyle name="標準 19 2 2 3 2" xfId="1527" xr:uid="{00000000-0005-0000-0000-0000A4050000}"/>
    <cellStyle name="標準 19 2 2 3 2 2" xfId="1528" xr:uid="{00000000-0005-0000-0000-0000A5050000}"/>
    <cellStyle name="標準 2" xfId="1" xr:uid="{00000000-0005-0000-0000-0000A6050000}"/>
    <cellStyle name="標準 2 10" xfId="1124" xr:uid="{00000000-0005-0000-0000-0000A7050000}"/>
    <cellStyle name="標準 2 11" xfId="1125" xr:uid="{00000000-0005-0000-0000-0000A8050000}"/>
    <cellStyle name="標準 2 12" xfId="1126" xr:uid="{00000000-0005-0000-0000-0000A9050000}"/>
    <cellStyle name="標準 2 13" xfId="1127" xr:uid="{00000000-0005-0000-0000-0000AA050000}"/>
    <cellStyle name="標準 2 14" xfId="1128" xr:uid="{00000000-0005-0000-0000-0000AB050000}"/>
    <cellStyle name="標準 2 15" xfId="1129" xr:uid="{00000000-0005-0000-0000-0000AC050000}"/>
    <cellStyle name="標準 2 16" xfId="1130" xr:uid="{00000000-0005-0000-0000-0000AD050000}"/>
    <cellStyle name="標準 2 17" xfId="1131" xr:uid="{00000000-0005-0000-0000-0000AE050000}"/>
    <cellStyle name="標準 2 18" xfId="1132" xr:uid="{00000000-0005-0000-0000-0000AF050000}"/>
    <cellStyle name="標準 2 19" xfId="1133" xr:uid="{00000000-0005-0000-0000-0000B0050000}"/>
    <cellStyle name="標準 2 2" xfId="1134" xr:uid="{00000000-0005-0000-0000-0000B1050000}"/>
    <cellStyle name="標準 2 2 10" xfId="1135" xr:uid="{00000000-0005-0000-0000-0000B2050000}"/>
    <cellStyle name="標準 2 2 11" xfId="1136" xr:uid="{00000000-0005-0000-0000-0000B3050000}"/>
    <cellStyle name="標準 2 2 12" xfId="1137" xr:uid="{00000000-0005-0000-0000-0000B4050000}"/>
    <cellStyle name="標準 2 2 13" xfId="1138" xr:uid="{00000000-0005-0000-0000-0000B5050000}"/>
    <cellStyle name="標準 2 2 14" xfId="1139" xr:uid="{00000000-0005-0000-0000-0000B6050000}"/>
    <cellStyle name="標準 2 2 15" xfId="1140" xr:uid="{00000000-0005-0000-0000-0000B7050000}"/>
    <cellStyle name="標準 2 2 16" xfId="1141" xr:uid="{00000000-0005-0000-0000-0000B8050000}"/>
    <cellStyle name="標準 2 2 17" xfId="1142" xr:uid="{00000000-0005-0000-0000-0000B9050000}"/>
    <cellStyle name="標準 2 2 18" xfId="1143" xr:uid="{00000000-0005-0000-0000-0000BA050000}"/>
    <cellStyle name="標準 2 2 19" xfId="1144" xr:uid="{00000000-0005-0000-0000-0000BB050000}"/>
    <cellStyle name="標準 2 2 2" xfId="1145" xr:uid="{00000000-0005-0000-0000-0000BC050000}"/>
    <cellStyle name="標準 2 2 2 2" xfId="1146" xr:uid="{00000000-0005-0000-0000-0000BD050000}"/>
    <cellStyle name="標準 2 2 2 2 2" xfId="1147" xr:uid="{00000000-0005-0000-0000-0000BE050000}"/>
    <cellStyle name="標準 2 2 2 2_23_CRUDマトリックス(機能レベル)" xfId="1148" xr:uid="{00000000-0005-0000-0000-0000BF050000}"/>
    <cellStyle name="標準 2 2 2_23_CRUDマトリックス(機能レベル)" xfId="1149" xr:uid="{00000000-0005-0000-0000-0000C0050000}"/>
    <cellStyle name="標準 2 2 20" xfId="1150" xr:uid="{00000000-0005-0000-0000-0000C1050000}"/>
    <cellStyle name="標準 2 2 21" xfId="1151" xr:uid="{00000000-0005-0000-0000-0000C2050000}"/>
    <cellStyle name="標準 2 2 22" xfId="1152" xr:uid="{00000000-0005-0000-0000-0000C3050000}"/>
    <cellStyle name="標準 2 2 23" xfId="1153" xr:uid="{00000000-0005-0000-0000-0000C4050000}"/>
    <cellStyle name="標準 2 2 24" xfId="1154" xr:uid="{00000000-0005-0000-0000-0000C5050000}"/>
    <cellStyle name="標準 2 2 25" xfId="1155" xr:uid="{00000000-0005-0000-0000-0000C6050000}"/>
    <cellStyle name="標準 2 2 26" xfId="1156" xr:uid="{00000000-0005-0000-0000-0000C7050000}"/>
    <cellStyle name="標準 2 2 27" xfId="1157" xr:uid="{00000000-0005-0000-0000-0000C8050000}"/>
    <cellStyle name="標準 2 2 28" xfId="1158" xr:uid="{00000000-0005-0000-0000-0000C9050000}"/>
    <cellStyle name="標準 2 2 29" xfId="1159" xr:uid="{00000000-0005-0000-0000-0000CA050000}"/>
    <cellStyle name="標準 2 2 3" xfId="1160" xr:uid="{00000000-0005-0000-0000-0000CB050000}"/>
    <cellStyle name="標準 2 2 30" xfId="1161" xr:uid="{00000000-0005-0000-0000-0000CC050000}"/>
    <cellStyle name="標準 2 2 31" xfId="1162" xr:uid="{00000000-0005-0000-0000-0000CD050000}"/>
    <cellStyle name="標準 2 2 4" xfId="1163" xr:uid="{00000000-0005-0000-0000-0000CE050000}"/>
    <cellStyle name="標準 2 2 5" xfId="1164" xr:uid="{00000000-0005-0000-0000-0000CF050000}"/>
    <cellStyle name="標準 2 2 6" xfId="1165" xr:uid="{00000000-0005-0000-0000-0000D0050000}"/>
    <cellStyle name="標準 2 2 7" xfId="1166" xr:uid="{00000000-0005-0000-0000-0000D1050000}"/>
    <cellStyle name="標準 2 2 8" xfId="1167" xr:uid="{00000000-0005-0000-0000-0000D2050000}"/>
    <cellStyle name="標準 2 2 9" xfId="1168" xr:uid="{00000000-0005-0000-0000-0000D3050000}"/>
    <cellStyle name="標準 2 2_23_CRUDマトリックス(機能レベル)" xfId="1169" xr:uid="{00000000-0005-0000-0000-0000D4050000}"/>
    <cellStyle name="標準 2 20" xfId="1170" xr:uid="{00000000-0005-0000-0000-0000D5050000}"/>
    <cellStyle name="標準 2 21" xfId="1171" xr:uid="{00000000-0005-0000-0000-0000D6050000}"/>
    <cellStyle name="標準 2 22" xfId="1172" xr:uid="{00000000-0005-0000-0000-0000D7050000}"/>
    <cellStyle name="標準 2 23" xfId="1173" xr:uid="{00000000-0005-0000-0000-0000D8050000}"/>
    <cellStyle name="標準 2 24" xfId="1174" xr:uid="{00000000-0005-0000-0000-0000D9050000}"/>
    <cellStyle name="標準 2 25" xfId="1175" xr:uid="{00000000-0005-0000-0000-0000DA050000}"/>
    <cellStyle name="標準 2 26" xfId="1565" xr:uid="{00000000-0005-0000-0000-0000DB050000}"/>
    <cellStyle name="標準 2 26 2" xfId="1566" xr:uid="{00000000-0005-0000-0000-0000DC050000}"/>
    <cellStyle name="標準 2 26 3" xfId="1576" xr:uid="{00000000-0005-0000-0000-0000DD050000}"/>
    <cellStyle name="標準 2 3" xfId="1176" xr:uid="{00000000-0005-0000-0000-0000DE050000}"/>
    <cellStyle name="標準 2 3 10" xfId="1177" xr:uid="{00000000-0005-0000-0000-0000DF050000}"/>
    <cellStyle name="標準 2 3 11" xfId="1178" xr:uid="{00000000-0005-0000-0000-0000E0050000}"/>
    <cellStyle name="標準 2 3 12" xfId="1179" xr:uid="{00000000-0005-0000-0000-0000E1050000}"/>
    <cellStyle name="標準 2 3 13" xfId="1180" xr:uid="{00000000-0005-0000-0000-0000E2050000}"/>
    <cellStyle name="標準 2 3 14" xfId="1181" xr:uid="{00000000-0005-0000-0000-0000E3050000}"/>
    <cellStyle name="標準 2 3 15" xfId="1182" xr:uid="{00000000-0005-0000-0000-0000E4050000}"/>
    <cellStyle name="標準 2 3 16" xfId="1183" xr:uid="{00000000-0005-0000-0000-0000E5050000}"/>
    <cellStyle name="標準 2 3 17" xfId="1184" xr:uid="{00000000-0005-0000-0000-0000E6050000}"/>
    <cellStyle name="標準 2 3 18" xfId="1185" xr:uid="{00000000-0005-0000-0000-0000E7050000}"/>
    <cellStyle name="標準 2 3 19" xfId="1186" xr:uid="{00000000-0005-0000-0000-0000E8050000}"/>
    <cellStyle name="標準 2 3 2" xfId="1187" xr:uid="{00000000-0005-0000-0000-0000E9050000}"/>
    <cellStyle name="標準 2 3 2 2" xfId="1188" xr:uid="{00000000-0005-0000-0000-0000EA050000}"/>
    <cellStyle name="標準 2 3 2 2 2" xfId="1189" xr:uid="{00000000-0005-0000-0000-0000EB050000}"/>
    <cellStyle name="標準 2 3 2 2_23_CRUDマトリックス(機能レベル)" xfId="1190" xr:uid="{00000000-0005-0000-0000-0000EC050000}"/>
    <cellStyle name="標準 2 3 2 3" xfId="1696" xr:uid="{00000000-0005-0000-0000-0000ED050000}"/>
    <cellStyle name="標準 2 3 2_23_CRUDマトリックス(機能レベル)" xfId="1191" xr:uid="{00000000-0005-0000-0000-0000EE050000}"/>
    <cellStyle name="標準 2 3 20" xfId="1192" xr:uid="{00000000-0005-0000-0000-0000EF050000}"/>
    <cellStyle name="標準 2 3 21" xfId="1193" xr:uid="{00000000-0005-0000-0000-0000F0050000}"/>
    <cellStyle name="標準 2 3 22" xfId="1194" xr:uid="{00000000-0005-0000-0000-0000F1050000}"/>
    <cellStyle name="標準 2 3 23" xfId="1195" xr:uid="{00000000-0005-0000-0000-0000F2050000}"/>
    <cellStyle name="標準 2 3 24" xfId="1196" xr:uid="{00000000-0005-0000-0000-0000F3050000}"/>
    <cellStyle name="標準 2 3 25" xfId="1197" xr:uid="{00000000-0005-0000-0000-0000F4050000}"/>
    <cellStyle name="標準 2 3 26" xfId="1198" xr:uid="{00000000-0005-0000-0000-0000F5050000}"/>
    <cellStyle name="標準 2 3 27" xfId="1199" xr:uid="{00000000-0005-0000-0000-0000F6050000}"/>
    <cellStyle name="標準 2 3 28" xfId="1200" xr:uid="{00000000-0005-0000-0000-0000F7050000}"/>
    <cellStyle name="標準 2 3 29" xfId="1201" xr:uid="{00000000-0005-0000-0000-0000F8050000}"/>
    <cellStyle name="標準 2 3 3" xfId="1202" xr:uid="{00000000-0005-0000-0000-0000F9050000}"/>
    <cellStyle name="標準 2 3 4" xfId="1203" xr:uid="{00000000-0005-0000-0000-0000FA050000}"/>
    <cellStyle name="標準 2 3 4 2" xfId="1697" xr:uid="{00000000-0005-0000-0000-0000FB050000}"/>
    <cellStyle name="標準 2 3 5" xfId="1204" xr:uid="{00000000-0005-0000-0000-0000FC050000}"/>
    <cellStyle name="標準 2 3 6" xfId="1205" xr:uid="{00000000-0005-0000-0000-0000FD050000}"/>
    <cellStyle name="標準 2 3 7" xfId="1206" xr:uid="{00000000-0005-0000-0000-0000FE050000}"/>
    <cellStyle name="標準 2 3 8" xfId="1207" xr:uid="{00000000-0005-0000-0000-0000FF050000}"/>
    <cellStyle name="標準 2 3 9" xfId="1208" xr:uid="{00000000-0005-0000-0000-000000060000}"/>
    <cellStyle name="標準 2 3_23_CRUDマトリックス(機能レベル)" xfId="1209" xr:uid="{00000000-0005-0000-0000-000001060000}"/>
    <cellStyle name="標準 2 4" xfId="1210" xr:uid="{00000000-0005-0000-0000-000002060000}"/>
    <cellStyle name="標準 2 4 10" xfId="1211" xr:uid="{00000000-0005-0000-0000-000003060000}"/>
    <cellStyle name="標準 2 4 11" xfId="1212" xr:uid="{00000000-0005-0000-0000-000004060000}"/>
    <cellStyle name="標準 2 4 12" xfId="1213" xr:uid="{00000000-0005-0000-0000-000005060000}"/>
    <cellStyle name="標準 2 4 13" xfId="1214" xr:uid="{00000000-0005-0000-0000-000006060000}"/>
    <cellStyle name="標準 2 4 14" xfId="1215" xr:uid="{00000000-0005-0000-0000-000007060000}"/>
    <cellStyle name="標準 2 4 15" xfId="1216" xr:uid="{00000000-0005-0000-0000-000008060000}"/>
    <cellStyle name="標準 2 4 16" xfId="1217" xr:uid="{00000000-0005-0000-0000-000009060000}"/>
    <cellStyle name="標準 2 4 17" xfId="1218" xr:uid="{00000000-0005-0000-0000-00000A060000}"/>
    <cellStyle name="標準 2 4 18" xfId="1219" xr:uid="{00000000-0005-0000-0000-00000B060000}"/>
    <cellStyle name="標準 2 4 19" xfId="1220" xr:uid="{00000000-0005-0000-0000-00000C060000}"/>
    <cellStyle name="標準 2 4 2" xfId="1221" xr:uid="{00000000-0005-0000-0000-00000D060000}"/>
    <cellStyle name="標準 2 4 2 2" xfId="1698" xr:uid="{00000000-0005-0000-0000-00000E060000}"/>
    <cellStyle name="標準 2 4 20" xfId="1222" xr:uid="{00000000-0005-0000-0000-00000F060000}"/>
    <cellStyle name="標準 2 4 21" xfId="1223" xr:uid="{00000000-0005-0000-0000-000010060000}"/>
    <cellStyle name="標準 2 4 22" xfId="1224" xr:uid="{00000000-0005-0000-0000-000011060000}"/>
    <cellStyle name="標準 2 4 23" xfId="1225" xr:uid="{00000000-0005-0000-0000-000012060000}"/>
    <cellStyle name="標準 2 4 24" xfId="1226" xr:uid="{00000000-0005-0000-0000-000013060000}"/>
    <cellStyle name="標準 2 4 3" xfId="1227" xr:uid="{00000000-0005-0000-0000-000014060000}"/>
    <cellStyle name="標準 2 4 4" xfId="1228" xr:uid="{00000000-0005-0000-0000-000015060000}"/>
    <cellStyle name="標準 2 4 5" xfId="1229" xr:uid="{00000000-0005-0000-0000-000016060000}"/>
    <cellStyle name="標準 2 4 6" xfId="1230" xr:uid="{00000000-0005-0000-0000-000017060000}"/>
    <cellStyle name="標準 2 4 7" xfId="1231" xr:uid="{00000000-0005-0000-0000-000018060000}"/>
    <cellStyle name="標準 2 4 8" xfId="1232" xr:uid="{00000000-0005-0000-0000-000019060000}"/>
    <cellStyle name="標準 2 4 9" xfId="1233" xr:uid="{00000000-0005-0000-0000-00001A060000}"/>
    <cellStyle name="標準 2 4_23_CRUDマトリックス(機能レベル)" xfId="1234" xr:uid="{00000000-0005-0000-0000-00001B060000}"/>
    <cellStyle name="標準 2 5" xfId="1235" xr:uid="{00000000-0005-0000-0000-00001C060000}"/>
    <cellStyle name="標準 2 5 10" xfId="1236" xr:uid="{00000000-0005-0000-0000-00001D060000}"/>
    <cellStyle name="標準 2 5 11" xfId="1237" xr:uid="{00000000-0005-0000-0000-00001E060000}"/>
    <cellStyle name="標準 2 5 12" xfId="1238" xr:uid="{00000000-0005-0000-0000-00001F060000}"/>
    <cellStyle name="標準 2 5 13" xfId="1239" xr:uid="{00000000-0005-0000-0000-000020060000}"/>
    <cellStyle name="標準 2 5 14" xfId="1240" xr:uid="{00000000-0005-0000-0000-000021060000}"/>
    <cellStyle name="標準 2 5 15" xfId="1241" xr:uid="{00000000-0005-0000-0000-000022060000}"/>
    <cellStyle name="標準 2 5 16" xfId="1242" xr:uid="{00000000-0005-0000-0000-000023060000}"/>
    <cellStyle name="標準 2 5 17" xfId="1243" xr:uid="{00000000-0005-0000-0000-000024060000}"/>
    <cellStyle name="標準 2 5 18" xfId="1244" xr:uid="{00000000-0005-0000-0000-000025060000}"/>
    <cellStyle name="標準 2 5 19" xfId="1245" xr:uid="{00000000-0005-0000-0000-000026060000}"/>
    <cellStyle name="標準 2 5 2" xfId="1246" xr:uid="{00000000-0005-0000-0000-000027060000}"/>
    <cellStyle name="標準 2 5 2 2" xfId="1549" xr:uid="{00000000-0005-0000-0000-000028060000}"/>
    <cellStyle name="標準 2 5 2 2 2" xfId="1742" xr:uid="{00000000-0005-0000-0000-000029060000}"/>
    <cellStyle name="標準 2 5 20" xfId="1247" xr:uid="{00000000-0005-0000-0000-00002A060000}"/>
    <cellStyle name="標準 2 5 21" xfId="1248" xr:uid="{00000000-0005-0000-0000-00002B060000}"/>
    <cellStyle name="標準 2 5 22" xfId="1249" xr:uid="{00000000-0005-0000-0000-00002C060000}"/>
    <cellStyle name="標準 2 5 23" xfId="1250" xr:uid="{00000000-0005-0000-0000-00002D060000}"/>
    <cellStyle name="標準 2 5 3" xfId="1251" xr:uid="{00000000-0005-0000-0000-00002E060000}"/>
    <cellStyle name="標準 2 5 3 2" xfId="1529" xr:uid="{00000000-0005-0000-0000-00002F060000}"/>
    <cellStyle name="標準 2 5 4" xfId="1252" xr:uid="{00000000-0005-0000-0000-000030060000}"/>
    <cellStyle name="標準 2 5 5" xfId="1253" xr:uid="{00000000-0005-0000-0000-000031060000}"/>
    <cellStyle name="標準 2 5 6" xfId="1254" xr:uid="{00000000-0005-0000-0000-000032060000}"/>
    <cellStyle name="標準 2 5 7" xfId="1255" xr:uid="{00000000-0005-0000-0000-000033060000}"/>
    <cellStyle name="標準 2 5 8" xfId="1256" xr:uid="{00000000-0005-0000-0000-000034060000}"/>
    <cellStyle name="標準 2 5 9" xfId="1257" xr:uid="{00000000-0005-0000-0000-000035060000}"/>
    <cellStyle name="標準 2 5_23_CRUDマトリックス(機能レベル)" xfId="1258" xr:uid="{00000000-0005-0000-0000-000036060000}"/>
    <cellStyle name="標準 2 6" xfId="1259" xr:uid="{00000000-0005-0000-0000-000037060000}"/>
    <cellStyle name="標準 2 6 10" xfId="1260" xr:uid="{00000000-0005-0000-0000-000038060000}"/>
    <cellStyle name="標準 2 6 11" xfId="1261" xr:uid="{00000000-0005-0000-0000-000039060000}"/>
    <cellStyle name="標準 2 6 12" xfId="1262" xr:uid="{00000000-0005-0000-0000-00003A060000}"/>
    <cellStyle name="標準 2 6 13" xfId="1263" xr:uid="{00000000-0005-0000-0000-00003B060000}"/>
    <cellStyle name="標準 2 6 14" xfId="1264" xr:uid="{00000000-0005-0000-0000-00003C060000}"/>
    <cellStyle name="標準 2 6 15" xfId="1265" xr:uid="{00000000-0005-0000-0000-00003D060000}"/>
    <cellStyle name="標準 2 6 16" xfId="1266" xr:uid="{00000000-0005-0000-0000-00003E060000}"/>
    <cellStyle name="標準 2 6 17" xfId="1267" xr:uid="{00000000-0005-0000-0000-00003F060000}"/>
    <cellStyle name="標準 2 6 18" xfId="1268" xr:uid="{00000000-0005-0000-0000-000040060000}"/>
    <cellStyle name="標準 2 6 19" xfId="1269" xr:uid="{00000000-0005-0000-0000-000041060000}"/>
    <cellStyle name="標準 2 6 2" xfId="1270" xr:uid="{00000000-0005-0000-0000-000042060000}"/>
    <cellStyle name="標準 2 6 20" xfId="1271" xr:uid="{00000000-0005-0000-0000-000043060000}"/>
    <cellStyle name="標準 2 6 21" xfId="1272" xr:uid="{00000000-0005-0000-0000-000044060000}"/>
    <cellStyle name="標準 2 6 22" xfId="1273" xr:uid="{00000000-0005-0000-0000-000045060000}"/>
    <cellStyle name="標準 2 6 23" xfId="1740" xr:uid="{00000000-0005-0000-0000-000046060000}"/>
    <cellStyle name="標準 2 6 3" xfId="1274" xr:uid="{00000000-0005-0000-0000-000047060000}"/>
    <cellStyle name="標準 2 6 4" xfId="1275" xr:uid="{00000000-0005-0000-0000-000048060000}"/>
    <cellStyle name="標準 2 6 5" xfId="1276" xr:uid="{00000000-0005-0000-0000-000049060000}"/>
    <cellStyle name="標準 2 6 6" xfId="1277" xr:uid="{00000000-0005-0000-0000-00004A060000}"/>
    <cellStyle name="標準 2 6 7" xfId="1278" xr:uid="{00000000-0005-0000-0000-00004B060000}"/>
    <cellStyle name="標準 2 6 8" xfId="1279" xr:uid="{00000000-0005-0000-0000-00004C060000}"/>
    <cellStyle name="標準 2 6 9" xfId="1280" xr:uid="{00000000-0005-0000-0000-00004D060000}"/>
    <cellStyle name="標準 2 6_23_CRUDマトリックス(機能レベル)" xfId="1281" xr:uid="{00000000-0005-0000-0000-00004E060000}"/>
    <cellStyle name="標準 2 7" xfId="1282" xr:uid="{00000000-0005-0000-0000-00004F060000}"/>
    <cellStyle name="標準 2 7 2" xfId="1530" xr:uid="{00000000-0005-0000-0000-000050060000}"/>
    <cellStyle name="標準 2 7 2 2" xfId="1531" xr:uid="{00000000-0005-0000-0000-000051060000}"/>
    <cellStyle name="標準 2 7 2 3" xfId="1532" xr:uid="{00000000-0005-0000-0000-000052060000}"/>
    <cellStyle name="標準 2 7 2 3 2" xfId="1388" xr:uid="{00000000-0005-0000-0000-000053060000}"/>
    <cellStyle name="標準 2 8" xfId="1283" xr:uid="{00000000-0005-0000-0000-000054060000}"/>
    <cellStyle name="標準 2 9" xfId="1284" xr:uid="{00000000-0005-0000-0000-000055060000}"/>
    <cellStyle name="標準 2 9 2" xfId="1533" xr:uid="{00000000-0005-0000-0000-000056060000}"/>
    <cellStyle name="標準 2 9 2 2" xfId="1534" xr:uid="{00000000-0005-0000-0000-000057060000}"/>
    <cellStyle name="標準 2 9 2 2 2" xfId="1535" xr:uid="{00000000-0005-0000-0000-000058060000}"/>
    <cellStyle name="標準 2 9 2 2 3" xfId="1536" xr:uid="{00000000-0005-0000-0000-000059060000}"/>
    <cellStyle name="標準 2 9 2 2 3 2" xfId="1385" xr:uid="{00000000-0005-0000-0000-00005A060000}"/>
    <cellStyle name="標準 2 9 2 2 3 2 2" xfId="1537" xr:uid="{00000000-0005-0000-0000-00005B060000}"/>
    <cellStyle name="標準 2 9 2 3" xfId="1538" xr:uid="{00000000-0005-0000-0000-00005C060000}"/>
    <cellStyle name="標準 2 9 2 4" xfId="1539" xr:uid="{00000000-0005-0000-0000-00005D060000}"/>
    <cellStyle name="標準 2 9 2 4 2" xfId="1540" xr:uid="{00000000-0005-0000-0000-00005E060000}"/>
    <cellStyle name="標準 2 9 2 4 2 2" xfId="1541" xr:uid="{00000000-0005-0000-0000-00005F060000}"/>
    <cellStyle name="標準 2 9 2 4 2 2 2" xfId="1542" xr:uid="{00000000-0005-0000-0000-000060060000}"/>
    <cellStyle name="標準 20" xfId="1543" xr:uid="{00000000-0005-0000-0000-000061060000}"/>
    <cellStyle name="標準 20 2" xfId="1285" xr:uid="{00000000-0005-0000-0000-000062060000}"/>
    <cellStyle name="標準 20 2 2" xfId="1544" xr:uid="{00000000-0005-0000-0000-000063060000}"/>
    <cellStyle name="標準 20 3" xfId="1286" xr:uid="{00000000-0005-0000-0000-000064060000}"/>
    <cellStyle name="標準 20 4" xfId="1287" xr:uid="{00000000-0005-0000-0000-000065060000}"/>
    <cellStyle name="標準 21" xfId="1545" xr:uid="{00000000-0005-0000-0000-000066060000}"/>
    <cellStyle name="標準 21 2" xfId="1288" xr:uid="{00000000-0005-0000-0000-000067060000}"/>
    <cellStyle name="標準 21 3" xfId="1289" xr:uid="{00000000-0005-0000-0000-000068060000}"/>
    <cellStyle name="標準 22" xfId="1546" xr:uid="{00000000-0005-0000-0000-000069060000}"/>
    <cellStyle name="標準 22 2" xfId="1290" xr:uid="{00000000-0005-0000-0000-00006A060000}"/>
    <cellStyle name="標準 22 2 2" xfId="1547" xr:uid="{00000000-0005-0000-0000-00006B060000}"/>
    <cellStyle name="標準 23" xfId="1778" xr:uid="{00000000-0005-0000-0000-00006C060000}"/>
    <cellStyle name="標準 23 2" xfId="1291" xr:uid="{00000000-0005-0000-0000-00006D060000}"/>
    <cellStyle name="標準 23 3" xfId="1292" xr:uid="{00000000-0005-0000-0000-00006E060000}"/>
    <cellStyle name="標準 23 4" xfId="1293" xr:uid="{00000000-0005-0000-0000-00006F060000}"/>
    <cellStyle name="標準 24 2" xfId="1294" xr:uid="{00000000-0005-0000-0000-000070060000}"/>
    <cellStyle name="標準 24 3" xfId="1295" xr:uid="{00000000-0005-0000-0000-000071060000}"/>
    <cellStyle name="標準 25 2" xfId="1296" xr:uid="{00000000-0005-0000-0000-000072060000}"/>
    <cellStyle name="標準 3" xfId="1297" xr:uid="{00000000-0005-0000-0000-000073060000}"/>
    <cellStyle name="標準 3 10" xfId="1298" xr:uid="{00000000-0005-0000-0000-000074060000}"/>
    <cellStyle name="標準 3 11" xfId="1299" xr:uid="{00000000-0005-0000-0000-000075060000}"/>
    <cellStyle name="標準 3 12" xfId="1300" xr:uid="{00000000-0005-0000-0000-000076060000}"/>
    <cellStyle name="標準 3 13" xfId="1301" xr:uid="{00000000-0005-0000-0000-000077060000}"/>
    <cellStyle name="標準 3 14" xfId="1302" xr:uid="{00000000-0005-0000-0000-000078060000}"/>
    <cellStyle name="標準 3 15" xfId="1303" xr:uid="{00000000-0005-0000-0000-000079060000}"/>
    <cellStyle name="標準 3 16" xfId="1304" xr:uid="{00000000-0005-0000-0000-00007A060000}"/>
    <cellStyle name="標準 3 17" xfId="1305" xr:uid="{00000000-0005-0000-0000-00007B060000}"/>
    <cellStyle name="標準 3 18" xfId="1306" xr:uid="{00000000-0005-0000-0000-00007C060000}"/>
    <cellStyle name="標準 3 19" xfId="1307" xr:uid="{00000000-0005-0000-0000-00007D060000}"/>
    <cellStyle name="標準 3 2" xfId="1308" xr:uid="{00000000-0005-0000-0000-00007E060000}"/>
    <cellStyle name="標準 3 2 2" xfId="1309" xr:uid="{00000000-0005-0000-0000-00007F060000}"/>
    <cellStyle name="標準 3 2 2 2" xfId="1699" xr:uid="{00000000-0005-0000-0000-000080060000}"/>
    <cellStyle name="標準 3 2 2 2 2" xfId="1700" xr:uid="{00000000-0005-0000-0000-000081060000}"/>
    <cellStyle name="標準 3 2 2 2 2 2" xfId="1701" xr:uid="{00000000-0005-0000-0000-000082060000}"/>
    <cellStyle name="標準 3 2 2 2 3" xfId="1702" xr:uid="{00000000-0005-0000-0000-000083060000}"/>
    <cellStyle name="標準 3 2 2 3" xfId="1703" xr:uid="{00000000-0005-0000-0000-000084060000}"/>
    <cellStyle name="標準 3 2 2 4" xfId="1704" xr:uid="{00000000-0005-0000-0000-000085060000}"/>
    <cellStyle name="標準 3 2 2 5" xfId="1705" xr:uid="{00000000-0005-0000-0000-000086060000}"/>
    <cellStyle name="標準 3 2 3" xfId="1567" xr:uid="{00000000-0005-0000-0000-000087060000}"/>
    <cellStyle name="標準 3 2 3 2" xfId="1706" xr:uid="{00000000-0005-0000-0000-000088060000}"/>
    <cellStyle name="標準 3 2 3 2 2" xfId="1568" xr:uid="{00000000-0005-0000-0000-000089060000}"/>
    <cellStyle name="標準 3 2 3 2 2 2" xfId="1569" xr:uid="{00000000-0005-0000-0000-00008A060000}"/>
    <cellStyle name="標準 3 2 3 3" xfId="1707" xr:uid="{00000000-0005-0000-0000-00008B060000}"/>
    <cellStyle name="標準 3 2 3 3 2" xfId="1708" xr:uid="{00000000-0005-0000-0000-00008C060000}"/>
    <cellStyle name="標準 3 2 3 4" xfId="1709" xr:uid="{00000000-0005-0000-0000-00008D060000}"/>
    <cellStyle name="標準 3 2 4" xfId="1710" xr:uid="{00000000-0005-0000-0000-00008E060000}"/>
    <cellStyle name="標準 3 2 5" xfId="1711" xr:uid="{00000000-0005-0000-0000-00008F060000}"/>
    <cellStyle name="標準 3 2 5 2" xfId="1712" xr:uid="{00000000-0005-0000-0000-000090060000}"/>
    <cellStyle name="標準 3 20" xfId="1310" xr:uid="{00000000-0005-0000-0000-000091060000}"/>
    <cellStyle name="標準 3 21" xfId="1311" xr:uid="{00000000-0005-0000-0000-000092060000}"/>
    <cellStyle name="標準 3 22" xfId="1312" xr:uid="{00000000-0005-0000-0000-000093060000}"/>
    <cellStyle name="標準 3 23" xfId="1313" xr:uid="{00000000-0005-0000-0000-000094060000}"/>
    <cellStyle name="標準 3 24" xfId="1314" xr:uid="{00000000-0005-0000-0000-000095060000}"/>
    <cellStyle name="標準 3 25" xfId="1315" xr:uid="{00000000-0005-0000-0000-000096060000}"/>
    <cellStyle name="標準 3 26" xfId="1316" xr:uid="{00000000-0005-0000-0000-000097060000}"/>
    <cellStyle name="標準 3 27" xfId="1317" xr:uid="{00000000-0005-0000-0000-000098060000}"/>
    <cellStyle name="標準 3 28" xfId="1318" xr:uid="{00000000-0005-0000-0000-000099060000}"/>
    <cellStyle name="標準 3 29" xfId="1319" xr:uid="{00000000-0005-0000-0000-00009A060000}"/>
    <cellStyle name="標準 3 3" xfId="1320" xr:uid="{00000000-0005-0000-0000-00009B060000}"/>
    <cellStyle name="標準 3 3 2" xfId="1570" xr:uid="{00000000-0005-0000-0000-00009C060000}"/>
    <cellStyle name="標準 3 3 2 2" xfId="1713" xr:uid="{00000000-0005-0000-0000-00009D060000}"/>
    <cellStyle name="標準 3 3 3" xfId="1714" xr:uid="{00000000-0005-0000-0000-00009E060000}"/>
    <cellStyle name="標準 3 3 3 2" xfId="1715" xr:uid="{00000000-0005-0000-0000-00009F060000}"/>
    <cellStyle name="標準 3 3 4" xfId="1716" xr:uid="{00000000-0005-0000-0000-0000A0060000}"/>
    <cellStyle name="標準 3 4" xfId="1321" xr:uid="{00000000-0005-0000-0000-0000A1060000}"/>
    <cellStyle name="標準 3 4 2" xfId="1717" xr:uid="{00000000-0005-0000-0000-0000A2060000}"/>
    <cellStyle name="標準 3 5" xfId="1322" xr:uid="{00000000-0005-0000-0000-0000A3060000}"/>
    <cellStyle name="標準 3 5 2" xfId="1718" xr:uid="{00000000-0005-0000-0000-0000A4060000}"/>
    <cellStyle name="標準 3 6" xfId="1323" xr:uid="{00000000-0005-0000-0000-0000A5060000}"/>
    <cellStyle name="標準 3 6 2" xfId="1719" xr:uid="{00000000-0005-0000-0000-0000A6060000}"/>
    <cellStyle name="標準 3 7" xfId="1324" xr:uid="{00000000-0005-0000-0000-0000A7060000}"/>
    <cellStyle name="標準 3 8" xfId="1325" xr:uid="{00000000-0005-0000-0000-0000A8060000}"/>
    <cellStyle name="標準 3 9" xfId="1326" xr:uid="{00000000-0005-0000-0000-0000A9060000}"/>
    <cellStyle name="標準 4" xfId="1327" xr:uid="{00000000-0005-0000-0000-0000AA060000}"/>
    <cellStyle name="標準 4 2" xfId="1328" xr:uid="{00000000-0005-0000-0000-0000AB060000}"/>
    <cellStyle name="標準 4 2 2" xfId="1329" xr:uid="{00000000-0005-0000-0000-0000AC060000}"/>
    <cellStyle name="標準 4 2 2 2" xfId="1574" xr:uid="{00000000-0005-0000-0000-0000AD060000}"/>
    <cellStyle name="標準 4 2 3" xfId="1720" xr:uid="{00000000-0005-0000-0000-0000AE060000}"/>
    <cellStyle name="標準 4 2 3 2" xfId="1721" xr:uid="{00000000-0005-0000-0000-0000AF060000}"/>
    <cellStyle name="標準 4 2 4" xfId="1722" xr:uid="{00000000-0005-0000-0000-0000B0060000}"/>
    <cellStyle name="標準 4 3" xfId="1330" xr:uid="{00000000-0005-0000-0000-0000B1060000}"/>
    <cellStyle name="標準 4 3 2" xfId="1723" xr:uid="{00000000-0005-0000-0000-0000B2060000}"/>
    <cellStyle name="標準 4 3 2 2" xfId="1724" xr:uid="{00000000-0005-0000-0000-0000B3060000}"/>
    <cellStyle name="標準 4 3 3" xfId="1725" xr:uid="{00000000-0005-0000-0000-0000B4060000}"/>
    <cellStyle name="標準 4 3 3 2" xfId="1726" xr:uid="{00000000-0005-0000-0000-0000B5060000}"/>
    <cellStyle name="標準 4 3 4" xfId="1727" xr:uid="{00000000-0005-0000-0000-0000B6060000}"/>
    <cellStyle name="標準 4 3 5" xfId="1728" xr:uid="{00000000-0005-0000-0000-0000B7060000}"/>
    <cellStyle name="標準 4 3 5 2" xfId="1729" xr:uid="{00000000-0005-0000-0000-0000B8060000}"/>
    <cellStyle name="標準 4 4" xfId="1331" xr:uid="{00000000-0005-0000-0000-0000B9060000}"/>
    <cellStyle name="標準 4 4 2" xfId="1730" xr:uid="{00000000-0005-0000-0000-0000BA060000}"/>
    <cellStyle name="標準 4 5" xfId="1332" xr:uid="{00000000-0005-0000-0000-0000BB060000}"/>
    <cellStyle name="標準 4 5 2" xfId="1731" xr:uid="{00000000-0005-0000-0000-0000BC060000}"/>
    <cellStyle name="標準 5" xfId="1333" xr:uid="{00000000-0005-0000-0000-0000BD060000}"/>
    <cellStyle name="標準 5 2" xfId="1334" xr:uid="{00000000-0005-0000-0000-0000BE060000}"/>
    <cellStyle name="標準 5 2 2" xfId="1575" xr:uid="{00000000-0005-0000-0000-0000BF060000}"/>
    <cellStyle name="標準 5 2 2 2" xfId="1732" xr:uid="{00000000-0005-0000-0000-0000C0060000}"/>
    <cellStyle name="標準 5 2 3" xfId="1733" xr:uid="{00000000-0005-0000-0000-0000C1060000}"/>
    <cellStyle name="標準 5 3" xfId="1573" xr:uid="{00000000-0005-0000-0000-0000C2060000}"/>
    <cellStyle name="標準 5 3 2" xfId="1734" xr:uid="{00000000-0005-0000-0000-0000C3060000}"/>
    <cellStyle name="標準 5 4" xfId="1735" xr:uid="{00000000-0005-0000-0000-0000C4060000}"/>
    <cellStyle name="標準 6" xfId="1335" xr:uid="{00000000-0005-0000-0000-0000C5060000}"/>
    <cellStyle name="標準 6 2" xfId="1336" xr:uid="{00000000-0005-0000-0000-0000C6060000}"/>
    <cellStyle name="標準 6 2 2" xfId="1337" xr:uid="{00000000-0005-0000-0000-0000C7060000}"/>
    <cellStyle name="標準 6 2 2 2" xfId="1338" xr:uid="{00000000-0005-0000-0000-0000C8060000}"/>
    <cellStyle name="標準 6 2 3" xfId="1736" xr:uid="{00000000-0005-0000-0000-0000C9060000}"/>
    <cellStyle name="標準 6 3" xfId="1339" xr:uid="{00000000-0005-0000-0000-0000CA060000}"/>
    <cellStyle name="標準 6 3 2" xfId="1737" xr:uid="{00000000-0005-0000-0000-0000CB060000}"/>
    <cellStyle name="標準 6 3 3" xfId="1738" xr:uid="{00000000-0005-0000-0000-0000CC060000}"/>
    <cellStyle name="標準 6 3 3 2" xfId="1739" xr:uid="{00000000-0005-0000-0000-0000CD060000}"/>
    <cellStyle name="標準 7" xfId="1340" xr:uid="{00000000-0005-0000-0000-0000CE060000}"/>
    <cellStyle name="標準 7 2" xfId="1341" xr:uid="{00000000-0005-0000-0000-0000CF060000}"/>
    <cellStyle name="標準 7 3" xfId="1342" xr:uid="{00000000-0005-0000-0000-0000D0060000}"/>
    <cellStyle name="標準 8" xfId="1343" xr:uid="{00000000-0005-0000-0000-0000D1060000}"/>
    <cellStyle name="標準 8 2" xfId="1344" xr:uid="{00000000-0005-0000-0000-0000D2060000}"/>
    <cellStyle name="標準 8 3" xfId="1345" xr:uid="{00000000-0005-0000-0000-0000D3060000}"/>
    <cellStyle name="標準 8 4" xfId="1346" xr:uid="{00000000-0005-0000-0000-0000D4060000}"/>
    <cellStyle name="標準 8 5" xfId="1347" xr:uid="{00000000-0005-0000-0000-0000D5060000}"/>
    <cellStyle name="標準 8 6" xfId="1348" xr:uid="{00000000-0005-0000-0000-0000D6060000}"/>
    <cellStyle name="標準 8 7" xfId="1349" xr:uid="{00000000-0005-0000-0000-0000D7060000}"/>
    <cellStyle name="標準 9" xfId="1350" xr:uid="{00000000-0005-0000-0000-0000D8060000}"/>
    <cellStyle name="標準 9 2" xfId="1351" xr:uid="{00000000-0005-0000-0000-0000D9060000}"/>
    <cellStyle name="標準 9 3" xfId="1352" xr:uid="{00000000-0005-0000-0000-0000DA060000}"/>
    <cellStyle name="標準 9 4" xfId="1353" xr:uid="{00000000-0005-0000-0000-0000DB060000}"/>
    <cellStyle name="標準 9 5" xfId="1354" xr:uid="{00000000-0005-0000-0000-0000DC060000}"/>
    <cellStyle name="標準 9 6" xfId="1355" xr:uid="{00000000-0005-0000-0000-0000DD060000}"/>
    <cellStyle name="未定義" xfId="1571" xr:uid="{00000000-0005-0000-0000-0000DE060000}"/>
    <cellStyle name="良い" xfId="1749" builtinId="26" customBuiltin="1"/>
    <cellStyle name="良い 10" xfId="1356" xr:uid="{00000000-0005-0000-0000-0000E0060000}"/>
    <cellStyle name="良い 11" xfId="1357" xr:uid="{00000000-0005-0000-0000-0000E1060000}"/>
    <cellStyle name="良い 12" xfId="1358" xr:uid="{00000000-0005-0000-0000-0000E2060000}"/>
    <cellStyle name="良い 13" xfId="1359" xr:uid="{00000000-0005-0000-0000-0000E3060000}"/>
    <cellStyle name="良い 14" xfId="1360" xr:uid="{00000000-0005-0000-0000-0000E4060000}"/>
    <cellStyle name="良い 15" xfId="1361" xr:uid="{00000000-0005-0000-0000-0000E5060000}"/>
    <cellStyle name="良い 16" xfId="1362" xr:uid="{00000000-0005-0000-0000-0000E6060000}"/>
    <cellStyle name="良い 17" xfId="1363" xr:uid="{00000000-0005-0000-0000-0000E7060000}"/>
    <cellStyle name="良い 18" xfId="1364" xr:uid="{00000000-0005-0000-0000-0000E8060000}"/>
    <cellStyle name="良い 19" xfId="1365" xr:uid="{00000000-0005-0000-0000-0000E9060000}"/>
    <cellStyle name="良い 2" xfId="1366" xr:uid="{00000000-0005-0000-0000-0000EA060000}"/>
    <cellStyle name="良い 2 2" xfId="1367" xr:uid="{00000000-0005-0000-0000-0000EB060000}"/>
    <cellStyle name="良い 2 2 2" xfId="1572" xr:uid="{00000000-0005-0000-0000-0000EC060000}"/>
    <cellStyle name="良い 20" xfId="1368" xr:uid="{00000000-0005-0000-0000-0000ED060000}"/>
    <cellStyle name="良い 21" xfId="1369" xr:uid="{00000000-0005-0000-0000-0000EE060000}"/>
    <cellStyle name="良い 22" xfId="1370" xr:uid="{00000000-0005-0000-0000-0000EF060000}"/>
    <cellStyle name="良い 23" xfId="1371" xr:uid="{00000000-0005-0000-0000-0000F0060000}"/>
    <cellStyle name="良い 24" xfId="1372" xr:uid="{00000000-0005-0000-0000-0000F1060000}"/>
    <cellStyle name="良い 25" xfId="1373" xr:uid="{00000000-0005-0000-0000-0000F2060000}"/>
    <cellStyle name="良い 3" xfId="1374" xr:uid="{00000000-0005-0000-0000-0000F3060000}"/>
    <cellStyle name="良い 3 2" xfId="1375" xr:uid="{00000000-0005-0000-0000-0000F4060000}"/>
    <cellStyle name="良い 4" xfId="1376" xr:uid="{00000000-0005-0000-0000-0000F5060000}"/>
    <cellStyle name="良い 5" xfId="1377" xr:uid="{00000000-0005-0000-0000-0000F6060000}"/>
    <cellStyle name="良い 6" xfId="1378" xr:uid="{00000000-0005-0000-0000-0000F7060000}"/>
    <cellStyle name="良い 7" xfId="1379" xr:uid="{00000000-0005-0000-0000-0000F8060000}"/>
    <cellStyle name="良い 8" xfId="1380" xr:uid="{00000000-0005-0000-0000-0000F9060000}"/>
    <cellStyle name="良い 9" xfId="1381" xr:uid="{00000000-0005-0000-0000-0000FA060000}"/>
  </cellStyles>
  <dxfs count="0"/>
  <tableStyles count="0" defaultTableStyle="TableStyleMedium2" defaultPivotStyle="PivotStyleLight16"/>
  <colors>
    <mruColors>
      <color rgb="FF7F7F7F"/>
      <color rgb="FFFFC000"/>
      <color rgb="FFFFCCCC"/>
      <color rgb="FFD99694"/>
      <color rgb="FF868686"/>
      <color rgb="FFB3A2C7"/>
      <color rgb="FFB3C1DA"/>
      <color rgb="FFCBE0C7"/>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12867903198241E-2"/>
          <c:y val="0.15578703703703703"/>
          <c:w val="0.81469570894623144"/>
          <c:h val="0.69952209098862639"/>
        </c:manualLayout>
      </c:layout>
      <c:barChart>
        <c:barDir val="col"/>
        <c:grouping val="clustered"/>
        <c:varyColors val="0"/>
        <c:ser>
          <c:idx val="0"/>
          <c:order val="0"/>
          <c:tx>
            <c:v>在宅医療患者数(医科)</c:v>
          </c:tx>
          <c:spPr>
            <a:solidFill>
              <a:srgbClr val="FFC000"/>
            </a:solidFill>
            <a:ln>
              <a:noFill/>
            </a:ln>
          </c:spPr>
          <c:invertIfNegative val="0"/>
          <c:dLbls>
            <c:dLbl>
              <c:idx val="5"/>
              <c:layout>
                <c:manualLayout>
                  <c:x val="0"/>
                  <c:y val="0.193069079167981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E-48AA-BF8B-4F4C504F639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'年齢階層別_在宅(医科)'!$B$6:$B$12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'年齢階層別_在宅(医科)'!$D$6:$D$12</c:f>
              <c:numCache>
                <c:formatCode>General</c:formatCode>
                <c:ptCount val="7"/>
                <c:pt idx="0">
                  <c:v>306</c:v>
                </c:pt>
                <c:pt idx="1">
                  <c:v>1186</c:v>
                </c:pt>
                <c:pt idx="2">
                  <c:v>21203</c:v>
                </c:pt>
                <c:pt idx="3">
                  <c:v>37302</c:v>
                </c:pt>
                <c:pt idx="4">
                  <c:v>49152</c:v>
                </c:pt>
                <c:pt idx="5">
                  <c:v>39603</c:v>
                </c:pt>
                <c:pt idx="6">
                  <c:v>18869</c:v>
                </c:pt>
              </c:numCache>
            </c:numRef>
          </c:val>
          <c:extLst>
            <c:ext xmlns:c16="http://schemas.microsoft.com/office/drawing/2014/chart" uri="{C3380CC4-5D6E-409C-BE32-E72D297353CC}">
              <c16:uniqueId val="{00000000-B1EF-4B49-A27F-7C6236A7521D}"/>
            </c:ext>
          </c:extLst>
        </c:ser>
        <c:dLbls>
          <c:showLegendKey val="0"/>
          <c:showVal val="0"/>
          <c:showCatName val="0"/>
          <c:showSerName val="0"/>
          <c:showPercent val="0"/>
          <c:showBubbleSize val="0"/>
        </c:dLbls>
        <c:gapWidth val="150"/>
        <c:axId val="264142016"/>
        <c:axId val="264142576"/>
      </c:barChart>
      <c:lineChart>
        <c:grouping val="standard"/>
        <c:varyColors val="0"/>
        <c:ser>
          <c:idx val="1"/>
          <c:order val="1"/>
          <c:tx>
            <c:v>在宅医療患者割合(医科)</c:v>
          </c:tx>
          <c:spPr>
            <a:ln>
              <a:solidFill>
                <a:srgbClr val="D99694"/>
              </a:solidFill>
            </a:ln>
          </c:spPr>
          <c:marker>
            <c:symbol val="circle"/>
            <c:size val="5"/>
            <c:spPr>
              <a:solidFill>
                <a:srgbClr val="D99694"/>
              </a:solidFill>
              <a:ln>
                <a:noFill/>
              </a:ln>
            </c:spPr>
          </c:marker>
          <c:dLbls>
            <c:dLbl>
              <c:idx val="0"/>
              <c:layout>
                <c:manualLayout>
                  <c:x val="-3.7200955100008218E-2"/>
                  <c:y val="-3.924419502934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B7-4F56-A1E7-2CAAD62C2EB0}"/>
                </c:ext>
              </c:extLst>
            </c:dLbl>
            <c:dLbl>
              <c:idx val="1"/>
              <c:layout>
                <c:manualLayout>
                  <c:x val="-3.7200955100008246E-2"/>
                  <c:y val="-3.924419502934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B7-4F56-A1E7-2CAAD62C2EB0}"/>
                </c:ext>
              </c:extLst>
            </c:dLbl>
            <c:dLbl>
              <c:idx val="2"/>
              <c:layout>
                <c:manualLayout>
                  <c:x val="-2.7659466022909817E-2"/>
                  <c:y val="3.2300639145907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D2-467E-90CF-673245CBF2D9}"/>
                </c:ext>
              </c:extLst>
            </c:dLbl>
            <c:dLbl>
              <c:idx val="3"/>
              <c:layout>
                <c:manualLayout>
                  <c:x val="-2.5226721632147002E-2"/>
                  <c:y val="2.9004996567706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D2-467E-90CF-673245CBF2D9}"/>
                </c:ext>
              </c:extLst>
            </c:dLbl>
            <c:dLbl>
              <c:idx val="4"/>
              <c:layout>
                <c:manualLayout>
                  <c:x val="-3.1041481882876604E-2"/>
                  <c:y val="4.3604661143714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D2-467E-90CF-673245CBF2D9}"/>
                </c:ext>
              </c:extLst>
            </c:dLbl>
            <c:dLbl>
              <c:idx val="5"/>
              <c:layout>
                <c:manualLayout>
                  <c:x val="-3.7200955100008218E-2"/>
                  <c:y val="-3.924419502934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B7-4F56-A1E7-2CAAD62C2EB0}"/>
                </c:ext>
              </c:extLst>
            </c:dLbl>
            <c:dLbl>
              <c:idx val="6"/>
              <c:layout>
                <c:manualLayout>
                  <c:x val="-7.7778073133776184E-3"/>
                  <c:y val="-1.88953531622764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B7-4F56-A1E7-2CAAD62C2EB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'年齢階層別_在宅(医科)'!$B$6:$B$12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'年齢階層別_在宅(医科)'!$F$6:$F$12</c:f>
              <c:numCache>
                <c:formatCode>0.0%</c:formatCode>
                <c:ptCount val="7"/>
                <c:pt idx="0">
                  <c:v>0.15987460815047022</c:v>
                </c:pt>
                <c:pt idx="1">
                  <c:v>0.17121408979356142</c:v>
                </c:pt>
                <c:pt idx="2">
                  <c:v>4.3137613932291666E-2</c:v>
                </c:pt>
                <c:pt idx="3">
                  <c:v>9.0200800882131046E-2</c:v>
                </c:pt>
                <c:pt idx="4">
                  <c:v>0.18085016354959654</c:v>
                </c:pt>
                <c:pt idx="5">
                  <c:v>0.30277522935779816</c:v>
                </c:pt>
                <c:pt idx="6">
                  <c:v>0.37821964761771132</c:v>
                </c:pt>
              </c:numCache>
            </c:numRef>
          </c:val>
          <c:smooth val="0"/>
          <c:extLst>
            <c:ext xmlns:c16="http://schemas.microsoft.com/office/drawing/2014/chart" uri="{C3380CC4-5D6E-409C-BE32-E72D297353CC}">
              <c16:uniqueId val="{00000001-B1EF-4B49-A27F-7C6236A7521D}"/>
            </c:ext>
          </c:extLst>
        </c:ser>
        <c:dLbls>
          <c:showLegendKey val="0"/>
          <c:showVal val="0"/>
          <c:showCatName val="0"/>
          <c:showSerName val="0"/>
          <c:showPercent val="0"/>
          <c:showBubbleSize val="0"/>
        </c:dLbls>
        <c:marker val="1"/>
        <c:smooth val="0"/>
        <c:axId val="264143696"/>
        <c:axId val="264143136"/>
      </c:lineChart>
      <c:catAx>
        <c:axId val="264142016"/>
        <c:scaling>
          <c:orientation val="minMax"/>
        </c:scaling>
        <c:delete val="0"/>
        <c:axPos val="b"/>
        <c:numFmt formatCode="General" sourceLinked="0"/>
        <c:majorTickMark val="out"/>
        <c:minorTickMark val="none"/>
        <c:tickLblPos val="nextTo"/>
        <c:spPr>
          <a:ln w="9525">
            <a:solidFill>
              <a:srgbClr val="7F7F7F"/>
            </a:solidFill>
            <a:prstDash val="solid"/>
          </a:ln>
        </c:spPr>
        <c:crossAx val="264142576"/>
        <c:crosses val="autoZero"/>
        <c:auto val="1"/>
        <c:lblAlgn val="ctr"/>
        <c:lblOffset val="100"/>
        <c:noMultiLvlLbl val="0"/>
      </c:catAx>
      <c:valAx>
        <c:axId val="264142576"/>
        <c:scaling>
          <c:orientation val="minMax"/>
        </c:scaling>
        <c:delete val="0"/>
        <c:axPos val="l"/>
        <c:majorGridlines>
          <c:spPr>
            <a:ln>
              <a:solidFill>
                <a:srgbClr val="D9D9D9"/>
              </a:solidFill>
            </a:ln>
          </c:spPr>
        </c:majorGridlines>
        <c:title>
          <c:tx>
            <c:rich>
              <a:bodyPr rot="0" vert="horz"/>
              <a:lstStyle/>
              <a:p>
                <a:pPr>
                  <a:defRPr/>
                </a:pPr>
                <a:r>
                  <a:rPr lang="ja-JP"/>
                  <a:t>在宅医療患者数</a:t>
                </a:r>
                <a:br>
                  <a:rPr lang="en-US"/>
                </a:br>
                <a:r>
                  <a:rPr lang="en-US"/>
                  <a:t>(</a:t>
                </a:r>
                <a:r>
                  <a:rPr lang="ja-JP"/>
                  <a:t>医科</a:t>
                </a:r>
                <a:r>
                  <a:rPr lang="en-US"/>
                  <a:t>)(</a:t>
                </a:r>
                <a:r>
                  <a:rPr lang="ja-JP"/>
                  <a:t>人</a:t>
                </a:r>
                <a:r>
                  <a:rPr lang="en-US"/>
                  <a:t>)</a:t>
                </a:r>
                <a:endParaRPr lang="ja-JP"/>
              </a:p>
            </c:rich>
          </c:tx>
          <c:layout>
            <c:manualLayout>
              <c:xMode val="edge"/>
              <c:yMode val="edge"/>
              <c:x val="7.1323689569156943E-3"/>
              <c:y val="2.7075641346448992E-2"/>
            </c:manualLayout>
          </c:layout>
          <c:overlay val="0"/>
        </c:title>
        <c:numFmt formatCode="General" sourceLinked="1"/>
        <c:majorTickMark val="out"/>
        <c:minorTickMark val="none"/>
        <c:tickLblPos val="nextTo"/>
        <c:spPr>
          <a:ln w="9525">
            <a:solidFill>
              <a:srgbClr val="7F7F7F"/>
            </a:solidFill>
            <a:prstDash val="solid"/>
          </a:ln>
        </c:spPr>
        <c:crossAx val="264142016"/>
        <c:crosses val="autoZero"/>
        <c:crossBetween val="between"/>
      </c:valAx>
      <c:valAx>
        <c:axId val="264143136"/>
        <c:scaling>
          <c:orientation val="minMax"/>
        </c:scaling>
        <c:delete val="0"/>
        <c:axPos val="r"/>
        <c:title>
          <c:tx>
            <c:rich>
              <a:bodyPr rot="0" vert="horz"/>
              <a:lstStyle/>
              <a:p>
                <a:pPr>
                  <a:defRPr/>
                </a:pPr>
                <a:r>
                  <a:rPr lang="ja-JP"/>
                  <a:t>在宅医療患者割合</a:t>
                </a:r>
                <a:br>
                  <a:rPr lang="en-US"/>
                </a:br>
                <a:r>
                  <a:rPr lang="en-US"/>
                  <a:t>(</a:t>
                </a:r>
                <a:r>
                  <a:rPr lang="ja-JP"/>
                  <a:t>医科</a:t>
                </a:r>
                <a:r>
                  <a:rPr lang="en-US"/>
                  <a:t>)(%)</a:t>
                </a:r>
                <a:endParaRPr lang="ja-JP"/>
              </a:p>
            </c:rich>
          </c:tx>
          <c:layout>
            <c:manualLayout>
              <c:xMode val="edge"/>
              <c:yMode val="edge"/>
              <c:x val="0.93286588759042854"/>
              <c:y val="4.2584937299504223E-2"/>
            </c:manualLayout>
          </c:layout>
          <c:overlay val="0"/>
        </c:title>
        <c:numFmt formatCode="0.0%" sourceLinked="1"/>
        <c:majorTickMark val="out"/>
        <c:minorTickMark val="none"/>
        <c:tickLblPos val="nextTo"/>
        <c:spPr>
          <a:ln w="9525">
            <a:solidFill>
              <a:srgbClr val="7F7F7F"/>
            </a:solidFill>
            <a:prstDash val="solid"/>
          </a:ln>
        </c:spPr>
        <c:crossAx val="264143696"/>
        <c:crosses val="max"/>
        <c:crossBetween val="between"/>
      </c:valAx>
      <c:catAx>
        <c:axId val="264143696"/>
        <c:scaling>
          <c:orientation val="minMax"/>
        </c:scaling>
        <c:delete val="1"/>
        <c:axPos val="b"/>
        <c:numFmt formatCode="General" sourceLinked="1"/>
        <c:majorTickMark val="out"/>
        <c:minorTickMark val="none"/>
        <c:tickLblPos val="nextTo"/>
        <c:crossAx val="264143136"/>
        <c:crosses val="autoZero"/>
        <c:auto val="1"/>
        <c:lblAlgn val="ctr"/>
        <c:lblOffset val="100"/>
        <c:noMultiLvlLbl val="0"/>
      </c:catAx>
    </c:plotArea>
    <c:legend>
      <c:legendPos val="t"/>
      <c:layout>
        <c:manualLayout>
          <c:xMode val="edge"/>
          <c:yMode val="edge"/>
          <c:x val="0.15747208782733055"/>
          <c:y val="3.2407407407407406E-2"/>
          <c:w val="0.63551795030360436"/>
          <c:h val="9.3981481481481485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95360028758345E-2"/>
          <c:y val="0.12962418275594734"/>
          <c:w val="0.87729720603821748"/>
          <c:h val="0.76566974289504131"/>
        </c:manualLayout>
      </c:layout>
      <c:barChart>
        <c:barDir val="col"/>
        <c:grouping val="clustered"/>
        <c:varyColors val="0"/>
        <c:ser>
          <c:idx val="0"/>
          <c:order val="0"/>
          <c:tx>
            <c:v>在宅医療患者数(医科)</c:v>
          </c:tx>
          <c:spPr>
            <a:solidFill>
              <a:srgbClr val="FFC000"/>
            </a:solidFill>
            <a:ln>
              <a:noFill/>
            </a:ln>
          </c:spPr>
          <c:invertIfNegative val="0"/>
          <c:dLbls>
            <c:dLbl>
              <c:idx val="2"/>
              <c:layout>
                <c:manualLayout>
                  <c:x val="-4.1666666666666666E-3"/>
                  <c:y val="-1.72043010752688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D4-48A1-A10B-027F23F7F34A}"/>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D4-48A1-A10B-027F23F7F34A}"/>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'要介護度別_在宅(医科)'!$N$28:$N$35</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'要介護度別_在宅(医科)'!$D$6:$D$13</c:f>
              <c:numCache>
                <c:formatCode>General</c:formatCode>
                <c:ptCount val="8"/>
                <c:pt idx="0">
                  <c:v>14525</c:v>
                </c:pt>
                <c:pt idx="1">
                  <c:v>6265</c:v>
                </c:pt>
                <c:pt idx="2">
                  <c:v>8359</c:v>
                </c:pt>
                <c:pt idx="3">
                  <c:v>24741</c:v>
                </c:pt>
                <c:pt idx="4">
                  <c:v>29450</c:v>
                </c:pt>
                <c:pt idx="5">
                  <c:v>26838</c:v>
                </c:pt>
                <c:pt idx="6">
                  <c:v>30356</c:v>
                </c:pt>
                <c:pt idx="7">
                  <c:v>27087</c:v>
                </c:pt>
              </c:numCache>
            </c:numRef>
          </c:val>
          <c:extLst>
            <c:ext xmlns:c16="http://schemas.microsoft.com/office/drawing/2014/chart" uri="{C3380CC4-5D6E-409C-BE32-E72D297353CC}">
              <c16:uniqueId val="{00000002-0D1F-45F7-BFF3-E2A000D6C20C}"/>
            </c:ext>
          </c:extLst>
        </c:ser>
        <c:dLbls>
          <c:showLegendKey val="0"/>
          <c:showVal val="0"/>
          <c:showCatName val="0"/>
          <c:showSerName val="0"/>
          <c:showPercent val="0"/>
          <c:showBubbleSize val="0"/>
        </c:dLbls>
        <c:gapWidth val="150"/>
        <c:axId val="264142016"/>
        <c:axId val="264142576"/>
      </c:barChart>
      <c:lineChart>
        <c:grouping val="standard"/>
        <c:varyColors val="0"/>
        <c:ser>
          <c:idx val="1"/>
          <c:order val="1"/>
          <c:tx>
            <c:v>在宅医療患者割合(医科)</c:v>
          </c:tx>
          <c:spPr>
            <a:ln>
              <a:solidFill>
                <a:srgbClr val="D99694"/>
              </a:solidFill>
            </a:ln>
          </c:spPr>
          <c:marker>
            <c:symbol val="circle"/>
            <c:size val="5"/>
            <c:spPr>
              <a:solidFill>
                <a:srgbClr val="D99694"/>
              </a:solidFill>
              <a:ln>
                <a:noFill/>
              </a:ln>
            </c:spPr>
          </c:marker>
          <c:dLbls>
            <c:dLbl>
              <c:idx val="1"/>
              <c:layout>
                <c:manualLayout>
                  <c:x val="-2.433683289588804E-2"/>
                  <c:y val="3.870967741935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D4-48A1-A10B-027F23F7F34A}"/>
                </c:ext>
              </c:extLst>
            </c:dLbl>
            <c:dLbl>
              <c:idx val="2"/>
              <c:layout>
                <c:manualLayout>
                  <c:x val="-2.7809055118110236E-2"/>
                  <c:y val="4.157706093189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1F-45F7-BFF3-E2A000D6C20C}"/>
                </c:ext>
              </c:extLst>
            </c:dLbl>
            <c:dLbl>
              <c:idx val="5"/>
              <c:layout>
                <c:manualLayout>
                  <c:x val="-2.7809055118110236E-2"/>
                  <c:y val="3.870967741935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EC-46C8-886F-293D01CE4232}"/>
                </c:ext>
              </c:extLst>
            </c:dLbl>
            <c:dLbl>
              <c:idx val="7"/>
              <c:layout>
                <c:manualLayout>
                  <c:x val="-2.7809055118110236E-2"/>
                  <c:y val="-3.2974910394265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D4-48A1-A10B-027F23F7F34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'要介護度別_在宅(医科)'!$N$28:$N$35</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'要介護度別_在宅(医科)'!$F$6:$F$13</c:f>
              <c:numCache>
                <c:formatCode>0.0%</c:formatCode>
                <c:ptCount val="8"/>
                <c:pt idx="0">
                  <c:v>1.6014138748041643E-2</c:v>
                </c:pt>
                <c:pt idx="1">
                  <c:v>8.8448723740682175E-2</c:v>
                </c:pt>
                <c:pt idx="2">
                  <c:v>0.15461877104065702</c:v>
                </c:pt>
                <c:pt idx="3">
                  <c:v>0.3022207563764292</c:v>
                </c:pt>
                <c:pt idx="4">
                  <c:v>0.39891095278086314</c:v>
                </c:pt>
                <c:pt idx="5">
                  <c:v>0.44833116167184522</c:v>
                </c:pt>
                <c:pt idx="6">
                  <c:v>0.45657732454952921</c:v>
                </c:pt>
                <c:pt idx="7">
                  <c:v>0.5165922874470763</c:v>
                </c:pt>
              </c:numCache>
            </c:numRef>
          </c:val>
          <c:smooth val="0"/>
          <c:extLst>
            <c:ext xmlns:c16="http://schemas.microsoft.com/office/drawing/2014/chart" uri="{C3380CC4-5D6E-409C-BE32-E72D297353CC}">
              <c16:uniqueId val="{00000006-0D1F-45F7-BFF3-E2A000D6C20C}"/>
            </c:ext>
          </c:extLst>
        </c:ser>
        <c:dLbls>
          <c:showLegendKey val="0"/>
          <c:showVal val="0"/>
          <c:showCatName val="0"/>
          <c:showSerName val="0"/>
          <c:showPercent val="0"/>
          <c:showBubbleSize val="0"/>
        </c:dLbls>
        <c:marker val="1"/>
        <c:smooth val="0"/>
        <c:axId val="264143696"/>
        <c:axId val="264143136"/>
      </c:lineChart>
      <c:catAx>
        <c:axId val="264142016"/>
        <c:scaling>
          <c:orientation val="minMax"/>
        </c:scaling>
        <c:delete val="0"/>
        <c:axPos val="b"/>
        <c:numFmt formatCode="General" sourceLinked="0"/>
        <c:majorTickMark val="out"/>
        <c:minorTickMark val="none"/>
        <c:tickLblPos val="nextTo"/>
        <c:spPr>
          <a:ln w="9525">
            <a:solidFill>
              <a:srgbClr val="7F7F7F"/>
            </a:solidFill>
            <a:prstDash val="solid"/>
          </a:ln>
        </c:spPr>
        <c:txPr>
          <a:bodyPr/>
          <a:lstStyle/>
          <a:p>
            <a:pPr>
              <a:defRPr sz="900"/>
            </a:pPr>
            <a:endParaRPr lang="ja-JP"/>
          </a:p>
        </c:txPr>
        <c:crossAx val="264142576"/>
        <c:crosses val="autoZero"/>
        <c:auto val="1"/>
        <c:lblAlgn val="ctr"/>
        <c:lblOffset val="100"/>
        <c:noMultiLvlLbl val="0"/>
      </c:catAx>
      <c:valAx>
        <c:axId val="264142576"/>
        <c:scaling>
          <c:orientation val="minMax"/>
        </c:scaling>
        <c:delete val="0"/>
        <c:axPos val="l"/>
        <c:majorGridlines>
          <c:spPr>
            <a:ln>
              <a:solidFill>
                <a:srgbClr val="D9D9D9"/>
              </a:solidFill>
            </a:ln>
          </c:spPr>
        </c:majorGridlines>
        <c:title>
          <c:tx>
            <c:rich>
              <a:bodyPr rot="0" vert="horz"/>
              <a:lstStyle/>
              <a:p>
                <a:pPr>
                  <a:defRPr/>
                </a:pPr>
                <a:r>
                  <a:rPr lang="ja-JP"/>
                  <a:t>在宅医療患者数</a:t>
                </a:r>
                <a:br>
                  <a:rPr lang="en-US"/>
                </a:br>
                <a:r>
                  <a:rPr lang="en-US"/>
                  <a:t>(</a:t>
                </a:r>
                <a:r>
                  <a:rPr lang="ja-JP"/>
                  <a:t>医科</a:t>
                </a:r>
                <a:r>
                  <a:rPr lang="en-US"/>
                  <a:t>)(</a:t>
                </a:r>
                <a:r>
                  <a:rPr lang="ja-JP"/>
                  <a:t>人</a:t>
                </a:r>
                <a:r>
                  <a:rPr lang="en-US"/>
                  <a:t>)</a:t>
                </a:r>
                <a:endParaRPr lang="ja-JP"/>
              </a:p>
            </c:rich>
          </c:tx>
          <c:layout>
            <c:manualLayout>
              <c:xMode val="edge"/>
              <c:yMode val="edge"/>
              <c:x val="1.4184585423969059E-3"/>
              <c:y val="9.6337689145231907E-3"/>
            </c:manualLayout>
          </c:layout>
          <c:overlay val="0"/>
        </c:title>
        <c:numFmt formatCode="General" sourceLinked="1"/>
        <c:majorTickMark val="out"/>
        <c:minorTickMark val="none"/>
        <c:tickLblPos val="nextTo"/>
        <c:spPr>
          <a:ln w="9525">
            <a:solidFill>
              <a:srgbClr val="7F7F7F"/>
            </a:solidFill>
            <a:prstDash val="solid"/>
          </a:ln>
        </c:spPr>
        <c:crossAx val="264142016"/>
        <c:crosses val="autoZero"/>
        <c:crossBetween val="between"/>
      </c:valAx>
      <c:valAx>
        <c:axId val="264143136"/>
        <c:scaling>
          <c:orientation val="minMax"/>
        </c:scaling>
        <c:delete val="0"/>
        <c:axPos val="r"/>
        <c:title>
          <c:tx>
            <c:rich>
              <a:bodyPr rot="0" vert="horz"/>
              <a:lstStyle/>
              <a:p>
                <a:pPr>
                  <a:defRPr/>
                </a:pPr>
                <a:r>
                  <a:rPr lang="ja-JP"/>
                  <a:t>在宅医療患者割合</a:t>
                </a:r>
                <a:br>
                  <a:rPr lang="en-US"/>
                </a:br>
                <a:r>
                  <a:rPr lang="en-US"/>
                  <a:t>(</a:t>
                </a:r>
                <a:r>
                  <a:rPr lang="ja-JP"/>
                  <a:t>医科</a:t>
                </a:r>
                <a:r>
                  <a:rPr lang="en-US"/>
                  <a:t>)(%)</a:t>
                </a:r>
                <a:endParaRPr lang="ja-JP"/>
              </a:p>
            </c:rich>
          </c:tx>
          <c:layout>
            <c:manualLayout>
              <c:xMode val="edge"/>
              <c:yMode val="edge"/>
              <c:x val="0.90146420152489426"/>
              <c:y val="7.7012954025908048E-3"/>
            </c:manualLayout>
          </c:layout>
          <c:overlay val="0"/>
        </c:title>
        <c:numFmt formatCode="0.0%" sourceLinked="1"/>
        <c:majorTickMark val="out"/>
        <c:minorTickMark val="none"/>
        <c:tickLblPos val="nextTo"/>
        <c:spPr>
          <a:ln w="9525">
            <a:solidFill>
              <a:srgbClr val="7F7F7F"/>
            </a:solidFill>
            <a:prstDash val="solid"/>
          </a:ln>
        </c:spPr>
        <c:crossAx val="264143696"/>
        <c:crosses val="max"/>
        <c:crossBetween val="between"/>
      </c:valAx>
      <c:catAx>
        <c:axId val="264143696"/>
        <c:scaling>
          <c:orientation val="minMax"/>
        </c:scaling>
        <c:delete val="1"/>
        <c:axPos val="b"/>
        <c:numFmt formatCode="General" sourceLinked="1"/>
        <c:majorTickMark val="out"/>
        <c:minorTickMark val="none"/>
        <c:tickLblPos val="nextTo"/>
        <c:crossAx val="264143136"/>
        <c:crosses val="autoZero"/>
        <c:auto val="1"/>
        <c:lblAlgn val="ctr"/>
        <c:lblOffset val="100"/>
        <c:noMultiLvlLbl val="0"/>
      </c:catAx>
    </c:plotArea>
    <c:legend>
      <c:legendPos val="t"/>
      <c:layout>
        <c:manualLayout>
          <c:xMode val="edge"/>
          <c:yMode val="edge"/>
          <c:x val="0.17461369753370878"/>
          <c:y val="3.2407304616211448E-2"/>
          <c:w val="0.63551795030360436"/>
          <c:h val="5.6190728847905345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'市区町村別_在宅(医科)'!$CK$4</c:f>
              <c:strCache>
                <c:ptCount val="1"/>
                <c:pt idx="0">
                  <c:v>在宅医療患者割合(医科)</c:v>
                </c:pt>
              </c:strCache>
            </c:strRef>
          </c:tx>
          <c:spPr>
            <a:solidFill>
              <a:schemeClr val="accent4">
                <a:lumMod val="60000"/>
                <a:lumOff val="40000"/>
              </a:schemeClr>
            </a:solidFill>
            <a:ln>
              <a:noFill/>
            </a:ln>
          </c:spPr>
          <c:invertIfNegative val="0"/>
          <c:dLbls>
            <c:dLbl>
              <c:idx val="26"/>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EB-4645-986F-F9AA2943E7E2}"/>
                </c:ext>
              </c:extLst>
            </c:dLbl>
            <c:dLbl>
              <c:idx val="27"/>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EB-4645-986F-F9AA2943E7E2}"/>
                </c:ext>
              </c:extLst>
            </c:dLbl>
            <c:dLbl>
              <c:idx val="28"/>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5-43C1-B1A9-96DA2D7FEDF3}"/>
                </c:ext>
              </c:extLst>
            </c:dLbl>
            <c:dLbl>
              <c:idx val="29"/>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7-4731-B30C-C000EF594BCF}"/>
                </c:ext>
              </c:extLst>
            </c:dLbl>
            <c:dLbl>
              <c:idx val="30"/>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37-4731-B30C-C000EF594BCF}"/>
                </c:ext>
              </c:extLst>
            </c:dLbl>
            <c:dLbl>
              <c:idx val="31"/>
              <c:layout>
                <c:manualLayout>
                  <c:x val="9.17826245373981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37-4731-B30C-C000EF594BCF}"/>
                </c:ext>
              </c:extLst>
            </c:dLbl>
            <c:dLbl>
              <c:idx val="32"/>
              <c:layout>
                <c:manualLayout>
                  <c:x val="9.17826245373981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37-4731-B30C-C000EF594BCF}"/>
                </c:ext>
              </c:extLst>
            </c:dLbl>
            <c:dLbl>
              <c:idx val="33"/>
              <c:layout>
                <c:manualLayout>
                  <c:x val="1.37673936806097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37-4731-B30C-C000EF594BCF}"/>
                </c:ext>
              </c:extLst>
            </c:dLbl>
            <c:dLbl>
              <c:idx val="34"/>
              <c:layout>
                <c:manualLayout>
                  <c:x val="1.37673936806097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37-4731-B30C-C000EF594BCF}"/>
                </c:ext>
              </c:extLst>
            </c:dLbl>
            <c:dLbl>
              <c:idx val="35"/>
              <c:layout>
                <c:manualLayout>
                  <c:x val="2.29456561343495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37-4731-B30C-C000EF594BCF}"/>
                </c:ext>
              </c:extLst>
            </c:dLbl>
            <c:dLbl>
              <c:idx val="36"/>
              <c:layout>
                <c:manualLayout>
                  <c:x val="2.29456561343495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37-4731-B30C-C000EF594BCF}"/>
                </c:ext>
              </c:extLst>
            </c:dLbl>
            <c:dLbl>
              <c:idx val="37"/>
              <c:layout>
                <c:manualLayout>
                  <c:x val="2.75937205723465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37-4731-B30C-C000EF594BCF}"/>
                </c:ext>
              </c:extLst>
            </c:dLbl>
            <c:dLbl>
              <c:idx val="38"/>
              <c:layout>
                <c:manualLayout>
                  <c:x val="2.75937205723465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37-4731-B30C-C000EF594BCF}"/>
                </c:ext>
              </c:extLst>
            </c:dLbl>
            <c:dLbl>
              <c:idx val="39"/>
              <c:layout>
                <c:manualLayout>
                  <c:x val="3.218282079573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37-4731-B30C-C000EF594BCF}"/>
                </c:ext>
              </c:extLst>
            </c:dLbl>
            <c:dLbl>
              <c:idx val="40"/>
              <c:layout>
                <c:manualLayout>
                  <c:x val="-3.05942081791327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37-4731-B30C-C000EF594BCF}"/>
                </c:ext>
              </c:extLst>
            </c:dLbl>
            <c:dLbl>
              <c:idx val="41"/>
              <c:layout>
                <c:manualLayout>
                  <c:x val="-3.05942081791327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37-4731-B30C-C000EF594BCF}"/>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'市区町村別_在宅(医科)'!$CK$7:$CK$80</c:f>
              <c:strCache>
                <c:ptCount val="74"/>
                <c:pt idx="0">
                  <c:v>中央区</c:v>
                </c:pt>
                <c:pt idx="1">
                  <c:v>東成区</c:v>
                </c:pt>
                <c:pt idx="2">
                  <c:v>田尻町</c:v>
                </c:pt>
                <c:pt idx="3">
                  <c:v>池田市</c:v>
                </c:pt>
                <c:pt idx="4">
                  <c:v>阿倍野区</c:v>
                </c:pt>
                <c:pt idx="5">
                  <c:v>豊中市</c:v>
                </c:pt>
                <c:pt idx="6">
                  <c:v>東住吉区</c:v>
                </c:pt>
                <c:pt idx="7">
                  <c:v>箕面市</c:v>
                </c:pt>
                <c:pt idx="8">
                  <c:v>福島区</c:v>
                </c:pt>
                <c:pt idx="9">
                  <c:v>北区</c:v>
                </c:pt>
                <c:pt idx="10">
                  <c:v>旭区</c:v>
                </c:pt>
                <c:pt idx="11">
                  <c:v>吹田市</c:v>
                </c:pt>
                <c:pt idx="12">
                  <c:v>天王寺区</c:v>
                </c:pt>
                <c:pt idx="13">
                  <c:v>住吉区</c:v>
                </c:pt>
                <c:pt idx="14">
                  <c:v>堺市西区</c:v>
                </c:pt>
                <c:pt idx="15">
                  <c:v>大阪市</c:v>
                </c:pt>
                <c:pt idx="16">
                  <c:v>八尾市</c:v>
                </c:pt>
                <c:pt idx="17">
                  <c:v>平野区</c:v>
                </c:pt>
                <c:pt idx="18">
                  <c:v>藤井寺市</c:v>
                </c:pt>
                <c:pt idx="19">
                  <c:v>生野区</c:v>
                </c:pt>
                <c:pt idx="20">
                  <c:v>西淀川区</c:v>
                </c:pt>
                <c:pt idx="21">
                  <c:v>城東区</c:v>
                </c:pt>
                <c:pt idx="22">
                  <c:v>守口市</c:v>
                </c:pt>
                <c:pt idx="23">
                  <c:v>都島区</c:v>
                </c:pt>
                <c:pt idx="24">
                  <c:v>東淀川区</c:v>
                </c:pt>
                <c:pt idx="25">
                  <c:v>浪速区</c:v>
                </c:pt>
                <c:pt idx="26">
                  <c:v>淀川区</c:v>
                </c:pt>
                <c:pt idx="27">
                  <c:v>松原市</c:v>
                </c:pt>
                <c:pt idx="28">
                  <c:v>東大阪市</c:v>
                </c:pt>
                <c:pt idx="29">
                  <c:v>大阪狭山市</c:v>
                </c:pt>
                <c:pt idx="30">
                  <c:v>堺市堺区</c:v>
                </c:pt>
                <c:pt idx="31">
                  <c:v>西成区</c:v>
                </c:pt>
                <c:pt idx="32">
                  <c:v>茨木市</c:v>
                </c:pt>
                <c:pt idx="33">
                  <c:v>富田林市</c:v>
                </c:pt>
                <c:pt idx="34">
                  <c:v>泉佐野市</c:v>
                </c:pt>
                <c:pt idx="35">
                  <c:v>高石市</c:v>
                </c:pt>
                <c:pt idx="36">
                  <c:v>堺市</c:v>
                </c:pt>
                <c:pt idx="37">
                  <c:v>西区</c:v>
                </c:pt>
                <c:pt idx="38">
                  <c:v>羽曳野市</c:v>
                </c:pt>
                <c:pt idx="39">
                  <c:v>大東市</c:v>
                </c:pt>
                <c:pt idx="40">
                  <c:v>鶴見区</c:v>
                </c:pt>
                <c:pt idx="41">
                  <c:v>岬町</c:v>
                </c:pt>
                <c:pt idx="42">
                  <c:v>堺市東区</c:v>
                </c:pt>
                <c:pt idx="43">
                  <c:v>堺市北区</c:v>
                </c:pt>
                <c:pt idx="44">
                  <c:v>堺市美原区</c:v>
                </c:pt>
                <c:pt idx="45">
                  <c:v>忠岡町</c:v>
                </c:pt>
                <c:pt idx="46">
                  <c:v>柏原市</c:v>
                </c:pt>
                <c:pt idx="47">
                  <c:v>此花区</c:v>
                </c:pt>
                <c:pt idx="48">
                  <c:v>堺市中区</c:v>
                </c:pt>
                <c:pt idx="49">
                  <c:v>枚方市</c:v>
                </c:pt>
                <c:pt idx="50">
                  <c:v>高槻市</c:v>
                </c:pt>
                <c:pt idx="51">
                  <c:v>四條畷市</c:v>
                </c:pt>
                <c:pt idx="52">
                  <c:v>寝屋川市</c:v>
                </c:pt>
                <c:pt idx="53">
                  <c:v>豊能町</c:v>
                </c:pt>
                <c:pt idx="54">
                  <c:v>熊取町</c:v>
                </c:pt>
                <c:pt idx="55">
                  <c:v>摂津市</c:v>
                </c:pt>
                <c:pt idx="56">
                  <c:v>岸和田市</c:v>
                </c:pt>
                <c:pt idx="57">
                  <c:v>住之江区</c:v>
                </c:pt>
                <c:pt idx="58">
                  <c:v>堺市南区</c:v>
                </c:pt>
                <c:pt idx="59">
                  <c:v>交野市</c:v>
                </c:pt>
                <c:pt idx="60">
                  <c:v>泉大津市</c:v>
                </c:pt>
                <c:pt idx="61">
                  <c:v>阪南市</c:v>
                </c:pt>
                <c:pt idx="62">
                  <c:v>貝塚市</c:v>
                </c:pt>
                <c:pt idx="63">
                  <c:v>和泉市</c:v>
                </c:pt>
                <c:pt idx="64">
                  <c:v>太子町</c:v>
                </c:pt>
                <c:pt idx="65">
                  <c:v>河南町</c:v>
                </c:pt>
                <c:pt idx="66">
                  <c:v>大正区</c:v>
                </c:pt>
                <c:pt idx="67">
                  <c:v>港区</c:v>
                </c:pt>
                <c:pt idx="68">
                  <c:v>河内長野市</c:v>
                </c:pt>
                <c:pt idx="69">
                  <c:v>門真市</c:v>
                </c:pt>
                <c:pt idx="70">
                  <c:v>千早赤阪村</c:v>
                </c:pt>
                <c:pt idx="71">
                  <c:v>島本町</c:v>
                </c:pt>
                <c:pt idx="72">
                  <c:v>泉南市</c:v>
                </c:pt>
                <c:pt idx="73">
                  <c:v>能勢町</c:v>
                </c:pt>
              </c:strCache>
            </c:strRef>
          </c:cat>
          <c:val>
            <c:numRef>
              <c:f>'市区町村別_在宅(医科)'!$CM$7:$CM$80</c:f>
              <c:numCache>
                <c:formatCode>0.0%</c:formatCode>
                <c:ptCount val="74"/>
                <c:pt idx="0">
                  <c:v>0.14899999999999999</c:v>
                </c:pt>
                <c:pt idx="1">
                  <c:v>0.14399999999999999</c:v>
                </c:pt>
                <c:pt idx="2">
                  <c:v>0.14299999999999999</c:v>
                </c:pt>
                <c:pt idx="3">
                  <c:v>0.14099999999999999</c:v>
                </c:pt>
                <c:pt idx="4">
                  <c:v>0.14000000000000001</c:v>
                </c:pt>
                <c:pt idx="5">
                  <c:v>0.14000000000000001</c:v>
                </c:pt>
                <c:pt idx="6">
                  <c:v>0.13900000000000001</c:v>
                </c:pt>
                <c:pt idx="7">
                  <c:v>0.13800000000000001</c:v>
                </c:pt>
                <c:pt idx="8">
                  <c:v>0.13700000000000001</c:v>
                </c:pt>
                <c:pt idx="9">
                  <c:v>0.13700000000000001</c:v>
                </c:pt>
                <c:pt idx="10">
                  <c:v>0.13600000000000001</c:v>
                </c:pt>
                <c:pt idx="11">
                  <c:v>0.13500000000000001</c:v>
                </c:pt>
                <c:pt idx="12">
                  <c:v>0.13300000000000001</c:v>
                </c:pt>
                <c:pt idx="13">
                  <c:v>0.13100000000000001</c:v>
                </c:pt>
                <c:pt idx="14">
                  <c:v>0.13100000000000001</c:v>
                </c:pt>
                <c:pt idx="15">
                  <c:v>0.129</c:v>
                </c:pt>
                <c:pt idx="16">
                  <c:v>0.129</c:v>
                </c:pt>
                <c:pt idx="17">
                  <c:v>0.128</c:v>
                </c:pt>
                <c:pt idx="18">
                  <c:v>0.128</c:v>
                </c:pt>
                <c:pt idx="19">
                  <c:v>0.126</c:v>
                </c:pt>
                <c:pt idx="20">
                  <c:v>0.126</c:v>
                </c:pt>
                <c:pt idx="21">
                  <c:v>0.125</c:v>
                </c:pt>
                <c:pt idx="22">
                  <c:v>0.125</c:v>
                </c:pt>
                <c:pt idx="23">
                  <c:v>0.124</c:v>
                </c:pt>
                <c:pt idx="24">
                  <c:v>0.124</c:v>
                </c:pt>
                <c:pt idx="25">
                  <c:v>0.122</c:v>
                </c:pt>
                <c:pt idx="26">
                  <c:v>0.121</c:v>
                </c:pt>
                <c:pt idx="27">
                  <c:v>0.121</c:v>
                </c:pt>
                <c:pt idx="28">
                  <c:v>0.121</c:v>
                </c:pt>
                <c:pt idx="29">
                  <c:v>0.121</c:v>
                </c:pt>
                <c:pt idx="30">
                  <c:v>0.121</c:v>
                </c:pt>
                <c:pt idx="31">
                  <c:v>0.12</c:v>
                </c:pt>
                <c:pt idx="32">
                  <c:v>0.12</c:v>
                </c:pt>
                <c:pt idx="33">
                  <c:v>0.11899999999999999</c:v>
                </c:pt>
                <c:pt idx="34">
                  <c:v>0.11899999999999999</c:v>
                </c:pt>
                <c:pt idx="35">
                  <c:v>0.11700000000000001</c:v>
                </c:pt>
                <c:pt idx="36">
                  <c:v>0.11700000000000001</c:v>
                </c:pt>
                <c:pt idx="37">
                  <c:v>0.11600000000000001</c:v>
                </c:pt>
                <c:pt idx="38">
                  <c:v>0.11600000000000001</c:v>
                </c:pt>
                <c:pt idx="39">
                  <c:v>0.115</c:v>
                </c:pt>
                <c:pt idx="40">
                  <c:v>0.114</c:v>
                </c:pt>
                <c:pt idx="41">
                  <c:v>0.114</c:v>
                </c:pt>
                <c:pt idx="42">
                  <c:v>0.112</c:v>
                </c:pt>
                <c:pt idx="43">
                  <c:v>0.112</c:v>
                </c:pt>
                <c:pt idx="44">
                  <c:v>0.112</c:v>
                </c:pt>
                <c:pt idx="45">
                  <c:v>0.11</c:v>
                </c:pt>
                <c:pt idx="46">
                  <c:v>0.108</c:v>
                </c:pt>
                <c:pt idx="47">
                  <c:v>0.108</c:v>
                </c:pt>
                <c:pt idx="48">
                  <c:v>0.107</c:v>
                </c:pt>
                <c:pt idx="49">
                  <c:v>0.107</c:v>
                </c:pt>
                <c:pt idx="50">
                  <c:v>0.107</c:v>
                </c:pt>
                <c:pt idx="51">
                  <c:v>0.107</c:v>
                </c:pt>
                <c:pt idx="52">
                  <c:v>0.106</c:v>
                </c:pt>
                <c:pt idx="53">
                  <c:v>0.105</c:v>
                </c:pt>
                <c:pt idx="54">
                  <c:v>0.105</c:v>
                </c:pt>
                <c:pt idx="55">
                  <c:v>0.105</c:v>
                </c:pt>
                <c:pt idx="56">
                  <c:v>0.10299999999999999</c:v>
                </c:pt>
                <c:pt idx="57">
                  <c:v>0.10299999999999999</c:v>
                </c:pt>
                <c:pt idx="58">
                  <c:v>0.10299999999999999</c:v>
                </c:pt>
                <c:pt idx="59">
                  <c:v>0.10199999999999999</c:v>
                </c:pt>
                <c:pt idx="60">
                  <c:v>0.10199999999999999</c:v>
                </c:pt>
                <c:pt idx="61">
                  <c:v>0.1</c:v>
                </c:pt>
                <c:pt idx="62">
                  <c:v>9.9000000000000005E-2</c:v>
                </c:pt>
                <c:pt idx="63">
                  <c:v>9.9000000000000005E-2</c:v>
                </c:pt>
                <c:pt idx="64">
                  <c:v>9.8000000000000004E-2</c:v>
                </c:pt>
                <c:pt idx="65">
                  <c:v>9.7000000000000003E-2</c:v>
                </c:pt>
                <c:pt idx="66">
                  <c:v>9.4E-2</c:v>
                </c:pt>
                <c:pt idx="67">
                  <c:v>9.1999999999999998E-2</c:v>
                </c:pt>
                <c:pt idx="68">
                  <c:v>9.0999999999999998E-2</c:v>
                </c:pt>
                <c:pt idx="69">
                  <c:v>9.0999999999999998E-2</c:v>
                </c:pt>
                <c:pt idx="70">
                  <c:v>8.8999999999999996E-2</c:v>
                </c:pt>
                <c:pt idx="71">
                  <c:v>8.6999999999999994E-2</c:v>
                </c:pt>
                <c:pt idx="72">
                  <c:v>8.3000000000000004E-2</c:v>
                </c:pt>
                <c:pt idx="73">
                  <c:v>7.9000000000000001E-2</c:v>
                </c:pt>
              </c:numCache>
            </c:numRef>
          </c:val>
          <c:extLst>
            <c:ext xmlns:c16="http://schemas.microsoft.com/office/drawing/2014/chart" uri="{C3380CC4-5D6E-409C-BE32-E72D297353CC}">
              <c16:uniqueId val="{00000000-0C3C-4D91-89C0-7026496F01FD}"/>
            </c:ext>
          </c:extLst>
        </c:ser>
        <c:dLbls>
          <c:showLegendKey val="0"/>
          <c:showVal val="0"/>
          <c:showCatName val="0"/>
          <c:showSerName val="0"/>
          <c:showPercent val="0"/>
          <c:showBubbleSize val="0"/>
        </c:dLbls>
        <c:gapWidth val="150"/>
        <c:axId val="266085888"/>
        <c:axId val="26608644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238502329194885"/>
                  <c:y val="-0.8930318253968253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C3C-4D91-89C0-7026496F01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'市区町村別_在宅(医科)'!$CX$7:$CX$80</c:f>
              <c:numCache>
                <c:formatCode>0.0%</c:formatCode>
                <c:ptCount val="74"/>
                <c:pt idx="0">
                  <c:v>0.123</c:v>
                </c:pt>
                <c:pt idx="1">
                  <c:v>0.123</c:v>
                </c:pt>
                <c:pt idx="2">
                  <c:v>0.123</c:v>
                </c:pt>
                <c:pt idx="3">
                  <c:v>0.123</c:v>
                </c:pt>
                <c:pt idx="4">
                  <c:v>0.123</c:v>
                </c:pt>
                <c:pt idx="5">
                  <c:v>0.123</c:v>
                </c:pt>
                <c:pt idx="6">
                  <c:v>0.123</c:v>
                </c:pt>
                <c:pt idx="7">
                  <c:v>0.123</c:v>
                </c:pt>
                <c:pt idx="8">
                  <c:v>0.123</c:v>
                </c:pt>
                <c:pt idx="9">
                  <c:v>0.123</c:v>
                </c:pt>
                <c:pt idx="10">
                  <c:v>0.123</c:v>
                </c:pt>
                <c:pt idx="11">
                  <c:v>0.123</c:v>
                </c:pt>
                <c:pt idx="12">
                  <c:v>0.123</c:v>
                </c:pt>
                <c:pt idx="13">
                  <c:v>0.123</c:v>
                </c:pt>
                <c:pt idx="14">
                  <c:v>0.123</c:v>
                </c:pt>
                <c:pt idx="15">
                  <c:v>0.123</c:v>
                </c:pt>
                <c:pt idx="16">
                  <c:v>0.123</c:v>
                </c:pt>
                <c:pt idx="17">
                  <c:v>0.123</c:v>
                </c:pt>
                <c:pt idx="18">
                  <c:v>0.123</c:v>
                </c:pt>
                <c:pt idx="19">
                  <c:v>0.123</c:v>
                </c:pt>
                <c:pt idx="20">
                  <c:v>0.123</c:v>
                </c:pt>
                <c:pt idx="21">
                  <c:v>0.123</c:v>
                </c:pt>
                <c:pt idx="22">
                  <c:v>0.123</c:v>
                </c:pt>
                <c:pt idx="23">
                  <c:v>0.123</c:v>
                </c:pt>
                <c:pt idx="24">
                  <c:v>0.123</c:v>
                </c:pt>
                <c:pt idx="25">
                  <c:v>0.123</c:v>
                </c:pt>
                <c:pt idx="26">
                  <c:v>0.123</c:v>
                </c:pt>
                <c:pt idx="27">
                  <c:v>0.123</c:v>
                </c:pt>
                <c:pt idx="28">
                  <c:v>0.123</c:v>
                </c:pt>
                <c:pt idx="29">
                  <c:v>0.123</c:v>
                </c:pt>
                <c:pt idx="30">
                  <c:v>0.123</c:v>
                </c:pt>
                <c:pt idx="31">
                  <c:v>0.123</c:v>
                </c:pt>
                <c:pt idx="32">
                  <c:v>0.123</c:v>
                </c:pt>
                <c:pt idx="33">
                  <c:v>0.123</c:v>
                </c:pt>
                <c:pt idx="34">
                  <c:v>0.123</c:v>
                </c:pt>
                <c:pt idx="35">
                  <c:v>0.123</c:v>
                </c:pt>
                <c:pt idx="36">
                  <c:v>0.123</c:v>
                </c:pt>
                <c:pt idx="37">
                  <c:v>0.123</c:v>
                </c:pt>
                <c:pt idx="38">
                  <c:v>0.123</c:v>
                </c:pt>
                <c:pt idx="39">
                  <c:v>0.123</c:v>
                </c:pt>
                <c:pt idx="40">
                  <c:v>0.123</c:v>
                </c:pt>
                <c:pt idx="41">
                  <c:v>0.123</c:v>
                </c:pt>
                <c:pt idx="42">
                  <c:v>0.123</c:v>
                </c:pt>
                <c:pt idx="43">
                  <c:v>0.123</c:v>
                </c:pt>
                <c:pt idx="44">
                  <c:v>0.123</c:v>
                </c:pt>
                <c:pt idx="45">
                  <c:v>0.123</c:v>
                </c:pt>
                <c:pt idx="46">
                  <c:v>0.123</c:v>
                </c:pt>
                <c:pt idx="47">
                  <c:v>0.123</c:v>
                </c:pt>
                <c:pt idx="48">
                  <c:v>0.123</c:v>
                </c:pt>
                <c:pt idx="49">
                  <c:v>0.123</c:v>
                </c:pt>
                <c:pt idx="50">
                  <c:v>0.123</c:v>
                </c:pt>
                <c:pt idx="51">
                  <c:v>0.123</c:v>
                </c:pt>
                <c:pt idx="52">
                  <c:v>0.123</c:v>
                </c:pt>
                <c:pt idx="53">
                  <c:v>0.123</c:v>
                </c:pt>
                <c:pt idx="54">
                  <c:v>0.123</c:v>
                </c:pt>
                <c:pt idx="55">
                  <c:v>0.123</c:v>
                </c:pt>
                <c:pt idx="56">
                  <c:v>0.123</c:v>
                </c:pt>
                <c:pt idx="57">
                  <c:v>0.123</c:v>
                </c:pt>
                <c:pt idx="58">
                  <c:v>0.123</c:v>
                </c:pt>
                <c:pt idx="59">
                  <c:v>0.123</c:v>
                </c:pt>
                <c:pt idx="60">
                  <c:v>0.123</c:v>
                </c:pt>
                <c:pt idx="61">
                  <c:v>0.123</c:v>
                </c:pt>
                <c:pt idx="62">
                  <c:v>0.123</c:v>
                </c:pt>
                <c:pt idx="63">
                  <c:v>0.123</c:v>
                </c:pt>
                <c:pt idx="64">
                  <c:v>0.123</c:v>
                </c:pt>
                <c:pt idx="65">
                  <c:v>0.123</c:v>
                </c:pt>
                <c:pt idx="66">
                  <c:v>0.123</c:v>
                </c:pt>
                <c:pt idx="67">
                  <c:v>0.123</c:v>
                </c:pt>
                <c:pt idx="68">
                  <c:v>0.123</c:v>
                </c:pt>
                <c:pt idx="69">
                  <c:v>0.123</c:v>
                </c:pt>
                <c:pt idx="70">
                  <c:v>0.123</c:v>
                </c:pt>
                <c:pt idx="71">
                  <c:v>0.123</c:v>
                </c:pt>
                <c:pt idx="72">
                  <c:v>0.123</c:v>
                </c:pt>
                <c:pt idx="73">
                  <c:v>0.123</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0C3C-4D91-89C0-7026496F01FD}"/>
            </c:ext>
          </c:extLst>
        </c:ser>
        <c:dLbls>
          <c:showLegendKey val="0"/>
          <c:showVal val="0"/>
          <c:showCatName val="0"/>
          <c:showSerName val="0"/>
          <c:showPercent val="0"/>
          <c:showBubbleSize val="0"/>
        </c:dLbls>
        <c:axId val="266087568"/>
        <c:axId val="266087008"/>
      </c:scatterChart>
      <c:catAx>
        <c:axId val="266085888"/>
        <c:scaling>
          <c:orientation val="maxMin"/>
        </c:scaling>
        <c:delete val="0"/>
        <c:axPos val="l"/>
        <c:numFmt formatCode="General" sourceLinked="0"/>
        <c:majorTickMark val="none"/>
        <c:minorTickMark val="none"/>
        <c:tickLblPos val="nextTo"/>
        <c:spPr>
          <a:ln>
            <a:solidFill>
              <a:srgbClr val="7F7F7F"/>
            </a:solidFill>
          </a:ln>
        </c:spPr>
        <c:crossAx val="266086448"/>
        <c:crosses val="autoZero"/>
        <c:auto val="1"/>
        <c:lblAlgn val="ctr"/>
        <c:lblOffset val="100"/>
        <c:noMultiLvlLbl val="0"/>
      </c:catAx>
      <c:valAx>
        <c:axId val="26608644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266085888"/>
        <c:crosses val="autoZero"/>
        <c:crossBetween val="between"/>
      </c:valAx>
      <c:valAx>
        <c:axId val="266087008"/>
        <c:scaling>
          <c:orientation val="minMax"/>
          <c:max val="50"/>
          <c:min val="0"/>
        </c:scaling>
        <c:delete val="1"/>
        <c:axPos val="r"/>
        <c:numFmt formatCode="General" sourceLinked="1"/>
        <c:majorTickMark val="out"/>
        <c:minorTickMark val="none"/>
        <c:tickLblPos val="nextTo"/>
        <c:crossAx val="266087568"/>
        <c:crosses val="max"/>
        <c:crossBetween val="midCat"/>
      </c:valAx>
      <c:valAx>
        <c:axId val="266087568"/>
        <c:scaling>
          <c:orientation val="minMax"/>
        </c:scaling>
        <c:delete val="1"/>
        <c:axPos val="b"/>
        <c:numFmt formatCode="0.0%" sourceLinked="1"/>
        <c:majorTickMark val="out"/>
        <c:minorTickMark val="none"/>
        <c:tickLblPos val="nextTo"/>
        <c:crossAx val="26608700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'市区町村別_在宅(医科)'!$CP$6</c:f>
              <c:strCache>
                <c:ptCount val="1"/>
                <c:pt idx="0">
                  <c:v>前年度との差分(在宅医療患者割合(医科))</c:v>
                </c:pt>
              </c:strCache>
            </c:strRef>
          </c:tx>
          <c:spPr>
            <a:solidFill>
              <a:schemeClr val="accent1"/>
            </a:solidFill>
            <a:ln>
              <a:noFill/>
            </a:ln>
          </c:spPr>
          <c:invertIfNegative val="0"/>
          <c:dLbls>
            <c:dLbl>
              <c:idx val="6"/>
              <c:layout>
                <c:manualLayout>
                  <c:x val="1.69030629030949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BC-4E50-976E-E2943D207AF7}"/>
                </c:ext>
              </c:extLst>
            </c:dLbl>
            <c:dLbl>
              <c:idx val="11"/>
              <c:layout>
                <c:manualLayout>
                  <c:x val="1.68983507258988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BC-4E50-976E-E2943D207AF7}"/>
                </c:ext>
              </c:extLst>
            </c:dLbl>
            <c:dLbl>
              <c:idx val="12"/>
              <c:layout>
                <c:manualLayout>
                  <c:x val="1.68983507258988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BC-4E50-976E-E2943D207AF7}"/>
                </c:ext>
              </c:extLst>
            </c:dLbl>
            <c:dLbl>
              <c:idx val="16"/>
              <c:layout>
                <c:manualLayout>
                  <c:x val="1.69030629030949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BC-4E50-976E-E2943D207AF7}"/>
                </c:ext>
              </c:extLst>
            </c:dLbl>
            <c:dLbl>
              <c:idx val="22"/>
              <c:layout>
                <c:manualLayout>
                  <c:x val="1.69030629030949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BC-4E50-976E-E2943D207AF7}"/>
                </c:ext>
              </c:extLst>
            </c:dLbl>
            <c:dLbl>
              <c:idx val="28"/>
              <c:layout>
                <c:manualLayout>
                  <c:x val="1.68983507258988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BC-4E50-976E-E2943D207AF7}"/>
                </c:ext>
              </c:extLst>
            </c:dLbl>
            <c:dLbl>
              <c:idx val="30"/>
              <c:layout>
                <c:manualLayout>
                  <c:x val="1.68983507258988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BC-4E50-976E-E2943D207AF7}"/>
                </c:ext>
              </c:extLst>
            </c:dLbl>
            <c:dLbl>
              <c:idx val="32"/>
              <c:layout>
                <c:manualLayout>
                  <c:x val="1.68792603670011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2F-4867-9CB7-0CB7516C4074}"/>
                </c:ext>
              </c:extLst>
            </c:dLbl>
            <c:dLbl>
              <c:idx val="37"/>
              <c:layout>
                <c:manualLayout>
                  <c:x val="1.68983507258988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BC-4E50-976E-E2943D207AF7}"/>
                </c:ext>
              </c:extLst>
            </c:dLbl>
            <c:dLbl>
              <c:idx val="42"/>
              <c:layout>
                <c:manualLayout>
                  <c:x val="1.68983507258988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BC-4E50-976E-E2943D207AF7}"/>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'市区町村別_在宅(医科)'!$CK$7:$CK$80</c:f>
              <c:strCache>
                <c:ptCount val="74"/>
                <c:pt idx="0">
                  <c:v>中央区</c:v>
                </c:pt>
                <c:pt idx="1">
                  <c:v>東成区</c:v>
                </c:pt>
                <c:pt idx="2">
                  <c:v>田尻町</c:v>
                </c:pt>
                <c:pt idx="3">
                  <c:v>池田市</c:v>
                </c:pt>
                <c:pt idx="4">
                  <c:v>阿倍野区</c:v>
                </c:pt>
                <c:pt idx="5">
                  <c:v>豊中市</c:v>
                </c:pt>
                <c:pt idx="6">
                  <c:v>東住吉区</c:v>
                </c:pt>
                <c:pt idx="7">
                  <c:v>箕面市</c:v>
                </c:pt>
                <c:pt idx="8">
                  <c:v>福島区</c:v>
                </c:pt>
                <c:pt idx="9">
                  <c:v>北区</c:v>
                </c:pt>
                <c:pt idx="10">
                  <c:v>旭区</c:v>
                </c:pt>
                <c:pt idx="11">
                  <c:v>吹田市</c:v>
                </c:pt>
                <c:pt idx="12">
                  <c:v>天王寺区</c:v>
                </c:pt>
                <c:pt idx="13">
                  <c:v>住吉区</c:v>
                </c:pt>
                <c:pt idx="14">
                  <c:v>堺市西区</c:v>
                </c:pt>
                <c:pt idx="15">
                  <c:v>大阪市</c:v>
                </c:pt>
                <c:pt idx="16">
                  <c:v>八尾市</c:v>
                </c:pt>
                <c:pt idx="17">
                  <c:v>平野区</c:v>
                </c:pt>
                <c:pt idx="18">
                  <c:v>藤井寺市</c:v>
                </c:pt>
                <c:pt idx="19">
                  <c:v>生野区</c:v>
                </c:pt>
                <c:pt idx="20">
                  <c:v>西淀川区</c:v>
                </c:pt>
                <c:pt idx="21">
                  <c:v>城東区</c:v>
                </c:pt>
                <c:pt idx="22">
                  <c:v>守口市</c:v>
                </c:pt>
                <c:pt idx="23">
                  <c:v>都島区</c:v>
                </c:pt>
                <c:pt idx="24">
                  <c:v>東淀川区</c:v>
                </c:pt>
                <c:pt idx="25">
                  <c:v>浪速区</c:v>
                </c:pt>
                <c:pt idx="26">
                  <c:v>淀川区</c:v>
                </c:pt>
                <c:pt idx="27">
                  <c:v>松原市</c:v>
                </c:pt>
                <c:pt idx="28">
                  <c:v>東大阪市</c:v>
                </c:pt>
                <c:pt idx="29">
                  <c:v>大阪狭山市</c:v>
                </c:pt>
                <c:pt idx="30">
                  <c:v>堺市堺区</c:v>
                </c:pt>
                <c:pt idx="31">
                  <c:v>西成区</c:v>
                </c:pt>
                <c:pt idx="32">
                  <c:v>茨木市</c:v>
                </c:pt>
                <c:pt idx="33">
                  <c:v>富田林市</c:v>
                </c:pt>
                <c:pt idx="34">
                  <c:v>泉佐野市</c:v>
                </c:pt>
                <c:pt idx="35">
                  <c:v>高石市</c:v>
                </c:pt>
                <c:pt idx="36">
                  <c:v>堺市</c:v>
                </c:pt>
                <c:pt idx="37">
                  <c:v>西区</c:v>
                </c:pt>
                <c:pt idx="38">
                  <c:v>羽曳野市</c:v>
                </c:pt>
                <c:pt idx="39">
                  <c:v>大東市</c:v>
                </c:pt>
                <c:pt idx="40">
                  <c:v>鶴見区</c:v>
                </c:pt>
                <c:pt idx="41">
                  <c:v>岬町</c:v>
                </c:pt>
                <c:pt idx="42">
                  <c:v>堺市東区</c:v>
                </c:pt>
                <c:pt idx="43">
                  <c:v>堺市北区</c:v>
                </c:pt>
                <c:pt idx="44">
                  <c:v>堺市美原区</c:v>
                </c:pt>
                <c:pt idx="45">
                  <c:v>忠岡町</c:v>
                </c:pt>
                <c:pt idx="46">
                  <c:v>柏原市</c:v>
                </c:pt>
                <c:pt idx="47">
                  <c:v>此花区</c:v>
                </c:pt>
                <c:pt idx="48">
                  <c:v>堺市中区</c:v>
                </c:pt>
                <c:pt idx="49">
                  <c:v>枚方市</c:v>
                </c:pt>
                <c:pt idx="50">
                  <c:v>高槻市</c:v>
                </c:pt>
                <c:pt idx="51">
                  <c:v>四條畷市</c:v>
                </c:pt>
                <c:pt idx="52">
                  <c:v>寝屋川市</c:v>
                </c:pt>
                <c:pt idx="53">
                  <c:v>豊能町</c:v>
                </c:pt>
                <c:pt idx="54">
                  <c:v>熊取町</c:v>
                </c:pt>
                <c:pt idx="55">
                  <c:v>摂津市</c:v>
                </c:pt>
                <c:pt idx="56">
                  <c:v>岸和田市</c:v>
                </c:pt>
                <c:pt idx="57">
                  <c:v>住之江区</c:v>
                </c:pt>
                <c:pt idx="58">
                  <c:v>堺市南区</c:v>
                </c:pt>
                <c:pt idx="59">
                  <c:v>交野市</c:v>
                </c:pt>
                <c:pt idx="60">
                  <c:v>泉大津市</c:v>
                </c:pt>
                <c:pt idx="61">
                  <c:v>阪南市</c:v>
                </c:pt>
                <c:pt idx="62">
                  <c:v>貝塚市</c:v>
                </c:pt>
                <c:pt idx="63">
                  <c:v>和泉市</c:v>
                </c:pt>
                <c:pt idx="64">
                  <c:v>太子町</c:v>
                </c:pt>
                <c:pt idx="65">
                  <c:v>河南町</c:v>
                </c:pt>
                <c:pt idx="66">
                  <c:v>大正区</c:v>
                </c:pt>
                <c:pt idx="67">
                  <c:v>港区</c:v>
                </c:pt>
                <c:pt idx="68">
                  <c:v>河内長野市</c:v>
                </c:pt>
                <c:pt idx="69">
                  <c:v>門真市</c:v>
                </c:pt>
                <c:pt idx="70">
                  <c:v>千早赤阪村</c:v>
                </c:pt>
                <c:pt idx="71">
                  <c:v>島本町</c:v>
                </c:pt>
                <c:pt idx="72">
                  <c:v>泉南市</c:v>
                </c:pt>
                <c:pt idx="73">
                  <c:v>能勢町</c:v>
                </c:pt>
              </c:strCache>
            </c:strRef>
          </c:cat>
          <c:val>
            <c:numRef>
              <c:f>'市区町村別_在宅(医科)'!$CP$7:$CP$80</c:f>
              <c:numCache>
                <c:formatCode>General</c:formatCode>
                <c:ptCount val="74"/>
                <c:pt idx="0">
                  <c:v>0.10000000000000009</c:v>
                </c:pt>
                <c:pt idx="1">
                  <c:v>0.49999999999999767</c:v>
                </c:pt>
                <c:pt idx="2">
                  <c:v>-0.9000000000000008</c:v>
                </c:pt>
                <c:pt idx="3">
                  <c:v>0.49999999999999767</c:v>
                </c:pt>
                <c:pt idx="4">
                  <c:v>0.9000000000000008</c:v>
                </c:pt>
                <c:pt idx="5">
                  <c:v>0.80000000000000071</c:v>
                </c:pt>
                <c:pt idx="6">
                  <c:v>0.30000000000000027</c:v>
                </c:pt>
                <c:pt idx="7">
                  <c:v>0.20000000000000018</c:v>
                </c:pt>
                <c:pt idx="8">
                  <c:v>0.40000000000000036</c:v>
                </c:pt>
                <c:pt idx="9">
                  <c:v>0</c:v>
                </c:pt>
                <c:pt idx="10">
                  <c:v>0.70000000000000062</c:v>
                </c:pt>
                <c:pt idx="11">
                  <c:v>0.30000000000000027</c:v>
                </c:pt>
                <c:pt idx="12">
                  <c:v>0.30000000000000027</c:v>
                </c:pt>
                <c:pt idx="13">
                  <c:v>-0.20000000000000018</c:v>
                </c:pt>
                <c:pt idx="14">
                  <c:v>0.10000000000000009</c:v>
                </c:pt>
                <c:pt idx="15">
                  <c:v>0.50000000000000044</c:v>
                </c:pt>
                <c:pt idx="16">
                  <c:v>0.30000000000000027</c:v>
                </c:pt>
                <c:pt idx="17">
                  <c:v>1.1999999999999997</c:v>
                </c:pt>
                <c:pt idx="18">
                  <c:v>0.60000000000000053</c:v>
                </c:pt>
                <c:pt idx="19">
                  <c:v>0.50000000000000044</c:v>
                </c:pt>
                <c:pt idx="20">
                  <c:v>0.60000000000000053</c:v>
                </c:pt>
                <c:pt idx="21">
                  <c:v>0.20000000000000018</c:v>
                </c:pt>
                <c:pt idx="22">
                  <c:v>0.30000000000000027</c:v>
                </c:pt>
                <c:pt idx="23">
                  <c:v>0.89999999999999947</c:v>
                </c:pt>
                <c:pt idx="24">
                  <c:v>0.79999999999999938</c:v>
                </c:pt>
                <c:pt idx="25">
                  <c:v>1.0999999999999996</c:v>
                </c:pt>
                <c:pt idx="26">
                  <c:v>0.69999999999999929</c:v>
                </c:pt>
                <c:pt idx="27">
                  <c:v>0.69999999999999929</c:v>
                </c:pt>
                <c:pt idx="28">
                  <c:v>0.30000000000000027</c:v>
                </c:pt>
                <c:pt idx="29">
                  <c:v>0.10000000000000009</c:v>
                </c:pt>
                <c:pt idx="30">
                  <c:v>0.30000000000000027</c:v>
                </c:pt>
                <c:pt idx="31">
                  <c:v>0.89999999999999947</c:v>
                </c:pt>
                <c:pt idx="32">
                  <c:v>0.29999999999999888</c:v>
                </c:pt>
                <c:pt idx="33">
                  <c:v>0.19999999999999879</c:v>
                </c:pt>
                <c:pt idx="34">
                  <c:v>0.5999999999999992</c:v>
                </c:pt>
                <c:pt idx="35">
                  <c:v>-0.19999999999999879</c:v>
                </c:pt>
                <c:pt idx="36">
                  <c:v>0.20000000000000018</c:v>
                </c:pt>
                <c:pt idx="37">
                  <c:v>0.30000000000000027</c:v>
                </c:pt>
                <c:pt idx="38">
                  <c:v>0.20000000000000018</c:v>
                </c:pt>
                <c:pt idx="39">
                  <c:v>0.60000000000000053</c:v>
                </c:pt>
                <c:pt idx="40">
                  <c:v>0.20000000000000018</c:v>
                </c:pt>
                <c:pt idx="41">
                  <c:v>0.80000000000000071</c:v>
                </c:pt>
                <c:pt idx="42">
                  <c:v>0.30000000000000027</c:v>
                </c:pt>
                <c:pt idx="43">
                  <c:v>0.20000000000000018</c:v>
                </c:pt>
                <c:pt idx="44">
                  <c:v>0</c:v>
                </c:pt>
                <c:pt idx="45">
                  <c:v>1.5</c:v>
                </c:pt>
                <c:pt idx="46">
                  <c:v>0.10000000000000009</c:v>
                </c:pt>
                <c:pt idx="47">
                  <c:v>0.10000000000000009</c:v>
                </c:pt>
                <c:pt idx="48">
                  <c:v>0.10000000000000009</c:v>
                </c:pt>
                <c:pt idx="49">
                  <c:v>0.10000000000000009</c:v>
                </c:pt>
                <c:pt idx="50">
                  <c:v>0.20000000000000018</c:v>
                </c:pt>
                <c:pt idx="51">
                  <c:v>0.40000000000000036</c:v>
                </c:pt>
                <c:pt idx="52">
                  <c:v>0.10000000000000009</c:v>
                </c:pt>
                <c:pt idx="53">
                  <c:v>0.79999999999999938</c:v>
                </c:pt>
                <c:pt idx="54">
                  <c:v>0.10000000000000009</c:v>
                </c:pt>
                <c:pt idx="55">
                  <c:v>0.10000000000000009</c:v>
                </c:pt>
                <c:pt idx="56">
                  <c:v>0.39999999999999897</c:v>
                </c:pt>
                <c:pt idx="57">
                  <c:v>0</c:v>
                </c:pt>
                <c:pt idx="58">
                  <c:v>0.19999999999999879</c:v>
                </c:pt>
                <c:pt idx="59">
                  <c:v>9.9999999999998701E-2</c:v>
                </c:pt>
                <c:pt idx="60">
                  <c:v>0</c:v>
                </c:pt>
                <c:pt idx="61">
                  <c:v>0.50000000000000044</c:v>
                </c:pt>
                <c:pt idx="62">
                  <c:v>0.10000000000000009</c:v>
                </c:pt>
                <c:pt idx="63">
                  <c:v>0.10000000000000009</c:v>
                </c:pt>
                <c:pt idx="64">
                  <c:v>-1.2999999999999998</c:v>
                </c:pt>
                <c:pt idx="65">
                  <c:v>0.50000000000000044</c:v>
                </c:pt>
                <c:pt idx="66">
                  <c:v>0.20000000000000018</c:v>
                </c:pt>
                <c:pt idx="67">
                  <c:v>0.99999999999999956</c:v>
                </c:pt>
                <c:pt idx="68">
                  <c:v>-0.20000000000000018</c:v>
                </c:pt>
                <c:pt idx="69">
                  <c:v>0.50000000000000044</c:v>
                </c:pt>
                <c:pt idx="70">
                  <c:v>0.20000000000000018</c:v>
                </c:pt>
                <c:pt idx="71">
                  <c:v>0</c:v>
                </c:pt>
                <c:pt idx="72">
                  <c:v>0.40000000000000036</c:v>
                </c:pt>
                <c:pt idx="73">
                  <c:v>-0.99999999999999956</c:v>
                </c:pt>
              </c:numCache>
            </c:numRef>
          </c:val>
          <c:extLst>
            <c:ext xmlns:c16="http://schemas.microsoft.com/office/drawing/2014/chart" uri="{C3380CC4-5D6E-409C-BE32-E72D297353CC}">
              <c16:uniqueId val="{0000000C-D4BC-4E50-976E-E2943D207AF7}"/>
            </c:ext>
          </c:extLst>
        </c:ser>
        <c:dLbls>
          <c:showLegendKey val="0"/>
          <c:showVal val="0"/>
          <c:showCatName val="0"/>
          <c:showSerName val="0"/>
          <c:showPercent val="0"/>
          <c:showBubbleSize val="0"/>
        </c:dLbls>
        <c:gapWidth val="150"/>
        <c:axId val="266085888"/>
        <c:axId val="266086448"/>
      </c:barChart>
      <c:scatterChart>
        <c:scatterStyle val="lineMarker"/>
        <c:varyColors val="0"/>
        <c:ser>
          <c:idx val="1"/>
          <c:order val="1"/>
          <c:tx>
            <c:strRef>
              <c:f>'市区町村別_在宅(医科)'!$B$81:$C$81</c:f>
              <c:strCache>
                <c:ptCount val="1"/>
                <c:pt idx="0">
                  <c:v>広域連合全体</c:v>
                </c:pt>
              </c:strCache>
            </c:strRef>
          </c:tx>
          <c:spPr>
            <a:ln w="28575">
              <a:solidFill>
                <a:srgbClr val="BE4B48"/>
              </a:solidFill>
            </a:ln>
          </c:spPr>
          <c:marker>
            <c:symbol val="none"/>
          </c:marker>
          <c:dLbls>
            <c:dLbl>
              <c:idx val="0"/>
              <c:layout>
                <c:manualLayout>
                  <c:x val="7.8068590046644126E-2"/>
                  <c:y val="-0.8930318253968253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BC-4E50-976E-E2943D207AF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'市区町村別_在宅(医科)'!$CZ$7:$CZ$80</c:f>
              <c:numCache>
                <c:formatCode>General</c:formatCode>
                <c:ptCount val="74"/>
                <c:pt idx="0">
                  <c:v>0.40000000000000036</c:v>
                </c:pt>
                <c:pt idx="1">
                  <c:v>0.40000000000000036</c:v>
                </c:pt>
                <c:pt idx="2">
                  <c:v>0.40000000000000036</c:v>
                </c:pt>
                <c:pt idx="3">
                  <c:v>0.40000000000000036</c:v>
                </c:pt>
                <c:pt idx="4">
                  <c:v>0.40000000000000036</c:v>
                </c:pt>
                <c:pt idx="5">
                  <c:v>0.40000000000000036</c:v>
                </c:pt>
                <c:pt idx="6">
                  <c:v>0.40000000000000036</c:v>
                </c:pt>
                <c:pt idx="7">
                  <c:v>0.40000000000000036</c:v>
                </c:pt>
                <c:pt idx="8">
                  <c:v>0.40000000000000036</c:v>
                </c:pt>
                <c:pt idx="9">
                  <c:v>0.40000000000000036</c:v>
                </c:pt>
                <c:pt idx="10">
                  <c:v>0.40000000000000036</c:v>
                </c:pt>
                <c:pt idx="11">
                  <c:v>0.40000000000000036</c:v>
                </c:pt>
                <c:pt idx="12">
                  <c:v>0.40000000000000036</c:v>
                </c:pt>
                <c:pt idx="13">
                  <c:v>0.40000000000000036</c:v>
                </c:pt>
                <c:pt idx="14">
                  <c:v>0.40000000000000036</c:v>
                </c:pt>
                <c:pt idx="15">
                  <c:v>0.40000000000000036</c:v>
                </c:pt>
                <c:pt idx="16">
                  <c:v>0.40000000000000036</c:v>
                </c:pt>
                <c:pt idx="17">
                  <c:v>0.40000000000000036</c:v>
                </c:pt>
                <c:pt idx="18">
                  <c:v>0.40000000000000036</c:v>
                </c:pt>
                <c:pt idx="19">
                  <c:v>0.40000000000000036</c:v>
                </c:pt>
                <c:pt idx="20">
                  <c:v>0.40000000000000036</c:v>
                </c:pt>
                <c:pt idx="21">
                  <c:v>0.40000000000000036</c:v>
                </c:pt>
                <c:pt idx="22">
                  <c:v>0.40000000000000036</c:v>
                </c:pt>
                <c:pt idx="23">
                  <c:v>0.40000000000000036</c:v>
                </c:pt>
                <c:pt idx="24">
                  <c:v>0.40000000000000036</c:v>
                </c:pt>
                <c:pt idx="25">
                  <c:v>0.40000000000000036</c:v>
                </c:pt>
                <c:pt idx="26">
                  <c:v>0.40000000000000036</c:v>
                </c:pt>
                <c:pt idx="27">
                  <c:v>0.40000000000000036</c:v>
                </c:pt>
                <c:pt idx="28">
                  <c:v>0.40000000000000036</c:v>
                </c:pt>
                <c:pt idx="29">
                  <c:v>0.40000000000000036</c:v>
                </c:pt>
                <c:pt idx="30">
                  <c:v>0.40000000000000036</c:v>
                </c:pt>
                <c:pt idx="31">
                  <c:v>0.40000000000000036</c:v>
                </c:pt>
                <c:pt idx="32">
                  <c:v>0.40000000000000036</c:v>
                </c:pt>
                <c:pt idx="33">
                  <c:v>0.40000000000000036</c:v>
                </c:pt>
                <c:pt idx="34">
                  <c:v>0.40000000000000036</c:v>
                </c:pt>
                <c:pt idx="35">
                  <c:v>0.40000000000000036</c:v>
                </c:pt>
                <c:pt idx="36">
                  <c:v>0.40000000000000036</c:v>
                </c:pt>
                <c:pt idx="37">
                  <c:v>0.40000000000000036</c:v>
                </c:pt>
                <c:pt idx="38">
                  <c:v>0.40000000000000036</c:v>
                </c:pt>
                <c:pt idx="39">
                  <c:v>0.40000000000000036</c:v>
                </c:pt>
                <c:pt idx="40">
                  <c:v>0.40000000000000036</c:v>
                </c:pt>
                <c:pt idx="41">
                  <c:v>0.40000000000000036</c:v>
                </c:pt>
                <c:pt idx="42">
                  <c:v>0.40000000000000036</c:v>
                </c:pt>
                <c:pt idx="43">
                  <c:v>0.40000000000000036</c:v>
                </c:pt>
                <c:pt idx="44">
                  <c:v>0.40000000000000036</c:v>
                </c:pt>
                <c:pt idx="45">
                  <c:v>0.40000000000000036</c:v>
                </c:pt>
                <c:pt idx="46">
                  <c:v>0.40000000000000036</c:v>
                </c:pt>
                <c:pt idx="47">
                  <c:v>0.40000000000000036</c:v>
                </c:pt>
                <c:pt idx="48">
                  <c:v>0.40000000000000036</c:v>
                </c:pt>
                <c:pt idx="49">
                  <c:v>0.40000000000000036</c:v>
                </c:pt>
                <c:pt idx="50">
                  <c:v>0.40000000000000036</c:v>
                </c:pt>
                <c:pt idx="51">
                  <c:v>0.40000000000000036</c:v>
                </c:pt>
                <c:pt idx="52">
                  <c:v>0.40000000000000036</c:v>
                </c:pt>
                <c:pt idx="53">
                  <c:v>0.40000000000000036</c:v>
                </c:pt>
                <c:pt idx="54">
                  <c:v>0.40000000000000036</c:v>
                </c:pt>
                <c:pt idx="55">
                  <c:v>0.40000000000000036</c:v>
                </c:pt>
                <c:pt idx="56">
                  <c:v>0.40000000000000036</c:v>
                </c:pt>
                <c:pt idx="57">
                  <c:v>0.40000000000000036</c:v>
                </c:pt>
                <c:pt idx="58">
                  <c:v>0.40000000000000036</c:v>
                </c:pt>
                <c:pt idx="59">
                  <c:v>0.40000000000000036</c:v>
                </c:pt>
                <c:pt idx="60">
                  <c:v>0.40000000000000036</c:v>
                </c:pt>
                <c:pt idx="61">
                  <c:v>0.40000000000000036</c:v>
                </c:pt>
                <c:pt idx="62">
                  <c:v>0.40000000000000036</c:v>
                </c:pt>
                <c:pt idx="63">
                  <c:v>0.40000000000000036</c:v>
                </c:pt>
                <c:pt idx="64">
                  <c:v>0.40000000000000036</c:v>
                </c:pt>
                <c:pt idx="65">
                  <c:v>0.40000000000000036</c:v>
                </c:pt>
                <c:pt idx="66">
                  <c:v>0.40000000000000036</c:v>
                </c:pt>
                <c:pt idx="67">
                  <c:v>0.40000000000000036</c:v>
                </c:pt>
                <c:pt idx="68">
                  <c:v>0.40000000000000036</c:v>
                </c:pt>
                <c:pt idx="69">
                  <c:v>0.40000000000000036</c:v>
                </c:pt>
                <c:pt idx="70">
                  <c:v>0.40000000000000036</c:v>
                </c:pt>
                <c:pt idx="71">
                  <c:v>0.40000000000000036</c:v>
                </c:pt>
                <c:pt idx="72">
                  <c:v>0.40000000000000036</c:v>
                </c:pt>
                <c:pt idx="73">
                  <c:v>0.40000000000000036</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E-D4BC-4E50-976E-E2943D207AF7}"/>
            </c:ext>
          </c:extLst>
        </c:ser>
        <c:dLbls>
          <c:showLegendKey val="0"/>
          <c:showVal val="0"/>
          <c:showCatName val="0"/>
          <c:showSerName val="0"/>
          <c:showPercent val="0"/>
          <c:showBubbleSize val="0"/>
        </c:dLbls>
        <c:axId val="266087568"/>
        <c:axId val="266087008"/>
      </c:scatterChart>
      <c:catAx>
        <c:axId val="266085888"/>
        <c:scaling>
          <c:orientation val="maxMin"/>
        </c:scaling>
        <c:delete val="0"/>
        <c:axPos val="l"/>
        <c:numFmt formatCode="General" sourceLinked="0"/>
        <c:majorTickMark val="none"/>
        <c:minorTickMark val="none"/>
        <c:tickLblPos val="low"/>
        <c:spPr>
          <a:ln>
            <a:solidFill>
              <a:srgbClr val="7F7F7F"/>
            </a:solidFill>
          </a:ln>
        </c:spPr>
        <c:crossAx val="266086448"/>
        <c:crosses val="autoZero"/>
        <c:auto val="1"/>
        <c:lblAlgn val="ctr"/>
        <c:lblOffset val="100"/>
        <c:noMultiLvlLbl val="0"/>
      </c:catAx>
      <c:valAx>
        <c:axId val="266086448"/>
        <c:scaling>
          <c:orientation val="minMax"/>
        </c:scaling>
        <c:delete val="0"/>
        <c:axPos val="t"/>
        <c:majorGridlines>
          <c:spPr>
            <a:ln>
              <a:solidFill>
                <a:srgbClr val="D9D9D9"/>
              </a:solidFill>
            </a:ln>
          </c:spPr>
        </c:majorGridlines>
        <c:title>
          <c:tx>
            <c:rich>
              <a:bodyPr/>
              <a:lstStyle/>
              <a:p>
                <a:pPr>
                  <a:defRPr/>
                </a:pPr>
                <a:r>
                  <a:rPr lang="en-US"/>
                  <a:t>(pt)</a:t>
                </a:r>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266085888"/>
        <c:crosses val="autoZero"/>
        <c:crossBetween val="between"/>
      </c:valAx>
      <c:valAx>
        <c:axId val="266087008"/>
        <c:scaling>
          <c:orientation val="minMax"/>
          <c:max val="50"/>
          <c:min val="0"/>
        </c:scaling>
        <c:delete val="1"/>
        <c:axPos val="r"/>
        <c:numFmt formatCode="General" sourceLinked="1"/>
        <c:majorTickMark val="out"/>
        <c:minorTickMark val="none"/>
        <c:tickLblPos val="nextTo"/>
        <c:crossAx val="266087568"/>
        <c:crosses val="max"/>
        <c:crossBetween val="midCat"/>
      </c:valAx>
      <c:valAx>
        <c:axId val="266087568"/>
        <c:scaling>
          <c:orientation val="minMax"/>
        </c:scaling>
        <c:delete val="1"/>
        <c:axPos val="b"/>
        <c:numFmt formatCode="General" sourceLinked="1"/>
        <c:majorTickMark val="out"/>
        <c:minorTickMark val="none"/>
        <c:tickLblPos val="nextTo"/>
        <c:crossAx val="26608700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'市区町村別_在宅(医科)'!$CQ$4</c:f>
              <c:strCache>
                <c:ptCount val="1"/>
                <c:pt idx="0">
                  <c:v>訪問診療患者割合(医科)</c:v>
                </c:pt>
              </c:strCache>
            </c:strRef>
          </c:tx>
          <c:spPr>
            <a:solidFill>
              <a:schemeClr val="accent4">
                <a:lumMod val="60000"/>
                <a:lumOff val="40000"/>
              </a:schemeClr>
            </a:solidFill>
            <a:ln>
              <a:noFill/>
            </a:ln>
          </c:spPr>
          <c:invertIfNegative val="0"/>
          <c:dLbls>
            <c:dLbl>
              <c:idx val="23"/>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A9-4884-A81E-520924403592}"/>
                </c:ext>
              </c:extLst>
            </c:dLbl>
            <c:dLbl>
              <c:idx val="24"/>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A9-4884-A81E-520924403592}"/>
                </c:ext>
              </c:extLst>
            </c:dLbl>
            <c:dLbl>
              <c:idx val="25"/>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39-440D-B903-6BF12CBEAE13}"/>
                </c:ext>
              </c:extLst>
            </c:dLbl>
            <c:dLbl>
              <c:idx val="26"/>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39-440D-B903-6BF12CBEAE13}"/>
                </c:ext>
              </c:extLst>
            </c:dLbl>
            <c:dLbl>
              <c:idx val="27"/>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39-440D-B903-6BF12CBEAE13}"/>
                </c:ext>
              </c:extLst>
            </c:dLbl>
            <c:dLbl>
              <c:idx val="28"/>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F2-4223-AE31-6B63D8CF697E}"/>
                </c:ext>
              </c:extLst>
            </c:dLbl>
            <c:dLbl>
              <c:idx val="29"/>
              <c:layout>
                <c:manualLayout>
                  <c:x val="9.17826245373981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F2-4223-AE31-6B63D8CF697E}"/>
                </c:ext>
              </c:extLst>
            </c:dLbl>
            <c:dLbl>
              <c:idx val="30"/>
              <c:layout>
                <c:manualLayout>
                  <c:x val="9.17826245373981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F2-4223-AE31-6B63D8CF697E}"/>
                </c:ext>
              </c:extLst>
            </c:dLbl>
            <c:dLbl>
              <c:idx val="31"/>
              <c:layout>
                <c:manualLayout>
                  <c:x val="1.52971040895663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F2-4223-AE31-6B63D8CF697E}"/>
                </c:ext>
              </c:extLst>
            </c:dLbl>
            <c:dLbl>
              <c:idx val="32"/>
              <c:layout>
                <c:manualLayout>
                  <c:x val="1.52971040895663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F2-4223-AE31-6B63D8CF697E}"/>
                </c:ext>
              </c:extLst>
            </c:dLbl>
            <c:dLbl>
              <c:idx val="33"/>
              <c:layout>
                <c:manualLayout>
                  <c:x val="2.1415945725392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F2-4223-AE31-6B63D8CF697E}"/>
                </c:ext>
              </c:extLst>
            </c:dLbl>
            <c:dLbl>
              <c:idx val="34"/>
              <c:layout>
                <c:manualLayout>
                  <c:x val="2.1415945725392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F2-4223-AE31-6B63D8CF697E}"/>
                </c:ext>
              </c:extLst>
            </c:dLbl>
            <c:dLbl>
              <c:idx val="35"/>
              <c:layout>
                <c:manualLayout>
                  <c:x val="2.1415945725392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F2-4223-AE31-6B63D8CF697E}"/>
                </c:ext>
              </c:extLst>
            </c:dLbl>
            <c:dLbl>
              <c:idx val="36"/>
              <c:layout>
                <c:manualLayout>
                  <c:x val="2.1415945725392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F2-4223-AE31-6B63D8CF697E}"/>
                </c:ext>
              </c:extLst>
            </c:dLbl>
            <c:dLbl>
              <c:idx val="37"/>
              <c:layout>
                <c:manualLayout>
                  <c:x val="-4.60082401554928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F2-4223-AE31-6B63D8CF697E}"/>
                </c:ext>
              </c:extLst>
            </c:dLbl>
            <c:dLbl>
              <c:idx val="38"/>
              <c:layout>
                <c:manualLayout>
                  <c:x val="-4.60082401554928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39-440D-B903-6BF12CBEAE13}"/>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'市区町村別_在宅(医科)'!$CQ$7:$CQ$80</c:f>
              <c:strCache>
                <c:ptCount val="74"/>
                <c:pt idx="0">
                  <c:v>中央区</c:v>
                </c:pt>
                <c:pt idx="1">
                  <c:v>田尻町</c:v>
                </c:pt>
                <c:pt idx="2">
                  <c:v>東住吉区</c:v>
                </c:pt>
                <c:pt idx="3">
                  <c:v>八尾市</c:v>
                </c:pt>
                <c:pt idx="4">
                  <c:v>旭区</c:v>
                </c:pt>
                <c:pt idx="5">
                  <c:v>豊中市</c:v>
                </c:pt>
                <c:pt idx="6">
                  <c:v>箕面市</c:v>
                </c:pt>
                <c:pt idx="7">
                  <c:v>東成区</c:v>
                </c:pt>
                <c:pt idx="8">
                  <c:v>池田市</c:v>
                </c:pt>
                <c:pt idx="9">
                  <c:v>阿倍野区</c:v>
                </c:pt>
                <c:pt idx="10">
                  <c:v>住吉区</c:v>
                </c:pt>
                <c:pt idx="11">
                  <c:v>天王寺区</c:v>
                </c:pt>
                <c:pt idx="12">
                  <c:v>堺市西区</c:v>
                </c:pt>
                <c:pt idx="13">
                  <c:v>藤井寺市</c:v>
                </c:pt>
                <c:pt idx="14">
                  <c:v>城東区</c:v>
                </c:pt>
                <c:pt idx="15">
                  <c:v>吹田市</c:v>
                </c:pt>
                <c:pt idx="16">
                  <c:v>平野区</c:v>
                </c:pt>
                <c:pt idx="17">
                  <c:v>大阪市</c:v>
                </c:pt>
                <c:pt idx="18">
                  <c:v>生野区</c:v>
                </c:pt>
                <c:pt idx="19">
                  <c:v>守口市</c:v>
                </c:pt>
                <c:pt idx="20">
                  <c:v>高石市</c:v>
                </c:pt>
                <c:pt idx="21">
                  <c:v>東大阪市</c:v>
                </c:pt>
                <c:pt idx="22">
                  <c:v>福島区</c:v>
                </c:pt>
                <c:pt idx="23">
                  <c:v>浪速区</c:v>
                </c:pt>
                <c:pt idx="24">
                  <c:v>羽曳野市</c:v>
                </c:pt>
                <c:pt idx="25">
                  <c:v>北区</c:v>
                </c:pt>
                <c:pt idx="26">
                  <c:v>堺市堺区</c:v>
                </c:pt>
                <c:pt idx="27">
                  <c:v>松原市</c:v>
                </c:pt>
                <c:pt idx="28">
                  <c:v>都島区</c:v>
                </c:pt>
                <c:pt idx="29">
                  <c:v>堺市</c:v>
                </c:pt>
                <c:pt idx="30">
                  <c:v>茨木市</c:v>
                </c:pt>
                <c:pt idx="31">
                  <c:v>泉佐野市</c:v>
                </c:pt>
                <c:pt idx="32">
                  <c:v>淀川区</c:v>
                </c:pt>
                <c:pt idx="33">
                  <c:v>東淀川区</c:v>
                </c:pt>
                <c:pt idx="34">
                  <c:v>堺市中区</c:v>
                </c:pt>
                <c:pt idx="35">
                  <c:v>西淀川区</c:v>
                </c:pt>
                <c:pt idx="36">
                  <c:v>岬町</c:v>
                </c:pt>
                <c:pt idx="37">
                  <c:v>高槻市</c:v>
                </c:pt>
                <c:pt idx="38">
                  <c:v>堺市東区</c:v>
                </c:pt>
                <c:pt idx="39">
                  <c:v>泉大津市</c:v>
                </c:pt>
                <c:pt idx="40">
                  <c:v>鶴見区</c:v>
                </c:pt>
                <c:pt idx="41">
                  <c:v>堺市北区</c:v>
                </c:pt>
                <c:pt idx="42">
                  <c:v>枚方市</c:v>
                </c:pt>
                <c:pt idx="43">
                  <c:v>忠岡町</c:v>
                </c:pt>
                <c:pt idx="44">
                  <c:v>西成区</c:v>
                </c:pt>
                <c:pt idx="45">
                  <c:v>大東市</c:v>
                </c:pt>
                <c:pt idx="46">
                  <c:v>堺市美原区</c:v>
                </c:pt>
                <c:pt idx="47">
                  <c:v>和泉市</c:v>
                </c:pt>
                <c:pt idx="48">
                  <c:v>熊取町</c:v>
                </c:pt>
                <c:pt idx="49">
                  <c:v>柏原市</c:v>
                </c:pt>
                <c:pt idx="50">
                  <c:v>岸和田市</c:v>
                </c:pt>
                <c:pt idx="51">
                  <c:v>大阪狭山市</c:v>
                </c:pt>
                <c:pt idx="52">
                  <c:v>西区</c:v>
                </c:pt>
                <c:pt idx="53">
                  <c:v>四條畷市</c:v>
                </c:pt>
                <c:pt idx="54">
                  <c:v>住之江区</c:v>
                </c:pt>
                <c:pt idx="55">
                  <c:v>寝屋川市</c:v>
                </c:pt>
                <c:pt idx="56">
                  <c:v>堺市南区</c:v>
                </c:pt>
                <c:pt idx="57">
                  <c:v>摂津市</c:v>
                </c:pt>
                <c:pt idx="58">
                  <c:v>豊能町</c:v>
                </c:pt>
                <c:pt idx="59">
                  <c:v>此花区</c:v>
                </c:pt>
                <c:pt idx="60">
                  <c:v>交野市</c:v>
                </c:pt>
                <c:pt idx="61">
                  <c:v>大正区</c:v>
                </c:pt>
                <c:pt idx="62">
                  <c:v>貝塚市</c:v>
                </c:pt>
                <c:pt idx="63">
                  <c:v>富田林市</c:v>
                </c:pt>
                <c:pt idx="64">
                  <c:v>門真市</c:v>
                </c:pt>
                <c:pt idx="65">
                  <c:v>港区</c:v>
                </c:pt>
                <c:pt idx="66">
                  <c:v>阪南市</c:v>
                </c:pt>
                <c:pt idx="67">
                  <c:v>河南町</c:v>
                </c:pt>
                <c:pt idx="68">
                  <c:v>島本町</c:v>
                </c:pt>
                <c:pt idx="69">
                  <c:v>河内長野市</c:v>
                </c:pt>
                <c:pt idx="70">
                  <c:v>太子町</c:v>
                </c:pt>
                <c:pt idx="71">
                  <c:v>泉南市</c:v>
                </c:pt>
                <c:pt idx="72">
                  <c:v>能勢町</c:v>
                </c:pt>
                <c:pt idx="73">
                  <c:v>千早赤阪村</c:v>
                </c:pt>
              </c:strCache>
            </c:strRef>
          </c:cat>
          <c:val>
            <c:numRef>
              <c:f>'市区町村別_在宅(医科)'!$CS$7:$CS$80</c:f>
              <c:numCache>
                <c:formatCode>0.0%</c:formatCode>
                <c:ptCount val="74"/>
                <c:pt idx="0">
                  <c:v>9.6000000000000002E-2</c:v>
                </c:pt>
                <c:pt idx="1">
                  <c:v>9.6000000000000002E-2</c:v>
                </c:pt>
                <c:pt idx="2">
                  <c:v>9.5000000000000001E-2</c:v>
                </c:pt>
                <c:pt idx="3">
                  <c:v>9.4E-2</c:v>
                </c:pt>
                <c:pt idx="4">
                  <c:v>9.4E-2</c:v>
                </c:pt>
                <c:pt idx="5">
                  <c:v>9.2999999999999999E-2</c:v>
                </c:pt>
                <c:pt idx="6">
                  <c:v>9.1999999999999998E-2</c:v>
                </c:pt>
                <c:pt idx="7">
                  <c:v>0.09</c:v>
                </c:pt>
                <c:pt idx="8">
                  <c:v>8.8999999999999996E-2</c:v>
                </c:pt>
                <c:pt idx="9">
                  <c:v>8.7999999999999995E-2</c:v>
                </c:pt>
                <c:pt idx="10">
                  <c:v>8.7999999999999995E-2</c:v>
                </c:pt>
                <c:pt idx="11">
                  <c:v>8.7999999999999995E-2</c:v>
                </c:pt>
                <c:pt idx="12">
                  <c:v>8.6999999999999994E-2</c:v>
                </c:pt>
                <c:pt idx="13">
                  <c:v>8.6999999999999994E-2</c:v>
                </c:pt>
                <c:pt idx="14">
                  <c:v>8.5000000000000006E-2</c:v>
                </c:pt>
                <c:pt idx="15">
                  <c:v>8.4000000000000005E-2</c:v>
                </c:pt>
                <c:pt idx="16">
                  <c:v>8.2000000000000003E-2</c:v>
                </c:pt>
                <c:pt idx="17">
                  <c:v>8.2000000000000003E-2</c:v>
                </c:pt>
                <c:pt idx="18">
                  <c:v>8.1000000000000003E-2</c:v>
                </c:pt>
                <c:pt idx="19">
                  <c:v>8.1000000000000003E-2</c:v>
                </c:pt>
                <c:pt idx="20">
                  <c:v>8.1000000000000003E-2</c:v>
                </c:pt>
                <c:pt idx="21">
                  <c:v>0.08</c:v>
                </c:pt>
                <c:pt idx="22">
                  <c:v>7.8E-2</c:v>
                </c:pt>
                <c:pt idx="23">
                  <c:v>7.6999999999999999E-2</c:v>
                </c:pt>
                <c:pt idx="24">
                  <c:v>7.6999999999999999E-2</c:v>
                </c:pt>
                <c:pt idx="25">
                  <c:v>7.6999999999999999E-2</c:v>
                </c:pt>
                <c:pt idx="26">
                  <c:v>7.6999999999999999E-2</c:v>
                </c:pt>
                <c:pt idx="27">
                  <c:v>7.6999999999999999E-2</c:v>
                </c:pt>
                <c:pt idx="28">
                  <c:v>7.6999999999999999E-2</c:v>
                </c:pt>
                <c:pt idx="29">
                  <c:v>7.5999999999999998E-2</c:v>
                </c:pt>
                <c:pt idx="30">
                  <c:v>7.5999999999999998E-2</c:v>
                </c:pt>
                <c:pt idx="31">
                  <c:v>7.4999999999999997E-2</c:v>
                </c:pt>
                <c:pt idx="32">
                  <c:v>7.4999999999999997E-2</c:v>
                </c:pt>
                <c:pt idx="33">
                  <c:v>7.3999999999999996E-2</c:v>
                </c:pt>
                <c:pt idx="34">
                  <c:v>7.3999999999999996E-2</c:v>
                </c:pt>
                <c:pt idx="35">
                  <c:v>7.3999999999999996E-2</c:v>
                </c:pt>
                <c:pt idx="36">
                  <c:v>7.3999999999999996E-2</c:v>
                </c:pt>
                <c:pt idx="37">
                  <c:v>7.2999999999999995E-2</c:v>
                </c:pt>
                <c:pt idx="38">
                  <c:v>7.2999999999999995E-2</c:v>
                </c:pt>
                <c:pt idx="39">
                  <c:v>7.1999999999999995E-2</c:v>
                </c:pt>
                <c:pt idx="40">
                  <c:v>7.1999999999999995E-2</c:v>
                </c:pt>
                <c:pt idx="41">
                  <c:v>7.0999999999999994E-2</c:v>
                </c:pt>
                <c:pt idx="42">
                  <c:v>7.0999999999999994E-2</c:v>
                </c:pt>
                <c:pt idx="43">
                  <c:v>7.0999999999999994E-2</c:v>
                </c:pt>
                <c:pt idx="44">
                  <c:v>7.0999999999999994E-2</c:v>
                </c:pt>
                <c:pt idx="45">
                  <c:v>7.0999999999999994E-2</c:v>
                </c:pt>
                <c:pt idx="46">
                  <c:v>7.0000000000000007E-2</c:v>
                </c:pt>
                <c:pt idx="47">
                  <c:v>7.0000000000000007E-2</c:v>
                </c:pt>
                <c:pt idx="48">
                  <c:v>6.9000000000000006E-2</c:v>
                </c:pt>
                <c:pt idx="49">
                  <c:v>6.8000000000000005E-2</c:v>
                </c:pt>
                <c:pt idx="50">
                  <c:v>6.7000000000000004E-2</c:v>
                </c:pt>
                <c:pt idx="51">
                  <c:v>6.7000000000000004E-2</c:v>
                </c:pt>
                <c:pt idx="52">
                  <c:v>6.6000000000000003E-2</c:v>
                </c:pt>
                <c:pt idx="53">
                  <c:v>6.6000000000000003E-2</c:v>
                </c:pt>
                <c:pt idx="54">
                  <c:v>6.5000000000000002E-2</c:v>
                </c:pt>
                <c:pt idx="55">
                  <c:v>6.5000000000000002E-2</c:v>
                </c:pt>
                <c:pt idx="56">
                  <c:v>6.4000000000000001E-2</c:v>
                </c:pt>
                <c:pt idx="57">
                  <c:v>6.0999999999999999E-2</c:v>
                </c:pt>
                <c:pt idx="58">
                  <c:v>0.06</c:v>
                </c:pt>
                <c:pt idx="59">
                  <c:v>0.06</c:v>
                </c:pt>
                <c:pt idx="60">
                  <c:v>5.8000000000000003E-2</c:v>
                </c:pt>
                <c:pt idx="61">
                  <c:v>5.7000000000000002E-2</c:v>
                </c:pt>
                <c:pt idx="62">
                  <c:v>5.7000000000000002E-2</c:v>
                </c:pt>
                <c:pt idx="63">
                  <c:v>5.7000000000000002E-2</c:v>
                </c:pt>
                <c:pt idx="64">
                  <c:v>5.7000000000000002E-2</c:v>
                </c:pt>
                <c:pt idx="65">
                  <c:v>5.6000000000000001E-2</c:v>
                </c:pt>
                <c:pt idx="66">
                  <c:v>5.5E-2</c:v>
                </c:pt>
                <c:pt idx="67">
                  <c:v>0.05</c:v>
                </c:pt>
                <c:pt idx="68">
                  <c:v>0.05</c:v>
                </c:pt>
                <c:pt idx="69">
                  <c:v>4.9000000000000002E-2</c:v>
                </c:pt>
                <c:pt idx="70">
                  <c:v>4.3999999999999997E-2</c:v>
                </c:pt>
                <c:pt idx="71">
                  <c:v>4.3999999999999997E-2</c:v>
                </c:pt>
                <c:pt idx="72">
                  <c:v>0.04</c:v>
                </c:pt>
                <c:pt idx="73">
                  <c:v>0.04</c:v>
                </c:pt>
              </c:numCache>
            </c:numRef>
          </c:val>
          <c:extLst>
            <c:ext xmlns:c16="http://schemas.microsoft.com/office/drawing/2014/chart" uri="{C3380CC4-5D6E-409C-BE32-E72D297353CC}">
              <c16:uniqueId val="{00000000-FBF9-426B-9D09-01747C99408E}"/>
            </c:ext>
          </c:extLst>
        </c:ser>
        <c:dLbls>
          <c:showLegendKey val="0"/>
          <c:showVal val="0"/>
          <c:showCatName val="0"/>
          <c:showSerName val="0"/>
          <c:showPercent val="0"/>
          <c:showBubbleSize val="0"/>
        </c:dLbls>
        <c:gapWidth val="150"/>
        <c:axId val="320465856"/>
        <c:axId val="32046641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878031400966182"/>
                  <c:y val="-0.893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BF9-426B-9D09-01747C9940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'市区町村別_在宅(医科)'!$DA$7:$DA$80</c:f>
              <c:numCache>
                <c:formatCode>0.0%</c:formatCode>
                <c:ptCount val="74"/>
                <c:pt idx="0">
                  <c:v>7.8E-2</c:v>
                </c:pt>
                <c:pt idx="1">
                  <c:v>7.8E-2</c:v>
                </c:pt>
                <c:pt idx="2">
                  <c:v>7.8E-2</c:v>
                </c:pt>
                <c:pt idx="3">
                  <c:v>7.8E-2</c:v>
                </c:pt>
                <c:pt idx="4">
                  <c:v>7.8E-2</c:v>
                </c:pt>
                <c:pt idx="5">
                  <c:v>7.8E-2</c:v>
                </c:pt>
                <c:pt idx="6">
                  <c:v>7.8E-2</c:v>
                </c:pt>
                <c:pt idx="7">
                  <c:v>7.8E-2</c:v>
                </c:pt>
                <c:pt idx="8">
                  <c:v>7.8E-2</c:v>
                </c:pt>
                <c:pt idx="9">
                  <c:v>7.8E-2</c:v>
                </c:pt>
                <c:pt idx="10">
                  <c:v>7.8E-2</c:v>
                </c:pt>
                <c:pt idx="11">
                  <c:v>7.8E-2</c:v>
                </c:pt>
                <c:pt idx="12">
                  <c:v>7.8E-2</c:v>
                </c:pt>
                <c:pt idx="13">
                  <c:v>7.8E-2</c:v>
                </c:pt>
                <c:pt idx="14">
                  <c:v>7.8E-2</c:v>
                </c:pt>
                <c:pt idx="15">
                  <c:v>7.8E-2</c:v>
                </c:pt>
                <c:pt idx="16">
                  <c:v>7.8E-2</c:v>
                </c:pt>
                <c:pt idx="17">
                  <c:v>7.8E-2</c:v>
                </c:pt>
                <c:pt idx="18">
                  <c:v>7.8E-2</c:v>
                </c:pt>
                <c:pt idx="19">
                  <c:v>7.8E-2</c:v>
                </c:pt>
                <c:pt idx="20">
                  <c:v>7.8E-2</c:v>
                </c:pt>
                <c:pt idx="21">
                  <c:v>7.8E-2</c:v>
                </c:pt>
                <c:pt idx="22">
                  <c:v>7.8E-2</c:v>
                </c:pt>
                <c:pt idx="23">
                  <c:v>7.8E-2</c:v>
                </c:pt>
                <c:pt idx="24">
                  <c:v>7.8E-2</c:v>
                </c:pt>
                <c:pt idx="25">
                  <c:v>7.8E-2</c:v>
                </c:pt>
                <c:pt idx="26">
                  <c:v>7.8E-2</c:v>
                </c:pt>
                <c:pt idx="27">
                  <c:v>7.8E-2</c:v>
                </c:pt>
                <c:pt idx="28">
                  <c:v>7.8E-2</c:v>
                </c:pt>
                <c:pt idx="29">
                  <c:v>7.8E-2</c:v>
                </c:pt>
                <c:pt idx="30">
                  <c:v>7.8E-2</c:v>
                </c:pt>
                <c:pt idx="31">
                  <c:v>7.8E-2</c:v>
                </c:pt>
                <c:pt idx="32">
                  <c:v>7.8E-2</c:v>
                </c:pt>
                <c:pt idx="33">
                  <c:v>7.8E-2</c:v>
                </c:pt>
                <c:pt idx="34">
                  <c:v>7.8E-2</c:v>
                </c:pt>
                <c:pt idx="35">
                  <c:v>7.8E-2</c:v>
                </c:pt>
                <c:pt idx="36">
                  <c:v>7.8E-2</c:v>
                </c:pt>
                <c:pt idx="37">
                  <c:v>7.8E-2</c:v>
                </c:pt>
                <c:pt idx="38">
                  <c:v>7.8E-2</c:v>
                </c:pt>
                <c:pt idx="39">
                  <c:v>7.8E-2</c:v>
                </c:pt>
                <c:pt idx="40">
                  <c:v>7.8E-2</c:v>
                </c:pt>
                <c:pt idx="41">
                  <c:v>7.8E-2</c:v>
                </c:pt>
                <c:pt idx="42">
                  <c:v>7.8E-2</c:v>
                </c:pt>
                <c:pt idx="43">
                  <c:v>7.8E-2</c:v>
                </c:pt>
                <c:pt idx="44">
                  <c:v>7.8E-2</c:v>
                </c:pt>
                <c:pt idx="45">
                  <c:v>7.8E-2</c:v>
                </c:pt>
                <c:pt idx="46">
                  <c:v>7.8E-2</c:v>
                </c:pt>
                <c:pt idx="47">
                  <c:v>7.8E-2</c:v>
                </c:pt>
                <c:pt idx="48">
                  <c:v>7.8E-2</c:v>
                </c:pt>
                <c:pt idx="49">
                  <c:v>7.8E-2</c:v>
                </c:pt>
                <c:pt idx="50">
                  <c:v>7.8E-2</c:v>
                </c:pt>
                <c:pt idx="51">
                  <c:v>7.8E-2</c:v>
                </c:pt>
                <c:pt idx="52">
                  <c:v>7.8E-2</c:v>
                </c:pt>
                <c:pt idx="53">
                  <c:v>7.8E-2</c:v>
                </c:pt>
                <c:pt idx="54">
                  <c:v>7.8E-2</c:v>
                </c:pt>
                <c:pt idx="55">
                  <c:v>7.8E-2</c:v>
                </c:pt>
                <c:pt idx="56">
                  <c:v>7.8E-2</c:v>
                </c:pt>
                <c:pt idx="57">
                  <c:v>7.8E-2</c:v>
                </c:pt>
                <c:pt idx="58">
                  <c:v>7.8E-2</c:v>
                </c:pt>
                <c:pt idx="59">
                  <c:v>7.8E-2</c:v>
                </c:pt>
                <c:pt idx="60">
                  <c:v>7.8E-2</c:v>
                </c:pt>
                <c:pt idx="61">
                  <c:v>7.8E-2</c:v>
                </c:pt>
                <c:pt idx="62">
                  <c:v>7.8E-2</c:v>
                </c:pt>
                <c:pt idx="63">
                  <c:v>7.8E-2</c:v>
                </c:pt>
                <c:pt idx="64">
                  <c:v>7.8E-2</c:v>
                </c:pt>
                <c:pt idx="65">
                  <c:v>7.8E-2</c:v>
                </c:pt>
                <c:pt idx="66">
                  <c:v>7.8E-2</c:v>
                </c:pt>
                <c:pt idx="67">
                  <c:v>7.8E-2</c:v>
                </c:pt>
                <c:pt idx="68">
                  <c:v>7.8E-2</c:v>
                </c:pt>
                <c:pt idx="69">
                  <c:v>7.8E-2</c:v>
                </c:pt>
                <c:pt idx="70">
                  <c:v>7.8E-2</c:v>
                </c:pt>
                <c:pt idx="71">
                  <c:v>7.8E-2</c:v>
                </c:pt>
                <c:pt idx="72">
                  <c:v>7.8E-2</c:v>
                </c:pt>
                <c:pt idx="73">
                  <c:v>7.8E-2</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FBF9-426B-9D09-01747C99408E}"/>
            </c:ext>
          </c:extLst>
        </c:ser>
        <c:dLbls>
          <c:showLegendKey val="0"/>
          <c:showVal val="0"/>
          <c:showCatName val="0"/>
          <c:showSerName val="0"/>
          <c:showPercent val="0"/>
          <c:showBubbleSize val="0"/>
        </c:dLbls>
        <c:axId val="320467536"/>
        <c:axId val="320466976"/>
      </c:scatterChart>
      <c:catAx>
        <c:axId val="320465856"/>
        <c:scaling>
          <c:orientation val="maxMin"/>
        </c:scaling>
        <c:delete val="0"/>
        <c:axPos val="l"/>
        <c:numFmt formatCode="General" sourceLinked="0"/>
        <c:majorTickMark val="none"/>
        <c:minorTickMark val="none"/>
        <c:tickLblPos val="nextTo"/>
        <c:spPr>
          <a:ln>
            <a:solidFill>
              <a:srgbClr val="7F7F7F"/>
            </a:solidFill>
          </a:ln>
        </c:spPr>
        <c:crossAx val="320466416"/>
        <c:crosses val="autoZero"/>
        <c:auto val="1"/>
        <c:lblAlgn val="ctr"/>
        <c:lblOffset val="100"/>
        <c:noMultiLvlLbl val="0"/>
      </c:catAx>
      <c:valAx>
        <c:axId val="320466416"/>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20465856"/>
        <c:crosses val="autoZero"/>
        <c:crossBetween val="between"/>
      </c:valAx>
      <c:valAx>
        <c:axId val="320466976"/>
        <c:scaling>
          <c:orientation val="minMax"/>
          <c:max val="50"/>
          <c:min val="0"/>
        </c:scaling>
        <c:delete val="1"/>
        <c:axPos val="r"/>
        <c:numFmt formatCode="General" sourceLinked="1"/>
        <c:majorTickMark val="out"/>
        <c:minorTickMark val="none"/>
        <c:tickLblPos val="nextTo"/>
        <c:crossAx val="320467536"/>
        <c:crosses val="max"/>
        <c:crossBetween val="midCat"/>
      </c:valAx>
      <c:valAx>
        <c:axId val="320467536"/>
        <c:scaling>
          <c:orientation val="minMax"/>
        </c:scaling>
        <c:delete val="1"/>
        <c:axPos val="b"/>
        <c:numFmt formatCode="0.0%" sourceLinked="1"/>
        <c:majorTickMark val="out"/>
        <c:minorTickMark val="none"/>
        <c:tickLblPos val="nextTo"/>
        <c:crossAx val="320466976"/>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'市区町村別_在宅(医科)'!$CV$6</c:f>
              <c:strCache>
                <c:ptCount val="1"/>
                <c:pt idx="0">
                  <c:v>前年度との差分(訪問診療患者割合(医科))</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'市区町村別_在宅(医科)'!$CQ$7:$CQ$80</c:f>
              <c:strCache>
                <c:ptCount val="74"/>
                <c:pt idx="0">
                  <c:v>中央区</c:v>
                </c:pt>
                <c:pt idx="1">
                  <c:v>田尻町</c:v>
                </c:pt>
                <c:pt idx="2">
                  <c:v>東住吉区</c:v>
                </c:pt>
                <c:pt idx="3">
                  <c:v>八尾市</c:v>
                </c:pt>
                <c:pt idx="4">
                  <c:v>旭区</c:v>
                </c:pt>
                <c:pt idx="5">
                  <c:v>豊中市</c:v>
                </c:pt>
                <c:pt idx="6">
                  <c:v>箕面市</c:v>
                </c:pt>
                <c:pt idx="7">
                  <c:v>東成区</c:v>
                </c:pt>
                <c:pt idx="8">
                  <c:v>池田市</c:v>
                </c:pt>
                <c:pt idx="9">
                  <c:v>阿倍野区</c:v>
                </c:pt>
                <c:pt idx="10">
                  <c:v>住吉区</c:v>
                </c:pt>
                <c:pt idx="11">
                  <c:v>天王寺区</c:v>
                </c:pt>
                <c:pt idx="12">
                  <c:v>堺市西区</c:v>
                </c:pt>
                <c:pt idx="13">
                  <c:v>藤井寺市</c:v>
                </c:pt>
                <c:pt idx="14">
                  <c:v>城東区</c:v>
                </c:pt>
                <c:pt idx="15">
                  <c:v>吹田市</c:v>
                </c:pt>
                <c:pt idx="16">
                  <c:v>平野区</c:v>
                </c:pt>
                <c:pt idx="17">
                  <c:v>大阪市</c:v>
                </c:pt>
                <c:pt idx="18">
                  <c:v>生野区</c:v>
                </c:pt>
                <c:pt idx="19">
                  <c:v>守口市</c:v>
                </c:pt>
                <c:pt idx="20">
                  <c:v>高石市</c:v>
                </c:pt>
                <c:pt idx="21">
                  <c:v>東大阪市</c:v>
                </c:pt>
                <c:pt idx="22">
                  <c:v>福島区</c:v>
                </c:pt>
                <c:pt idx="23">
                  <c:v>浪速区</c:v>
                </c:pt>
                <c:pt idx="24">
                  <c:v>羽曳野市</c:v>
                </c:pt>
                <c:pt idx="25">
                  <c:v>北区</c:v>
                </c:pt>
                <c:pt idx="26">
                  <c:v>堺市堺区</c:v>
                </c:pt>
                <c:pt idx="27">
                  <c:v>松原市</c:v>
                </c:pt>
                <c:pt idx="28">
                  <c:v>都島区</c:v>
                </c:pt>
                <c:pt idx="29">
                  <c:v>堺市</c:v>
                </c:pt>
                <c:pt idx="30">
                  <c:v>茨木市</c:v>
                </c:pt>
                <c:pt idx="31">
                  <c:v>泉佐野市</c:v>
                </c:pt>
                <c:pt idx="32">
                  <c:v>淀川区</c:v>
                </c:pt>
                <c:pt idx="33">
                  <c:v>東淀川区</c:v>
                </c:pt>
                <c:pt idx="34">
                  <c:v>堺市中区</c:v>
                </c:pt>
                <c:pt idx="35">
                  <c:v>西淀川区</c:v>
                </c:pt>
                <c:pt idx="36">
                  <c:v>岬町</c:v>
                </c:pt>
                <c:pt idx="37">
                  <c:v>高槻市</c:v>
                </c:pt>
                <c:pt idx="38">
                  <c:v>堺市東区</c:v>
                </c:pt>
                <c:pt idx="39">
                  <c:v>泉大津市</c:v>
                </c:pt>
                <c:pt idx="40">
                  <c:v>鶴見区</c:v>
                </c:pt>
                <c:pt idx="41">
                  <c:v>堺市北区</c:v>
                </c:pt>
                <c:pt idx="42">
                  <c:v>枚方市</c:v>
                </c:pt>
                <c:pt idx="43">
                  <c:v>忠岡町</c:v>
                </c:pt>
                <c:pt idx="44">
                  <c:v>西成区</c:v>
                </c:pt>
                <c:pt idx="45">
                  <c:v>大東市</c:v>
                </c:pt>
                <c:pt idx="46">
                  <c:v>堺市美原区</c:v>
                </c:pt>
                <c:pt idx="47">
                  <c:v>和泉市</c:v>
                </c:pt>
                <c:pt idx="48">
                  <c:v>熊取町</c:v>
                </c:pt>
                <c:pt idx="49">
                  <c:v>柏原市</c:v>
                </c:pt>
                <c:pt idx="50">
                  <c:v>岸和田市</c:v>
                </c:pt>
                <c:pt idx="51">
                  <c:v>大阪狭山市</c:v>
                </c:pt>
                <c:pt idx="52">
                  <c:v>西区</c:v>
                </c:pt>
                <c:pt idx="53">
                  <c:v>四條畷市</c:v>
                </c:pt>
                <c:pt idx="54">
                  <c:v>住之江区</c:v>
                </c:pt>
                <c:pt idx="55">
                  <c:v>寝屋川市</c:v>
                </c:pt>
                <c:pt idx="56">
                  <c:v>堺市南区</c:v>
                </c:pt>
                <c:pt idx="57">
                  <c:v>摂津市</c:v>
                </c:pt>
                <c:pt idx="58">
                  <c:v>豊能町</c:v>
                </c:pt>
                <c:pt idx="59">
                  <c:v>此花区</c:v>
                </c:pt>
                <c:pt idx="60">
                  <c:v>交野市</c:v>
                </c:pt>
                <c:pt idx="61">
                  <c:v>大正区</c:v>
                </c:pt>
                <c:pt idx="62">
                  <c:v>貝塚市</c:v>
                </c:pt>
                <c:pt idx="63">
                  <c:v>富田林市</c:v>
                </c:pt>
                <c:pt idx="64">
                  <c:v>門真市</c:v>
                </c:pt>
                <c:pt idx="65">
                  <c:v>港区</c:v>
                </c:pt>
                <c:pt idx="66">
                  <c:v>阪南市</c:v>
                </c:pt>
                <c:pt idx="67">
                  <c:v>河南町</c:v>
                </c:pt>
                <c:pt idx="68">
                  <c:v>島本町</c:v>
                </c:pt>
                <c:pt idx="69">
                  <c:v>河内長野市</c:v>
                </c:pt>
                <c:pt idx="70">
                  <c:v>太子町</c:v>
                </c:pt>
                <c:pt idx="71">
                  <c:v>泉南市</c:v>
                </c:pt>
                <c:pt idx="72">
                  <c:v>能勢町</c:v>
                </c:pt>
                <c:pt idx="73">
                  <c:v>千早赤阪村</c:v>
                </c:pt>
              </c:strCache>
            </c:strRef>
          </c:cat>
          <c:val>
            <c:numRef>
              <c:f>'市区町村別_在宅(医科)'!$CV$7:$CV$80</c:f>
              <c:numCache>
                <c:formatCode>General</c:formatCode>
                <c:ptCount val="74"/>
                <c:pt idx="0">
                  <c:v>0</c:v>
                </c:pt>
                <c:pt idx="1">
                  <c:v>-0.69999999999999929</c:v>
                </c:pt>
                <c:pt idx="2">
                  <c:v>0.10000000000000009</c:v>
                </c:pt>
                <c:pt idx="3">
                  <c:v>0.20000000000000018</c:v>
                </c:pt>
                <c:pt idx="4">
                  <c:v>0.40000000000000036</c:v>
                </c:pt>
                <c:pt idx="5">
                  <c:v>0.50000000000000044</c:v>
                </c:pt>
                <c:pt idx="6">
                  <c:v>-0.20000000000000018</c:v>
                </c:pt>
                <c:pt idx="7">
                  <c:v>0.20000000000000018</c:v>
                </c:pt>
                <c:pt idx="8">
                  <c:v>0.20000000000000018</c:v>
                </c:pt>
                <c:pt idx="9">
                  <c:v>0.39999999999999897</c:v>
                </c:pt>
                <c:pt idx="10">
                  <c:v>0.20000000000000018</c:v>
                </c:pt>
                <c:pt idx="11">
                  <c:v>-0.40000000000000036</c:v>
                </c:pt>
                <c:pt idx="12">
                  <c:v>0.10000000000000009</c:v>
                </c:pt>
                <c:pt idx="13">
                  <c:v>0.29999999999999888</c:v>
                </c:pt>
                <c:pt idx="14">
                  <c:v>0.10000000000000009</c:v>
                </c:pt>
                <c:pt idx="15">
                  <c:v>-0.10000000000000009</c:v>
                </c:pt>
                <c:pt idx="16">
                  <c:v>0.40000000000000036</c:v>
                </c:pt>
                <c:pt idx="17">
                  <c:v>0.20000000000000018</c:v>
                </c:pt>
                <c:pt idx="18">
                  <c:v>0.10000000000000009</c:v>
                </c:pt>
                <c:pt idx="19">
                  <c:v>0.10000000000000009</c:v>
                </c:pt>
                <c:pt idx="20">
                  <c:v>0</c:v>
                </c:pt>
                <c:pt idx="21">
                  <c:v>0.10000000000000009</c:v>
                </c:pt>
                <c:pt idx="22">
                  <c:v>0.10000000000000009</c:v>
                </c:pt>
                <c:pt idx="23">
                  <c:v>0.79999999999999938</c:v>
                </c:pt>
                <c:pt idx="24">
                  <c:v>0</c:v>
                </c:pt>
                <c:pt idx="25">
                  <c:v>-0.20000000000000018</c:v>
                </c:pt>
                <c:pt idx="26">
                  <c:v>0.10000000000000009</c:v>
                </c:pt>
                <c:pt idx="27">
                  <c:v>0.30000000000000027</c:v>
                </c:pt>
                <c:pt idx="28">
                  <c:v>0.30000000000000027</c:v>
                </c:pt>
                <c:pt idx="29">
                  <c:v>0.10000000000000009</c:v>
                </c:pt>
                <c:pt idx="30">
                  <c:v>0.10000000000000009</c:v>
                </c:pt>
                <c:pt idx="31">
                  <c:v>0.30000000000000027</c:v>
                </c:pt>
                <c:pt idx="32">
                  <c:v>0.40000000000000036</c:v>
                </c:pt>
                <c:pt idx="33">
                  <c:v>0.20000000000000018</c:v>
                </c:pt>
                <c:pt idx="34">
                  <c:v>0.10000000000000009</c:v>
                </c:pt>
                <c:pt idx="35">
                  <c:v>0</c:v>
                </c:pt>
                <c:pt idx="36">
                  <c:v>0.10000000000000009</c:v>
                </c:pt>
                <c:pt idx="37">
                  <c:v>0.10000000000000009</c:v>
                </c:pt>
                <c:pt idx="38">
                  <c:v>0.20000000000000018</c:v>
                </c:pt>
                <c:pt idx="39">
                  <c:v>0.10000000000000009</c:v>
                </c:pt>
                <c:pt idx="40">
                  <c:v>0.10000000000000009</c:v>
                </c:pt>
                <c:pt idx="41">
                  <c:v>0</c:v>
                </c:pt>
                <c:pt idx="42">
                  <c:v>0</c:v>
                </c:pt>
                <c:pt idx="43">
                  <c:v>0.69999999999999929</c:v>
                </c:pt>
                <c:pt idx="44">
                  <c:v>0.39999999999999897</c:v>
                </c:pt>
                <c:pt idx="45">
                  <c:v>0.39999999999999897</c:v>
                </c:pt>
                <c:pt idx="46">
                  <c:v>-0.39999999999999897</c:v>
                </c:pt>
                <c:pt idx="47">
                  <c:v>0.10000000000000009</c:v>
                </c:pt>
                <c:pt idx="48">
                  <c:v>0</c:v>
                </c:pt>
                <c:pt idx="49">
                  <c:v>0.10000000000000009</c:v>
                </c:pt>
                <c:pt idx="50">
                  <c:v>0.30000000000000027</c:v>
                </c:pt>
                <c:pt idx="51">
                  <c:v>0.10000000000000009</c:v>
                </c:pt>
                <c:pt idx="52">
                  <c:v>-0.30000000000000027</c:v>
                </c:pt>
                <c:pt idx="53">
                  <c:v>0.20000000000000018</c:v>
                </c:pt>
                <c:pt idx="54">
                  <c:v>-0.20000000000000018</c:v>
                </c:pt>
                <c:pt idx="55">
                  <c:v>0</c:v>
                </c:pt>
                <c:pt idx="56">
                  <c:v>0</c:v>
                </c:pt>
                <c:pt idx="57">
                  <c:v>-0.10000000000000009</c:v>
                </c:pt>
                <c:pt idx="58">
                  <c:v>0.2999999999999996</c:v>
                </c:pt>
                <c:pt idx="59">
                  <c:v>-0.10000000000000009</c:v>
                </c:pt>
                <c:pt idx="60">
                  <c:v>0.10000000000000009</c:v>
                </c:pt>
                <c:pt idx="61">
                  <c:v>0</c:v>
                </c:pt>
                <c:pt idx="62">
                  <c:v>0.10000000000000009</c:v>
                </c:pt>
                <c:pt idx="63">
                  <c:v>0.10000000000000009</c:v>
                </c:pt>
                <c:pt idx="64">
                  <c:v>0.20000000000000018</c:v>
                </c:pt>
                <c:pt idx="65">
                  <c:v>0.50000000000000044</c:v>
                </c:pt>
                <c:pt idx="66">
                  <c:v>0.10000000000000009</c:v>
                </c:pt>
                <c:pt idx="67">
                  <c:v>0.40000000000000036</c:v>
                </c:pt>
                <c:pt idx="68">
                  <c:v>-0.39999999999999969</c:v>
                </c:pt>
                <c:pt idx="69">
                  <c:v>0</c:v>
                </c:pt>
                <c:pt idx="70">
                  <c:v>-0.8</c:v>
                </c:pt>
                <c:pt idx="71">
                  <c:v>0</c:v>
                </c:pt>
                <c:pt idx="72">
                  <c:v>-0.10000000000000009</c:v>
                </c:pt>
                <c:pt idx="73">
                  <c:v>-0.20000000000000018</c:v>
                </c:pt>
              </c:numCache>
            </c:numRef>
          </c:val>
          <c:extLst>
            <c:ext xmlns:c16="http://schemas.microsoft.com/office/drawing/2014/chart" uri="{C3380CC4-5D6E-409C-BE32-E72D297353CC}">
              <c16:uniqueId val="{00000000-AF83-4501-9C35-5F915940ACE5}"/>
            </c:ext>
          </c:extLst>
        </c:ser>
        <c:dLbls>
          <c:showLegendKey val="0"/>
          <c:showVal val="0"/>
          <c:showCatName val="0"/>
          <c:showSerName val="0"/>
          <c:showPercent val="0"/>
          <c:showBubbleSize val="0"/>
        </c:dLbls>
        <c:gapWidth val="150"/>
        <c:axId val="266085888"/>
        <c:axId val="266086448"/>
      </c:barChart>
      <c:scatterChart>
        <c:scatterStyle val="lineMarker"/>
        <c:varyColors val="0"/>
        <c:ser>
          <c:idx val="1"/>
          <c:order val="1"/>
          <c:tx>
            <c:strRef>
              <c:f>'市区町村別_在宅(医科)'!$B$81:$C$81</c:f>
              <c:strCache>
                <c:ptCount val="1"/>
                <c:pt idx="0">
                  <c:v>広域連合全体</c:v>
                </c:pt>
              </c:strCache>
            </c:strRef>
          </c:tx>
          <c:spPr>
            <a:ln w="28575">
              <a:solidFill>
                <a:srgbClr val="BE4B48"/>
              </a:solidFill>
            </a:ln>
          </c:spPr>
          <c:marker>
            <c:symbol val="none"/>
          </c:marker>
          <c:dLbls>
            <c:dLbl>
              <c:idx val="0"/>
              <c:layout>
                <c:manualLayout>
                  <c:x val="0.10583333333333333"/>
                  <c:y val="-0.8940397619047618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F83-4501-9C35-5F915940ACE5}"/>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'市区町村別_在宅(医科)'!$DC$7:$DC$80</c:f>
              <c:numCache>
                <c:formatCode>General</c:formatCode>
                <c:ptCount val="74"/>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pt idx="43">
                  <c:v>0.10000000000000009</c:v>
                </c:pt>
                <c:pt idx="44">
                  <c:v>0.10000000000000009</c:v>
                </c:pt>
                <c:pt idx="45">
                  <c:v>0.10000000000000009</c:v>
                </c:pt>
                <c:pt idx="46">
                  <c:v>0.10000000000000009</c:v>
                </c:pt>
                <c:pt idx="47">
                  <c:v>0.10000000000000009</c:v>
                </c:pt>
                <c:pt idx="48">
                  <c:v>0.10000000000000009</c:v>
                </c:pt>
                <c:pt idx="49">
                  <c:v>0.10000000000000009</c:v>
                </c:pt>
                <c:pt idx="50">
                  <c:v>0.10000000000000009</c:v>
                </c:pt>
                <c:pt idx="51">
                  <c:v>0.10000000000000009</c:v>
                </c:pt>
                <c:pt idx="52">
                  <c:v>0.10000000000000009</c:v>
                </c:pt>
                <c:pt idx="53">
                  <c:v>0.10000000000000009</c:v>
                </c:pt>
                <c:pt idx="54">
                  <c:v>0.10000000000000009</c:v>
                </c:pt>
                <c:pt idx="55">
                  <c:v>0.10000000000000009</c:v>
                </c:pt>
                <c:pt idx="56">
                  <c:v>0.10000000000000009</c:v>
                </c:pt>
                <c:pt idx="57">
                  <c:v>0.10000000000000009</c:v>
                </c:pt>
                <c:pt idx="58">
                  <c:v>0.10000000000000009</c:v>
                </c:pt>
                <c:pt idx="59">
                  <c:v>0.10000000000000009</c:v>
                </c:pt>
                <c:pt idx="60">
                  <c:v>0.10000000000000009</c:v>
                </c:pt>
                <c:pt idx="61">
                  <c:v>0.10000000000000009</c:v>
                </c:pt>
                <c:pt idx="62">
                  <c:v>0.10000000000000009</c:v>
                </c:pt>
                <c:pt idx="63">
                  <c:v>0.10000000000000009</c:v>
                </c:pt>
                <c:pt idx="64">
                  <c:v>0.10000000000000009</c:v>
                </c:pt>
                <c:pt idx="65">
                  <c:v>0.10000000000000009</c:v>
                </c:pt>
                <c:pt idx="66">
                  <c:v>0.10000000000000009</c:v>
                </c:pt>
                <c:pt idx="67">
                  <c:v>0.10000000000000009</c:v>
                </c:pt>
                <c:pt idx="68">
                  <c:v>0.10000000000000009</c:v>
                </c:pt>
                <c:pt idx="69">
                  <c:v>0.10000000000000009</c:v>
                </c:pt>
                <c:pt idx="70">
                  <c:v>0.10000000000000009</c:v>
                </c:pt>
                <c:pt idx="71">
                  <c:v>0.10000000000000009</c:v>
                </c:pt>
                <c:pt idx="72">
                  <c:v>0.10000000000000009</c:v>
                </c:pt>
                <c:pt idx="73">
                  <c:v>0.10000000000000009</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AF83-4501-9C35-5F915940ACE5}"/>
            </c:ext>
          </c:extLst>
        </c:ser>
        <c:dLbls>
          <c:showLegendKey val="0"/>
          <c:showVal val="0"/>
          <c:showCatName val="0"/>
          <c:showSerName val="0"/>
          <c:showPercent val="0"/>
          <c:showBubbleSize val="0"/>
        </c:dLbls>
        <c:axId val="266087568"/>
        <c:axId val="266087008"/>
      </c:scatterChart>
      <c:catAx>
        <c:axId val="266085888"/>
        <c:scaling>
          <c:orientation val="maxMin"/>
        </c:scaling>
        <c:delete val="0"/>
        <c:axPos val="l"/>
        <c:numFmt formatCode="General" sourceLinked="0"/>
        <c:majorTickMark val="none"/>
        <c:minorTickMark val="none"/>
        <c:tickLblPos val="low"/>
        <c:spPr>
          <a:ln>
            <a:solidFill>
              <a:srgbClr val="7F7F7F"/>
            </a:solidFill>
          </a:ln>
        </c:spPr>
        <c:crossAx val="266086448"/>
        <c:crosses val="autoZero"/>
        <c:auto val="1"/>
        <c:lblAlgn val="ctr"/>
        <c:lblOffset val="100"/>
        <c:noMultiLvlLbl val="0"/>
      </c:catAx>
      <c:valAx>
        <c:axId val="266086448"/>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266085888"/>
        <c:crosses val="autoZero"/>
        <c:crossBetween val="between"/>
      </c:valAx>
      <c:valAx>
        <c:axId val="266087008"/>
        <c:scaling>
          <c:orientation val="minMax"/>
          <c:max val="50"/>
          <c:min val="0"/>
        </c:scaling>
        <c:delete val="1"/>
        <c:axPos val="r"/>
        <c:numFmt formatCode="General" sourceLinked="1"/>
        <c:majorTickMark val="out"/>
        <c:minorTickMark val="none"/>
        <c:tickLblPos val="nextTo"/>
        <c:crossAx val="266087568"/>
        <c:crosses val="max"/>
        <c:crossBetween val="midCat"/>
      </c:valAx>
      <c:valAx>
        <c:axId val="266087568"/>
        <c:scaling>
          <c:orientation val="minMax"/>
        </c:scaling>
        <c:delete val="1"/>
        <c:axPos val="b"/>
        <c:numFmt formatCode="General" sourceLinked="1"/>
        <c:majorTickMark val="out"/>
        <c:minorTickMark val="none"/>
        <c:tickLblPos val="nextTo"/>
        <c:crossAx val="26608700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12867903198241E-2"/>
          <c:y val="0.15578703703703703"/>
          <c:w val="0.81469570894623144"/>
          <c:h val="0.73907018529965429"/>
        </c:manualLayout>
      </c:layout>
      <c:barChart>
        <c:barDir val="col"/>
        <c:grouping val="clustered"/>
        <c:varyColors val="0"/>
        <c:ser>
          <c:idx val="0"/>
          <c:order val="0"/>
          <c:tx>
            <c:v>在宅医療患者数(歯科)</c:v>
          </c:tx>
          <c:spPr>
            <a:solidFill>
              <a:srgbClr val="FFC000"/>
            </a:solidFill>
            <a:ln>
              <a:noFill/>
            </a:ln>
          </c:spPr>
          <c:invertIfNegative val="0"/>
          <c:dLbls>
            <c:dLbl>
              <c:idx val="1"/>
              <c:layout>
                <c:manualLayout>
                  <c:x val="0"/>
                  <c:y val="1.27443419957165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83-4856-B872-1F79658D35CC}"/>
                </c:ext>
              </c:extLst>
            </c:dLbl>
            <c:dLbl>
              <c:idx val="2"/>
              <c:layout>
                <c:manualLayout>
                  <c:x val="0"/>
                  <c:y val="5.6957617544734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3-4856-B872-1F79658D35CC}"/>
                </c:ext>
              </c:extLst>
            </c:dLbl>
            <c:dLbl>
              <c:idx val="3"/>
              <c:layout>
                <c:manualLayout>
                  <c:x val="0"/>
                  <c:y val="-7.357980194399259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3-4856-B872-1F79658D35CC}"/>
                </c:ext>
              </c:extLst>
            </c:dLbl>
            <c:dLbl>
              <c:idx val="4"/>
              <c:layout>
                <c:manualLayout>
                  <c:x val="0"/>
                  <c:y val="6.6130625501718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83-4856-B872-1F79658D35CC}"/>
                </c:ext>
              </c:extLst>
            </c:dLbl>
            <c:dLbl>
              <c:idx val="5"/>
              <c:layout>
                <c:manualLayout>
                  <c:x val="0"/>
                  <c:y val="5.92909069110963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83-4856-B872-1F79658D35CC}"/>
                </c:ext>
              </c:extLst>
            </c:dLbl>
            <c:dLbl>
              <c:idx val="6"/>
              <c:layout>
                <c:manualLayout>
                  <c:x val="0"/>
                  <c:y val="1.118955718438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83-4856-B872-1F79658D35C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'年齢階層別_在宅(歯科)'!$B$6:$B$12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'年齢階層別_在宅(歯科)'!$D$6:$D$12</c:f>
              <c:numCache>
                <c:formatCode>General</c:formatCode>
                <c:ptCount val="7"/>
                <c:pt idx="0">
                  <c:v>193</c:v>
                </c:pt>
                <c:pt idx="1">
                  <c:v>832</c:v>
                </c:pt>
                <c:pt idx="2">
                  <c:v>9808</c:v>
                </c:pt>
                <c:pt idx="3">
                  <c:v>19583</c:v>
                </c:pt>
                <c:pt idx="4">
                  <c:v>30517</c:v>
                </c:pt>
                <c:pt idx="5">
                  <c:v>27584</c:v>
                </c:pt>
                <c:pt idx="6">
                  <c:v>14483</c:v>
                </c:pt>
              </c:numCache>
            </c:numRef>
          </c:val>
          <c:extLst>
            <c:ext xmlns:c16="http://schemas.microsoft.com/office/drawing/2014/chart" uri="{C3380CC4-5D6E-409C-BE32-E72D297353CC}">
              <c16:uniqueId val="{00000000-B1EF-4B49-A27F-7C6236A7521D}"/>
            </c:ext>
          </c:extLst>
        </c:ser>
        <c:dLbls>
          <c:showLegendKey val="0"/>
          <c:showVal val="0"/>
          <c:showCatName val="0"/>
          <c:showSerName val="0"/>
          <c:showPercent val="0"/>
          <c:showBubbleSize val="0"/>
        </c:dLbls>
        <c:gapWidth val="150"/>
        <c:axId val="331468704"/>
        <c:axId val="331469264"/>
      </c:barChart>
      <c:lineChart>
        <c:grouping val="standard"/>
        <c:varyColors val="0"/>
        <c:ser>
          <c:idx val="1"/>
          <c:order val="1"/>
          <c:tx>
            <c:v>在宅医療患者割合(歯科)</c:v>
          </c:tx>
          <c:spPr>
            <a:ln>
              <a:solidFill>
                <a:srgbClr val="D99694"/>
              </a:solidFill>
            </a:ln>
          </c:spPr>
          <c:marker>
            <c:symbol val="circle"/>
            <c:size val="5"/>
            <c:spPr>
              <a:solidFill>
                <a:srgbClr val="D99694"/>
              </a:solidFill>
              <a:ln>
                <a:noFill/>
              </a:ln>
            </c:spPr>
          </c:marker>
          <c:dLbls>
            <c:dLbl>
              <c:idx val="1"/>
              <c:layout>
                <c:manualLayout>
                  <c:x val="-2.4656347771834373E-2"/>
                  <c:y val="-3.62994431023274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83-4856-B872-1F79658D35CC}"/>
                </c:ext>
              </c:extLst>
            </c:dLbl>
            <c:dLbl>
              <c:idx val="2"/>
              <c:layout>
                <c:manualLayout>
                  <c:x val="-2.0857746664097648E-2"/>
                  <c:y val="-4.5239122122674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D2-467E-90CF-673245CBF2D9}"/>
                </c:ext>
              </c:extLst>
            </c:dLbl>
            <c:dLbl>
              <c:idx val="3"/>
              <c:layout>
                <c:manualLayout>
                  <c:x val="-3.4840552583852491E-2"/>
                  <c:y val="-2.2722768522347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D2-467E-90CF-673245CBF2D9}"/>
                </c:ext>
              </c:extLst>
            </c:dLbl>
            <c:dLbl>
              <c:idx val="4"/>
              <c:layout>
                <c:manualLayout>
                  <c:x val="-3.6729515892749552E-2"/>
                  <c:y val="-3.38569406683884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D2-467E-90CF-673245CBF2D9}"/>
                </c:ext>
              </c:extLst>
            </c:dLbl>
            <c:dLbl>
              <c:idx val="5"/>
              <c:layout>
                <c:manualLayout>
                  <c:x val="-2.4803393552372939E-2"/>
                  <c:y val="3.9589403351884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D2-467E-90CF-673245CBF2D9}"/>
                </c:ext>
              </c:extLst>
            </c:dLbl>
            <c:dLbl>
              <c:idx val="6"/>
              <c:layout>
                <c:manualLayout>
                  <c:x val="-2.9317283078419319E-2"/>
                  <c:y val="-2.5000005560746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88-4B23-87D0-B11940938CF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'年齢階層別_在宅(歯科)'!$B$6:$B$12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'年齢階層別_在宅(歯科)'!$F$6:$F$12</c:f>
              <c:numCache>
                <c:formatCode>0.0%</c:formatCode>
                <c:ptCount val="7"/>
                <c:pt idx="0">
                  <c:v>0.10083594566353186</c:v>
                </c:pt>
                <c:pt idx="1">
                  <c:v>0.12010971560560127</c:v>
                </c:pt>
                <c:pt idx="2">
                  <c:v>1.9954427083333334E-2</c:v>
                </c:pt>
                <c:pt idx="3">
                  <c:v>4.735409049581181E-2</c:v>
                </c:pt>
                <c:pt idx="4">
                  <c:v>0.11228443280116858</c:v>
                </c:pt>
                <c:pt idx="5">
                  <c:v>0.2108868501529052</c:v>
                </c:pt>
                <c:pt idx="6">
                  <c:v>0.29030447593657921</c:v>
                </c:pt>
              </c:numCache>
            </c:numRef>
          </c:val>
          <c:smooth val="0"/>
          <c:extLst>
            <c:ext xmlns:c16="http://schemas.microsoft.com/office/drawing/2014/chart" uri="{C3380CC4-5D6E-409C-BE32-E72D297353CC}">
              <c16:uniqueId val="{00000001-B1EF-4B49-A27F-7C6236A7521D}"/>
            </c:ext>
          </c:extLst>
        </c:ser>
        <c:dLbls>
          <c:showLegendKey val="0"/>
          <c:showVal val="0"/>
          <c:showCatName val="0"/>
          <c:showSerName val="0"/>
          <c:showPercent val="0"/>
          <c:showBubbleSize val="0"/>
        </c:dLbls>
        <c:marker val="1"/>
        <c:smooth val="0"/>
        <c:axId val="331470384"/>
        <c:axId val="331469824"/>
      </c:lineChart>
      <c:catAx>
        <c:axId val="331468704"/>
        <c:scaling>
          <c:orientation val="minMax"/>
        </c:scaling>
        <c:delete val="0"/>
        <c:axPos val="b"/>
        <c:numFmt formatCode="General" sourceLinked="0"/>
        <c:majorTickMark val="out"/>
        <c:minorTickMark val="none"/>
        <c:tickLblPos val="nextTo"/>
        <c:spPr>
          <a:ln w="9525">
            <a:solidFill>
              <a:srgbClr val="7F7F7F"/>
            </a:solidFill>
            <a:prstDash val="solid"/>
          </a:ln>
        </c:spPr>
        <c:txPr>
          <a:bodyPr/>
          <a:lstStyle/>
          <a:p>
            <a:pPr>
              <a:defRPr sz="1000"/>
            </a:pPr>
            <a:endParaRPr lang="ja-JP"/>
          </a:p>
        </c:txPr>
        <c:crossAx val="331469264"/>
        <c:crosses val="autoZero"/>
        <c:auto val="1"/>
        <c:lblAlgn val="ctr"/>
        <c:lblOffset val="100"/>
        <c:noMultiLvlLbl val="0"/>
      </c:catAx>
      <c:valAx>
        <c:axId val="331469264"/>
        <c:scaling>
          <c:orientation val="minMax"/>
        </c:scaling>
        <c:delete val="0"/>
        <c:axPos val="l"/>
        <c:majorGridlines>
          <c:spPr>
            <a:ln>
              <a:solidFill>
                <a:srgbClr val="D9D9D9"/>
              </a:solidFill>
            </a:ln>
          </c:spPr>
        </c:majorGridlines>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ja-JP" sz="1000" b="1" i="0" baseline="0">
                    <a:effectLst/>
                  </a:rPr>
                  <a:t>在宅医療患者数</a:t>
                </a:r>
                <a:br>
                  <a:rPr lang="en-US" altLang="ja-JP" sz="1000" b="1" i="0" baseline="0">
                    <a:effectLst/>
                  </a:rPr>
                </a:br>
                <a:r>
                  <a:rPr lang="en-US" altLang="ja-JP" sz="1000" b="1" i="0" baseline="0">
                    <a:effectLst/>
                  </a:rPr>
                  <a:t>(</a:t>
                </a:r>
                <a:r>
                  <a:rPr lang="ja-JP" altLang="en-US" sz="1000" b="1" i="0" baseline="0">
                    <a:effectLst/>
                  </a:rPr>
                  <a:t>歯科</a:t>
                </a:r>
                <a:r>
                  <a:rPr lang="en-US" altLang="ja-JP" sz="1000" b="1" i="0" baseline="0">
                    <a:effectLst/>
                  </a:rPr>
                  <a:t>)(</a:t>
                </a:r>
                <a:r>
                  <a:rPr lang="ja-JP" altLang="ja-JP" sz="1000" b="1" i="0" baseline="0">
                    <a:effectLst/>
                  </a:rPr>
                  <a:t>人</a:t>
                </a:r>
                <a:r>
                  <a:rPr lang="en-US" altLang="ja-JP" sz="1000" b="1" i="0" baseline="0">
                    <a:effectLst/>
                  </a:rPr>
                  <a:t>)</a:t>
                </a:r>
                <a:endParaRPr lang="ja-JP" altLang="ja-JP" sz="1000">
                  <a:effectLst/>
                </a:endParaRPr>
              </a:p>
            </c:rich>
          </c:tx>
          <c:layout>
            <c:manualLayout>
              <c:xMode val="edge"/>
              <c:yMode val="edge"/>
              <c:x val="1.3355598168656125E-2"/>
              <c:y val="1.0126564821959347E-2"/>
            </c:manualLayout>
          </c:layout>
          <c:overlay val="0"/>
        </c:title>
        <c:numFmt formatCode="General" sourceLinked="1"/>
        <c:majorTickMark val="out"/>
        <c:minorTickMark val="none"/>
        <c:tickLblPos val="nextTo"/>
        <c:spPr>
          <a:ln w="9525">
            <a:solidFill>
              <a:srgbClr val="7F7F7F"/>
            </a:solidFill>
            <a:prstDash val="solid"/>
          </a:ln>
        </c:spPr>
        <c:txPr>
          <a:bodyPr/>
          <a:lstStyle/>
          <a:p>
            <a:pPr>
              <a:defRPr sz="1000"/>
            </a:pPr>
            <a:endParaRPr lang="ja-JP"/>
          </a:p>
        </c:txPr>
        <c:crossAx val="331468704"/>
        <c:crosses val="autoZero"/>
        <c:crossBetween val="between"/>
      </c:valAx>
      <c:valAx>
        <c:axId val="331469824"/>
        <c:scaling>
          <c:orientation val="minMax"/>
        </c:scaling>
        <c:delete val="0"/>
        <c:axPos val="r"/>
        <c:title>
          <c:tx>
            <c:rich>
              <a:bodyPr rot="0" vert="horz"/>
              <a:lstStyle/>
              <a:p>
                <a:pPr>
                  <a:defRPr sz="1000"/>
                </a:pPr>
                <a:r>
                  <a:rPr lang="ja-JP" sz="1000"/>
                  <a:t>在宅医療患者割合</a:t>
                </a:r>
                <a:endParaRPr lang="en-US" altLang="ja-JP" sz="1000"/>
              </a:p>
              <a:p>
                <a:pPr>
                  <a:defRPr sz="1000"/>
                </a:pPr>
                <a:r>
                  <a:rPr lang="en-US" sz="1000"/>
                  <a:t>(</a:t>
                </a:r>
                <a:r>
                  <a:rPr lang="ja-JP" sz="1000"/>
                  <a:t>歯科</a:t>
                </a:r>
                <a:r>
                  <a:rPr lang="en-US" sz="1000"/>
                  <a:t>)(%)</a:t>
                </a:r>
                <a:endParaRPr lang="ja-JP" sz="1000"/>
              </a:p>
            </c:rich>
          </c:tx>
          <c:layout>
            <c:manualLayout>
              <c:xMode val="edge"/>
              <c:yMode val="edge"/>
              <c:x val="0.85607329563171863"/>
              <c:y val="2.8460569522792276E-2"/>
            </c:manualLayout>
          </c:layout>
          <c:overlay val="0"/>
        </c:title>
        <c:numFmt formatCode="0.0%" sourceLinked="1"/>
        <c:majorTickMark val="out"/>
        <c:minorTickMark val="none"/>
        <c:tickLblPos val="nextTo"/>
        <c:spPr>
          <a:ln w="9525">
            <a:solidFill>
              <a:srgbClr val="7F7F7F"/>
            </a:solidFill>
            <a:prstDash val="solid"/>
          </a:ln>
        </c:spPr>
        <c:txPr>
          <a:bodyPr/>
          <a:lstStyle/>
          <a:p>
            <a:pPr>
              <a:defRPr sz="1000"/>
            </a:pPr>
            <a:endParaRPr lang="ja-JP"/>
          </a:p>
        </c:txPr>
        <c:crossAx val="331470384"/>
        <c:crosses val="max"/>
        <c:crossBetween val="between"/>
      </c:valAx>
      <c:catAx>
        <c:axId val="331470384"/>
        <c:scaling>
          <c:orientation val="minMax"/>
        </c:scaling>
        <c:delete val="1"/>
        <c:axPos val="b"/>
        <c:numFmt formatCode="General" sourceLinked="1"/>
        <c:majorTickMark val="out"/>
        <c:minorTickMark val="none"/>
        <c:tickLblPos val="nextTo"/>
        <c:crossAx val="331469824"/>
        <c:crosses val="autoZero"/>
        <c:auto val="1"/>
        <c:lblAlgn val="ctr"/>
        <c:lblOffset val="100"/>
        <c:noMultiLvlLbl val="0"/>
      </c:catAx>
    </c:plotArea>
    <c:legend>
      <c:legendPos val="t"/>
      <c:layout>
        <c:manualLayout>
          <c:xMode val="edge"/>
          <c:yMode val="edge"/>
          <c:x val="0.17611968449931412"/>
          <c:y val="2.3932787030736917E-2"/>
          <c:w val="0.61223789927493633"/>
          <c:h val="9.3981481481481485E-2"/>
        </c:manualLayout>
      </c:layout>
      <c:overlay val="0"/>
      <c:spPr>
        <a:ln>
          <a:solidFill>
            <a:srgbClr val="7F7F7F"/>
          </a:solidFill>
        </a:ln>
      </c:spPr>
      <c:txPr>
        <a:bodyPr/>
        <a:lstStyle/>
        <a:p>
          <a:pPr>
            <a:defRPr sz="1000"/>
          </a:pPr>
          <a:endParaRPr lang="ja-JP"/>
        </a:p>
      </c:txPr>
    </c:legend>
    <c:plotVisOnly val="1"/>
    <c:dispBlanksAs val="gap"/>
    <c:showDLblsOverMax val="0"/>
  </c:chart>
  <c:spPr>
    <a:ln>
      <a:solidFill>
        <a:srgbClr val="7F7F7F"/>
      </a:solidFill>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33136942706287E-2"/>
          <c:y val="0.13036325689827324"/>
          <c:w val="0.88397675014391952"/>
          <c:h val="0.75319448222662977"/>
        </c:manualLayout>
      </c:layout>
      <c:barChart>
        <c:barDir val="col"/>
        <c:grouping val="clustered"/>
        <c:varyColors val="0"/>
        <c:ser>
          <c:idx val="0"/>
          <c:order val="0"/>
          <c:tx>
            <c:v>在宅医療患者数(歯科)</c:v>
          </c:tx>
          <c:spPr>
            <a:solidFill>
              <a:srgbClr val="FFC000"/>
            </a:solidFill>
            <a:ln>
              <a:noFill/>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0F-4BD4-A181-D1A2A373B1BB}"/>
                </c:ext>
              </c:extLst>
            </c:dLbl>
            <c:dLbl>
              <c:idx val="1"/>
              <c:layout>
                <c:manualLayout>
                  <c:x val="2.6388888888888889E-2"/>
                  <c:y val="-1.81193598735175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0F-4BD4-A181-D1A2A373B1BB}"/>
                </c:ext>
              </c:extLst>
            </c:dLbl>
            <c:dLbl>
              <c:idx val="2"/>
              <c:layout>
                <c:manualLayout>
                  <c:x val="0"/>
                  <c:y val="5.00015681306038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0F-4BD4-A181-D1A2A373B1BB}"/>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0F-4BD4-A181-D1A2A373B1BB}"/>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0F-4BD4-A181-D1A2A373B1BB}"/>
                </c:ext>
              </c:extLst>
            </c:dLbl>
            <c:dLbl>
              <c:idx val="5"/>
              <c:layout>
                <c:manualLayout>
                  <c:x val="0"/>
                  <c:y val="8.67231831316302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35-4A13-AD93-B8D2EA2F5262}"/>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0F-4BD4-A181-D1A2A373B1BB}"/>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0F-4BD4-A181-D1A2A373B1BB}"/>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'要介護度別_在宅(歯科)'!$N$28:$N$35</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'要介護度別_在宅(歯科)'!$D$6:$D$13</c:f>
              <c:numCache>
                <c:formatCode>General</c:formatCode>
                <c:ptCount val="8"/>
                <c:pt idx="0">
                  <c:v>8991</c:v>
                </c:pt>
                <c:pt idx="1">
                  <c:v>1235</c:v>
                </c:pt>
                <c:pt idx="2">
                  <c:v>1429</c:v>
                </c:pt>
                <c:pt idx="3">
                  <c:v>8058</c:v>
                </c:pt>
                <c:pt idx="4">
                  <c:v>11839</c:v>
                </c:pt>
                <c:pt idx="5">
                  <c:v>18664</c:v>
                </c:pt>
                <c:pt idx="6">
                  <c:v>28071</c:v>
                </c:pt>
                <c:pt idx="7">
                  <c:v>24713</c:v>
                </c:pt>
              </c:numCache>
            </c:numRef>
          </c:val>
          <c:extLst>
            <c:ext xmlns:c16="http://schemas.microsoft.com/office/drawing/2014/chart" uri="{C3380CC4-5D6E-409C-BE32-E72D297353CC}">
              <c16:uniqueId val="{00000006-D935-4A13-AD93-B8D2EA2F5262}"/>
            </c:ext>
          </c:extLst>
        </c:ser>
        <c:dLbls>
          <c:showLegendKey val="0"/>
          <c:showVal val="0"/>
          <c:showCatName val="0"/>
          <c:showSerName val="0"/>
          <c:showPercent val="0"/>
          <c:showBubbleSize val="0"/>
        </c:dLbls>
        <c:gapWidth val="150"/>
        <c:axId val="331468704"/>
        <c:axId val="331469264"/>
      </c:barChart>
      <c:lineChart>
        <c:grouping val="standard"/>
        <c:varyColors val="0"/>
        <c:ser>
          <c:idx val="1"/>
          <c:order val="1"/>
          <c:tx>
            <c:v>在宅医療患者割合(歯科)</c:v>
          </c:tx>
          <c:spPr>
            <a:ln>
              <a:solidFill>
                <a:srgbClr val="D99694"/>
              </a:solidFill>
            </a:ln>
          </c:spPr>
          <c:marker>
            <c:symbol val="circle"/>
            <c:size val="5"/>
            <c:spPr>
              <a:solidFill>
                <a:srgbClr val="D99694"/>
              </a:solidFill>
              <a:ln>
                <a:noFill/>
              </a:ln>
            </c:spPr>
          </c:marker>
          <c:dLbls>
            <c:dLbl>
              <c:idx val="1"/>
              <c:layout>
                <c:manualLayout>
                  <c:x val="-5.9194444444444445E-2"/>
                  <c:y val="-1.9350286789956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35-4A13-AD93-B8D2EA2F5262}"/>
                </c:ext>
              </c:extLst>
            </c:dLbl>
            <c:dLbl>
              <c:idx val="2"/>
              <c:layout>
                <c:manualLayout>
                  <c:x val="-6.4750000000000002E-2"/>
                  <c:y val="-2.217514617535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35-4A13-AD93-B8D2EA2F5262}"/>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35-4A13-AD93-B8D2EA2F526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35-4A13-AD93-B8D2EA2F5262}"/>
                </c:ext>
              </c:extLst>
            </c:dLbl>
            <c:dLbl>
              <c:idx val="6"/>
              <c:layout>
                <c:manualLayout>
                  <c:x val="-2.6902723097112963E-2"/>
                  <c:y val="-3.0649724331537065E-2"/>
                </c:manualLayout>
              </c:layout>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4.1305555555555547E-2"/>
                      <c:h val="4.7175151736098514E-2"/>
                    </c:manualLayout>
                  </c15:layout>
                </c:ext>
                <c:ext xmlns:c16="http://schemas.microsoft.com/office/drawing/2014/chart" uri="{C3380CC4-5D6E-409C-BE32-E72D297353CC}">
                  <c16:uniqueId val="{00000002-670F-4BD4-A181-D1A2A373B1BB}"/>
                </c:ext>
              </c:extLst>
            </c:dLbl>
            <c:dLbl>
              <c:idx val="7"/>
              <c:layout>
                <c:manualLayout>
                  <c:x val="-2.6208333333333333E-2"/>
                  <c:y val="-3.0649724331537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C1-4D97-9422-86005F53727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'要介護度別_在宅(歯科)'!$N$28:$N$35</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'要介護度別_在宅(歯科)'!$F$6:$F$13</c:f>
              <c:numCache>
                <c:formatCode>0.0%</c:formatCode>
                <c:ptCount val="8"/>
                <c:pt idx="0">
                  <c:v>9.912779448099306E-3</c:v>
                </c:pt>
                <c:pt idx="1">
                  <c:v>1.7435622317596565E-2</c:v>
                </c:pt>
                <c:pt idx="2">
                  <c:v>2.6432614405682366E-2</c:v>
                </c:pt>
                <c:pt idx="3">
                  <c:v>9.8431545001465851E-2</c:v>
                </c:pt>
                <c:pt idx="4">
                  <c:v>0.16036355755424919</c:v>
                </c:pt>
                <c:pt idx="5">
                  <c:v>0.31178376933613977</c:v>
                </c:pt>
                <c:pt idx="6">
                  <c:v>0.42220918689648951</c:v>
                </c:pt>
                <c:pt idx="7">
                  <c:v>0.47131632147080138</c:v>
                </c:pt>
              </c:numCache>
            </c:numRef>
          </c:val>
          <c:smooth val="0"/>
          <c:extLst>
            <c:ext xmlns:c16="http://schemas.microsoft.com/office/drawing/2014/chart" uri="{C3380CC4-5D6E-409C-BE32-E72D297353CC}">
              <c16:uniqueId val="{0000000C-D935-4A13-AD93-B8D2EA2F5262}"/>
            </c:ext>
          </c:extLst>
        </c:ser>
        <c:dLbls>
          <c:showLegendKey val="0"/>
          <c:showVal val="0"/>
          <c:showCatName val="0"/>
          <c:showSerName val="0"/>
          <c:showPercent val="0"/>
          <c:showBubbleSize val="0"/>
        </c:dLbls>
        <c:marker val="1"/>
        <c:smooth val="0"/>
        <c:axId val="331470384"/>
        <c:axId val="331469824"/>
      </c:lineChart>
      <c:catAx>
        <c:axId val="331468704"/>
        <c:scaling>
          <c:orientation val="minMax"/>
        </c:scaling>
        <c:delete val="0"/>
        <c:axPos val="b"/>
        <c:numFmt formatCode="General" sourceLinked="0"/>
        <c:majorTickMark val="out"/>
        <c:minorTickMark val="none"/>
        <c:tickLblPos val="nextTo"/>
        <c:spPr>
          <a:ln w="9525">
            <a:solidFill>
              <a:srgbClr val="7F7F7F"/>
            </a:solidFill>
            <a:prstDash val="solid"/>
          </a:ln>
        </c:spPr>
        <c:crossAx val="331469264"/>
        <c:crosses val="autoZero"/>
        <c:auto val="1"/>
        <c:lblAlgn val="ctr"/>
        <c:lblOffset val="100"/>
        <c:noMultiLvlLbl val="0"/>
      </c:catAx>
      <c:valAx>
        <c:axId val="331469264"/>
        <c:scaling>
          <c:orientation val="minMax"/>
          <c:max val="30000"/>
        </c:scaling>
        <c:delete val="0"/>
        <c:axPos val="l"/>
        <c:majorGridlines>
          <c:spPr>
            <a:ln>
              <a:solidFill>
                <a:srgbClr val="D9D9D9"/>
              </a:solidFill>
            </a:ln>
          </c:spPr>
        </c:majorGridlines>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ja-JP" sz="1000" b="1" i="0" baseline="0">
                    <a:effectLst/>
                  </a:rPr>
                  <a:t>在宅医療患者数</a:t>
                </a:r>
                <a:br>
                  <a:rPr lang="en-US" altLang="ja-JP" sz="1000" b="1" i="0" baseline="0">
                    <a:effectLst/>
                  </a:rPr>
                </a:br>
                <a:r>
                  <a:rPr lang="en-US" altLang="ja-JP" sz="1000" b="1" i="0" baseline="0">
                    <a:effectLst/>
                  </a:rPr>
                  <a:t>(</a:t>
                </a:r>
                <a:r>
                  <a:rPr lang="ja-JP" altLang="en-US" sz="1000" b="1" i="0" baseline="0">
                    <a:effectLst/>
                  </a:rPr>
                  <a:t>歯科</a:t>
                </a:r>
                <a:r>
                  <a:rPr lang="en-US" altLang="ja-JP" sz="1000" b="1" i="0" baseline="0">
                    <a:effectLst/>
                  </a:rPr>
                  <a:t>)(</a:t>
                </a:r>
                <a:r>
                  <a:rPr lang="ja-JP" altLang="ja-JP" sz="1000" b="1" i="0" baseline="0">
                    <a:effectLst/>
                  </a:rPr>
                  <a:t>人</a:t>
                </a:r>
                <a:r>
                  <a:rPr lang="en-US" altLang="ja-JP" sz="1000" b="1" i="0" baseline="0">
                    <a:effectLst/>
                  </a:rPr>
                  <a:t>)</a:t>
                </a:r>
                <a:endParaRPr lang="ja-JP" altLang="ja-JP" sz="1000">
                  <a:effectLst/>
                </a:endParaRPr>
              </a:p>
            </c:rich>
          </c:tx>
          <c:layout>
            <c:manualLayout>
              <c:xMode val="edge"/>
              <c:yMode val="edge"/>
              <c:x val="5.5124280260997359E-3"/>
              <c:y val="8.4745781561853632E-3"/>
            </c:manualLayout>
          </c:layout>
          <c:overlay val="0"/>
        </c:title>
        <c:numFmt formatCode="General" sourceLinked="1"/>
        <c:majorTickMark val="out"/>
        <c:minorTickMark val="none"/>
        <c:tickLblPos val="nextTo"/>
        <c:spPr>
          <a:ln w="9525">
            <a:solidFill>
              <a:srgbClr val="7F7F7F"/>
            </a:solidFill>
            <a:prstDash val="solid"/>
          </a:ln>
        </c:spPr>
        <c:txPr>
          <a:bodyPr/>
          <a:lstStyle/>
          <a:p>
            <a:pPr>
              <a:defRPr sz="1000"/>
            </a:pPr>
            <a:endParaRPr lang="ja-JP"/>
          </a:p>
        </c:txPr>
        <c:crossAx val="331468704"/>
        <c:crosses val="autoZero"/>
        <c:crossBetween val="between"/>
      </c:valAx>
      <c:valAx>
        <c:axId val="331469824"/>
        <c:scaling>
          <c:orientation val="minMax"/>
        </c:scaling>
        <c:delete val="0"/>
        <c:axPos val="r"/>
        <c:title>
          <c:tx>
            <c:rich>
              <a:bodyPr rot="0" vert="horz"/>
              <a:lstStyle/>
              <a:p>
                <a:pPr>
                  <a:defRPr sz="1000"/>
                </a:pPr>
                <a:r>
                  <a:rPr lang="ja-JP" sz="1000"/>
                  <a:t>在宅医療患者割合</a:t>
                </a:r>
                <a:endParaRPr lang="en-US" altLang="ja-JP" sz="1000"/>
              </a:p>
              <a:p>
                <a:pPr>
                  <a:defRPr sz="1000"/>
                </a:pPr>
                <a:r>
                  <a:rPr lang="en-US" sz="1000"/>
                  <a:t>(</a:t>
                </a:r>
                <a:r>
                  <a:rPr lang="ja-JP" sz="1000"/>
                  <a:t>歯科</a:t>
                </a:r>
                <a:r>
                  <a:rPr lang="en-US" sz="1000"/>
                  <a:t>)(%)</a:t>
                </a:r>
                <a:endParaRPr lang="ja-JP" sz="1000"/>
              </a:p>
            </c:rich>
          </c:tx>
          <c:layout>
            <c:manualLayout>
              <c:xMode val="edge"/>
              <c:yMode val="edge"/>
              <c:x val="0.87335949015907677"/>
              <c:y val="8.6865538250264305E-3"/>
            </c:manualLayout>
          </c:layout>
          <c:overlay val="0"/>
        </c:title>
        <c:numFmt formatCode="0.0%" sourceLinked="1"/>
        <c:majorTickMark val="out"/>
        <c:minorTickMark val="none"/>
        <c:tickLblPos val="nextTo"/>
        <c:spPr>
          <a:ln w="9525">
            <a:solidFill>
              <a:srgbClr val="7F7F7F"/>
            </a:solidFill>
            <a:prstDash val="solid"/>
          </a:ln>
        </c:spPr>
        <c:txPr>
          <a:bodyPr/>
          <a:lstStyle/>
          <a:p>
            <a:pPr>
              <a:defRPr sz="1000"/>
            </a:pPr>
            <a:endParaRPr lang="ja-JP"/>
          </a:p>
        </c:txPr>
        <c:crossAx val="331470384"/>
        <c:crosses val="max"/>
        <c:crossBetween val="between"/>
      </c:valAx>
      <c:catAx>
        <c:axId val="331470384"/>
        <c:scaling>
          <c:orientation val="minMax"/>
        </c:scaling>
        <c:delete val="1"/>
        <c:axPos val="b"/>
        <c:numFmt formatCode="General" sourceLinked="1"/>
        <c:majorTickMark val="out"/>
        <c:minorTickMark val="none"/>
        <c:tickLblPos val="nextTo"/>
        <c:crossAx val="331469824"/>
        <c:crosses val="autoZero"/>
        <c:auto val="1"/>
        <c:lblAlgn val="ctr"/>
        <c:lblOffset val="100"/>
        <c:noMultiLvlLbl val="0"/>
      </c:catAx>
    </c:plotArea>
    <c:legend>
      <c:legendPos val="t"/>
      <c:layout>
        <c:manualLayout>
          <c:xMode val="edge"/>
          <c:yMode val="edge"/>
          <c:x val="0.17611968449931412"/>
          <c:y val="2.3932787030736917E-2"/>
          <c:w val="0.61223789927493633"/>
          <c:h val="7.1382639659824651E-2"/>
        </c:manualLayout>
      </c:layout>
      <c:overlay val="0"/>
      <c:spPr>
        <a:ln>
          <a:solidFill>
            <a:srgbClr val="7F7F7F"/>
          </a:solidFill>
        </a:ln>
      </c:spPr>
      <c:txPr>
        <a:bodyPr/>
        <a:lstStyle/>
        <a:p>
          <a:pPr>
            <a:defRPr sz="1000"/>
          </a:pPr>
          <a:endParaRPr lang="ja-JP"/>
        </a:p>
      </c:txPr>
    </c:legend>
    <c:plotVisOnly val="1"/>
    <c:dispBlanksAs val="gap"/>
    <c:showDLblsOverMax val="0"/>
  </c:chart>
  <c:spPr>
    <a:ln>
      <a:solidFill>
        <a:srgbClr val="7F7F7F"/>
      </a:solidFill>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'市区町村別_在宅(歯科)'!$CK$4</c:f>
              <c:strCache>
                <c:ptCount val="1"/>
                <c:pt idx="0">
                  <c:v>在宅医療患者割合(歯科)</c:v>
                </c:pt>
              </c:strCache>
            </c:strRef>
          </c:tx>
          <c:spPr>
            <a:solidFill>
              <a:schemeClr val="accent4">
                <a:lumMod val="60000"/>
                <a:lumOff val="40000"/>
              </a:schemeClr>
            </a:solidFill>
            <a:ln>
              <a:noFill/>
            </a:ln>
          </c:spPr>
          <c:invertIfNegative val="0"/>
          <c:dLbls>
            <c:dLbl>
              <c:idx val="32"/>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D8E-4598-9881-F3C2BA895E92}"/>
                </c:ext>
              </c:extLst>
            </c:dLbl>
            <c:dLbl>
              <c:idx val="33"/>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99-4483-893A-C93E9357AFCA}"/>
                </c:ext>
              </c:extLst>
            </c:dLbl>
            <c:dLbl>
              <c:idx val="34"/>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99-4483-893A-C93E9357AFCA}"/>
                </c:ext>
              </c:extLst>
            </c:dLbl>
            <c:dLbl>
              <c:idx val="35"/>
              <c:layout>
                <c:manualLayout>
                  <c:x val="4.5891312268699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99-4483-893A-C93E9357AFCA}"/>
                </c:ext>
              </c:extLst>
            </c:dLbl>
            <c:dLbl>
              <c:idx val="36"/>
              <c:layout>
                <c:manualLayout>
                  <c:x val="1.22376832716529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99-4483-893A-C93E9357AFCA}"/>
                </c:ext>
              </c:extLst>
            </c:dLbl>
            <c:dLbl>
              <c:idx val="37"/>
              <c:layout>
                <c:manualLayout>
                  <c:x val="1.22376832716529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99-4483-893A-C93E9357AFCA}"/>
                </c:ext>
              </c:extLst>
            </c:dLbl>
            <c:dLbl>
              <c:idx val="38"/>
              <c:layout>
                <c:manualLayout>
                  <c:x val="1.22376832716529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99-4483-893A-C93E9357AFCA}"/>
                </c:ext>
              </c:extLst>
            </c:dLbl>
            <c:dLbl>
              <c:idx val="39"/>
              <c:layout>
                <c:manualLayout>
                  <c:x val="1.22376832716529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99-4483-893A-C93E9357AFCA}"/>
                </c:ext>
              </c:extLst>
            </c:dLbl>
            <c:dLbl>
              <c:idx val="40"/>
              <c:layout>
                <c:manualLayout>
                  <c:x val="1.22376832716529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99-4483-893A-C93E9357AFCA}"/>
                </c:ext>
              </c:extLst>
            </c:dLbl>
            <c:dLbl>
              <c:idx val="41"/>
              <c:layout>
                <c:manualLayout>
                  <c:x val="1.98862353164362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99-4483-893A-C93E9357AFCA}"/>
                </c:ext>
              </c:extLst>
            </c:dLbl>
            <c:dLbl>
              <c:idx val="42"/>
              <c:layout>
                <c:manualLayout>
                  <c:x val="1.98862353164362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99-4483-893A-C93E9357AFCA}"/>
                </c:ext>
              </c:extLst>
            </c:dLbl>
            <c:dLbl>
              <c:idx val="43"/>
              <c:layout>
                <c:manualLayout>
                  <c:x val="1.98862353164362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99-4483-893A-C93E9357AFCA}"/>
                </c:ext>
              </c:extLst>
            </c:dLbl>
            <c:dLbl>
              <c:idx val="44"/>
              <c:layout>
                <c:manualLayout>
                  <c:x val="1.98862353164362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99-4483-893A-C93E9357AFCA}"/>
                </c:ext>
              </c:extLst>
            </c:dLbl>
            <c:dLbl>
              <c:idx val="45"/>
              <c:layout>
                <c:manualLayout>
                  <c:x val="-6.13060313948110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99-4483-893A-C93E9357AFCA}"/>
                </c:ext>
              </c:extLst>
            </c:dLbl>
            <c:dLbl>
              <c:idx val="46"/>
              <c:layout>
                <c:manualLayout>
                  <c:x val="-6.13060313948110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99-4483-893A-C93E9357AFCA}"/>
                </c:ext>
              </c:extLst>
            </c:dLbl>
            <c:dLbl>
              <c:idx val="54"/>
              <c:layout>
                <c:manualLayout>
                  <c:x val="-1.529710408956635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D8E-4598-9881-F3C2BA895E92}"/>
                </c:ext>
              </c:extLst>
            </c:dLbl>
            <c:dLbl>
              <c:idx val="55"/>
              <c:layout>
                <c:manualLayout>
                  <c:x val="-1.529710408956635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D8E-4598-9881-F3C2BA895E92}"/>
                </c:ext>
              </c:extLst>
            </c:dLbl>
            <c:dLbl>
              <c:idx val="56"/>
              <c:layout>
                <c:manualLayout>
                  <c:x val="-1.529710408956635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D8E-4598-9881-F3C2BA895E92}"/>
                </c:ext>
              </c:extLst>
            </c:dLbl>
            <c:dLbl>
              <c:idx val="58"/>
              <c:layout>
                <c:manualLayout>
                  <c:x val="-1.529710408956635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D8E-4598-9881-F3C2BA895E92}"/>
                </c:ext>
              </c:extLst>
            </c:dLbl>
            <c:dLbl>
              <c:idx val="64"/>
              <c:layout>
                <c:manualLayout>
                  <c:x val="-1.529710408956635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FD8E-4598-9881-F3C2BA895E92}"/>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'市区町村別_在宅(歯科)'!$CK$7:$CK$80</c:f>
              <c:strCache>
                <c:ptCount val="74"/>
                <c:pt idx="0">
                  <c:v>東住吉区</c:v>
                </c:pt>
                <c:pt idx="1">
                  <c:v>住吉区</c:v>
                </c:pt>
                <c:pt idx="2">
                  <c:v>生野区</c:v>
                </c:pt>
                <c:pt idx="3">
                  <c:v>西淀川区</c:v>
                </c:pt>
                <c:pt idx="4">
                  <c:v>平野区</c:v>
                </c:pt>
                <c:pt idx="5">
                  <c:v>田尻町</c:v>
                </c:pt>
                <c:pt idx="6">
                  <c:v>北区</c:v>
                </c:pt>
                <c:pt idx="7">
                  <c:v>阿倍野区</c:v>
                </c:pt>
                <c:pt idx="8">
                  <c:v>東淀川区</c:v>
                </c:pt>
                <c:pt idx="9">
                  <c:v>大阪市</c:v>
                </c:pt>
                <c:pt idx="10">
                  <c:v>中央区</c:v>
                </c:pt>
                <c:pt idx="11">
                  <c:v>河南町</c:v>
                </c:pt>
                <c:pt idx="12">
                  <c:v>島本町</c:v>
                </c:pt>
                <c:pt idx="13">
                  <c:v>吹田市</c:v>
                </c:pt>
                <c:pt idx="14">
                  <c:v>堺市西区</c:v>
                </c:pt>
                <c:pt idx="15">
                  <c:v>池田市</c:v>
                </c:pt>
                <c:pt idx="16">
                  <c:v>堺市美原区</c:v>
                </c:pt>
                <c:pt idx="17">
                  <c:v>旭区</c:v>
                </c:pt>
                <c:pt idx="18">
                  <c:v>天王寺区</c:v>
                </c:pt>
                <c:pt idx="19">
                  <c:v>太子町</c:v>
                </c:pt>
                <c:pt idx="20">
                  <c:v>堺市東区</c:v>
                </c:pt>
                <c:pt idx="21">
                  <c:v>羽曳野市</c:v>
                </c:pt>
                <c:pt idx="22">
                  <c:v>住之江区</c:v>
                </c:pt>
                <c:pt idx="23">
                  <c:v>都島区</c:v>
                </c:pt>
                <c:pt idx="24">
                  <c:v>泉大津市</c:v>
                </c:pt>
                <c:pt idx="25">
                  <c:v>西成区</c:v>
                </c:pt>
                <c:pt idx="26">
                  <c:v>淀川区</c:v>
                </c:pt>
                <c:pt idx="27">
                  <c:v>豊中市</c:v>
                </c:pt>
                <c:pt idx="28">
                  <c:v>堺市堺区</c:v>
                </c:pt>
                <c:pt idx="29">
                  <c:v>能勢町</c:v>
                </c:pt>
                <c:pt idx="30">
                  <c:v>藤井寺市</c:v>
                </c:pt>
                <c:pt idx="31">
                  <c:v>鶴見区</c:v>
                </c:pt>
                <c:pt idx="32">
                  <c:v>東大阪市</c:v>
                </c:pt>
                <c:pt idx="33">
                  <c:v>八尾市</c:v>
                </c:pt>
                <c:pt idx="34">
                  <c:v>大阪狭山市</c:v>
                </c:pt>
                <c:pt idx="35">
                  <c:v>忠岡町</c:v>
                </c:pt>
                <c:pt idx="36">
                  <c:v>堺市</c:v>
                </c:pt>
                <c:pt idx="37">
                  <c:v>福島区</c:v>
                </c:pt>
                <c:pt idx="38">
                  <c:v>東成区</c:v>
                </c:pt>
                <c:pt idx="39">
                  <c:v>豊能町</c:v>
                </c:pt>
                <c:pt idx="40">
                  <c:v>箕面市</c:v>
                </c:pt>
                <c:pt idx="41">
                  <c:v>堺市中区</c:v>
                </c:pt>
                <c:pt idx="42">
                  <c:v>和泉市</c:v>
                </c:pt>
                <c:pt idx="43">
                  <c:v>高石市</c:v>
                </c:pt>
                <c:pt idx="44">
                  <c:v>茨木市</c:v>
                </c:pt>
                <c:pt idx="45">
                  <c:v>城東区</c:v>
                </c:pt>
                <c:pt idx="46">
                  <c:v>此花区</c:v>
                </c:pt>
                <c:pt idx="47">
                  <c:v>高槻市</c:v>
                </c:pt>
                <c:pt idx="48">
                  <c:v>浪速区</c:v>
                </c:pt>
                <c:pt idx="49">
                  <c:v>港区</c:v>
                </c:pt>
                <c:pt idx="50">
                  <c:v>河内長野市</c:v>
                </c:pt>
                <c:pt idx="51">
                  <c:v>松原市</c:v>
                </c:pt>
                <c:pt idx="52">
                  <c:v>富田林市</c:v>
                </c:pt>
                <c:pt idx="53">
                  <c:v>守口市</c:v>
                </c:pt>
                <c:pt idx="54">
                  <c:v>大正区</c:v>
                </c:pt>
                <c:pt idx="55">
                  <c:v>堺市北区</c:v>
                </c:pt>
                <c:pt idx="56">
                  <c:v>四條畷市</c:v>
                </c:pt>
                <c:pt idx="57">
                  <c:v>摂津市</c:v>
                </c:pt>
                <c:pt idx="58">
                  <c:v>枚方市</c:v>
                </c:pt>
                <c:pt idx="59">
                  <c:v>柏原市</c:v>
                </c:pt>
                <c:pt idx="60">
                  <c:v>西区</c:v>
                </c:pt>
                <c:pt idx="61">
                  <c:v>大東市</c:v>
                </c:pt>
                <c:pt idx="62">
                  <c:v>交野市</c:v>
                </c:pt>
                <c:pt idx="63">
                  <c:v>門真市</c:v>
                </c:pt>
                <c:pt idx="64">
                  <c:v>泉佐野市</c:v>
                </c:pt>
                <c:pt idx="65">
                  <c:v>熊取町</c:v>
                </c:pt>
                <c:pt idx="66">
                  <c:v>寝屋川市</c:v>
                </c:pt>
                <c:pt idx="67">
                  <c:v>堺市南区</c:v>
                </c:pt>
                <c:pt idx="68">
                  <c:v>岸和田市</c:v>
                </c:pt>
                <c:pt idx="69">
                  <c:v>阪南市</c:v>
                </c:pt>
                <c:pt idx="70">
                  <c:v>貝塚市</c:v>
                </c:pt>
                <c:pt idx="71">
                  <c:v>泉南市</c:v>
                </c:pt>
                <c:pt idx="72">
                  <c:v>千早赤阪村</c:v>
                </c:pt>
                <c:pt idx="73">
                  <c:v>岬町</c:v>
                </c:pt>
              </c:strCache>
            </c:strRef>
          </c:cat>
          <c:val>
            <c:numRef>
              <c:f>'市区町村別_在宅(歯科)'!$CM$7:$CM$80</c:f>
              <c:numCache>
                <c:formatCode>0.0%</c:formatCode>
                <c:ptCount val="74"/>
                <c:pt idx="0">
                  <c:v>9.0999999999999998E-2</c:v>
                </c:pt>
                <c:pt idx="1">
                  <c:v>8.6999999999999994E-2</c:v>
                </c:pt>
                <c:pt idx="2">
                  <c:v>8.5999999999999993E-2</c:v>
                </c:pt>
                <c:pt idx="3">
                  <c:v>8.5000000000000006E-2</c:v>
                </c:pt>
                <c:pt idx="4">
                  <c:v>8.4000000000000005E-2</c:v>
                </c:pt>
                <c:pt idx="5">
                  <c:v>8.4000000000000005E-2</c:v>
                </c:pt>
                <c:pt idx="6">
                  <c:v>8.4000000000000005E-2</c:v>
                </c:pt>
                <c:pt idx="7">
                  <c:v>8.3000000000000004E-2</c:v>
                </c:pt>
                <c:pt idx="8">
                  <c:v>8.2000000000000003E-2</c:v>
                </c:pt>
                <c:pt idx="9">
                  <c:v>8.2000000000000003E-2</c:v>
                </c:pt>
                <c:pt idx="10">
                  <c:v>8.2000000000000003E-2</c:v>
                </c:pt>
                <c:pt idx="11">
                  <c:v>8.1000000000000003E-2</c:v>
                </c:pt>
                <c:pt idx="12">
                  <c:v>8.1000000000000003E-2</c:v>
                </c:pt>
                <c:pt idx="13">
                  <c:v>0.08</c:v>
                </c:pt>
                <c:pt idx="14">
                  <c:v>0.08</c:v>
                </c:pt>
                <c:pt idx="15">
                  <c:v>0.08</c:v>
                </c:pt>
                <c:pt idx="16">
                  <c:v>7.9000000000000001E-2</c:v>
                </c:pt>
                <c:pt idx="17">
                  <c:v>7.9000000000000001E-2</c:v>
                </c:pt>
                <c:pt idx="18">
                  <c:v>7.9000000000000001E-2</c:v>
                </c:pt>
                <c:pt idx="19">
                  <c:v>7.9000000000000001E-2</c:v>
                </c:pt>
                <c:pt idx="20">
                  <c:v>7.8E-2</c:v>
                </c:pt>
                <c:pt idx="21">
                  <c:v>7.8E-2</c:v>
                </c:pt>
                <c:pt idx="22">
                  <c:v>7.8E-2</c:v>
                </c:pt>
                <c:pt idx="23">
                  <c:v>7.8E-2</c:v>
                </c:pt>
                <c:pt idx="24">
                  <c:v>7.8E-2</c:v>
                </c:pt>
                <c:pt idx="25">
                  <c:v>7.8E-2</c:v>
                </c:pt>
                <c:pt idx="26">
                  <c:v>7.8E-2</c:v>
                </c:pt>
                <c:pt idx="27">
                  <c:v>7.6999999999999999E-2</c:v>
                </c:pt>
                <c:pt idx="28">
                  <c:v>7.5999999999999998E-2</c:v>
                </c:pt>
                <c:pt idx="29">
                  <c:v>7.5999999999999998E-2</c:v>
                </c:pt>
                <c:pt idx="30">
                  <c:v>7.4999999999999997E-2</c:v>
                </c:pt>
                <c:pt idx="31">
                  <c:v>7.4999999999999997E-2</c:v>
                </c:pt>
                <c:pt idx="32">
                  <c:v>7.3999999999999996E-2</c:v>
                </c:pt>
                <c:pt idx="33">
                  <c:v>7.3999999999999996E-2</c:v>
                </c:pt>
                <c:pt idx="34">
                  <c:v>7.3999999999999996E-2</c:v>
                </c:pt>
                <c:pt idx="35">
                  <c:v>7.3999999999999996E-2</c:v>
                </c:pt>
                <c:pt idx="36">
                  <c:v>7.2999999999999995E-2</c:v>
                </c:pt>
                <c:pt idx="37">
                  <c:v>7.2999999999999995E-2</c:v>
                </c:pt>
                <c:pt idx="38">
                  <c:v>7.2999999999999995E-2</c:v>
                </c:pt>
                <c:pt idx="39">
                  <c:v>7.2999999999999995E-2</c:v>
                </c:pt>
                <c:pt idx="40">
                  <c:v>7.2999999999999995E-2</c:v>
                </c:pt>
                <c:pt idx="41">
                  <c:v>7.1999999999999995E-2</c:v>
                </c:pt>
                <c:pt idx="42">
                  <c:v>7.1999999999999995E-2</c:v>
                </c:pt>
                <c:pt idx="43">
                  <c:v>7.1999999999999995E-2</c:v>
                </c:pt>
                <c:pt idx="44">
                  <c:v>7.1999999999999995E-2</c:v>
                </c:pt>
                <c:pt idx="45">
                  <c:v>7.0999999999999994E-2</c:v>
                </c:pt>
                <c:pt idx="46">
                  <c:v>7.0999999999999994E-2</c:v>
                </c:pt>
                <c:pt idx="47">
                  <c:v>7.0000000000000007E-2</c:v>
                </c:pt>
                <c:pt idx="48">
                  <c:v>7.0000000000000007E-2</c:v>
                </c:pt>
                <c:pt idx="49">
                  <c:v>7.0000000000000007E-2</c:v>
                </c:pt>
                <c:pt idx="50">
                  <c:v>7.0000000000000007E-2</c:v>
                </c:pt>
                <c:pt idx="51">
                  <c:v>7.0000000000000007E-2</c:v>
                </c:pt>
                <c:pt idx="52">
                  <c:v>6.8000000000000005E-2</c:v>
                </c:pt>
                <c:pt idx="53">
                  <c:v>6.8000000000000005E-2</c:v>
                </c:pt>
                <c:pt idx="54">
                  <c:v>6.7000000000000004E-2</c:v>
                </c:pt>
                <c:pt idx="55">
                  <c:v>6.7000000000000004E-2</c:v>
                </c:pt>
                <c:pt idx="56">
                  <c:v>6.7000000000000004E-2</c:v>
                </c:pt>
                <c:pt idx="57">
                  <c:v>6.5000000000000002E-2</c:v>
                </c:pt>
                <c:pt idx="58">
                  <c:v>6.5000000000000002E-2</c:v>
                </c:pt>
                <c:pt idx="59">
                  <c:v>6.4000000000000001E-2</c:v>
                </c:pt>
                <c:pt idx="60">
                  <c:v>6.3E-2</c:v>
                </c:pt>
                <c:pt idx="61">
                  <c:v>6.3E-2</c:v>
                </c:pt>
                <c:pt idx="62">
                  <c:v>6.3E-2</c:v>
                </c:pt>
                <c:pt idx="63">
                  <c:v>6.2E-2</c:v>
                </c:pt>
                <c:pt idx="64">
                  <c:v>6.2E-2</c:v>
                </c:pt>
                <c:pt idx="65">
                  <c:v>0.06</c:v>
                </c:pt>
                <c:pt idx="66">
                  <c:v>0.06</c:v>
                </c:pt>
                <c:pt idx="67">
                  <c:v>5.8999999999999997E-2</c:v>
                </c:pt>
                <c:pt idx="68">
                  <c:v>5.8999999999999997E-2</c:v>
                </c:pt>
                <c:pt idx="69">
                  <c:v>5.8000000000000003E-2</c:v>
                </c:pt>
                <c:pt idx="70">
                  <c:v>5.2999999999999999E-2</c:v>
                </c:pt>
                <c:pt idx="71">
                  <c:v>5.2999999999999999E-2</c:v>
                </c:pt>
                <c:pt idx="72">
                  <c:v>4.5999999999999999E-2</c:v>
                </c:pt>
                <c:pt idx="73">
                  <c:v>4.2000000000000003E-2</c:v>
                </c:pt>
              </c:numCache>
            </c:numRef>
          </c:val>
          <c:extLst>
            <c:ext xmlns:c16="http://schemas.microsoft.com/office/drawing/2014/chart" uri="{C3380CC4-5D6E-409C-BE32-E72D297353CC}">
              <c16:uniqueId val="{00000000-813B-4FE8-9866-E8F0E232140B}"/>
            </c:ext>
          </c:extLst>
        </c:ser>
        <c:dLbls>
          <c:showLegendKey val="0"/>
          <c:showVal val="0"/>
          <c:showCatName val="0"/>
          <c:showSerName val="0"/>
          <c:showPercent val="0"/>
          <c:showBubbleSize val="0"/>
        </c:dLbls>
        <c:gapWidth val="150"/>
        <c:axId val="321366624"/>
        <c:axId val="32136718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1963768115942029"/>
                  <c:y val="-0.8930318253968253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13B-4FE8-9866-E8F0E23214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'市区町村別_在宅(歯科)'!$CX$7:$CX$80</c:f>
              <c:numCache>
                <c:formatCode>0.0%</c:formatCode>
                <c:ptCount val="74"/>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pt idx="9">
                  <c:v>7.4999999999999997E-2</c:v>
                </c:pt>
                <c:pt idx="10">
                  <c:v>7.4999999999999997E-2</c:v>
                </c:pt>
                <c:pt idx="11">
                  <c:v>7.4999999999999997E-2</c:v>
                </c:pt>
                <c:pt idx="12">
                  <c:v>7.4999999999999997E-2</c:v>
                </c:pt>
                <c:pt idx="13">
                  <c:v>7.4999999999999997E-2</c:v>
                </c:pt>
                <c:pt idx="14">
                  <c:v>7.4999999999999997E-2</c:v>
                </c:pt>
                <c:pt idx="15">
                  <c:v>7.4999999999999997E-2</c:v>
                </c:pt>
                <c:pt idx="16">
                  <c:v>7.4999999999999997E-2</c:v>
                </c:pt>
                <c:pt idx="17">
                  <c:v>7.4999999999999997E-2</c:v>
                </c:pt>
                <c:pt idx="18">
                  <c:v>7.4999999999999997E-2</c:v>
                </c:pt>
                <c:pt idx="19">
                  <c:v>7.4999999999999997E-2</c:v>
                </c:pt>
                <c:pt idx="20">
                  <c:v>7.4999999999999997E-2</c:v>
                </c:pt>
                <c:pt idx="21">
                  <c:v>7.4999999999999997E-2</c:v>
                </c:pt>
                <c:pt idx="22">
                  <c:v>7.4999999999999997E-2</c:v>
                </c:pt>
                <c:pt idx="23">
                  <c:v>7.4999999999999997E-2</c:v>
                </c:pt>
                <c:pt idx="24">
                  <c:v>7.4999999999999997E-2</c:v>
                </c:pt>
                <c:pt idx="25">
                  <c:v>7.4999999999999997E-2</c:v>
                </c:pt>
                <c:pt idx="26">
                  <c:v>7.4999999999999997E-2</c:v>
                </c:pt>
                <c:pt idx="27">
                  <c:v>7.4999999999999997E-2</c:v>
                </c:pt>
                <c:pt idx="28">
                  <c:v>7.4999999999999997E-2</c:v>
                </c:pt>
                <c:pt idx="29">
                  <c:v>7.4999999999999997E-2</c:v>
                </c:pt>
                <c:pt idx="30">
                  <c:v>7.4999999999999997E-2</c:v>
                </c:pt>
                <c:pt idx="31">
                  <c:v>7.4999999999999997E-2</c:v>
                </c:pt>
                <c:pt idx="32">
                  <c:v>7.4999999999999997E-2</c:v>
                </c:pt>
                <c:pt idx="33">
                  <c:v>7.4999999999999997E-2</c:v>
                </c:pt>
                <c:pt idx="34">
                  <c:v>7.4999999999999997E-2</c:v>
                </c:pt>
                <c:pt idx="35">
                  <c:v>7.4999999999999997E-2</c:v>
                </c:pt>
                <c:pt idx="36">
                  <c:v>7.4999999999999997E-2</c:v>
                </c:pt>
                <c:pt idx="37">
                  <c:v>7.4999999999999997E-2</c:v>
                </c:pt>
                <c:pt idx="38">
                  <c:v>7.4999999999999997E-2</c:v>
                </c:pt>
                <c:pt idx="39">
                  <c:v>7.4999999999999997E-2</c:v>
                </c:pt>
                <c:pt idx="40">
                  <c:v>7.4999999999999997E-2</c:v>
                </c:pt>
                <c:pt idx="41">
                  <c:v>7.4999999999999997E-2</c:v>
                </c:pt>
                <c:pt idx="42">
                  <c:v>7.4999999999999997E-2</c:v>
                </c:pt>
                <c:pt idx="43">
                  <c:v>7.4999999999999997E-2</c:v>
                </c:pt>
                <c:pt idx="44">
                  <c:v>7.4999999999999997E-2</c:v>
                </c:pt>
                <c:pt idx="45">
                  <c:v>7.4999999999999997E-2</c:v>
                </c:pt>
                <c:pt idx="46">
                  <c:v>7.4999999999999997E-2</c:v>
                </c:pt>
                <c:pt idx="47">
                  <c:v>7.4999999999999997E-2</c:v>
                </c:pt>
                <c:pt idx="48">
                  <c:v>7.4999999999999997E-2</c:v>
                </c:pt>
                <c:pt idx="49">
                  <c:v>7.4999999999999997E-2</c:v>
                </c:pt>
                <c:pt idx="50">
                  <c:v>7.4999999999999997E-2</c:v>
                </c:pt>
                <c:pt idx="51">
                  <c:v>7.4999999999999997E-2</c:v>
                </c:pt>
                <c:pt idx="52">
                  <c:v>7.4999999999999997E-2</c:v>
                </c:pt>
                <c:pt idx="53">
                  <c:v>7.4999999999999997E-2</c:v>
                </c:pt>
                <c:pt idx="54">
                  <c:v>7.4999999999999997E-2</c:v>
                </c:pt>
                <c:pt idx="55">
                  <c:v>7.4999999999999997E-2</c:v>
                </c:pt>
                <c:pt idx="56">
                  <c:v>7.4999999999999997E-2</c:v>
                </c:pt>
                <c:pt idx="57">
                  <c:v>7.4999999999999997E-2</c:v>
                </c:pt>
                <c:pt idx="58">
                  <c:v>7.4999999999999997E-2</c:v>
                </c:pt>
                <c:pt idx="59">
                  <c:v>7.4999999999999997E-2</c:v>
                </c:pt>
                <c:pt idx="60">
                  <c:v>7.4999999999999997E-2</c:v>
                </c:pt>
                <c:pt idx="61">
                  <c:v>7.4999999999999997E-2</c:v>
                </c:pt>
                <c:pt idx="62">
                  <c:v>7.4999999999999997E-2</c:v>
                </c:pt>
                <c:pt idx="63">
                  <c:v>7.4999999999999997E-2</c:v>
                </c:pt>
                <c:pt idx="64">
                  <c:v>7.4999999999999997E-2</c:v>
                </c:pt>
                <c:pt idx="65">
                  <c:v>7.4999999999999997E-2</c:v>
                </c:pt>
                <c:pt idx="66">
                  <c:v>7.4999999999999997E-2</c:v>
                </c:pt>
                <c:pt idx="67">
                  <c:v>7.4999999999999997E-2</c:v>
                </c:pt>
                <c:pt idx="68">
                  <c:v>7.4999999999999997E-2</c:v>
                </c:pt>
                <c:pt idx="69">
                  <c:v>7.4999999999999997E-2</c:v>
                </c:pt>
                <c:pt idx="70">
                  <c:v>7.4999999999999997E-2</c:v>
                </c:pt>
                <c:pt idx="71">
                  <c:v>7.4999999999999997E-2</c:v>
                </c:pt>
                <c:pt idx="72">
                  <c:v>7.4999999999999997E-2</c:v>
                </c:pt>
                <c:pt idx="73">
                  <c:v>7.4999999999999997E-2</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813B-4FE8-9866-E8F0E232140B}"/>
            </c:ext>
          </c:extLst>
        </c:ser>
        <c:dLbls>
          <c:showLegendKey val="0"/>
          <c:showVal val="0"/>
          <c:showCatName val="0"/>
          <c:showSerName val="0"/>
          <c:showPercent val="0"/>
          <c:showBubbleSize val="0"/>
        </c:dLbls>
        <c:axId val="331938272"/>
        <c:axId val="331937712"/>
      </c:scatterChart>
      <c:catAx>
        <c:axId val="321366624"/>
        <c:scaling>
          <c:orientation val="maxMin"/>
        </c:scaling>
        <c:delete val="0"/>
        <c:axPos val="l"/>
        <c:numFmt formatCode="General" sourceLinked="0"/>
        <c:majorTickMark val="none"/>
        <c:minorTickMark val="none"/>
        <c:tickLblPos val="nextTo"/>
        <c:spPr>
          <a:ln>
            <a:solidFill>
              <a:srgbClr val="7F7F7F"/>
            </a:solidFill>
          </a:ln>
        </c:spPr>
        <c:crossAx val="321367184"/>
        <c:crosses val="autoZero"/>
        <c:auto val="1"/>
        <c:lblAlgn val="ctr"/>
        <c:lblOffset val="100"/>
        <c:noMultiLvlLbl val="0"/>
      </c:catAx>
      <c:valAx>
        <c:axId val="32136718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21366624"/>
        <c:crosses val="autoZero"/>
        <c:crossBetween val="between"/>
      </c:valAx>
      <c:valAx>
        <c:axId val="331937712"/>
        <c:scaling>
          <c:orientation val="minMax"/>
          <c:max val="50"/>
          <c:min val="0"/>
        </c:scaling>
        <c:delete val="1"/>
        <c:axPos val="r"/>
        <c:numFmt formatCode="General" sourceLinked="1"/>
        <c:majorTickMark val="out"/>
        <c:minorTickMark val="none"/>
        <c:tickLblPos val="nextTo"/>
        <c:crossAx val="331938272"/>
        <c:crosses val="max"/>
        <c:crossBetween val="midCat"/>
      </c:valAx>
      <c:valAx>
        <c:axId val="331938272"/>
        <c:scaling>
          <c:orientation val="minMax"/>
        </c:scaling>
        <c:delete val="1"/>
        <c:axPos val="b"/>
        <c:numFmt formatCode="0.0%" sourceLinked="1"/>
        <c:majorTickMark val="out"/>
        <c:minorTickMark val="none"/>
        <c:tickLblPos val="nextTo"/>
        <c:crossAx val="331937712"/>
        <c:crosses val="autoZero"/>
        <c:crossBetween val="midCat"/>
      </c:valAx>
      <c:spPr>
        <a:ln>
          <a:solidFill>
            <a:srgbClr val="7F7F7F"/>
          </a:solidFill>
        </a:ln>
      </c:spPr>
    </c:plotArea>
    <c:legend>
      <c:legendPos val="r"/>
      <c:layout>
        <c:manualLayout>
          <c:xMode val="edge"/>
          <c:yMode val="edge"/>
          <c:x val="0.13132154882154881"/>
          <c:y val="1.5490158730158731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'市区町村別_在宅(歯科)'!$CP$6</c:f>
              <c:strCache>
                <c:ptCount val="1"/>
                <c:pt idx="0">
                  <c:v>前年度との差分(在宅医療患者割合(歯科))</c:v>
                </c:pt>
              </c:strCache>
            </c:strRef>
          </c:tx>
          <c:spPr>
            <a:solidFill>
              <a:schemeClr val="accent1"/>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29-4E23-86BF-464FAD212F20}"/>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29-4E23-86BF-464FAD212F20}"/>
                </c:ext>
              </c:extLst>
            </c:dLbl>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29-4E23-86BF-464FAD212F20}"/>
                </c:ext>
              </c:extLst>
            </c:dLbl>
            <c:dLbl>
              <c:idx val="4"/>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29-4E23-86BF-464FAD212F20}"/>
                </c:ext>
              </c:extLst>
            </c:dLbl>
            <c:dLbl>
              <c:idx val="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29-4E23-86BF-464FAD212F20}"/>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29-4E23-86BF-464FAD212F20}"/>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29-4E23-86BF-464FAD212F20}"/>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29-4E23-86BF-464FAD212F20}"/>
                </c:ext>
              </c:extLst>
            </c:dLbl>
            <c:dLbl>
              <c:idx val="9"/>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29-4E23-86BF-464FAD212F20}"/>
                </c:ext>
              </c:extLst>
            </c:dLbl>
            <c:dLbl>
              <c:idx val="10"/>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29-4E23-86BF-464FAD212F20}"/>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29-4E23-86BF-464FAD212F20}"/>
                </c:ext>
              </c:extLst>
            </c:dLbl>
            <c:dLbl>
              <c:idx val="1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29-4E23-86BF-464FAD212F20}"/>
                </c:ext>
              </c:extLst>
            </c:dLbl>
            <c:dLbl>
              <c:idx val="13"/>
              <c:layout>
                <c:manualLayout>
                  <c:x val="-4.59090525401859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829-4E23-86BF-464FAD212F20}"/>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829-4E23-86BF-464FAD212F20}"/>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829-4E23-86BF-464FAD212F20}"/>
                </c:ext>
              </c:extLst>
            </c:dLbl>
            <c:dLbl>
              <c:idx val="1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829-4E23-86BF-464FAD212F20}"/>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829-4E23-86BF-464FAD212F20}"/>
                </c:ext>
              </c:extLst>
            </c:dLbl>
            <c:dLbl>
              <c:idx val="1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829-4E23-86BF-464FAD212F20}"/>
                </c:ext>
              </c:extLst>
            </c:dLbl>
            <c:dLbl>
              <c:idx val="1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829-4E23-86BF-464FAD212F20}"/>
                </c:ext>
              </c:extLst>
            </c:dLbl>
            <c:dLbl>
              <c:idx val="2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829-4E23-86BF-464FAD212F20}"/>
                </c:ext>
              </c:extLst>
            </c:dLbl>
            <c:dLbl>
              <c:idx val="21"/>
              <c:layout>
                <c:manualLayout>
                  <c:x val="-4.59090525401859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829-4E23-86BF-464FAD212F20}"/>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829-4E23-86BF-464FAD212F20}"/>
                </c:ext>
              </c:extLst>
            </c:dLbl>
            <c:dLbl>
              <c:idx val="2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829-4E23-86BF-464FAD212F20}"/>
                </c:ext>
              </c:extLst>
            </c:dLbl>
            <c:dLbl>
              <c:idx val="2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829-4E23-86BF-464FAD212F20}"/>
                </c:ext>
              </c:extLst>
            </c:dLbl>
            <c:dLbl>
              <c:idx val="2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829-4E23-86BF-464FAD212F20}"/>
                </c:ext>
              </c:extLst>
            </c:dLbl>
            <c:dLbl>
              <c:idx val="2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829-4E23-86BF-464FAD212F20}"/>
                </c:ext>
              </c:extLst>
            </c:dLbl>
            <c:dLbl>
              <c:idx val="2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829-4E23-86BF-464FAD212F20}"/>
                </c:ext>
              </c:extLst>
            </c:dLbl>
            <c:dLbl>
              <c:idx val="28"/>
              <c:layout>
                <c:manualLayout>
                  <c:x val="-4.59090525401859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829-4E23-86BF-464FAD212F20}"/>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829-4E23-86BF-464FAD212F20}"/>
                </c:ext>
              </c:extLst>
            </c:dLbl>
            <c:dLbl>
              <c:idx val="30"/>
              <c:layout>
                <c:manualLayout>
                  <c:x val="-3.05942081791332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829-4E23-86BF-464FAD212F20}"/>
                </c:ext>
              </c:extLst>
            </c:dLbl>
            <c:dLbl>
              <c:idx val="31"/>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829-4E23-86BF-464FAD212F20}"/>
                </c:ext>
              </c:extLst>
            </c:dLbl>
            <c:dLbl>
              <c:idx val="32"/>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829-4E23-86BF-464FAD212F20}"/>
                </c:ext>
              </c:extLst>
            </c:dLbl>
            <c:dLbl>
              <c:idx val="33"/>
              <c:layout>
                <c:manualLayout>
                  <c:x val="-4.29763526957444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829-4E23-86BF-464FAD212F20}"/>
                </c:ext>
              </c:extLst>
            </c:dLbl>
            <c:dLbl>
              <c:idx val="34"/>
              <c:layout>
                <c:manualLayout>
                  <c:x val="-1.23637399264276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829-4E23-86BF-464FAD212F20}"/>
                </c:ext>
              </c:extLst>
            </c:dLbl>
            <c:dLbl>
              <c:idx val="35"/>
              <c:layout>
                <c:manualLayout>
                  <c:x val="-1.2489130434782609E-3"/>
                  <c:y val="2.343994654442057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829-4E23-86BF-464FAD212F20}"/>
                </c:ext>
              </c:extLst>
            </c:dLbl>
            <c:dLbl>
              <c:idx val="36"/>
              <c:layout>
                <c:manualLayout>
                  <c:x val="6.4201257667502211E-3"/>
                  <c:y val="1.562663102961371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829-4E23-86BF-464FAD212F20}"/>
                </c:ext>
              </c:extLst>
            </c:dLbl>
            <c:dLbl>
              <c:idx val="37"/>
              <c:layout>
                <c:manualLayout>
                  <c:x val="-4.3054734887311092E-3"/>
                  <c:y val="2.343994654442057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829-4E23-86BF-464FAD212F20}"/>
                </c:ext>
              </c:extLst>
            </c:dLbl>
            <c:dLbl>
              <c:idx val="38"/>
              <c:layout>
                <c:manualLayout>
                  <c:x val="-2.2041062801932366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829-4E23-86BF-464FAD212F20}"/>
                </c:ext>
              </c:extLst>
            </c:dLbl>
            <c:dLbl>
              <c:idx val="39"/>
              <c:layout>
                <c:manualLayout>
                  <c:x val="1.3879726878787481E-2"/>
                  <c:y val="2.40133956251649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829-4E23-86BF-464FAD212F20}"/>
                </c:ext>
              </c:extLst>
            </c:dLbl>
            <c:dLbl>
              <c:idx val="40"/>
              <c:layout>
                <c:manualLayout>
                  <c:x val="2.2632850241545893E-4"/>
                  <c:y val="2.343994654442057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829-4E23-86BF-464FAD212F20}"/>
                </c:ext>
              </c:extLst>
            </c:dLbl>
            <c:dLbl>
              <c:idx val="41"/>
              <c:layout>
                <c:manualLayout>
                  <c:x val="-1.3179951690821257E-3"/>
                  <c:y val="1.562663103689043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829-4E23-86BF-464FAD212F20}"/>
                </c:ext>
              </c:extLst>
            </c:dLbl>
            <c:dLbl>
              <c:idx val="42"/>
              <c:layout>
                <c:manualLayout>
                  <c:x val="-7.3743961352657004E-4"/>
                  <c:y val="-1.00722222222214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829-4E23-86BF-464FAD212F20}"/>
                </c:ext>
              </c:extLst>
            </c:dLbl>
            <c:dLbl>
              <c:idx val="43"/>
              <c:layout>
                <c:manualLayout>
                  <c:x val="7.7814009661835749E-4"/>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7829-4E23-86BF-464FAD212F20}"/>
                </c:ext>
              </c:extLst>
            </c:dLbl>
            <c:dLbl>
              <c:idx val="44"/>
              <c:layout>
                <c:manualLayout>
                  <c:x val="-2.2910628019323673E-3"/>
                  <c:y val="2.419094200818363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829-4E23-86BF-464FAD212F20}"/>
                </c:ext>
              </c:extLst>
            </c:dLbl>
            <c:dLbl>
              <c:idx val="45"/>
              <c:layout>
                <c:manualLayout>
                  <c:x val="2.5597826086956521E-3"/>
                  <c:y val="2.38095238169152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829-4E23-86BF-464FAD212F20}"/>
                </c:ext>
              </c:extLst>
            </c:dLbl>
            <c:dLbl>
              <c:idx val="46"/>
              <c:layout>
                <c:manualLayout>
                  <c:x val="-5.0785024154583749E-4"/>
                  <c:y val="4.76190476190476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829-4E23-86BF-464FAD212F20}"/>
                </c:ext>
              </c:extLst>
            </c:dLbl>
            <c:dLbl>
              <c:idx val="47"/>
              <c:layout>
                <c:manualLayout>
                  <c:x val="-3.6038647342995168E-4"/>
                  <c:y val="1.587301588040732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829-4E23-86BF-464FAD212F20}"/>
                </c:ext>
              </c:extLst>
            </c:dLbl>
            <c:dLbl>
              <c:idx val="48"/>
              <c:layout>
                <c:manualLayout>
                  <c:x val="8.6925120772946857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829-4E23-86BF-464FAD212F20}"/>
                </c:ext>
              </c:extLst>
            </c:dLbl>
            <c:dLbl>
              <c:idx val="49"/>
              <c:layout>
                <c:manualLayout>
                  <c:x val="1.0363888888888945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829-4E23-86BF-464FAD212F20}"/>
                </c:ext>
              </c:extLst>
            </c:dLbl>
            <c:dLbl>
              <c:idx val="50"/>
              <c:layout>
                <c:manualLayout>
                  <c:x val="1.157608695652174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7829-4E23-86BF-464FAD212F20}"/>
                </c:ext>
              </c:extLst>
            </c:dLbl>
            <c:dLbl>
              <c:idx val="51"/>
              <c:layout>
                <c:manualLayout>
                  <c:x val="-7.548309178743961E-5"/>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7829-4E23-86BF-464FAD212F20}"/>
                </c:ext>
              </c:extLst>
            </c:dLbl>
            <c:dLbl>
              <c:idx val="5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829-4E23-86BF-464FAD212F20}"/>
                </c:ext>
              </c:extLst>
            </c:dLbl>
            <c:dLbl>
              <c:idx val="5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829-4E23-86BF-464FAD212F20}"/>
                </c:ext>
              </c:extLst>
            </c:dLbl>
            <c:dLbl>
              <c:idx val="5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829-4E23-86BF-464FAD212F20}"/>
                </c:ext>
              </c:extLst>
            </c:dLbl>
            <c:dLbl>
              <c:idx val="5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829-4E23-86BF-464FAD212F20}"/>
                </c:ext>
              </c:extLst>
            </c:dLbl>
            <c:dLbl>
              <c:idx val="5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829-4E23-86BF-464FAD212F20}"/>
                </c:ext>
              </c:extLst>
            </c:dLbl>
            <c:dLbl>
              <c:idx val="5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829-4E23-86BF-464FAD212F20}"/>
                </c:ext>
              </c:extLst>
            </c:dLbl>
            <c:dLbl>
              <c:idx val="5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7829-4E23-86BF-464FAD212F20}"/>
                </c:ext>
              </c:extLst>
            </c:dLbl>
            <c:dLbl>
              <c:idx val="59"/>
              <c:layout>
                <c:manualLayout>
                  <c:x val="-4.59090525401859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7829-4E23-86BF-464FAD212F20}"/>
                </c:ext>
              </c:extLst>
            </c:dLbl>
            <c:dLbl>
              <c:idx val="60"/>
              <c:layout>
                <c:manualLayout>
                  <c:x val="-4.59090525401859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829-4E23-86BF-464FAD212F20}"/>
                </c:ext>
              </c:extLst>
            </c:dLbl>
            <c:dLbl>
              <c:idx val="6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7829-4E23-86BF-464FAD212F20}"/>
                </c:ext>
              </c:extLst>
            </c:dLbl>
            <c:dLbl>
              <c:idx val="6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7829-4E23-86BF-464FAD212F20}"/>
                </c:ext>
              </c:extLst>
            </c:dLbl>
            <c:dLbl>
              <c:idx val="63"/>
              <c:layout>
                <c:manualLayout>
                  <c:x val="-3.05942081791332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829-4E23-86BF-464FAD212F20}"/>
                </c:ext>
              </c:extLst>
            </c:dLbl>
            <c:dLbl>
              <c:idx val="6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829-4E23-86BF-464FAD212F20}"/>
                </c:ext>
              </c:extLst>
            </c:dLbl>
            <c:dLbl>
              <c:idx val="6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829-4E23-86BF-464FAD212F20}"/>
                </c:ext>
              </c:extLst>
            </c:dLbl>
            <c:dLbl>
              <c:idx val="66"/>
              <c:layout>
                <c:manualLayout>
                  <c:x val="-4.59090525401859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829-4E23-86BF-464FAD212F20}"/>
                </c:ext>
              </c:extLst>
            </c:dLbl>
            <c:dLbl>
              <c:idx val="67"/>
              <c:layout>
                <c:manualLayout>
                  <c:x val="-4.590905254018594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829-4E23-86BF-464FAD212F20}"/>
                </c:ext>
              </c:extLst>
            </c:dLbl>
            <c:dLbl>
              <c:idx val="6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829-4E23-86BF-464FAD212F20}"/>
                </c:ext>
              </c:extLst>
            </c:dLbl>
            <c:dLbl>
              <c:idx val="6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7829-4E23-86BF-464FAD212F20}"/>
                </c:ext>
              </c:extLst>
            </c:dLbl>
            <c:dLbl>
              <c:idx val="7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829-4E23-86BF-464FAD212F20}"/>
                </c:ext>
              </c:extLst>
            </c:dLbl>
            <c:dLbl>
              <c:idx val="71"/>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829-4E23-86BF-464FAD212F20}"/>
                </c:ext>
              </c:extLst>
            </c:dLbl>
            <c:dLbl>
              <c:idx val="72"/>
              <c:layout>
                <c:manualLayout>
                  <c:x val="-5.6147016287091887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829-4E23-86BF-464FAD212F20}"/>
                </c:ext>
              </c:extLst>
            </c:dLbl>
            <c:dLbl>
              <c:idx val="73"/>
              <c:layout>
                <c:manualLayout>
                  <c:x val="-5.6147016287091887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829-4E23-86BF-464FAD212F20}"/>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'市区町村別_在宅(歯科)'!$CK$7:$CK$80</c:f>
              <c:strCache>
                <c:ptCount val="74"/>
                <c:pt idx="0">
                  <c:v>東住吉区</c:v>
                </c:pt>
                <c:pt idx="1">
                  <c:v>住吉区</c:v>
                </c:pt>
                <c:pt idx="2">
                  <c:v>生野区</c:v>
                </c:pt>
                <c:pt idx="3">
                  <c:v>西淀川区</c:v>
                </c:pt>
                <c:pt idx="4">
                  <c:v>平野区</c:v>
                </c:pt>
                <c:pt idx="5">
                  <c:v>田尻町</c:v>
                </c:pt>
                <c:pt idx="6">
                  <c:v>北区</c:v>
                </c:pt>
                <c:pt idx="7">
                  <c:v>阿倍野区</c:v>
                </c:pt>
                <c:pt idx="8">
                  <c:v>東淀川区</c:v>
                </c:pt>
                <c:pt idx="9">
                  <c:v>大阪市</c:v>
                </c:pt>
                <c:pt idx="10">
                  <c:v>中央区</c:v>
                </c:pt>
                <c:pt idx="11">
                  <c:v>河南町</c:v>
                </c:pt>
                <c:pt idx="12">
                  <c:v>島本町</c:v>
                </c:pt>
                <c:pt idx="13">
                  <c:v>吹田市</c:v>
                </c:pt>
                <c:pt idx="14">
                  <c:v>堺市西区</c:v>
                </c:pt>
                <c:pt idx="15">
                  <c:v>池田市</c:v>
                </c:pt>
                <c:pt idx="16">
                  <c:v>堺市美原区</c:v>
                </c:pt>
                <c:pt idx="17">
                  <c:v>旭区</c:v>
                </c:pt>
                <c:pt idx="18">
                  <c:v>天王寺区</c:v>
                </c:pt>
                <c:pt idx="19">
                  <c:v>太子町</c:v>
                </c:pt>
                <c:pt idx="20">
                  <c:v>堺市東区</c:v>
                </c:pt>
                <c:pt idx="21">
                  <c:v>羽曳野市</c:v>
                </c:pt>
                <c:pt idx="22">
                  <c:v>住之江区</c:v>
                </c:pt>
                <c:pt idx="23">
                  <c:v>都島区</c:v>
                </c:pt>
                <c:pt idx="24">
                  <c:v>泉大津市</c:v>
                </c:pt>
                <c:pt idx="25">
                  <c:v>西成区</c:v>
                </c:pt>
                <c:pt idx="26">
                  <c:v>淀川区</c:v>
                </c:pt>
                <c:pt idx="27">
                  <c:v>豊中市</c:v>
                </c:pt>
                <c:pt idx="28">
                  <c:v>堺市堺区</c:v>
                </c:pt>
                <c:pt idx="29">
                  <c:v>能勢町</c:v>
                </c:pt>
                <c:pt idx="30">
                  <c:v>藤井寺市</c:v>
                </c:pt>
                <c:pt idx="31">
                  <c:v>鶴見区</c:v>
                </c:pt>
                <c:pt idx="32">
                  <c:v>東大阪市</c:v>
                </c:pt>
                <c:pt idx="33">
                  <c:v>八尾市</c:v>
                </c:pt>
                <c:pt idx="34">
                  <c:v>大阪狭山市</c:v>
                </c:pt>
                <c:pt idx="35">
                  <c:v>忠岡町</c:v>
                </c:pt>
                <c:pt idx="36">
                  <c:v>堺市</c:v>
                </c:pt>
                <c:pt idx="37">
                  <c:v>福島区</c:v>
                </c:pt>
                <c:pt idx="38">
                  <c:v>東成区</c:v>
                </c:pt>
                <c:pt idx="39">
                  <c:v>豊能町</c:v>
                </c:pt>
                <c:pt idx="40">
                  <c:v>箕面市</c:v>
                </c:pt>
                <c:pt idx="41">
                  <c:v>堺市中区</c:v>
                </c:pt>
                <c:pt idx="42">
                  <c:v>和泉市</c:v>
                </c:pt>
                <c:pt idx="43">
                  <c:v>高石市</c:v>
                </c:pt>
                <c:pt idx="44">
                  <c:v>茨木市</c:v>
                </c:pt>
                <c:pt idx="45">
                  <c:v>城東区</c:v>
                </c:pt>
                <c:pt idx="46">
                  <c:v>此花区</c:v>
                </c:pt>
                <c:pt idx="47">
                  <c:v>高槻市</c:v>
                </c:pt>
                <c:pt idx="48">
                  <c:v>浪速区</c:v>
                </c:pt>
                <c:pt idx="49">
                  <c:v>港区</c:v>
                </c:pt>
                <c:pt idx="50">
                  <c:v>河内長野市</c:v>
                </c:pt>
                <c:pt idx="51">
                  <c:v>松原市</c:v>
                </c:pt>
                <c:pt idx="52">
                  <c:v>富田林市</c:v>
                </c:pt>
                <c:pt idx="53">
                  <c:v>守口市</c:v>
                </c:pt>
                <c:pt idx="54">
                  <c:v>大正区</c:v>
                </c:pt>
                <c:pt idx="55">
                  <c:v>堺市北区</c:v>
                </c:pt>
                <c:pt idx="56">
                  <c:v>四條畷市</c:v>
                </c:pt>
                <c:pt idx="57">
                  <c:v>摂津市</c:v>
                </c:pt>
                <c:pt idx="58">
                  <c:v>枚方市</c:v>
                </c:pt>
                <c:pt idx="59">
                  <c:v>柏原市</c:v>
                </c:pt>
                <c:pt idx="60">
                  <c:v>西区</c:v>
                </c:pt>
                <c:pt idx="61">
                  <c:v>大東市</c:v>
                </c:pt>
                <c:pt idx="62">
                  <c:v>交野市</c:v>
                </c:pt>
                <c:pt idx="63">
                  <c:v>門真市</c:v>
                </c:pt>
                <c:pt idx="64">
                  <c:v>泉佐野市</c:v>
                </c:pt>
                <c:pt idx="65">
                  <c:v>熊取町</c:v>
                </c:pt>
                <c:pt idx="66">
                  <c:v>寝屋川市</c:v>
                </c:pt>
                <c:pt idx="67">
                  <c:v>堺市南区</c:v>
                </c:pt>
                <c:pt idx="68">
                  <c:v>岸和田市</c:v>
                </c:pt>
                <c:pt idx="69">
                  <c:v>阪南市</c:v>
                </c:pt>
                <c:pt idx="70">
                  <c:v>貝塚市</c:v>
                </c:pt>
                <c:pt idx="71">
                  <c:v>泉南市</c:v>
                </c:pt>
                <c:pt idx="72">
                  <c:v>千早赤阪村</c:v>
                </c:pt>
                <c:pt idx="73">
                  <c:v>岬町</c:v>
                </c:pt>
              </c:strCache>
            </c:strRef>
          </c:cat>
          <c:val>
            <c:numRef>
              <c:f>'市区町村別_在宅(歯科)'!$CP$7:$CP$80</c:f>
              <c:numCache>
                <c:formatCode>General</c:formatCode>
                <c:ptCount val="74"/>
                <c:pt idx="0">
                  <c:v>0.30000000000000027</c:v>
                </c:pt>
                <c:pt idx="1">
                  <c:v>0.49999999999999906</c:v>
                </c:pt>
                <c:pt idx="2">
                  <c:v>0.29999999999999888</c:v>
                </c:pt>
                <c:pt idx="3">
                  <c:v>0.40000000000000036</c:v>
                </c:pt>
                <c:pt idx="4">
                  <c:v>0.40000000000000036</c:v>
                </c:pt>
                <c:pt idx="5">
                  <c:v>0.10000000000000009</c:v>
                </c:pt>
                <c:pt idx="6">
                  <c:v>0.40000000000000036</c:v>
                </c:pt>
                <c:pt idx="7">
                  <c:v>0.60000000000000053</c:v>
                </c:pt>
                <c:pt idx="8">
                  <c:v>0.40000000000000036</c:v>
                </c:pt>
                <c:pt idx="9">
                  <c:v>0.50000000000000044</c:v>
                </c:pt>
                <c:pt idx="10">
                  <c:v>0.50000000000000044</c:v>
                </c:pt>
                <c:pt idx="11">
                  <c:v>1.0999999999999996</c:v>
                </c:pt>
                <c:pt idx="12">
                  <c:v>0.30000000000000027</c:v>
                </c:pt>
                <c:pt idx="13">
                  <c:v>0.20000000000000018</c:v>
                </c:pt>
                <c:pt idx="14">
                  <c:v>0.50000000000000044</c:v>
                </c:pt>
                <c:pt idx="15">
                  <c:v>0.10000000000000009</c:v>
                </c:pt>
                <c:pt idx="16">
                  <c:v>0.10000000000000009</c:v>
                </c:pt>
                <c:pt idx="17">
                  <c:v>0.10000000000000009</c:v>
                </c:pt>
                <c:pt idx="18">
                  <c:v>0.70000000000000062</c:v>
                </c:pt>
                <c:pt idx="19">
                  <c:v>0.10000000000000009</c:v>
                </c:pt>
                <c:pt idx="20">
                  <c:v>0.40000000000000036</c:v>
                </c:pt>
                <c:pt idx="21">
                  <c:v>0.20000000000000018</c:v>
                </c:pt>
                <c:pt idx="22">
                  <c:v>0.40000000000000036</c:v>
                </c:pt>
                <c:pt idx="23">
                  <c:v>0.60000000000000053</c:v>
                </c:pt>
                <c:pt idx="24">
                  <c:v>0.60000000000000053</c:v>
                </c:pt>
                <c:pt idx="25">
                  <c:v>0.99999999999999956</c:v>
                </c:pt>
                <c:pt idx="26">
                  <c:v>0.70000000000000062</c:v>
                </c:pt>
                <c:pt idx="27">
                  <c:v>0.40000000000000036</c:v>
                </c:pt>
                <c:pt idx="28">
                  <c:v>0.20000000000000018</c:v>
                </c:pt>
                <c:pt idx="29">
                  <c:v>1.9999999999999998</c:v>
                </c:pt>
                <c:pt idx="30">
                  <c:v>0.20000000000000018</c:v>
                </c:pt>
                <c:pt idx="31">
                  <c:v>0.10000000000000009</c:v>
                </c:pt>
                <c:pt idx="32">
                  <c:v>0.39999999999999897</c:v>
                </c:pt>
                <c:pt idx="33">
                  <c:v>0.20000000000000018</c:v>
                </c:pt>
                <c:pt idx="34">
                  <c:v>0</c:v>
                </c:pt>
                <c:pt idx="35">
                  <c:v>0.10000000000000009</c:v>
                </c:pt>
                <c:pt idx="36">
                  <c:v>0.29999999999999888</c:v>
                </c:pt>
                <c:pt idx="37">
                  <c:v>0.20000000000000018</c:v>
                </c:pt>
                <c:pt idx="38">
                  <c:v>0.49999999999999906</c:v>
                </c:pt>
                <c:pt idx="39">
                  <c:v>0</c:v>
                </c:pt>
                <c:pt idx="40">
                  <c:v>-0.10000000000000009</c:v>
                </c:pt>
                <c:pt idx="41">
                  <c:v>0.29999999999999888</c:v>
                </c:pt>
                <c:pt idx="42">
                  <c:v>0.39999999999999897</c:v>
                </c:pt>
                <c:pt idx="43">
                  <c:v>0.49999999999999906</c:v>
                </c:pt>
                <c:pt idx="44">
                  <c:v>0.39999999999999897</c:v>
                </c:pt>
                <c:pt idx="45">
                  <c:v>0.39999999999999897</c:v>
                </c:pt>
                <c:pt idx="46">
                  <c:v>0.49999999999999906</c:v>
                </c:pt>
                <c:pt idx="47">
                  <c:v>0.40000000000000036</c:v>
                </c:pt>
                <c:pt idx="48">
                  <c:v>0.70000000000000062</c:v>
                </c:pt>
                <c:pt idx="49">
                  <c:v>0.80000000000000071</c:v>
                </c:pt>
                <c:pt idx="50">
                  <c:v>0</c:v>
                </c:pt>
                <c:pt idx="51">
                  <c:v>0.40000000000000036</c:v>
                </c:pt>
                <c:pt idx="52">
                  <c:v>0</c:v>
                </c:pt>
                <c:pt idx="53">
                  <c:v>0</c:v>
                </c:pt>
                <c:pt idx="54">
                  <c:v>-0.10000000000000009</c:v>
                </c:pt>
                <c:pt idx="55">
                  <c:v>0.10000000000000009</c:v>
                </c:pt>
                <c:pt idx="56">
                  <c:v>-0.10000000000000009</c:v>
                </c:pt>
                <c:pt idx="57">
                  <c:v>0.30000000000000027</c:v>
                </c:pt>
                <c:pt idx="58">
                  <c:v>0.30000000000000027</c:v>
                </c:pt>
                <c:pt idx="59">
                  <c:v>0.20000000000000018</c:v>
                </c:pt>
                <c:pt idx="60">
                  <c:v>0.20000000000000018</c:v>
                </c:pt>
                <c:pt idx="61">
                  <c:v>-0.10000000000000009</c:v>
                </c:pt>
                <c:pt idx="62">
                  <c:v>0.7</c:v>
                </c:pt>
                <c:pt idx="63">
                  <c:v>0.20000000000000018</c:v>
                </c:pt>
                <c:pt idx="64">
                  <c:v>0.49999999999999978</c:v>
                </c:pt>
                <c:pt idx="65">
                  <c:v>0</c:v>
                </c:pt>
                <c:pt idx="66">
                  <c:v>0.19999999999999948</c:v>
                </c:pt>
                <c:pt idx="67">
                  <c:v>0.19999999999999948</c:v>
                </c:pt>
                <c:pt idx="68">
                  <c:v>9.9999999999999395E-2</c:v>
                </c:pt>
                <c:pt idx="69">
                  <c:v>-0.2999999999999996</c:v>
                </c:pt>
                <c:pt idx="70">
                  <c:v>0.39999999999999969</c:v>
                </c:pt>
                <c:pt idx="71">
                  <c:v>0.2999999999999996</c:v>
                </c:pt>
                <c:pt idx="72">
                  <c:v>-0.10000000000000009</c:v>
                </c:pt>
                <c:pt idx="73">
                  <c:v>-9.9999999999999395E-2</c:v>
                </c:pt>
              </c:numCache>
            </c:numRef>
          </c:val>
          <c:extLst>
            <c:ext xmlns:c16="http://schemas.microsoft.com/office/drawing/2014/chart" uri="{C3380CC4-5D6E-409C-BE32-E72D297353CC}">
              <c16:uniqueId val="{00000049-7829-4E23-86BF-464FAD212F20}"/>
            </c:ext>
          </c:extLst>
        </c:ser>
        <c:dLbls>
          <c:showLegendKey val="0"/>
          <c:showVal val="0"/>
          <c:showCatName val="0"/>
          <c:showSerName val="0"/>
          <c:showPercent val="0"/>
          <c:showBubbleSize val="0"/>
        </c:dLbls>
        <c:gapWidth val="150"/>
        <c:axId val="321366624"/>
        <c:axId val="321367184"/>
      </c:barChart>
      <c:scatterChart>
        <c:scatterStyle val="lineMarker"/>
        <c:varyColors val="0"/>
        <c:ser>
          <c:idx val="1"/>
          <c:order val="1"/>
          <c:tx>
            <c:strRef>
              <c:f>'市区町村別_在宅(歯科)'!$B$81:$C$81</c:f>
              <c:strCache>
                <c:ptCount val="1"/>
                <c:pt idx="0">
                  <c:v>広域連合全体</c:v>
                </c:pt>
              </c:strCache>
            </c:strRef>
          </c:tx>
          <c:spPr>
            <a:ln w="28575">
              <a:solidFill>
                <a:srgbClr val="BE4B48"/>
              </a:solidFill>
            </a:ln>
          </c:spPr>
          <c:marker>
            <c:symbol val="none"/>
          </c:marker>
          <c:dLbls>
            <c:dLbl>
              <c:idx val="0"/>
              <c:layout>
                <c:manualLayout>
                  <c:x val="9.65770019482729E-2"/>
                  <c:y val="-0.8839603968253968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A-7829-4E23-86BF-464FAD212F20}"/>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'市区町村別_在宅(歯科)'!$CZ$7:$CZ$80</c:f>
              <c:numCache>
                <c:formatCode>General</c:formatCode>
                <c:ptCount val="74"/>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0.30000000000000027</c:v>
                </c:pt>
                <c:pt idx="58">
                  <c:v>0.30000000000000027</c:v>
                </c:pt>
                <c:pt idx="59">
                  <c:v>0.30000000000000027</c:v>
                </c:pt>
                <c:pt idx="60">
                  <c:v>0.30000000000000027</c:v>
                </c:pt>
                <c:pt idx="61">
                  <c:v>0.30000000000000027</c:v>
                </c:pt>
                <c:pt idx="62">
                  <c:v>0.30000000000000027</c:v>
                </c:pt>
                <c:pt idx="63">
                  <c:v>0.30000000000000027</c:v>
                </c:pt>
                <c:pt idx="64">
                  <c:v>0.30000000000000027</c:v>
                </c:pt>
                <c:pt idx="65">
                  <c:v>0.30000000000000027</c:v>
                </c:pt>
                <c:pt idx="66">
                  <c:v>0.30000000000000027</c:v>
                </c:pt>
                <c:pt idx="67">
                  <c:v>0.30000000000000027</c:v>
                </c:pt>
                <c:pt idx="68">
                  <c:v>0.30000000000000027</c:v>
                </c:pt>
                <c:pt idx="69">
                  <c:v>0.30000000000000027</c:v>
                </c:pt>
                <c:pt idx="70">
                  <c:v>0.30000000000000027</c:v>
                </c:pt>
                <c:pt idx="71">
                  <c:v>0.30000000000000027</c:v>
                </c:pt>
                <c:pt idx="72">
                  <c:v>0.30000000000000027</c:v>
                </c:pt>
                <c:pt idx="73">
                  <c:v>0.30000000000000027</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4B-7829-4E23-86BF-464FAD212F20}"/>
            </c:ext>
          </c:extLst>
        </c:ser>
        <c:dLbls>
          <c:showLegendKey val="0"/>
          <c:showVal val="0"/>
          <c:showCatName val="0"/>
          <c:showSerName val="0"/>
          <c:showPercent val="0"/>
          <c:showBubbleSize val="0"/>
        </c:dLbls>
        <c:axId val="331938272"/>
        <c:axId val="331937712"/>
      </c:scatterChart>
      <c:catAx>
        <c:axId val="321366624"/>
        <c:scaling>
          <c:orientation val="maxMin"/>
        </c:scaling>
        <c:delete val="0"/>
        <c:axPos val="l"/>
        <c:numFmt formatCode="General" sourceLinked="0"/>
        <c:majorTickMark val="none"/>
        <c:minorTickMark val="none"/>
        <c:tickLblPos val="low"/>
        <c:spPr>
          <a:ln>
            <a:solidFill>
              <a:srgbClr val="7F7F7F"/>
            </a:solidFill>
          </a:ln>
        </c:spPr>
        <c:crossAx val="321367184"/>
        <c:crosses val="autoZero"/>
        <c:auto val="1"/>
        <c:lblAlgn val="ctr"/>
        <c:lblOffset val="100"/>
        <c:noMultiLvlLbl val="0"/>
      </c:catAx>
      <c:valAx>
        <c:axId val="3213671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321366624"/>
        <c:crosses val="autoZero"/>
        <c:crossBetween val="between"/>
      </c:valAx>
      <c:valAx>
        <c:axId val="331937712"/>
        <c:scaling>
          <c:orientation val="minMax"/>
          <c:max val="50"/>
          <c:min val="0"/>
        </c:scaling>
        <c:delete val="1"/>
        <c:axPos val="r"/>
        <c:numFmt formatCode="General" sourceLinked="1"/>
        <c:majorTickMark val="out"/>
        <c:minorTickMark val="none"/>
        <c:tickLblPos val="nextTo"/>
        <c:crossAx val="331938272"/>
        <c:crosses val="max"/>
        <c:crossBetween val="midCat"/>
      </c:valAx>
      <c:valAx>
        <c:axId val="331938272"/>
        <c:scaling>
          <c:orientation val="minMax"/>
        </c:scaling>
        <c:delete val="1"/>
        <c:axPos val="b"/>
        <c:numFmt formatCode="General" sourceLinked="1"/>
        <c:majorTickMark val="out"/>
        <c:minorTickMark val="none"/>
        <c:tickLblPos val="nextTo"/>
        <c:crossAx val="331937712"/>
        <c:crosses val="autoZero"/>
        <c:crossBetween val="midCat"/>
      </c:valAx>
      <c:spPr>
        <a:ln>
          <a:solidFill>
            <a:srgbClr val="7F7F7F"/>
          </a:solidFill>
        </a:ln>
      </c:spPr>
    </c:plotArea>
    <c:legend>
      <c:legendPos val="r"/>
      <c:layout>
        <c:manualLayout>
          <c:xMode val="edge"/>
          <c:yMode val="edge"/>
          <c:x val="0.13132154882154881"/>
          <c:y val="1.5490158730158731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'市区町村別_在宅(歯科)'!$CQ$4</c:f>
              <c:strCache>
                <c:ptCount val="1"/>
                <c:pt idx="0">
                  <c:v>訪問診療患者割合(歯科)</c:v>
                </c:pt>
              </c:strCache>
            </c:strRef>
          </c:tx>
          <c:spPr>
            <a:solidFill>
              <a:schemeClr val="accent4">
                <a:lumMod val="60000"/>
                <a:lumOff val="40000"/>
              </a:schemeClr>
            </a:solidFill>
            <a:ln>
              <a:noFill/>
            </a:ln>
          </c:spPr>
          <c:invertIfNegative val="0"/>
          <c:dLbls>
            <c:dLbl>
              <c:idx val="32"/>
              <c:layout>
                <c:manualLayout>
                  <c:x val="4.6007874954218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FC-40A1-A54E-EC9337945C76}"/>
                </c:ext>
              </c:extLst>
            </c:dLbl>
            <c:dLbl>
              <c:idx val="33"/>
              <c:layout>
                <c:manualLayout>
                  <c:x val="4.6007874954218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2-4DCF-9BB6-19207FCBD930}"/>
                </c:ext>
              </c:extLst>
            </c:dLbl>
            <c:dLbl>
              <c:idx val="34"/>
              <c:layout>
                <c:manualLayout>
                  <c:x val="4.6007874954218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2-4DCF-9BB6-19207FCBD930}"/>
                </c:ext>
              </c:extLst>
            </c:dLbl>
            <c:dLbl>
              <c:idx val="35"/>
              <c:layout>
                <c:manualLayout>
                  <c:x val="4.6007874954218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E6-4219-B49F-5B4A86F67D6C}"/>
                </c:ext>
              </c:extLst>
            </c:dLbl>
            <c:dLbl>
              <c:idx val="36"/>
              <c:layout>
                <c:manualLayout>
                  <c:x val="1.22687666544582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E6-4219-B49F-5B4A86F67D6C}"/>
                </c:ext>
              </c:extLst>
            </c:dLbl>
            <c:dLbl>
              <c:idx val="37"/>
              <c:layout>
                <c:manualLayout>
                  <c:x val="1.22687666544582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E6-4219-B49F-5B4A86F67D6C}"/>
                </c:ext>
              </c:extLst>
            </c:dLbl>
            <c:dLbl>
              <c:idx val="38"/>
              <c:layout>
                <c:manualLayout>
                  <c:x val="1.22687666544582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E6-4219-B49F-5B4A86F67D6C}"/>
                </c:ext>
              </c:extLst>
            </c:dLbl>
            <c:dLbl>
              <c:idx val="39"/>
              <c:layout>
                <c:manualLayout>
                  <c:x val="1.84031499816873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E6-4219-B49F-5B4A86F67D6C}"/>
                </c:ext>
              </c:extLst>
            </c:dLbl>
            <c:dLbl>
              <c:idx val="40"/>
              <c:layout>
                <c:manualLayout>
                  <c:x val="1.84031499816873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E6-4219-B49F-5B4A86F67D6C}"/>
                </c:ext>
              </c:extLst>
            </c:dLbl>
            <c:dLbl>
              <c:idx val="41"/>
              <c:layout>
                <c:manualLayout>
                  <c:x val="1.84031499816873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E6-4219-B49F-5B4A86F67D6C}"/>
                </c:ext>
              </c:extLst>
            </c:dLbl>
            <c:dLbl>
              <c:idx val="42"/>
              <c:layout>
                <c:manualLayout>
                  <c:x val="1.84031499816873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E6-4219-B49F-5B4A86F67D6C}"/>
                </c:ext>
              </c:extLst>
            </c:dLbl>
            <c:dLbl>
              <c:idx val="43"/>
              <c:layout>
                <c:manualLayout>
                  <c:x val="1.84031499816873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E6-4219-B49F-5B4A86F67D6C}"/>
                </c:ext>
              </c:extLst>
            </c:dLbl>
            <c:dLbl>
              <c:idx val="44"/>
              <c:layout>
                <c:manualLayout>
                  <c:x val="-6.1364069173777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E6-4219-B49F-5B4A86F67D6C}"/>
                </c:ext>
              </c:extLst>
            </c:dLbl>
            <c:dLbl>
              <c:idx val="45"/>
              <c:layout>
                <c:manualLayout>
                  <c:x val="-6.1364069173777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E6-4219-B49F-5B4A86F67D6C}"/>
                </c:ext>
              </c:extLst>
            </c:dLbl>
            <c:dLbl>
              <c:idx val="46"/>
              <c:layout>
                <c:manualLayout>
                  <c:x val="-6.1364069173777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E6-4219-B49F-5B4A86F67D6C}"/>
                </c:ext>
              </c:extLst>
            </c:dLbl>
            <c:dLbl>
              <c:idx val="5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FC-40A1-A54E-EC9337945C76}"/>
                </c:ext>
              </c:extLst>
            </c:dLbl>
            <c:dLbl>
              <c:idx val="5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C-40A1-A54E-EC9337945C76}"/>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'市区町村別_在宅(歯科)'!$CQ$7:$CQ$80</c:f>
              <c:strCache>
                <c:ptCount val="74"/>
                <c:pt idx="0">
                  <c:v>東住吉区</c:v>
                </c:pt>
                <c:pt idx="1">
                  <c:v>住吉区</c:v>
                </c:pt>
                <c:pt idx="2">
                  <c:v>生野区</c:v>
                </c:pt>
                <c:pt idx="3">
                  <c:v>西淀川区</c:v>
                </c:pt>
                <c:pt idx="4">
                  <c:v>平野区</c:v>
                </c:pt>
                <c:pt idx="5">
                  <c:v>田尻町</c:v>
                </c:pt>
                <c:pt idx="6">
                  <c:v>北区</c:v>
                </c:pt>
                <c:pt idx="7">
                  <c:v>阿倍野区</c:v>
                </c:pt>
                <c:pt idx="8">
                  <c:v>東淀川区</c:v>
                </c:pt>
                <c:pt idx="9">
                  <c:v>大阪市</c:v>
                </c:pt>
                <c:pt idx="10">
                  <c:v>中央区</c:v>
                </c:pt>
                <c:pt idx="11">
                  <c:v>河南町</c:v>
                </c:pt>
                <c:pt idx="12">
                  <c:v>島本町</c:v>
                </c:pt>
                <c:pt idx="13">
                  <c:v>堺市西区</c:v>
                </c:pt>
                <c:pt idx="14">
                  <c:v>吹田市</c:v>
                </c:pt>
                <c:pt idx="15">
                  <c:v>池田市</c:v>
                </c:pt>
                <c:pt idx="16">
                  <c:v>堺市美原区</c:v>
                </c:pt>
                <c:pt idx="17">
                  <c:v>天王寺区</c:v>
                </c:pt>
                <c:pt idx="18">
                  <c:v>旭区</c:v>
                </c:pt>
                <c:pt idx="19">
                  <c:v>堺市東区</c:v>
                </c:pt>
                <c:pt idx="20">
                  <c:v>羽曳野市</c:v>
                </c:pt>
                <c:pt idx="21">
                  <c:v>住之江区</c:v>
                </c:pt>
                <c:pt idx="22">
                  <c:v>都島区</c:v>
                </c:pt>
                <c:pt idx="23">
                  <c:v>泉大津市</c:v>
                </c:pt>
                <c:pt idx="24">
                  <c:v>西成区</c:v>
                </c:pt>
                <c:pt idx="25">
                  <c:v>淀川区</c:v>
                </c:pt>
                <c:pt idx="26">
                  <c:v>豊中市</c:v>
                </c:pt>
                <c:pt idx="27">
                  <c:v>太子町</c:v>
                </c:pt>
                <c:pt idx="28">
                  <c:v>能勢町</c:v>
                </c:pt>
                <c:pt idx="29">
                  <c:v>堺市堺区</c:v>
                </c:pt>
                <c:pt idx="30">
                  <c:v>藤井寺市</c:v>
                </c:pt>
                <c:pt idx="31">
                  <c:v>鶴見区</c:v>
                </c:pt>
                <c:pt idx="32">
                  <c:v>東大阪市</c:v>
                </c:pt>
                <c:pt idx="33">
                  <c:v>八尾市</c:v>
                </c:pt>
                <c:pt idx="34">
                  <c:v>大阪狭山市</c:v>
                </c:pt>
                <c:pt idx="35">
                  <c:v>忠岡町</c:v>
                </c:pt>
                <c:pt idx="36">
                  <c:v>堺市</c:v>
                </c:pt>
                <c:pt idx="37">
                  <c:v>福島区</c:v>
                </c:pt>
                <c:pt idx="38">
                  <c:v>東成区</c:v>
                </c:pt>
                <c:pt idx="39">
                  <c:v>豊能町</c:v>
                </c:pt>
                <c:pt idx="40">
                  <c:v>堺市中区</c:v>
                </c:pt>
                <c:pt idx="41">
                  <c:v>和泉市</c:v>
                </c:pt>
                <c:pt idx="42">
                  <c:v>高石市</c:v>
                </c:pt>
                <c:pt idx="43">
                  <c:v>茨木市</c:v>
                </c:pt>
                <c:pt idx="44">
                  <c:v>城東区</c:v>
                </c:pt>
                <c:pt idx="45">
                  <c:v>此花区</c:v>
                </c:pt>
                <c:pt idx="46">
                  <c:v>箕面市</c:v>
                </c:pt>
                <c:pt idx="47">
                  <c:v>高槻市</c:v>
                </c:pt>
                <c:pt idx="48">
                  <c:v>浪速区</c:v>
                </c:pt>
                <c:pt idx="49">
                  <c:v>港区</c:v>
                </c:pt>
                <c:pt idx="50">
                  <c:v>松原市</c:v>
                </c:pt>
                <c:pt idx="51">
                  <c:v>河内長野市</c:v>
                </c:pt>
                <c:pt idx="52">
                  <c:v>富田林市</c:v>
                </c:pt>
                <c:pt idx="53">
                  <c:v>守口市</c:v>
                </c:pt>
                <c:pt idx="54">
                  <c:v>大正区</c:v>
                </c:pt>
                <c:pt idx="55">
                  <c:v>堺市北区</c:v>
                </c:pt>
                <c:pt idx="56">
                  <c:v>四條畷市</c:v>
                </c:pt>
                <c:pt idx="57">
                  <c:v>摂津市</c:v>
                </c:pt>
                <c:pt idx="58">
                  <c:v>枚方市</c:v>
                </c:pt>
                <c:pt idx="59">
                  <c:v>柏原市</c:v>
                </c:pt>
                <c:pt idx="60">
                  <c:v>西区</c:v>
                </c:pt>
                <c:pt idx="61">
                  <c:v>大東市</c:v>
                </c:pt>
                <c:pt idx="62">
                  <c:v>交野市</c:v>
                </c:pt>
                <c:pt idx="63">
                  <c:v>門真市</c:v>
                </c:pt>
                <c:pt idx="64">
                  <c:v>泉佐野市</c:v>
                </c:pt>
                <c:pt idx="65">
                  <c:v>熊取町</c:v>
                </c:pt>
                <c:pt idx="66">
                  <c:v>寝屋川市</c:v>
                </c:pt>
                <c:pt idx="67">
                  <c:v>堺市南区</c:v>
                </c:pt>
                <c:pt idx="68">
                  <c:v>岸和田市</c:v>
                </c:pt>
                <c:pt idx="69">
                  <c:v>阪南市</c:v>
                </c:pt>
                <c:pt idx="70">
                  <c:v>貝塚市</c:v>
                </c:pt>
                <c:pt idx="71">
                  <c:v>泉南市</c:v>
                </c:pt>
                <c:pt idx="72">
                  <c:v>千早赤阪村</c:v>
                </c:pt>
                <c:pt idx="73">
                  <c:v>岬町</c:v>
                </c:pt>
              </c:strCache>
            </c:strRef>
          </c:cat>
          <c:val>
            <c:numRef>
              <c:f>'市区町村別_在宅(歯科)'!$CS$7:$CS$80</c:f>
              <c:numCache>
                <c:formatCode>0.0%</c:formatCode>
                <c:ptCount val="74"/>
                <c:pt idx="0">
                  <c:v>9.0999999999999998E-2</c:v>
                </c:pt>
                <c:pt idx="1">
                  <c:v>8.6999999999999994E-2</c:v>
                </c:pt>
                <c:pt idx="2">
                  <c:v>8.5999999999999993E-2</c:v>
                </c:pt>
                <c:pt idx="3">
                  <c:v>8.5000000000000006E-2</c:v>
                </c:pt>
                <c:pt idx="4">
                  <c:v>8.4000000000000005E-2</c:v>
                </c:pt>
                <c:pt idx="5">
                  <c:v>8.4000000000000005E-2</c:v>
                </c:pt>
                <c:pt idx="6">
                  <c:v>8.4000000000000005E-2</c:v>
                </c:pt>
                <c:pt idx="7">
                  <c:v>8.3000000000000004E-2</c:v>
                </c:pt>
                <c:pt idx="8">
                  <c:v>8.2000000000000003E-2</c:v>
                </c:pt>
                <c:pt idx="9">
                  <c:v>8.2000000000000003E-2</c:v>
                </c:pt>
                <c:pt idx="10">
                  <c:v>8.2000000000000003E-2</c:v>
                </c:pt>
                <c:pt idx="11">
                  <c:v>8.1000000000000003E-2</c:v>
                </c:pt>
                <c:pt idx="12">
                  <c:v>8.1000000000000003E-2</c:v>
                </c:pt>
                <c:pt idx="13">
                  <c:v>0.08</c:v>
                </c:pt>
                <c:pt idx="14">
                  <c:v>0.08</c:v>
                </c:pt>
                <c:pt idx="15">
                  <c:v>7.9000000000000001E-2</c:v>
                </c:pt>
                <c:pt idx="16">
                  <c:v>7.9000000000000001E-2</c:v>
                </c:pt>
                <c:pt idx="17">
                  <c:v>7.9000000000000001E-2</c:v>
                </c:pt>
                <c:pt idx="18">
                  <c:v>7.9000000000000001E-2</c:v>
                </c:pt>
                <c:pt idx="19">
                  <c:v>7.8E-2</c:v>
                </c:pt>
                <c:pt idx="20">
                  <c:v>7.8E-2</c:v>
                </c:pt>
                <c:pt idx="21">
                  <c:v>7.8E-2</c:v>
                </c:pt>
                <c:pt idx="22">
                  <c:v>7.8E-2</c:v>
                </c:pt>
                <c:pt idx="23">
                  <c:v>7.8E-2</c:v>
                </c:pt>
                <c:pt idx="24">
                  <c:v>7.8E-2</c:v>
                </c:pt>
                <c:pt idx="25">
                  <c:v>7.8E-2</c:v>
                </c:pt>
                <c:pt idx="26">
                  <c:v>7.6999999999999999E-2</c:v>
                </c:pt>
                <c:pt idx="27">
                  <c:v>7.5999999999999998E-2</c:v>
                </c:pt>
                <c:pt idx="28">
                  <c:v>7.5999999999999998E-2</c:v>
                </c:pt>
                <c:pt idx="29">
                  <c:v>7.4999999999999997E-2</c:v>
                </c:pt>
                <c:pt idx="30">
                  <c:v>7.4999999999999997E-2</c:v>
                </c:pt>
                <c:pt idx="31">
                  <c:v>7.4999999999999997E-2</c:v>
                </c:pt>
                <c:pt idx="32">
                  <c:v>7.3999999999999996E-2</c:v>
                </c:pt>
                <c:pt idx="33">
                  <c:v>7.3999999999999996E-2</c:v>
                </c:pt>
                <c:pt idx="34">
                  <c:v>7.3999999999999996E-2</c:v>
                </c:pt>
                <c:pt idx="35">
                  <c:v>7.3999999999999996E-2</c:v>
                </c:pt>
                <c:pt idx="36">
                  <c:v>7.2999999999999995E-2</c:v>
                </c:pt>
                <c:pt idx="37">
                  <c:v>7.2999999999999995E-2</c:v>
                </c:pt>
                <c:pt idx="38">
                  <c:v>7.2999999999999995E-2</c:v>
                </c:pt>
                <c:pt idx="39">
                  <c:v>7.1999999999999995E-2</c:v>
                </c:pt>
                <c:pt idx="40">
                  <c:v>7.1999999999999995E-2</c:v>
                </c:pt>
                <c:pt idx="41">
                  <c:v>7.1999999999999995E-2</c:v>
                </c:pt>
                <c:pt idx="42">
                  <c:v>7.1999999999999995E-2</c:v>
                </c:pt>
                <c:pt idx="43">
                  <c:v>7.1999999999999995E-2</c:v>
                </c:pt>
                <c:pt idx="44">
                  <c:v>7.0999999999999994E-2</c:v>
                </c:pt>
                <c:pt idx="45">
                  <c:v>7.0999999999999994E-2</c:v>
                </c:pt>
                <c:pt idx="46">
                  <c:v>7.0999999999999994E-2</c:v>
                </c:pt>
                <c:pt idx="47">
                  <c:v>7.0000000000000007E-2</c:v>
                </c:pt>
                <c:pt idx="48">
                  <c:v>7.0000000000000007E-2</c:v>
                </c:pt>
                <c:pt idx="49">
                  <c:v>7.0000000000000007E-2</c:v>
                </c:pt>
                <c:pt idx="50">
                  <c:v>7.0000000000000007E-2</c:v>
                </c:pt>
                <c:pt idx="51">
                  <c:v>7.0000000000000007E-2</c:v>
                </c:pt>
                <c:pt idx="52">
                  <c:v>6.8000000000000005E-2</c:v>
                </c:pt>
                <c:pt idx="53">
                  <c:v>6.7000000000000004E-2</c:v>
                </c:pt>
                <c:pt idx="54">
                  <c:v>6.7000000000000004E-2</c:v>
                </c:pt>
                <c:pt idx="55">
                  <c:v>6.7000000000000004E-2</c:v>
                </c:pt>
                <c:pt idx="56">
                  <c:v>6.7000000000000004E-2</c:v>
                </c:pt>
                <c:pt idx="57">
                  <c:v>6.5000000000000002E-2</c:v>
                </c:pt>
                <c:pt idx="58">
                  <c:v>6.4000000000000001E-2</c:v>
                </c:pt>
                <c:pt idx="59">
                  <c:v>6.4000000000000001E-2</c:v>
                </c:pt>
                <c:pt idx="60">
                  <c:v>6.3E-2</c:v>
                </c:pt>
                <c:pt idx="61">
                  <c:v>6.3E-2</c:v>
                </c:pt>
                <c:pt idx="62">
                  <c:v>6.2E-2</c:v>
                </c:pt>
                <c:pt idx="63">
                  <c:v>6.2E-2</c:v>
                </c:pt>
                <c:pt idx="64">
                  <c:v>6.2E-2</c:v>
                </c:pt>
                <c:pt idx="65">
                  <c:v>0.06</c:v>
                </c:pt>
                <c:pt idx="66">
                  <c:v>5.8999999999999997E-2</c:v>
                </c:pt>
                <c:pt idx="67">
                  <c:v>5.8999999999999997E-2</c:v>
                </c:pt>
                <c:pt idx="68">
                  <c:v>5.8999999999999997E-2</c:v>
                </c:pt>
                <c:pt idx="69">
                  <c:v>5.8000000000000003E-2</c:v>
                </c:pt>
                <c:pt idx="70">
                  <c:v>5.2999999999999999E-2</c:v>
                </c:pt>
                <c:pt idx="71">
                  <c:v>5.2999999999999999E-2</c:v>
                </c:pt>
                <c:pt idx="72">
                  <c:v>4.5999999999999999E-2</c:v>
                </c:pt>
                <c:pt idx="73">
                  <c:v>4.2000000000000003E-2</c:v>
                </c:pt>
              </c:numCache>
            </c:numRef>
          </c:val>
          <c:extLst>
            <c:ext xmlns:c16="http://schemas.microsoft.com/office/drawing/2014/chart" uri="{C3380CC4-5D6E-409C-BE32-E72D297353CC}">
              <c16:uniqueId val="{00000000-6CBB-4FE2-ACDD-85B38B2D9C2D}"/>
            </c:ext>
          </c:extLst>
        </c:ser>
        <c:dLbls>
          <c:showLegendKey val="0"/>
          <c:showVal val="0"/>
          <c:showCatName val="0"/>
          <c:showSerName val="0"/>
          <c:showPercent val="0"/>
          <c:showBubbleSize val="0"/>
        </c:dLbls>
        <c:gapWidth val="150"/>
        <c:axId val="331941632"/>
        <c:axId val="33194219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27054347826087"/>
                  <c:y val="-0.8931227777777778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CBB-4FE2-ACDD-85B38B2D9C2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'市区町村別_在宅(歯科)'!$DA$7:$DA$80</c:f>
              <c:numCache>
                <c:formatCode>0.0%</c:formatCode>
                <c:ptCount val="74"/>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pt idx="9">
                  <c:v>7.4999999999999997E-2</c:v>
                </c:pt>
                <c:pt idx="10">
                  <c:v>7.4999999999999997E-2</c:v>
                </c:pt>
                <c:pt idx="11">
                  <c:v>7.4999999999999997E-2</c:v>
                </c:pt>
                <c:pt idx="12">
                  <c:v>7.4999999999999997E-2</c:v>
                </c:pt>
                <c:pt idx="13">
                  <c:v>7.4999999999999997E-2</c:v>
                </c:pt>
                <c:pt idx="14">
                  <c:v>7.4999999999999997E-2</c:v>
                </c:pt>
                <c:pt idx="15">
                  <c:v>7.4999999999999997E-2</c:v>
                </c:pt>
                <c:pt idx="16">
                  <c:v>7.4999999999999997E-2</c:v>
                </c:pt>
                <c:pt idx="17">
                  <c:v>7.4999999999999997E-2</c:v>
                </c:pt>
                <c:pt idx="18">
                  <c:v>7.4999999999999997E-2</c:v>
                </c:pt>
                <c:pt idx="19">
                  <c:v>7.4999999999999997E-2</c:v>
                </c:pt>
                <c:pt idx="20">
                  <c:v>7.4999999999999997E-2</c:v>
                </c:pt>
                <c:pt idx="21">
                  <c:v>7.4999999999999997E-2</c:v>
                </c:pt>
                <c:pt idx="22">
                  <c:v>7.4999999999999997E-2</c:v>
                </c:pt>
                <c:pt idx="23">
                  <c:v>7.4999999999999997E-2</c:v>
                </c:pt>
                <c:pt idx="24">
                  <c:v>7.4999999999999997E-2</c:v>
                </c:pt>
                <c:pt idx="25">
                  <c:v>7.4999999999999997E-2</c:v>
                </c:pt>
                <c:pt idx="26">
                  <c:v>7.4999999999999997E-2</c:v>
                </c:pt>
                <c:pt idx="27">
                  <c:v>7.4999999999999997E-2</c:v>
                </c:pt>
                <c:pt idx="28">
                  <c:v>7.4999999999999997E-2</c:v>
                </c:pt>
                <c:pt idx="29">
                  <c:v>7.4999999999999997E-2</c:v>
                </c:pt>
                <c:pt idx="30">
                  <c:v>7.4999999999999997E-2</c:v>
                </c:pt>
                <c:pt idx="31">
                  <c:v>7.4999999999999997E-2</c:v>
                </c:pt>
                <c:pt idx="32">
                  <c:v>7.4999999999999997E-2</c:v>
                </c:pt>
                <c:pt idx="33">
                  <c:v>7.4999999999999997E-2</c:v>
                </c:pt>
                <c:pt idx="34">
                  <c:v>7.4999999999999997E-2</c:v>
                </c:pt>
                <c:pt idx="35">
                  <c:v>7.4999999999999997E-2</c:v>
                </c:pt>
                <c:pt idx="36">
                  <c:v>7.4999999999999997E-2</c:v>
                </c:pt>
                <c:pt idx="37">
                  <c:v>7.4999999999999997E-2</c:v>
                </c:pt>
                <c:pt idx="38">
                  <c:v>7.4999999999999997E-2</c:v>
                </c:pt>
                <c:pt idx="39">
                  <c:v>7.4999999999999997E-2</c:v>
                </c:pt>
                <c:pt idx="40">
                  <c:v>7.4999999999999997E-2</c:v>
                </c:pt>
                <c:pt idx="41">
                  <c:v>7.4999999999999997E-2</c:v>
                </c:pt>
                <c:pt idx="42">
                  <c:v>7.4999999999999997E-2</c:v>
                </c:pt>
                <c:pt idx="43">
                  <c:v>7.4999999999999997E-2</c:v>
                </c:pt>
                <c:pt idx="44">
                  <c:v>7.4999999999999997E-2</c:v>
                </c:pt>
                <c:pt idx="45">
                  <c:v>7.4999999999999997E-2</c:v>
                </c:pt>
                <c:pt idx="46">
                  <c:v>7.4999999999999997E-2</c:v>
                </c:pt>
                <c:pt idx="47">
                  <c:v>7.4999999999999997E-2</c:v>
                </c:pt>
                <c:pt idx="48">
                  <c:v>7.4999999999999997E-2</c:v>
                </c:pt>
                <c:pt idx="49">
                  <c:v>7.4999999999999997E-2</c:v>
                </c:pt>
                <c:pt idx="50">
                  <c:v>7.4999999999999997E-2</c:v>
                </c:pt>
                <c:pt idx="51">
                  <c:v>7.4999999999999997E-2</c:v>
                </c:pt>
                <c:pt idx="52">
                  <c:v>7.4999999999999997E-2</c:v>
                </c:pt>
                <c:pt idx="53">
                  <c:v>7.4999999999999997E-2</c:v>
                </c:pt>
                <c:pt idx="54">
                  <c:v>7.4999999999999997E-2</c:v>
                </c:pt>
                <c:pt idx="55">
                  <c:v>7.4999999999999997E-2</c:v>
                </c:pt>
                <c:pt idx="56">
                  <c:v>7.4999999999999997E-2</c:v>
                </c:pt>
                <c:pt idx="57">
                  <c:v>7.4999999999999997E-2</c:v>
                </c:pt>
                <c:pt idx="58">
                  <c:v>7.4999999999999997E-2</c:v>
                </c:pt>
                <c:pt idx="59">
                  <c:v>7.4999999999999997E-2</c:v>
                </c:pt>
                <c:pt idx="60">
                  <c:v>7.4999999999999997E-2</c:v>
                </c:pt>
                <c:pt idx="61">
                  <c:v>7.4999999999999997E-2</c:v>
                </c:pt>
                <c:pt idx="62">
                  <c:v>7.4999999999999997E-2</c:v>
                </c:pt>
                <c:pt idx="63">
                  <c:v>7.4999999999999997E-2</c:v>
                </c:pt>
                <c:pt idx="64">
                  <c:v>7.4999999999999997E-2</c:v>
                </c:pt>
                <c:pt idx="65">
                  <c:v>7.4999999999999997E-2</c:v>
                </c:pt>
                <c:pt idx="66">
                  <c:v>7.4999999999999997E-2</c:v>
                </c:pt>
                <c:pt idx="67">
                  <c:v>7.4999999999999997E-2</c:v>
                </c:pt>
                <c:pt idx="68">
                  <c:v>7.4999999999999997E-2</c:v>
                </c:pt>
                <c:pt idx="69">
                  <c:v>7.4999999999999997E-2</c:v>
                </c:pt>
                <c:pt idx="70">
                  <c:v>7.4999999999999997E-2</c:v>
                </c:pt>
                <c:pt idx="71">
                  <c:v>7.4999999999999997E-2</c:v>
                </c:pt>
                <c:pt idx="72">
                  <c:v>7.4999999999999997E-2</c:v>
                </c:pt>
                <c:pt idx="73">
                  <c:v>7.4999999999999997E-2</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6CBB-4FE2-ACDD-85B38B2D9C2D}"/>
            </c:ext>
          </c:extLst>
        </c:ser>
        <c:dLbls>
          <c:showLegendKey val="0"/>
          <c:showVal val="0"/>
          <c:showCatName val="0"/>
          <c:showSerName val="0"/>
          <c:showPercent val="0"/>
          <c:showBubbleSize val="0"/>
        </c:dLbls>
        <c:axId val="331943312"/>
        <c:axId val="331942752"/>
      </c:scatterChart>
      <c:catAx>
        <c:axId val="331941632"/>
        <c:scaling>
          <c:orientation val="maxMin"/>
        </c:scaling>
        <c:delete val="0"/>
        <c:axPos val="l"/>
        <c:numFmt formatCode="General" sourceLinked="0"/>
        <c:majorTickMark val="none"/>
        <c:minorTickMark val="none"/>
        <c:tickLblPos val="nextTo"/>
        <c:spPr>
          <a:ln>
            <a:solidFill>
              <a:srgbClr val="7F7F7F"/>
            </a:solidFill>
          </a:ln>
        </c:spPr>
        <c:crossAx val="331942192"/>
        <c:crosses val="autoZero"/>
        <c:auto val="1"/>
        <c:lblAlgn val="ctr"/>
        <c:lblOffset val="100"/>
        <c:noMultiLvlLbl val="0"/>
      </c:catAx>
      <c:valAx>
        <c:axId val="33194219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31941632"/>
        <c:crosses val="autoZero"/>
        <c:crossBetween val="between"/>
      </c:valAx>
      <c:valAx>
        <c:axId val="331942752"/>
        <c:scaling>
          <c:orientation val="minMax"/>
          <c:max val="50"/>
          <c:min val="0"/>
        </c:scaling>
        <c:delete val="1"/>
        <c:axPos val="r"/>
        <c:numFmt formatCode="General" sourceLinked="1"/>
        <c:majorTickMark val="out"/>
        <c:minorTickMark val="none"/>
        <c:tickLblPos val="nextTo"/>
        <c:crossAx val="331943312"/>
        <c:crosses val="max"/>
        <c:crossBetween val="midCat"/>
      </c:valAx>
      <c:valAx>
        <c:axId val="331943312"/>
        <c:scaling>
          <c:orientation val="minMax"/>
        </c:scaling>
        <c:delete val="1"/>
        <c:axPos val="b"/>
        <c:numFmt formatCode="0.0%" sourceLinked="1"/>
        <c:majorTickMark val="out"/>
        <c:minorTickMark val="none"/>
        <c:tickLblPos val="nextTo"/>
        <c:crossAx val="33194275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'市区町村別_在宅(歯科)'!$CV$6</c:f>
              <c:strCache>
                <c:ptCount val="1"/>
                <c:pt idx="0">
                  <c:v>前年度との差分(訪問診療患者割合(歯科))</c:v>
                </c:pt>
              </c:strCache>
            </c:strRef>
          </c:tx>
          <c:spPr>
            <a:solidFill>
              <a:schemeClr val="accent1"/>
            </a:solidFill>
            <a:ln>
              <a:noFill/>
            </a:ln>
          </c:spPr>
          <c:invertIfNegative val="0"/>
          <c:dLbls>
            <c:dLbl>
              <c:idx val="14"/>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AC-496B-8CB1-D39B118E527F}"/>
                </c:ext>
              </c:extLst>
            </c:dLbl>
            <c:dLbl>
              <c:idx val="20"/>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AC-496B-8CB1-D39B118E527F}"/>
                </c:ext>
              </c:extLst>
            </c:dLbl>
            <c:dLbl>
              <c:idx val="29"/>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AC-496B-8CB1-D39B118E527F}"/>
                </c:ext>
              </c:extLst>
            </c:dLbl>
            <c:dLbl>
              <c:idx val="30"/>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AC-496B-8CB1-D39B118E527F}"/>
                </c:ext>
              </c:extLst>
            </c:dLbl>
            <c:dLbl>
              <c:idx val="33"/>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AC-496B-8CB1-D39B118E527F}"/>
                </c:ext>
              </c:extLst>
            </c:dLbl>
            <c:dLbl>
              <c:idx val="37"/>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AC-496B-8CB1-D39B118E527F}"/>
                </c:ext>
              </c:extLst>
            </c:dLbl>
            <c:dLbl>
              <c:idx val="58"/>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AC-496B-8CB1-D39B118E527F}"/>
                </c:ext>
              </c:extLst>
            </c:dLbl>
            <c:dLbl>
              <c:idx val="59"/>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AC-496B-8CB1-D39B118E527F}"/>
                </c:ext>
              </c:extLst>
            </c:dLbl>
            <c:dLbl>
              <c:idx val="60"/>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AC-496B-8CB1-D39B118E527F}"/>
                </c:ext>
              </c:extLst>
            </c:dLbl>
            <c:dLbl>
              <c:idx val="63"/>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AC-496B-8CB1-D39B118E527F}"/>
                </c:ext>
              </c:extLst>
            </c:dLbl>
            <c:dLbl>
              <c:idx val="67"/>
              <c:layout>
                <c:manualLayout>
                  <c:x val="-4.6002683218249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AC-496B-8CB1-D39B118E527F}"/>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'市区町村別_在宅(歯科)'!$CQ$7:$CQ$80</c:f>
              <c:strCache>
                <c:ptCount val="74"/>
                <c:pt idx="0">
                  <c:v>東住吉区</c:v>
                </c:pt>
                <c:pt idx="1">
                  <c:v>住吉区</c:v>
                </c:pt>
                <c:pt idx="2">
                  <c:v>生野区</c:v>
                </c:pt>
                <c:pt idx="3">
                  <c:v>西淀川区</c:v>
                </c:pt>
                <c:pt idx="4">
                  <c:v>平野区</c:v>
                </c:pt>
                <c:pt idx="5">
                  <c:v>田尻町</c:v>
                </c:pt>
                <c:pt idx="6">
                  <c:v>北区</c:v>
                </c:pt>
                <c:pt idx="7">
                  <c:v>阿倍野区</c:v>
                </c:pt>
                <c:pt idx="8">
                  <c:v>東淀川区</c:v>
                </c:pt>
                <c:pt idx="9">
                  <c:v>大阪市</c:v>
                </c:pt>
                <c:pt idx="10">
                  <c:v>中央区</c:v>
                </c:pt>
                <c:pt idx="11">
                  <c:v>河南町</c:v>
                </c:pt>
                <c:pt idx="12">
                  <c:v>島本町</c:v>
                </c:pt>
                <c:pt idx="13">
                  <c:v>堺市西区</c:v>
                </c:pt>
                <c:pt idx="14">
                  <c:v>吹田市</c:v>
                </c:pt>
                <c:pt idx="15">
                  <c:v>池田市</c:v>
                </c:pt>
                <c:pt idx="16">
                  <c:v>堺市美原区</c:v>
                </c:pt>
                <c:pt idx="17">
                  <c:v>天王寺区</c:v>
                </c:pt>
                <c:pt idx="18">
                  <c:v>旭区</c:v>
                </c:pt>
                <c:pt idx="19">
                  <c:v>堺市東区</c:v>
                </c:pt>
                <c:pt idx="20">
                  <c:v>羽曳野市</c:v>
                </c:pt>
                <c:pt idx="21">
                  <c:v>住之江区</c:v>
                </c:pt>
                <c:pt idx="22">
                  <c:v>都島区</c:v>
                </c:pt>
                <c:pt idx="23">
                  <c:v>泉大津市</c:v>
                </c:pt>
                <c:pt idx="24">
                  <c:v>西成区</c:v>
                </c:pt>
                <c:pt idx="25">
                  <c:v>淀川区</c:v>
                </c:pt>
                <c:pt idx="26">
                  <c:v>豊中市</c:v>
                </c:pt>
                <c:pt idx="27">
                  <c:v>太子町</c:v>
                </c:pt>
                <c:pt idx="28">
                  <c:v>能勢町</c:v>
                </c:pt>
                <c:pt idx="29">
                  <c:v>堺市堺区</c:v>
                </c:pt>
                <c:pt idx="30">
                  <c:v>藤井寺市</c:v>
                </c:pt>
                <c:pt idx="31">
                  <c:v>鶴見区</c:v>
                </c:pt>
                <c:pt idx="32">
                  <c:v>東大阪市</c:v>
                </c:pt>
                <c:pt idx="33">
                  <c:v>八尾市</c:v>
                </c:pt>
                <c:pt idx="34">
                  <c:v>大阪狭山市</c:v>
                </c:pt>
                <c:pt idx="35">
                  <c:v>忠岡町</c:v>
                </c:pt>
                <c:pt idx="36">
                  <c:v>堺市</c:v>
                </c:pt>
                <c:pt idx="37">
                  <c:v>福島区</c:v>
                </c:pt>
                <c:pt idx="38">
                  <c:v>東成区</c:v>
                </c:pt>
                <c:pt idx="39">
                  <c:v>豊能町</c:v>
                </c:pt>
                <c:pt idx="40">
                  <c:v>堺市中区</c:v>
                </c:pt>
                <c:pt idx="41">
                  <c:v>和泉市</c:v>
                </c:pt>
                <c:pt idx="42">
                  <c:v>高石市</c:v>
                </c:pt>
                <c:pt idx="43">
                  <c:v>茨木市</c:v>
                </c:pt>
                <c:pt idx="44">
                  <c:v>城東区</c:v>
                </c:pt>
                <c:pt idx="45">
                  <c:v>此花区</c:v>
                </c:pt>
                <c:pt idx="46">
                  <c:v>箕面市</c:v>
                </c:pt>
                <c:pt idx="47">
                  <c:v>高槻市</c:v>
                </c:pt>
                <c:pt idx="48">
                  <c:v>浪速区</c:v>
                </c:pt>
                <c:pt idx="49">
                  <c:v>港区</c:v>
                </c:pt>
                <c:pt idx="50">
                  <c:v>松原市</c:v>
                </c:pt>
                <c:pt idx="51">
                  <c:v>河内長野市</c:v>
                </c:pt>
                <c:pt idx="52">
                  <c:v>富田林市</c:v>
                </c:pt>
                <c:pt idx="53">
                  <c:v>守口市</c:v>
                </c:pt>
                <c:pt idx="54">
                  <c:v>大正区</c:v>
                </c:pt>
                <c:pt idx="55">
                  <c:v>堺市北区</c:v>
                </c:pt>
                <c:pt idx="56">
                  <c:v>四條畷市</c:v>
                </c:pt>
                <c:pt idx="57">
                  <c:v>摂津市</c:v>
                </c:pt>
                <c:pt idx="58">
                  <c:v>枚方市</c:v>
                </c:pt>
                <c:pt idx="59">
                  <c:v>柏原市</c:v>
                </c:pt>
                <c:pt idx="60">
                  <c:v>西区</c:v>
                </c:pt>
                <c:pt idx="61">
                  <c:v>大東市</c:v>
                </c:pt>
                <c:pt idx="62">
                  <c:v>交野市</c:v>
                </c:pt>
                <c:pt idx="63">
                  <c:v>門真市</c:v>
                </c:pt>
                <c:pt idx="64">
                  <c:v>泉佐野市</c:v>
                </c:pt>
                <c:pt idx="65">
                  <c:v>熊取町</c:v>
                </c:pt>
                <c:pt idx="66">
                  <c:v>寝屋川市</c:v>
                </c:pt>
                <c:pt idx="67">
                  <c:v>堺市南区</c:v>
                </c:pt>
                <c:pt idx="68">
                  <c:v>岸和田市</c:v>
                </c:pt>
                <c:pt idx="69">
                  <c:v>阪南市</c:v>
                </c:pt>
                <c:pt idx="70">
                  <c:v>貝塚市</c:v>
                </c:pt>
                <c:pt idx="71">
                  <c:v>泉南市</c:v>
                </c:pt>
                <c:pt idx="72">
                  <c:v>千早赤阪村</c:v>
                </c:pt>
                <c:pt idx="73">
                  <c:v>岬町</c:v>
                </c:pt>
              </c:strCache>
            </c:strRef>
          </c:cat>
          <c:val>
            <c:numRef>
              <c:f>'市区町村別_在宅(歯科)'!$CV$7:$CV$80</c:f>
              <c:numCache>
                <c:formatCode>General</c:formatCode>
                <c:ptCount val="74"/>
                <c:pt idx="0">
                  <c:v>0.30000000000000027</c:v>
                </c:pt>
                <c:pt idx="1">
                  <c:v>0.49999999999999906</c:v>
                </c:pt>
                <c:pt idx="2">
                  <c:v>0.29999999999999888</c:v>
                </c:pt>
                <c:pt idx="3">
                  <c:v>0.40000000000000036</c:v>
                </c:pt>
                <c:pt idx="4">
                  <c:v>0.40000000000000036</c:v>
                </c:pt>
                <c:pt idx="5">
                  <c:v>0.10000000000000009</c:v>
                </c:pt>
                <c:pt idx="6">
                  <c:v>0.40000000000000036</c:v>
                </c:pt>
                <c:pt idx="7">
                  <c:v>0.60000000000000053</c:v>
                </c:pt>
                <c:pt idx="8">
                  <c:v>0.40000000000000036</c:v>
                </c:pt>
                <c:pt idx="9">
                  <c:v>0.50000000000000044</c:v>
                </c:pt>
                <c:pt idx="10">
                  <c:v>0.50000000000000044</c:v>
                </c:pt>
                <c:pt idx="11">
                  <c:v>1.0999999999999996</c:v>
                </c:pt>
                <c:pt idx="12">
                  <c:v>0.30000000000000027</c:v>
                </c:pt>
                <c:pt idx="13">
                  <c:v>0.50000000000000044</c:v>
                </c:pt>
                <c:pt idx="14">
                  <c:v>0.20000000000000018</c:v>
                </c:pt>
                <c:pt idx="15">
                  <c:v>0</c:v>
                </c:pt>
                <c:pt idx="16">
                  <c:v>0.10000000000000009</c:v>
                </c:pt>
                <c:pt idx="17">
                  <c:v>0.70000000000000062</c:v>
                </c:pt>
                <c:pt idx="18">
                  <c:v>0.10000000000000009</c:v>
                </c:pt>
                <c:pt idx="19">
                  <c:v>0.40000000000000036</c:v>
                </c:pt>
                <c:pt idx="20">
                  <c:v>0.20000000000000018</c:v>
                </c:pt>
                <c:pt idx="21">
                  <c:v>0.40000000000000036</c:v>
                </c:pt>
                <c:pt idx="22">
                  <c:v>0.60000000000000053</c:v>
                </c:pt>
                <c:pt idx="23">
                  <c:v>0.60000000000000053</c:v>
                </c:pt>
                <c:pt idx="24">
                  <c:v>0.99999999999999956</c:v>
                </c:pt>
                <c:pt idx="25">
                  <c:v>0.70000000000000062</c:v>
                </c:pt>
                <c:pt idx="26">
                  <c:v>0.40000000000000036</c:v>
                </c:pt>
                <c:pt idx="27">
                  <c:v>-0.20000000000000018</c:v>
                </c:pt>
                <c:pt idx="28">
                  <c:v>1.9999999999999998</c:v>
                </c:pt>
                <c:pt idx="29">
                  <c:v>0.20000000000000018</c:v>
                </c:pt>
                <c:pt idx="30">
                  <c:v>0.20000000000000018</c:v>
                </c:pt>
                <c:pt idx="31">
                  <c:v>0.10000000000000009</c:v>
                </c:pt>
                <c:pt idx="32">
                  <c:v>0.39999999999999897</c:v>
                </c:pt>
                <c:pt idx="33">
                  <c:v>0.20000000000000018</c:v>
                </c:pt>
                <c:pt idx="34">
                  <c:v>0</c:v>
                </c:pt>
                <c:pt idx="35">
                  <c:v>0.10000000000000009</c:v>
                </c:pt>
                <c:pt idx="36">
                  <c:v>0.29999999999999888</c:v>
                </c:pt>
                <c:pt idx="37">
                  <c:v>0.20000000000000018</c:v>
                </c:pt>
                <c:pt idx="38">
                  <c:v>0.49999999999999906</c:v>
                </c:pt>
                <c:pt idx="39">
                  <c:v>-0.10000000000000009</c:v>
                </c:pt>
                <c:pt idx="40">
                  <c:v>0.29999999999999888</c:v>
                </c:pt>
                <c:pt idx="41">
                  <c:v>0.39999999999999897</c:v>
                </c:pt>
                <c:pt idx="42">
                  <c:v>0.49999999999999906</c:v>
                </c:pt>
                <c:pt idx="43">
                  <c:v>0.39999999999999897</c:v>
                </c:pt>
                <c:pt idx="44">
                  <c:v>0.39999999999999897</c:v>
                </c:pt>
                <c:pt idx="45">
                  <c:v>0.49999999999999906</c:v>
                </c:pt>
                <c:pt idx="46">
                  <c:v>-0.20000000000000018</c:v>
                </c:pt>
                <c:pt idx="47">
                  <c:v>0.40000000000000036</c:v>
                </c:pt>
                <c:pt idx="48">
                  <c:v>0.70000000000000062</c:v>
                </c:pt>
                <c:pt idx="49">
                  <c:v>0.80000000000000071</c:v>
                </c:pt>
                <c:pt idx="50">
                  <c:v>0.40000000000000036</c:v>
                </c:pt>
                <c:pt idx="51">
                  <c:v>0.10000000000000009</c:v>
                </c:pt>
                <c:pt idx="52">
                  <c:v>0</c:v>
                </c:pt>
                <c:pt idx="53">
                  <c:v>-0.10000000000000009</c:v>
                </c:pt>
                <c:pt idx="54">
                  <c:v>-0.10000000000000009</c:v>
                </c:pt>
                <c:pt idx="55">
                  <c:v>0.10000000000000009</c:v>
                </c:pt>
                <c:pt idx="56">
                  <c:v>-0.10000000000000009</c:v>
                </c:pt>
                <c:pt idx="57">
                  <c:v>0.30000000000000027</c:v>
                </c:pt>
                <c:pt idx="58">
                  <c:v>0.20000000000000018</c:v>
                </c:pt>
                <c:pt idx="59">
                  <c:v>0.20000000000000018</c:v>
                </c:pt>
                <c:pt idx="60">
                  <c:v>0.20000000000000018</c:v>
                </c:pt>
                <c:pt idx="61">
                  <c:v>-0.10000000000000009</c:v>
                </c:pt>
                <c:pt idx="62">
                  <c:v>0.59999999999999987</c:v>
                </c:pt>
                <c:pt idx="63">
                  <c:v>0.20000000000000018</c:v>
                </c:pt>
                <c:pt idx="64">
                  <c:v>0.49999999999999978</c:v>
                </c:pt>
                <c:pt idx="65">
                  <c:v>0</c:v>
                </c:pt>
                <c:pt idx="66">
                  <c:v>9.9999999999999395E-2</c:v>
                </c:pt>
                <c:pt idx="67">
                  <c:v>0.19999999999999948</c:v>
                </c:pt>
                <c:pt idx="68">
                  <c:v>9.9999999999999395E-2</c:v>
                </c:pt>
                <c:pt idx="69">
                  <c:v>-0.2999999999999996</c:v>
                </c:pt>
                <c:pt idx="70">
                  <c:v>0.39999999999999969</c:v>
                </c:pt>
                <c:pt idx="71">
                  <c:v>0.2999999999999996</c:v>
                </c:pt>
                <c:pt idx="72">
                  <c:v>-0.10000000000000009</c:v>
                </c:pt>
                <c:pt idx="73">
                  <c:v>-9.9999999999999395E-2</c:v>
                </c:pt>
              </c:numCache>
            </c:numRef>
          </c:val>
          <c:extLst>
            <c:ext xmlns:c16="http://schemas.microsoft.com/office/drawing/2014/chart" uri="{C3380CC4-5D6E-409C-BE32-E72D297353CC}">
              <c16:uniqueId val="{0000000B-F7AC-496B-8CB1-D39B118E527F}"/>
            </c:ext>
          </c:extLst>
        </c:ser>
        <c:dLbls>
          <c:showLegendKey val="0"/>
          <c:showVal val="0"/>
          <c:showCatName val="0"/>
          <c:showSerName val="0"/>
          <c:showPercent val="0"/>
          <c:showBubbleSize val="0"/>
        </c:dLbls>
        <c:gapWidth val="150"/>
        <c:axId val="321366624"/>
        <c:axId val="321367184"/>
      </c:barChart>
      <c:scatterChart>
        <c:scatterStyle val="lineMarker"/>
        <c:varyColors val="0"/>
        <c:ser>
          <c:idx val="1"/>
          <c:order val="1"/>
          <c:tx>
            <c:strRef>
              <c:f>'市区町村別_在宅(歯科)'!$B$81:$C$81</c:f>
              <c:strCache>
                <c:ptCount val="1"/>
                <c:pt idx="0">
                  <c:v>広域連合全体</c:v>
                </c:pt>
              </c:strCache>
            </c:strRef>
          </c:tx>
          <c:spPr>
            <a:ln w="28575">
              <a:solidFill>
                <a:srgbClr val="BE4B48"/>
              </a:solidFill>
            </a:ln>
          </c:spPr>
          <c:marker>
            <c:symbol val="none"/>
          </c:marker>
          <c:dLbls>
            <c:dLbl>
              <c:idx val="0"/>
              <c:layout>
                <c:manualLayout>
                  <c:x val="0.11657004830917864"/>
                  <c:y val="-0.8890000793650794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F7AC-496B-8CB1-D39B118E527F}"/>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'市区町村別_在宅(歯科)'!$DC$7:$DC$80</c:f>
              <c:numCache>
                <c:formatCode>General</c:formatCode>
                <c:ptCount val="74"/>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0.30000000000000027</c:v>
                </c:pt>
                <c:pt idx="58">
                  <c:v>0.30000000000000027</c:v>
                </c:pt>
                <c:pt idx="59">
                  <c:v>0.30000000000000027</c:v>
                </c:pt>
                <c:pt idx="60">
                  <c:v>0.30000000000000027</c:v>
                </c:pt>
                <c:pt idx="61">
                  <c:v>0.30000000000000027</c:v>
                </c:pt>
                <c:pt idx="62">
                  <c:v>0.30000000000000027</c:v>
                </c:pt>
                <c:pt idx="63">
                  <c:v>0.30000000000000027</c:v>
                </c:pt>
                <c:pt idx="64">
                  <c:v>0.30000000000000027</c:v>
                </c:pt>
                <c:pt idx="65">
                  <c:v>0.30000000000000027</c:v>
                </c:pt>
                <c:pt idx="66">
                  <c:v>0.30000000000000027</c:v>
                </c:pt>
                <c:pt idx="67">
                  <c:v>0.30000000000000027</c:v>
                </c:pt>
                <c:pt idx="68">
                  <c:v>0.30000000000000027</c:v>
                </c:pt>
                <c:pt idx="69">
                  <c:v>0.30000000000000027</c:v>
                </c:pt>
                <c:pt idx="70">
                  <c:v>0.30000000000000027</c:v>
                </c:pt>
                <c:pt idx="71">
                  <c:v>0.30000000000000027</c:v>
                </c:pt>
                <c:pt idx="72">
                  <c:v>0.30000000000000027</c:v>
                </c:pt>
                <c:pt idx="73">
                  <c:v>0.30000000000000027</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D-F7AC-496B-8CB1-D39B118E527F}"/>
            </c:ext>
          </c:extLst>
        </c:ser>
        <c:dLbls>
          <c:showLegendKey val="0"/>
          <c:showVal val="0"/>
          <c:showCatName val="0"/>
          <c:showSerName val="0"/>
          <c:showPercent val="0"/>
          <c:showBubbleSize val="0"/>
        </c:dLbls>
        <c:axId val="331938272"/>
        <c:axId val="331937712"/>
      </c:scatterChart>
      <c:catAx>
        <c:axId val="321366624"/>
        <c:scaling>
          <c:orientation val="maxMin"/>
        </c:scaling>
        <c:delete val="0"/>
        <c:axPos val="l"/>
        <c:numFmt formatCode="General" sourceLinked="0"/>
        <c:majorTickMark val="none"/>
        <c:minorTickMark val="none"/>
        <c:tickLblPos val="low"/>
        <c:spPr>
          <a:ln>
            <a:solidFill>
              <a:srgbClr val="7F7F7F"/>
            </a:solidFill>
          </a:ln>
        </c:spPr>
        <c:crossAx val="321367184"/>
        <c:crosses val="autoZero"/>
        <c:auto val="1"/>
        <c:lblAlgn val="ctr"/>
        <c:lblOffset val="100"/>
        <c:noMultiLvlLbl val="0"/>
      </c:catAx>
      <c:valAx>
        <c:axId val="3213671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321366624"/>
        <c:crosses val="autoZero"/>
        <c:crossBetween val="between"/>
      </c:valAx>
      <c:valAx>
        <c:axId val="331937712"/>
        <c:scaling>
          <c:orientation val="minMax"/>
          <c:max val="50"/>
          <c:min val="0"/>
        </c:scaling>
        <c:delete val="1"/>
        <c:axPos val="r"/>
        <c:numFmt formatCode="General" sourceLinked="1"/>
        <c:majorTickMark val="out"/>
        <c:minorTickMark val="none"/>
        <c:tickLblPos val="nextTo"/>
        <c:crossAx val="331938272"/>
        <c:crosses val="max"/>
        <c:crossBetween val="midCat"/>
      </c:valAx>
      <c:valAx>
        <c:axId val="331938272"/>
        <c:scaling>
          <c:orientation val="minMax"/>
        </c:scaling>
        <c:delete val="1"/>
        <c:axPos val="b"/>
        <c:numFmt formatCode="General" sourceLinked="1"/>
        <c:majorTickMark val="out"/>
        <c:minorTickMark val="none"/>
        <c:tickLblPos val="nextTo"/>
        <c:crossAx val="331937712"/>
        <c:crosses val="autoZero"/>
        <c:crossBetween val="midCat"/>
      </c:valAx>
      <c:spPr>
        <a:ln>
          <a:solidFill>
            <a:srgbClr val="7F7F7F"/>
          </a:solidFill>
        </a:ln>
      </c:spPr>
    </c:plotArea>
    <c:legend>
      <c:legendPos val="r"/>
      <c:layout>
        <c:manualLayout>
          <c:xMode val="edge"/>
          <c:yMode val="edge"/>
          <c:x val="0.13132154882154881"/>
          <c:y val="1.5490158730158731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588976222985"/>
          <c:y val="0.10816802311475772"/>
          <c:w val="0.7684976075377935"/>
          <c:h val="0.53845188469088423"/>
        </c:manualLayout>
      </c:layout>
      <c:barChart>
        <c:barDir val="col"/>
        <c:grouping val="clustered"/>
        <c:varyColors val="0"/>
        <c:ser>
          <c:idx val="0"/>
          <c:order val="0"/>
          <c:tx>
            <c:v>在宅医療患者数(医科)</c:v>
          </c:tx>
          <c:spPr>
            <a:solidFill>
              <a:srgbClr val="FFC000"/>
            </a:solidFill>
            <a:ln>
              <a:noFill/>
            </a:ln>
          </c:spPr>
          <c:invertIfNegative val="0"/>
          <c:dLbls>
            <c:dLbl>
              <c:idx val="4"/>
              <c:layout>
                <c:manualLayout>
                  <c:x val="0"/>
                  <c:y val="1.12044817927170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56-4DD6-9442-750EF6B7D486}"/>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在宅患者の疾病傾向!$D$6:$D$10</c:f>
              <c:strCache>
                <c:ptCount val="5"/>
                <c:pt idx="0">
                  <c:v>白血病</c:v>
                </c:pt>
                <c:pt idx="1">
                  <c:v>パーキンソン病</c:v>
                </c:pt>
                <c:pt idx="2">
                  <c:v>腎不全</c:v>
                </c:pt>
                <c:pt idx="3">
                  <c:v>慢性閉塞性肺疾患</c:v>
                </c:pt>
                <c:pt idx="4">
                  <c:v>気管，気管支及び肺の悪性新生物＜腫瘍＞</c:v>
                </c:pt>
              </c:strCache>
            </c:strRef>
          </c:cat>
          <c:val>
            <c:numRef>
              <c:f>在宅患者の疾病傾向!$G$6:$G$10</c:f>
              <c:numCache>
                <c:formatCode>General</c:formatCode>
                <c:ptCount val="5"/>
                <c:pt idx="0">
                  <c:v>346</c:v>
                </c:pt>
                <c:pt idx="1">
                  <c:v>8292</c:v>
                </c:pt>
                <c:pt idx="2">
                  <c:v>18189</c:v>
                </c:pt>
                <c:pt idx="3">
                  <c:v>19829</c:v>
                </c:pt>
                <c:pt idx="4">
                  <c:v>6060</c:v>
                </c:pt>
              </c:numCache>
            </c:numRef>
          </c:val>
          <c:extLst>
            <c:ext xmlns:c16="http://schemas.microsoft.com/office/drawing/2014/chart" uri="{C3380CC4-5D6E-409C-BE32-E72D297353CC}">
              <c16:uniqueId val="{00000005-C056-4DD6-9442-750EF6B7D486}"/>
            </c:ext>
          </c:extLst>
        </c:ser>
        <c:dLbls>
          <c:showLegendKey val="0"/>
          <c:showVal val="0"/>
          <c:showCatName val="0"/>
          <c:showSerName val="0"/>
          <c:showPercent val="0"/>
          <c:showBubbleSize val="0"/>
        </c:dLbls>
        <c:gapWidth val="150"/>
        <c:axId val="264232832"/>
        <c:axId val="264233392"/>
      </c:barChart>
      <c:lineChart>
        <c:grouping val="standard"/>
        <c:varyColors val="0"/>
        <c:ser>
          <c:idx val="1"/>
          <c:order val="1"/>
          <c:tx>
            <c:v>患者一人当たりの在宅医療費(医科)</c:v>
          </c:tx>
          <c:spPr>
            <a:ln>
              <a:solidFill>
                <a:srgbClr val="D99694"/>
              </a:solidFill>
            </a:ln>
          </c:spPr>
          <c:marker>
            <c:symbol val="circle"/>
            <c:size val="5"/>
            <c:spPr>
              <a:solidFill>
                <a:srgbClr val="D99694"/>
              </a:solidFill>
              <a:ln>
                <a:noFill/>
              </a:ln>
            </c:spPr>
          </c:marker>
          <c:dLbls>
            <c:dLbl>
              <c:idx val="0"/>
              <c:layout>
                <c:manualLayout>
                  <c:x val="-3.6507989224694636E-2"/>
                  <c:y val="-3.039215686274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56-4DD6-9442-750EF6B7D486}"/>
                </c:ext>
              </c:extLst>
            </c:dLbl>
            <c:dLbl>
              <c:idx val="1"/>
              <c:layout>
                <c:manualLayout>
                  <c:x val="-2.8697122895063779E-2"/>
                  <c:y val="-3.0392156862745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56-4DD6-9442-750EF6B7D48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在宅患者の疾病傾向!$D$6:$D$10</c:f>
              <c:strCache>
                <c:ptCount val="5"/>
                <c:pt idx="0">
                  <c:v>白血病</c:v>
                </c:pt>
                <c:pt idx="1">
                  <c:v>パーキンソン病</c:v>
                </c:pt>
                <c:pt idx="2">
                  <c:v>腎不全</c:v>
                </c:pt>
                <c:pt idx="3">
                  <c:v>慢性閉塞性肺疾患</c:v>
                </c:pt>
                <c:pt idx="4">
                  <c:v>気管，気管支及び肺の悪性新生物＜腫瘍＞</c:v>
                </c:pt>
              </c:strCache>
            </c:strRef>
          </c:cat>
          <c:val>
            <c:numRef>
              <c:f>在宅患者の疾病傾向!$I$6:$I$10</c:f>
              <c:numCache>
                <c:formatCode>General</c:formatCode>
                <c:ptCount val="5"/>
                <c:pt idx="0">
                  <c:v>270318.87572254334</c:v>
                </c:pt>
                <c:pt idx="1">
                  <c:v>181682.89652677279</c:v>
                </c:pt>
                <c:pt idx="2">
                  <c:v>111715.42487217548</c:v>
                </c:pt>
                <c:pt idx="3">
                  <c:v>109050.70260729235</c:v>
                </c:pt>
                <c:pt idx="4">
                  <c:v>96511.164026402635</c:v>
                </c:pt>
              </c:numCache>
            </c:numRef>
          </c:val>
          <c:smooth val="0"/>
          <c:extLst>
            <c:ext xmlns:c16="http://schemas.microsoft.com/office/drawing/2014/chart" uri="{C3380CC4-5D6E-409C-BE32-E72D297353CC}">
              <c16:uniqueId val="{0000000B-C056-4DD6-9442-750EF6B7D486}"/>
            </c:ext>
          </c:extLst>
        </c:ser>
        <c:dLbls>
          <c:showLegendKey val="0"/>
          <c:showVal val="0"/>
          <c:showCatName val="0"/>
          <c:showSerName val="0"/>
          <c:showPercent val="0"/>
          <c:showBubbleSize val="0"/>
        </c:dLbls>
        <c:marker val="1"/>
        <c:smooth val="0"/>
        <c:axId val="264234512"/>
        <c:axId val="264233952"/>
      </c:lineChart>
      <c:catAx>
        <c:axId val="264232832"/>
        <c:scaling>
          <c:orientation val="minMax"/>
        </c:scaling>
        <c:delete val="0"/>
        <c:axPos val="b"/>
        <c:numFmt formatCode="General" sourceLinked="0"/>
        <c:majorTickMark val="out"/>
        <c:minorTickMark val="none"/>
        <c:tickLblPos val="nextTo"/>
        <c:spPr>
          <a:ln w="9525">
            <a:solidFill>
              <a:srgbClr val="7F7F7F"/>
            </a:solidFill>
            <a:prstDash val="solid"/>
          </a:ln>
        </c:spPr>
        <c:txPr>
          <a:bodyPr rot="0" vert="wordArtVertRtl"/>
          <a:lstStyle/>
          <a:p>
            <a:pPr>
              <a:defRPr/>
            </a:pPr>
            <a:endParaRPr lang="ja-JP"/>
          </a:p>
        </c:txPr>
        <c:crossAx val="264233392"/>
        <c:crosses val="autoZero"/>
        <c:auto val="1"/>
        <c:lblAlgn val="ctr"/>
        <c:lblOffset val="100"/>
        <c:noMultiLvlLbl val="0"/>
      </c:catAx>
      <c:valAx>
        <c:axId val="264233392"/>
        <c:scaling>
          <c:orientation val="minMax"/>
        </c:scaling>
        <c:delete val="0"/>
        <c:axPos val="l"/>
        <c:majorGridlines>
          <c:spPr>
            <a:ln>
              <a:solidFill>
                <a:srgbClr val="D9D9D9"/>
              </a:solidFill>
            </a:ln>
          </c:spPr>
        </c:majorGridlines>
        <c:title>
          <c:tx>
            <c:rich>
              <a:bodyPr rot="0" vert="horz"/>
              <a:lstStyle/>
              <a:p>
                <a:pPr>
                  <a:defRPr/>
                </a:pPr>
                <a:r>
                  <a:rPr lang="ja-JP"/>
                  <a:t>在宅医療患者数</a:t>
                </a:r>
                <a:br>
                  <a:rPr lang="en-US"/>
                </a:br>
                <a:r>
                  <a:rPr lang="en-US" altLang="ja-JP"/>
                  <a:t>(</a:t>
                </a:r>
                <a:r>
                  <a:rPr lang="ja-JP" altLang="en-US"/>
                  <a:t>医科</a:t>
                </a:r>
                <a:r>
                  <a:rPr lang="en-US" altLang="ja-JP"/>
                  <a:t>)</a:t>
                </a:r>
                <a:r>
                  <a:rPr lang="en-US"/>
                  <a:t>(</a:t>
                </a:r>
                <a:r>
                  <a:rPr lang="ja-JP"/>
                  <a:t>人</a:t>
                </a:r>
                <a:r>
                  <a:rPr lang="en-US"/>
                  <a:t>)</a:t>
                </a:r>
                <a:endParaRPr lang="ja-JP"/>
              </a:p>
            </c:rich>
          </c:tx>
          <c:layout>
            <c:manualLayout>
              <c:xMode val="edge"/>
              <c:yMode val="edge"/>
              <c:x val="1.0220180326457311E-2"/>
              <c:y val="4.6666225545336235E-3"/>
            </c:manualLayout>
          </c:layout>
          <c:overlay val="0"/>
        </c:title>
        <c:numFmt formatCode="General" sourceLinked="1"/>
        <c:majorTickMark val="out"/>
        <c:minorTickMark val="none"/>
        <c:tickLblPos val="nextTo"/>
        <c:spPr>
          <a:ln w="9525">
            <a:solidFill>
              <a:srgbClr val="7F7F7F"/>
            </a:solidFill>
            <a:prstDash val="solid"/>
          </a:ln>
        </c:spPr>
        <c:crossAx val="264232832"/>
        <c:crosses val="autoZero"/>
        <c:crossBetween val="between"/>
      </c:valAx>
      <c:valAx>
        <c:axId val="264233952"/>
        <c:scaling>
          <c:orientation val="minMax"/>
        </c:scaling>
        <c:delete val="0"/>
        <c:axPos val="r"/>
        <c:title>
          <c:tx>
            <c:rich>
              <a:bodyPr rot="0" vert="horz"/>
              <a:lstStyle/>
              <a:p>
                <a:pPr>
                  <a:defRPr/>
                </a:pPr>
                <a:r>
                  <a:rPr lang="ja-JP"/>
                  <a:t>患者一人当たりの</a:t>
                </a:r>
                <a:br>
                  <a:rPr lang="en-US"/>
                </a:br>
                <a:r>
                  <a:rPr lang="ja-JP"/>
                  <a:t>在宅医療費</a:t>
                </a:r>
                <a:r>
                  <a:rPr lang="en-US" altLang="ja-JP"/>
                  <a:t>(</a:t>
                </a:r>
                <a:r>
                  <a:rPr lang="ja-JP" altLang="en-US"/>
                  <a:t>医科</a:t>
                </a:r>
                <a:r>
                  <a:rPr lang="en-US" altLang="ja-JP"/>
                  <a:t>)</a:t>
                </a:r>
                <a:r>
                  <a:rPr lang="en-US"/>
                  <a:t>(</a:t>
                </a:r>
                <a:r>
                  <a:rPr lang="ja-JP"/>
                  <a:t>円</a:t>
                </a:r>
                <a:r>
                  <a:rPr lang="en-US"/>
                  <a:t>)</a:t>
                </a:r>
                <a:endParaRPr lang="ja-JP"/>
              </a:p>
            </c:rich>
          </c:tx>
          <c:layout>
            <c:manualLayout>
              <c:xMode val="edge"/>
              <c:yMode val="edge"/>
              <c:x val="0.84826684871520475"/>
              <c:y val="3.3692847217627214E-3"/>
            </c:manualLayout>
          </c:layout>
          <c:overlay val="0"/>
        </c:title>
        <c:numFmt formatCode="General" sourceLinked="1"/>
        <c:majorTickMark val="out"/>
        <c:minorTickMark val="none"/>
        <c:tickLblPos val="nextTo"/>
        <c:spPr>
          <a:ln w="9525">
            <a:solidFill>
              <a:srgbClr val="7F7F7F"/>
            </a:solidFill>
            <a:prstDash val="solid"/>
          </a:ln>
        </c:spPr>
        <c:crossAx val="264234512"/>
        <c:crosses val="max"/>
        <c:crossBetween val="between"/>
      </c:valAx>
      <c:catAx>
        <c:axId val="264234512"/>
        <c:scaling>
          <c:orientation val="minMax"/>
        </c:scaling>
        <c:delete val="1"/>
        <c:axPos val="b"/>
        <c:numFmt formatCode="General" sourceLinked="1"/>
        <c:majorTickMark val="out"/>
        <c:minorTickMark val="none"/>
        <c:tickLblPos val="nextTo"/>
        <c:crossAx val="264233952"/>
        <c:crosses val="autoZero"/>
        <c:auto val="1"/>
        <c:lblAlgn val="ctr"/>
        <c:lblOffset val="100"/>
        <c:noMultiLvlLbl val="0"/>
      </c:catAx>
    </c:plotArea>
    <c:legend>
      <c:legendPos val="t"/>
      <c:layout>
        <c:manualLayout>
          <c:xMode val="edge"/>
          <c:yMode val="edge"/>
          <c:x val="0.14048863583761514"/>
          <c:y val="1.5911908070314743E-2"/>
          <c:w val="0.68082753938496199"/>
          <c:h val="6.0368115750237088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10</xdr:col>
      <xdr:colOff>542926</xdr:colOff>
      <xdr:row>49</xdr:row>
      <xdr:rowOff>82549</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11</xdr:col>
      <xdr:colOff>666750</xdr:colOff>
      <xdr:row>52</xdr:row>
      <xdr:rowOff>142875</xdr:rowOff>
    </xdr:to>
    <xdr:graphicFrame macro="">
      <xdr:nvGraphicFramePr>
        <xdr:cNvPr id="2" name="グラフ 1">
          <a:extLst>
            <a:ext uri="{FF2B5EF4-FFF2-40B4-BE49-F238E27FC236}">
              <a16:creationId xmlns:a16="http://schemas.microsoft.com/office/drawing/2014/main" id="{B4B2C56E-F09B-4A0A-ADA1-C4338597C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F8FB442E-8943-422B-A3EE-454ADD85A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0</xdr:rowOff>
    </xdr:to>
    <xdr:pic>
      <xdr:nvPicPr>
        <xdr:cNvPr id="3" name="図 2">
          <a:extLst>
            <a:ext uri="{FF2B5EF4-FFF2-40B4-BE49-F238E27FC236}">
              <a16:creationId xmlns:a16="http://schemas.microsoft.com/office/drawing/2014/main" id="{C11FD95D-4C7F-41F1-9D4A-EE3FC130529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 b="71389"/>
        <a:stretch/>
      </xdr:blipFill>
      <xdr:spPr>
        <a:xfrm>
          <a:off x="1152525" y="3162300"/>
          <a:ext cx="7221600" cy="10801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DB059649-FC4A-4FC3-B793-47E5C87C4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10</xdr:col>
      <xdr:colOff>544800</xdr:colOff>
      <xdr:row>45</xdr:row>
      <xdr:rowOff>171449</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11</xdr:col>
      <xdr:colOff>666750</xdr:colOff>
      <xdr:row>48</xdr:row>
      <xdr:rowOff>171449</xdr:rowOff>
    </xdr:to>
    <xdr:graphicFrame macro="">
      <xdr:nvGraphicFramePr>
        <xdr:cNvPr id="2" name="グラフ 1">
          <a:extLst>
            <a:ext uri="{FF2B5EF4-FFF2-40B4-BE49-F238E27FC236}">
              <a16:creationId xmlns:a16="http://schemas.microsoft.com/office/drawing/2014/main" id="{7B0A0BE7-2C3E-4902-9479-A40E942FD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A364005A-B037-48F7-954B-3C356F36E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0</xdr:rowOff>
    </xdr:to>
    <xdr:pic>
      <xdr:nvPicPr>
        <xdr:cNvPr id="3" name="図 2">
          <a:extLst>
            <a:ext uri="{FF2B5EF4-FFF2-40B4-BE49-F238E27FC236}">
              <a16:creationId xmlns:a16="http://schemas.microsoft.com/office/drawing/2014/main" id="{2D3657FC-6FF0-445E-83F5-61795CE842D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1"/>
        <a:stretch/>
      </xdr:blipFill>
      <xdr:spPr>
        <a:xfrm>
          <a:off x="1152525" y="3162300"/>
          <a:ext cx="7221600" cy="10801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8A22F202-6701-4BEF-84CB-2C68A9A81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0</xdr:rowOff>
    </xdr:from>
    <xdr:to>
      <xdr:col>9</xdr:col>
      <xdr:colOff>404925</xdr:colOff>
      <xdr:row>45</xdr:row>
      <xdr:rowOff>0</xdr:rowOff>
    </xdr:to>
    <xdr:graphicFrame macro="">
      <xdr:nvGraphicFramePr>
        <xdr:cNvPr id="2" name="グラフ 1">
          <a:extLst>
            <a:ext uri="{FF2B5EF4-FFF2-40B4-BE49-F238E27FC236}">
              <a16:creationId xmlns:a16="http://schemas.microsoft.com/office/drawing/2014/main" id="{F440ECE0-9456-49CE-9574-3B83C48A2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7"/>
  <sheetViews>
    <sheetView showGridLines="0" tabSelected="1" zoomScaleNormal="100" zoomScaleSheetLayoutView="100" workbookViewId="0"/>
  </sheetViews>
  <sheetFormatPr defaultColWidth="10" defaultRowHeight="13.5" customHeight="1"/>
  <cols>
    <col min="1" max="1" width="4.625" style="2" customWidth="1"/>
    <col min="2" max="2" width="11.875" style="2" customWidth="1"/>
    <col min="3" max="3" width="10.625" style="2" customWidth="1"/>
    <col min="4" max="7" width="9.875" style="2" customWidth="1"/>
    <col min="8" max="9" width="14.25" style="2" customWidth="1"/>
    <col min="10" max="10" width="10" style="2" customWidth="1"/>
    <col min="11" max="11" width="10" style="2"/>
    <col min="12" max="12" width="5.375" style="2" customWidth="1"/>
    <col min="13" max="16384" width="10" style="2"/>
  </cols>
  <sheetData>
    <row r="1" spans="2:11" ht="16.5" customHeight="1">
      <c r="B1" s="10" t="s">
        <v>173</v>
      </c>
    </row>
    <row r="2" spans="2:11" ht="16.5" customHeight="1">
      <c r="B2" s="8" t="s">
        <v>174</v>
      </c>
      <c r="J2" s="3"/>
    </row>
    <row r="3" spans="2:11" ht="38.1" customHeight="1">
      <c r="B3" s="215" t="s">
        <v>108</v>
      </c>
      <c r="C3" s="218" t="s">
        <v>75</v>
      </c>
      <c r="D3" s="211" t="s">
        <v>79</v>
      </c>
      <c r="E3" s="212"/>
      <c r="F3" s="221" t="s">
        <v>109</v>
      </c>
      <c r="G3" s="222"/>
      <c r="H3" s="211" t="s">
        <v>80</v>
      </c>
      <c r="I3" s="212"/>
      <c r="J3" s="213" t="s">
        <v>111</v>
      </c>
      <c r="K3" s="214"/>
    </row>
    <row r="4" spans="2:11" ht="12">
      <c r="B4" s="216"/>
      <c r="C4" s="219"/>
      <c r="D4" s="18"/>
      <c r="E4" s="19"/>
      <c r="F4" s="18"/>
      <c r="G4" s="19"/>
      <c r="H4" s="18"/>
      <c r="I4" s="19"/>
      <c r="J4" s="18"/>
      <c r="K4" s="19"/>
    </row>
    <row r="5" spans="2:11" ht="27" customHeight="1">
      <c r="B5" s="217"/>
      <c r="C5" s="220"/>
      <c r="D5" s="20" t="s">
        <v>116</v>
      </c>
      <c r="E5" s="21" t="s">
        <v>104</v>
      </c>
      <c r="F5" s="20" t="s">
        <v>116</v>
      </c>
      <c r="G5" s="21" t="s">
        <v>104</v>
      </c>
      <c r="H5" s="20" t="s">
        <v>116</v>
      </c>
      <c r="I5" s="21" t="s">
        <v>104</v>
      </c>
      <c r="J5" s="20" t="s">
        <v>116</v>
      </c>
      <c r="K5" s="21" t="s">
        <v>104</v>
      </c>
    </row>
    <row r="6" spans="2:11" ht="13.5" customHeight="1">
      <c r="B6" s="187" t="s">
        <v>71</v>
      </c>
      <c r="C6" s="106">
        <v>1914</v>
      </c>
      <c r="D6" s="106">
        <v>306</v>
      </c>
      <c r="E6" s="106">
        <v>158</v>
      </c>
      <c r="F6" s="145">
        <v>0.15987460815047022</v>
      </c>
      <c r="G6" s="145">
        <v>8.254963427377221E-2</v>
      </c>
      <c r="H6" s="106">
        <v>89870430</v>
      </c>
      <c r="I6" s="106">
        <v>70086250</v>
      </c>
      <c r="J6" s="106">
        <v>293694.21568627452</v>
      </c>
      <c r="K6" s="122">
        <v>443583.86075949366</v>
      </c>
    </row>
    <row r="7" spans="2:11" ht="13.5" customHeight="1">
      <c r="B7" s="188" t="s">
        <v>66</v>
      </c>
      <c r="C7" s="106">
        <v>6927</v>
      </c>
      <c r="D7" s="106">
        <v>1186</v>
      </c>
      <c r="E7" s="106">
        <v>668</v>
      </c>
      <c r="F7" s="145">
        <v>0.17121408979356142</v>
      </c>
      <c r="G7" s="145">
        <v>9.6434242817958718E-2</v>
      </c>
      <c r="H7" s="106">
        <v>483668860</v>
      </c>
      <c r="I7" s="106">
        <v>383014680</v>
      </c>
      <c r="J7" s="106">
        <v>407815.2276559865</v>
      </c>
      <c r="K7" s="123">
        <v>573375.26946107787</v>
      </c>
    </row>
    <row r="8" spans="2:11" ht="13.5" customHeight="1">
      <c r="B8" s="188" t="s">
        <v>72</v>
      </c>
      <c r="C8" s="106">
        <v>491520</v>
      </c>
      <c r="D8" s="106">
        <v>21203</v>
      </c>
      <c r="E8" s="106">
        <v>10882</v>
      </c>
      <c r="F8" s="145">
        <v>4.3137613932291666E-2</v>
      </c>
      <c r="G8" s="145">
        <v>2.2139485677083334E-2</v>
      </c>
      <c r="H8" s="106">
        <v>5683383510</v>
      </c>
      <c r="I8" s="106">
        <v>4234466800</v>
      </c>
      <c r="J8" s="106">
        <v>268046.19676460879</v>
      </c>
      <c r="K8" s="123">
        <v>389125.78570115787</v>
      </c>
    </row>
    <row r="9" spans="2:11" ht="13.5" customHeight="1">
      <c r="B9" s="188" t="s">
        <v>67</v>
      </c>
      <c r="C9" s="106">
        <v>413544</v>
      </c>
      <c r="D9" s="106">
        <v>37302</v>
      </c>
      <c r="E9" s="106">
        <v>20765</v>
      </c>
      <c r="F9" s="145">
        <v>9.0200800882131046E-2</v>
      </c>
      <c r="G9" s="145">
        <v>5.0212311144642405E-2</v>
      </c>
      <c r="H9" s="106">
        <v>10232004610</v>
      </c>
      <c r="I9" s="106">
        <v>8015393240</v>
      </c>
      <c r="J9" s="106">
        <v>274301.76961020858</v>
      </c>
      <c r="K9" s="123">
        <v>386004.97182759451</v>
      </c>
    </row>
    <row r="10" spans="2:11" ht="13.5" customHeight="1">
      <c r="B10" s="188" t="s">
        <v>68</v>
      </c>
      <c r="C10" s="106">
        <v>271783</v>
      </c>
      <c r="D10" s="106">
        <v>49152</v>
      </c>
      <c r="E10" s="106">
        <v>31169</v>
      </c>
      <c r="F10" s="145">
        <v>0.18085016354959654</v>
      </c>
      <c r="G10" s="145">
        <v>0.1146834055110143</v>
      </c>
      <c r="H10" s="106">
        <v>14205278540</v>
      </c>
      <c r="I10" s="106">
        <v>11699155030</v>
      </c>
      <c r="J10" s="106">
        <v>289007.13175455731</v>
      </c>
      <c r="K10" s="123">
        <v>375345.85742243897</v>
      </c>
    </row>
    <row r="11" spans="2:11" ht="13.5" customHeight="1">
      <c r="B11" s="188" t="s">
        <v>69</v>
      </c>
      <c r="C11" s="106">
        <v>130800</v>
      </c>
      <c r="D11" s="106">
        <v>39603</v>
      </c>
      <c r="E11" s="106">
        <v>28520</v>
      </c>
      <c r="F11" s="145">
        <v>0.30277522935779816</v>
      </c>
      <c r="G11" s="145">
        <v>0.21804281345565749</v>
      </c>
      <c r="H11" s="106">
        <v>12199080260</v>
      </c>
      <c r="I11" s="106">
        <v>10581797340</v>
      </c>
      <c r="J11" s="106">
        <v>308034.24639547511</v>
      </c>
      <c r="K11" s="123">
        <v>371030.76227208978</v>
      </c>
    </row>
    <row r="12" spans="2:11" ht="13.5" customHeight="1" thickBot="1">
      <c r="B12" s="189" t="s">
        <v>70</v>
      </c>
      <c r="C12" s="147">
        <v>49889</v>
      </c>
      <c r="D12" s="108">
        <v>18869</v>
      </c>
      <c r="E12" s="108">
        <v>14972</v>
      </c>
      <c r="F12" s="146">
        <v>0.37821964761771132</v>
      </c>
      <c r="G12" s="146">
        <v>0.30010623584357271</v>
      </c>
      <c r="H12" s="108">
        <v>6422244150</v>
      </c>
      <c r="I12" s="108">
        <v>5785586350</v>
      </c>
      <c r="J12" s="108">
        <v>340359.53945625102</v>
      </c>
      <c r="K12" s="147">
        <v>386427.08722949505</v>
      </c>
    </row>
    <row r="13" spans="2:11" ht="13.5" customHeight="1" thickTop="1">
      <c r="B13" s="190" t="s">
        <v>152</v>
      </c>
      <c r="C13" s="110">
        <v>1366377</v>
      </c>
      <c r="D13" s="111">
        <v>167621</v>
      </c>
      <c r="E13" s="111">
        <v>107134</v>
      </c>
      <c r="F13" s="78">
        <v>0.12267551341979556</v>
      </c>
      <c r="G13" s="78">
        <v>7.8407350240819337E-2</v>
      </c>
      <c r="H13" s="111">
        <v>49315530360</v>
      </c>
      <c r="I13" s="111">
        <v>40769499690</v>
      </c>
      <c r="J13" s="111">
        <v>294208.54403684504</v>
      </c>
      <c r="K13" s="111">
        <v>380546.78897455521</v>
      </c>
    </row>
    <row r="14" spans="2:11" ht="13.5" customHeight="1">
      <c r="B14" s="36" t="s">
        <v>226</v>
      </c>
      <c r="C14" s="5"/>
      <c r="D14" s="5"/>
      <c r="E14" s="5"/>
      <c r="F14" s="5"/>
      <c r="G14" s="6"/>
      <c r="H14" s="6"/>
      <c r="I14" s="92"/>
    </row>
    <row r="15" spans="2:11" ht="13.5" customHeight="1">
      <c r="B15" s="37" t="s">
        <v>73</v>
      </c>
      <c r="C15" s="92"/>
      <c r="D15" s="92"/>
      <c r="E15" s="92"/>
      <c r="F15" s="92"/>
      <c r="G15" s="92"/>
      <c r="H15" s="92"/>
      <c r="I15" s="92"/>
    </row>
    <row r="16" spans="2:11" ht="13.5" customHeight="1">
      <c r="B16" s="37" t="s">
        <v>227</v>
      </c>
    </row>
    <row r="17" spans="1:2" ht="13.5" customHeight="1">
      <c r="B17" s="38" t="s">
        <v>149</v>
      </c>
    </row>
    <row r="18" spans="1:2" ht="13.5" customHeight="1">
      <c r="B18" s="38" t="s">
        <v>148</v>
      </c>
    </row>
    <row r="19" spans="1:2" ht="13.5" customHeight="1">
      <c r="B19" s="38" t="s">
        <v>150</v>
      </c>
    </row>
    <row r="20" spans="1:2" ht="13.5" customHeight="1">
      <c r="B20" s="38" t="s">
        <v>148</v>
      </c>
    </row>
    <row r="21" spans="1:2" ht="13.5" customHeight="1">
      <c r="B21" s="38"/>
    </row>
    <row r="22" spans="1:2" ht="13.5" customHeight="1">
      <c r="B22" s="4"/>
    </row>
    <row r="23" spans="1:2" ht="16.5" customHeight="1">
      <c r="B23" s="10" t="s">
        <v>138</v>
      </c>
    </row>
    <row r="24" spans="1:2" ht="16.5" customHeight="1">
      <c r="B24" s="8" t="s">
        <v>175</v>
      </c>
    </row>
    <row r="25" spans="1:2" ht="13.5" customHeight="1">
      <c r="B25" s="4"/>
    </row>
    <row r="26" spans="1:2" ht="13.5" customHeight="1">
      <c r="A26" s="4"/>
    </row>
    <row r="27" spans="1:2" ht="13.5" customHeight="1">
      <c r="A27" s="4"/>
    </row>
    <row r="28" spans="1:2" ht="13.5" customHeight="1">
      <c r="A28" s="4"/>
    </row>
    <row r="51" spans="2:8" ht="13.5" customHeight="1">
      <c r="B51" s="36" t="s">
        <v>226</v>
      </c>
      <c r="C51" s="5"/>
      <c r="D51" s="5"/>
      <c r="E51" s="5"/>
      <c r="F51" s="5"/>
      <c r="G51" s="6"/>
      <c r="H51" s="1"/>
    </row>
    <row r="52" spans="2:8" ht="13.5" customHeight="1">
      <c r="B52" s="37" t="s">
        <v>73</v>
      </c>
    </row>
    <row r="53" spans="2:8" ht="13.5" customHeight="1">
      <c r="B53" s="37" t="s">
        <v>227</v>
      </c>
    </row>
    <row r="54" spans="2:8" ht="13.5" customHeight="1">
      <c r="B54" s="38" t="s">
        <v>149</v>
      </c>
    </row>
    <row r="55" spans="2:8" ht="13.5" customHeight="1">
      <c r="B55" s="38" t="s">
        <v>148</v>
      </c>
    </row>
    <row r="56" spans="2:8" ht="13.5" customHeight="1">
      <c r="B56" s="38" t="s">
        <v>150</v>
      </c>
    </row>
    <row r="57" spans="2:8" ht="13.5" customHeight="1">
      <c r="B57" s="38" t="s">
        <v>148</v>
      </c>
    </row>
  </sheetData>
  <mergeCells count="6">
    <mergeCell ref="H3:I3"/>
    <mergeCell ref="J3:K3"/>
    <mergeCell ref="B3:B5"/>
    <mergeCell ref="C3:C5"/>
    <mergeCell ref="D3:E3"/>
    <mergeCell ref="F3:G3"/>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6A6C-FD77-4484-A630-41DF66456E22}">
  <sheetPr codeName="Sheet31"/>
  <dimension ref="A1:N62"/>
  <sheetViews>
    <sheetView showGridLines="0" zoomScaleNormal="100" zoomScaleSheetLayoutView="100" workbookViewId="0"/>
  </sheetViews>
  <sheetFormatPr defaultColWidth="10" defaultRowHeight="13.5" customHeight="1"/>
  <cols>
    <col min="1" max="1" width="4.625" style="2" customWidth="1"/>
    <col min="2" max="2" width="12.62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138</v>
      </c>
    </row>
    <row r="2" spans="2:11" ht="16.5" customHeight="1">
      <c r="B2" s="8" t="s">
        <v>218</v>
      </c>
      <c r="J2" s="3"/>
    </row>
    <row r="3" spans="2:11" ht="38.1" customHeight="1">
      <c r="B3" s="215" t="s">
        <v>219</v>
      </c>
      <c r="C3" s="224" t="s">
        <v>75</v>
      </c>
      <c r="D3" s="211" t="s">
        <v>79</v>
      </c>
      <c r="E3" s="212"/>
      <c r="F3" s="223" t="s">
        <v>109</v>
      </c>
      <c r="G3" s="222"/>
      <c r="H3" s="211" t="s">
        <v>80</v>
      </c>
      <c r="I3" s="212"/>
      <c r="J3" s="223" t="s">
        <v>111</v>
      </c>
      <c r="K3" s="222"/>
    </row>
    <row r="4" spans="2:11" ht="12">
      <c r="B4" s="216"/>
      <c r="C4" s="219"/>
      <c r="D4" s="180"/>
      <c r="E4" s="181"/>
      <c r="F4" s="180"/>
      <c r="G4" s="181"/>
      <c r="H4" s="180"/>
      <c r="I4" s="181"/>
      <c r="J4" s="180"/>
      <c r="K4" s="181"/>
    </row>
    <row r="5" spans="2:11" ht="27" customHeight="1">
      <c r="B5" s="217"/>
      <c r="C5" s="220"/>
      <c r="D5" s="57" t="s">
        <v>116</v>
      </c>
      <c r="E5" s="50" t="s">
        <v>104</v>
      </c>
      <c r="F5" s="57" t="s">
        <v>116</v>
      </c>
      <c r="G5" s="50" t="s">
        <v>104</v>
      </c>
      <c r="H5" s="57" t="s">
        <v>116</v>
      </c>
      <c r="I5" s="50" t="s">
        <v>104</v>
      </c>
      <c r="J5" s="57" t="s">
        <v>116</v>
      </c>
      <c r="K5" s="50" t="s">
        <v>104</v>
      </c>
    </row>
    <row r="6" spans="2:11" ht="13.5" customHeight="1">
      <c r="B6" s="187" t="s">
        <v>164</v>
      </c>
      <c r="C6" s="106">
        <v>907011</v>
      </c>
      <c r="D6" s="106">
        <v>14525</v>
      </c>
      <c r="E6" s="106">
        <v>7999</v>
      </c>
      <c r="F6" s="145">
        <f t="shared" ref="F6:F12" si="0">IFERROR(D6/C6,"-")</f>
        <v>1.6014138748041643E-2</v>
      </c>
      <c r="G6" s="145">
        <f t="shared" ref="G6:G12" si="1">IFERROR(E6/C6,"-")</f>
        <v>8.8190771666495776E-3</v>
      </c>
      <c r="H6" s="106">
        <v>3339678220</v>
      </c>
      <c r="I6" s="106">
        <v>2657837680</v>
      </c>
      <c r="J6" s="106">
        <f t="shared" ref="J6:K13" si="2">IFERROR(H6/D6,"-")</f>
        <v>229926.21135972461</v>
      </c>
      <c r="K6" s="123">
        <f t="shared" si="2"/>
        <v>332271.24390548817</v>
      </c>
    </row>
    <row r="7" spans="2:11" ht="13.5" customHeight="1">
      <c r="B7" s="188" t="s">
        <v>165</v>
      </c>
      <c r="C7" s="106">
        <v>70832</v>
      </c>
      <c r="D7" s="106">
        <v>6265</v>
      </c>
      <c r="E7" s="106">
        <v>2536</v>
      </c>
      <c r="F7" s="145">
        <f t="shared" si="0"/>
        <v>8.8448723740682175E-2</v>
      </c>
      <c r="G7" s="145">
        <f t="shared" si="1"/>
        <v>3.5803026880505989E-2</v>
      </c>
      <c r="H7" s="106">
        <v>1164076440</v>
      </c>
      <c r="I7" s="106">
        <v>802557370</v>
      </c>
      <c r="J7" s="106">
        <f t="shared" si="2"/>
        <v>185806.29529130089</v>
      </c>
      <c r="K7" s="123">
        <f t="shared" si="2"/>
        <v>316465.83990536275</v>
      </c>
    </row>
    <row r="8" spans="2:11" ht="13.5" customHeight="1">
      <c r="B8" s="188" t="s">
        <v>166</v>
      </c>
      <c r="C8" s="106">
        <v>54062</v>
      </c>
      <c r="D8" s="106">
        <v>8359</v>
      </c>
      <c r="E8" s="106">
        <v>2707</v>
      </c>
      <c r="F8" s="145">
        <f t="shared" si="0"/>
        <v>0.15461877104065702</v>
      </c>
      <c r="G8" s="145">
        <f t="shared" si="1"/>
        <v>5.0072139395508863E-2</v>
      </c>
      <c r="H8" s="106">
        <v>1621447980</v>
      </c>
      <c r="I8" s="106">
        <v>1019934160</v>
      </c>
      <c r="J8" s="106">
        <f t="shared" si="2"/>
        <v>193976.31056346453</v>
      </c>
      <c r="K8" s="123">
        <f t="shared" si="2"/>
        <v>376776.56446250464</v>
      </c>
    </row>
    <row r="9" spans="2:11" ht="13.5" customHeight="1">
      <c r="B9" s="188" t="s">
        <v>167</v>
      </c>
      <c r="C9" s="106">
        <v>81864</v>
      </c>
      <c r="D9" s="106">
        <v>24741</v>
      </c>
      <c r="E9" s="106">
        <v>13556</v>
      </c>
      <c r="F9" s="145">
        <f t="shared" si="0"/>
        <v>0.3022207563764292</v>
      </c>
      <c r="G9" s="145">
        <f t="shared" si="1"/>
        <v>0.16559171308511678</v>
      </c>
      <c r="H9" s="106">
        <v>5721444970</v>
      </c>
      <c r="I9" s="106">
        <v>4489991700</v>
      </c>
      <c r="J9" s="106">
        <f t="shared" si="2"/>
        <v>231253.58595044664</v>
      </c>
      <c r="K9" s="123">
        <f t="shared" si="2"/>
        <v>331218.03629389202</v>
      </c>
    </row>
    <row r="10" spans="2:11" ht="13.5" customHeight="1">
      <c r="B10" s="188" t="s">
        <v>168</v>
      </c>
      <c r="C10" s="106">
        <v>73826</v>
      </c>
      <c r="D10" s="106">
        <v>29450</v>
      </c>
      <c r="E10" s="106">
        <v>17394</v>
      </c>
      <c r="F10" s="145">
        <f t="shared" si="0"/>
        <v>0.39891095278086314</v>
      </c>
      <c r="G10" s="145">
        <f t="shared" si="1"/>
        <v>0.23560805136401811</v>
      </c>
      <c r="H10" s="106">
        <v>8251168390</v>
      </c>
      <c r="I10" s="106">
        <v>6451511510</v>
      </c>
      <c r="J10" s="106">
        <f t="shared" si="2"/>
        <v>280175.49711375212</v>
      </c>
      <c r="K10" s="123">
        <f t="shared" si="2"/>
        <v>370904.42163964588</v>
      </c>
    </row>
    <row r="11" spans="2:11" ht="13.5" customHeight="1">
      <c r="B11" s="188" t="s">
        <v>169</v>
      </c>
      <c r="C11" s="106">
        <v>59862</v>
      </c>
      <c r="D11" s="106">
        <v>26838</v>
      </c>
      <c r="E11" s="106">
        <v>18323</v>
      </c>
      <c r="F11" s="145">
        <f t="shared" si="0"/>
        <v>0.44833116167184522</v>
      </c>
      <c r="G11" s="145">
        <f t="shared" si="1"/>
        <v>0.30608733420199791</v>
      </c>
      <c r="H11" s="106">
        <v>7854475800</v>
      </c>
      <c r="I11" s="106">
        <v>6561261270</v>
      </c>
      <c r="J11" s="106">
        <f t="shared" si="2"/>
        <v>292662.48602727475</v>
      </c>
      <c r="K11" s="123">
        <f t="shared" si="2"/>
        <v>358088.81023849809</v>
      </c>
    </row>
    <row r="12" spans="2:11" ht="13.5" customHeight="1">
      <c r="B12" s="191" t="s">
        <v>170</v>
      </c>
      <c r="C12" s="106">
        <v>66486</v>
      </c>
      <c r="D12" s="106">
        <v>30356</v>
      </c>
      <c r="E12" s="106">
        <v>22532</v>
      </c>
      <c r="F12" s="145">
        <f t="shared" si="0"/>
        <v>0.45657732454952921</v>
      </c>
      <c r="G12" s="145">
        <f t="shared" si="1"/>
        <v>0.33889841470384741</v>
      </c>
      <c r="H12" s="106">
        <v>9952575480</v>
      </c>
      <c r="I12" s="106">
        <v>8563820480</v>
      </c>
      <c r="J12" s="106">
        <f t="shared" si="2"/>
        <v>327861.88825932273</v>
      </c>
      <c r="K12" s="123">
        <f t="shared" si="2"/>
        <v>380073.69430143794</v>
      </c>
    </row>
    <row r="13" spans="2:11" ht="13.5" customHeight="1" thickBot="1">
      <c r="B13" s="187" t="s">
        <v>171</v>
      </c>
      <c r="C13" s="108">
        <v>52434</v>
      </c>
      <c r="D13" s="108">
        <v>27087</v>
      </c>
      <c r="E13" s="108">
        <v>22087</v>
      </c>
      <c r="F13" s="146">
        <f>IFERROR(D13/C13,"-")</f>
        <v>0.5165922874470763</v>
      </c>
      <c r="G13" s="146">
        <f>IFERROR(E13/C13,"-")</f>
        <v>0.42123431361330432</v>
      </c>
      <c r="H13" s="108">
        <v>11410663080</v>
      </c>
      <c r="I13" s="108">
        <v>10222585520</v>
      </c>
      <c r="J13" s="108">
        <f t="shared" si="2"/>
        <v>421259.75855576474</v>
      </c>
      <c r="K13" s="147">
        <f t="shared" si="2"/>
        <v>462832.68528998957</v>
      </c>
    </row>
    <row r="14" spans="2:11" ht="13.5" customHeight="1" thickTop="1">
      <c r="B14" s="9" t="s">
        <v>220</v>
      </c>
      <c r="C14" s="110">
        <v>1366377</v>
      </c>
      <c r="D14" s="165">
        <v>167621</v>
      </c>
      <c r="E14" s="165">
        <v>107134</v>
      </c>
      <c r="F14" s="166">
        <v>0.12267551341979556</v>
      </c>
      <c r="G14" s="166">
        <v>7.8407350240819337E-2</v>
      </c>
      <c r="H14" s="165">
        <v>49315530360</v>
      </c>
      <c r="I14" s="165">
        <v>40769499690</v>
      </c>
      <c r="J14" s="165">
        <v>294208.54403684504</v>
      </c>
      <c r="K14" s="165">
        <v>380546.78897455521</v>
      </c>
    </row>
    <row r="15" spans="2:11" ht="13.5" customHeight="1">
      <c r="B15" s="36" t="s">
        <v>226</v>
      </c>
      <c r="C15" s="5"/>
      <c r="D15" s="5"/>
      <c r="E15" s="5"/>
      <c r="F15" s="5"/>
      <c r="G15" s="6"/>
      <c r="H15" s="6"/>
      <c r="I15" s="92"/>
    </row>
    <row r="16" spans="2:11" ht="13.5" customHeight="1">
      <c r="B16" s="209" t="s">
        <v>303</v>
      </c>
    </row>
    <row r="17" spans="1:14" ht="13.5" customHeight="1">
      <c r="B17" s="209" t="s">
        <v>304</v>
      </c>
    </row>
    <row r="18" spans="1:14" ht="13.5" customHeight="1">
      <c r="B18" s="210" t="s">
        <v>305</v>
      </c>
    </row>
    <row r="19" spans="1:14" ht="13.5" customHeight="1">
      <c r="B19" s="37" t="s">
        <v>73</v>
      </c>
    </row>
    <row r="20" spans="1:14" ht="13.5" customHeight="1">
      <c r="B20" s="38" t="s">
        <v>149</v>
      </c>
    </row>
    <row r="21" spans="1:14" ht="13.5" customHeight="1">
      <c r="B21" s="38" t="s">
        <v>148</v>
      </c>
    </row>
    <row r="22" spans="1:14" ht="13.5" customHeight="1">
      <c r="B22" s="38" t="s">
        <v>150</v>
      </c>
    </row>
    <row r="23" spans="1:14" ht="13.5" customHeight="1">
      <c r="B23" s="38" t="s">
        <v>148</v>
      </c>
    </row>
    <row r="24" spans="1:14" ht="13.5" customHeight="1">
      <c r="B24" s="38"/>
    </row>
    <row r="25" spans="1:14" ht="13.5" customHeight="1">
      <c r="B25" s="4"/>
    </row>
    <row r="26" spans="1:14" ht="16.5" customHeight="1">
      <c r="B26" s="10" t="s">
        <v>138</v>
      </c>
    </row>
    <row r="27" spans="1:14" ht="16.5" customHeight="1">
      <c r="B27" s="8" t="s">
        <v>218</v>
      </c>
      <c r="N27" s="2" t="s">
        <v>172</v>
      </c>
    </row>
    <row r="28" spans="1:14" ht="13.5" customHeight="1">
      <c r="B28" s="4"/>
      <c r="N28" s="2" t="s">
        <v>164</v>
      </c>
    </row>
    <row r="29" spans="1:14" ht="13.5" customHeight="1">
      <c r="A29" s="4"/>
      <c r="N29" s="2" t="s">
        <v>165</v>
      </c>
    </row>
    <row r="30" spans="1:14" ht="13.5" customHeight="1">
      <c r="A30" s="4"/>
      <c r="N30" s="2" t="s">
        <v>166</v>
      </c>
    </row>
    <row r="31" spans="1:14" ht="13.5" customHeight="1">
      <c r="A31" s="4"/>
      <c r="N31" s="2" t="s">
        <v>167</v>
      </c>
    </row>
    <row r="32" spans="1:14" ht="13.5" customHeight="1">
      <c r="N32" s="2" t="s">
        <v>168</v>
      </c>
    </row>
    <row r="33" spans="14:14" ht="13.5" customHeight="1">
      <c r="N33" s="2" t="s">
        <v>169</v>
      </c>
    </row>
    <row r="34" spans="14:14" ht="13.5" customHeight="1">
      <c r="N34" s="2" t="s">
        <v>170</v>
      </c>
    </row>
    <row r="35" spans="14:14" ht="13.5" customHeight="1">
      <c r="N35" s="2" t="s">
        <v>171</v>
      </c>
    </row>
    <row r="54" spans="2:2" ht="13.5" customHeight="1">
      <c r="B54" s="36" t="s">
        <v>226</v>
      </c>
    </row>
    <row r="55" spans="2:2" ht="13.5" customHeight="1">
      <c r="B55" s="209" t="s">
        <v>303</v>
      </c>
    </row>
    <row r="56" spans="2:2" ht="13.5" customHeight="1">
      <c r="B56" s="209" t="s">
        <v>304</v>
      </c>
    </row>
    <row r="57" spans="2:2" ht="13.5" customHeight="1">
      <c r="B57" s="210" t="s">
        <v>305</v>
      </c>
    </row>
    <row r="58" spans="2:2" ht="13.5" customHeight="1">
      <c r="B58" s="37" t="s">
        <v>73</v>
      </c>
    </row>
    <row r="59" spans="2:2" ht="13.5" customHeight="1">
      <c r="B59" s="38" t="s">
        <v>149</v>
      </c>
    </row>
    <row r="60" spans="2:2" ht="13.5" customHeight="1">
      <c r="B60" s="38" t="s">
        <v>148</v>
      </c>
    </row>
    <row r="61" spans="2:2" ht="13.5" customHeight="1">
      <c r="B61" s="38" t="s">
        <v>150</v>
      </c>
    </row>
    <row r="62" spans="2:2" ht="13.5" customHeight="1">
      <c r="B62" s="38" t="s">
        <v>148</v>
      </c>
    </row>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ignoredErrors>
    <ignoredError sqref="F6:G6 J6:K6 F7:G7 J7:K7 F8:G8 J8:K8 F9:G9 J9:K9 F10:G10 J10:K10 F11:G11 J11:K11 F12:G12 J12:K12 F13:G13 J13:K13" emptyCellReferenc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B943-4214-430E-96F1-FD5766568A49}">
  <sheetPr codeName="Sheet2"/>
  <dimension ref="B1:K8"/>
  <sheetViews>
    <sheetView showGridLines="0" zoomScaleNormal="100" zoomScaleSheetLayoutView="100" workbookViewId="0"/>
  </sheetViews>
  <sheetFormatPr defaultColWidth="10" defaultRowHeight="13.5" customHeight="1"/>
  <cols>
    <col min="1" max="1" width="4.625" style="2" customWidth="1"/>
    <col min="2" max="2" width="11.87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138</v>
      </c>
    </row>
    <row r="2" spans="2:11" ht="16.5" customHeight="1">
      <c r="B2" s="8" t="s">
        <v>176</v>
      </c>
      <c r="J2" s="3"/>
    </row>
    <row r="3" spans="2:11" ht="38.1" customHeight="1">
      <c r="B3" s="215" t="s">
        <v>158</v>
      </c>
      <c r="C3" s="218" t="s">
        <v>75</v>
      </c>
      <c r="D3" s="211" t="s">
        <v>79</v>
      </c>
      <c r="E3" s="212"/>
      <c r="F3" s="223" t="s">
        <v>109</v>
      </c>
      <c r="G3" s="222"/>
      <c r="H3" s="211" t="s">
        <v>80</v>
      </c>
      <c r="I3" s="212"/>
      <c r="J3" s="223" t="s">
        <v>111</v>
      </c>
      <c r="K3" s="222"/>
    </row>
    <row r="4" spans="2:11" ht="12">
      <c r="B4" s="216"/>
      <c r="C4" s="219"/>
      <c r="D4" s="162"/>
      <c r="E4" s="163"/>
      <c r="F4" s="162"/>
      <c r="G4" s="163"/>
      <c r="H4" s="162"/>
      <c r="I4" s="163"/>
      <c r="J4" s="162"/>
      <c r="K4" s="163"/>
    </row>
    <row r="5" spans="2:11" ht="27" customHeight="1">
      <c r="B5" s="217"/>
      <c r="C5" s="220"/>
      <c r="D5" s="57" t="s">
        <v>116</v>
      </c>
      <c r="E5" s="50" t="s">
        <v>104</v>
      </c>
      <c r="F5" s="57" t="s">
        <v>116</v>
      </c>
      <c r="G5" s="50" t="s">
        <v>104</v>
      </c>
      <c r="H5" s="57" t="s">
        <v>116</v>
      </c>
      <c r="I5" s="50" t="s">
        <v>104</v>
      </c>
      <c r="J5" s="57" t="s">
        <v>116</v>
      </c>
      <c r="K5" s="50" t="s">
        <v>104</v>
      </c>
    </row>
    <row r="6" spans="2:11" ht="13.5" customHeight="1">
      <c r="B6" s="187" t="s">
        <v>159</v>
      </c>
      <c r="C6" s="106">
        <v>547693</v>
      </c>
      <c r="D6" s="106">
        <v>56479</v>
      </c>
      <c r="E6" s="106">
        <v>34223</v>
      </c>
      <c r="F6" s="145">
        <f>IFERROR(D6/C6,"-")</f>
        <v>0.10312163931253458</v>
      </c>
      <c r="G6" s="145">
        <f>IFERROR(E6/C6,"-")</f>
        <v>6.2485735621963398E-2</v>
      </c>
      <c r="H6" s="106">
        <v>16882781930</v>
      </c>
      <c r="I6" s="106">
        <v>13403110970</v>
      </c>
      <c r="J6" s="106">
        <f>IFERROR(H6/D6,"-")</f>
        <v>298921.40317640186</v>
      </c>
      <c r="K6" s="123">
        <f>IFERROR(I6/E6,"-")</f>
        <v>391640.44560675567</v>
      </c>
    </row>
    <row r="7" spans="2:11" ht="13.5" customHeight="1" thickBot="1">
      <c r="B7" s="189" t="s">
        <v>160</v>
      </c>
      <c r="C7" s="108">
        <v>818684</v>
      </c>
      <c r="D7" s="108">
        <v>111142</v>
      </c>
      <c r="E7" s="108">
        <v>72911</v>
      </c>
      <c r="F7" s="146">
        <f>IFERROR(D7/C7,"-")</f>
        <v>0.13575689765526136</v>
      </c>
      <c r="G7" s="146">
        <f>IFERROR(E7/C7,"-")</f>
        <v>8.9058782143049089E-2</v>
      </c>
      <c r="H7" s="108">
        <v>32432748430</v>
      </c>
      <c r="I7" s="108">
        <v>27366388720</v>
      </c>
      <c r="J7" s="108">
        <f>IFERROR(H7/D7,"-")</f>
        <v>291813.6116859513</v>
      </c>
      <c r="K7" s="147">
        <f>IFERROR(I7/E7,"-")</f>
        <v>375339.64312655153</v>
      </c>
    </row>
    <row r="8" spans="2:11" ht="13.5" customHeight="1" thickTop="1">
      <c r="B8" s="190" t="s">
        <v>161</v>
      </c>
      <c r="C8" s="110">
        <v>1366377</v>
      </c>
      <c r="D8" s="165">
        <v>167621</v>
      </c>
      <c r="E8" s="165">
        <v>107134</v>
      </c>
      <c r="F8" s="166">
        <v>0.12267551341979556</v>
      </c>
      <c r="G8" s="166">
        <v>7.8407350240819337E-2</v>
      </c>
      <c r="H8" s="165">
        <v>49315530360</v>
      </c>
      <c r="I8" s="165">
        <v>40769499690</v>
      </c>
      <c r="J8" s="165">
        <v>294208.54403684504</v>
      </c>
      <c r="K8" s="165">
        <v>380546.78897455521</v>
      </c>
    </row>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ignoredErrors>
    <ignoredError sqref="F6:G6 J6:K6 F7:G7 J7:K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DD82"/>
  <sheetViews>
    <sheetView showGridLines="0" zoomScaleNormal="100" zoomScaleSheetLayoutView="100" workbookViewId="0"/>
  </sheetViews>
  <sheetFormatPr defaultColWidth="9" defaultRowHeight="13.5"/>
  <cols>
    <col min="1" max="1" width="4.625" style="7" customWidth="1"/>
    <col min="2" max="2" width="3.625" style="7" customWidth="1"/>
    <col min="3" max="3" width="17.625" style="7" customWidth="1"/>
    <col min="4" max="4" width="9.625" style="7" customWidth="1"/>
    <col min="5" max="12" width="9" style="7" customWidth="1"/>
    <col min="13" max="13" width="9.625" style="7" customWidth="1"/>
    <col min="14" max="21" width="9" style="7" customWidth="1"/>
    <col min="22" max="22" width="9.625" style="7" customWidth="1"/>
    <col min="23" max="30" width="9" style="7" customWidth="1"/>
    <col min="31" max="31" width="9.625" style="7" customWidth="1"/>
    <col min="32" max="39" width="9" style="7" customWidth="1"/>
    <col min="40" max="40" width="9.625" style="7" customWidth="1"/>
    <col min="41" max="48" width="9" style="7" customWidth="1"/>
    <col min="49" max="49" width="9.625" style="7" customWidth="1"/>
    <col min="50" max="57" width="9" style="7" customWidth="1"/>
    <col min="58" max="58" width="9.625" style="7" customWidth="1"/>
    <col min="59" max="66" width="9" style="7" customWidth="1"/>
    <col min="67" max="67" width="9.625" style="7" customWidth="1"/>
    <col min="68" max="75" width="9" style="7" customWidth="1"/>
    <col min="76" max="76" width="9" style="7"/>
    <col min="77" max="77" width="3.25" style="7" customWidth="1"/>
    <col min="78" max="78" width="15.625" style="7" customWidth="1"/>
    <col min="79" max="79" width="9.625" style="7" customWidth="1"/>
    <col min="80" max="88" width="9" style="7"/>
    <col min="89" max="89" width="11.375" style="42" bestFit="1" customWidth="1"/>
    <col min="90" max="90" width="9.125" style="42" bestFit="1" customWidth="1"/>
    <col min="91" max="94" width="9.125" style="42" customWidth="1"/>
    <col min="95" max="95" width="12" style="42" customWidth="1"/>
    <col min="96" max="97" width="9.5" style="42" customWidth="1"/>
    <col min="98" max="100" width="9.125" style="42" customWidth="1"/>
    <col min="101" max="101" width="11.125" style="42" customWidth="1"/>
    <col min="102" max="108" width="9" style="16"/>
    <col min="109" max="16384" width="9" style="7"/>
  </cols>
  <sheetData>
    <row r="1" spans="2:108" s="11" customFormat="1" ht="16.5" customHeight="1">
      <c r="B1" s="10" t="s">
        <v>138</v>
      </c>
      <c r="BY1" s="103"/>
      <c r="CK1" s="42"/>
      <c r="CL1" s="42"/>
      <c r="CM1" s="42"/>
      <c r="CN1" s="42"/>
      <c r="CO1" s="42"/>
      <c r="CP1" s="42"/>
      <c r="CQ1" s="42"/>
      <c r="CR1" s="42"/>
      <c r="CS1" s="42"/>
      <c r="CT1" s="42"/>
      <c r="CU1" s="42"/>
      <c r="CV1" s="42"/>
      <c r="CW1" s="42"/>
      <c r="CX1" s="42"/>
      <c r="CY1" s="42"/>
      <c r="CZ1" s="42"/>
      <c r="DA1" s="42"/>
      <c r="DB1" s="42"/>
      <c r="DC1" s="42"/>
      <c r="DD1" s="42"/>
    </row>
    <row r="2" spans="2:108" s="11" customFormat="1" ht="16.5" customHeight="1">
      <c r="B2" s="10" t="s">
        <v>139</v>
      </c>
      <c r="BY2" s="103" t="s">
        <v>223</v>
      </c>
      <c r="CK2" s="42"/>
      <c r="CL2" s="42"/>
      <c r="CM2" s="42"/>
      <c r="CN2" s="42"/>
      <c r="CO2" s="42"/>
      <c r="CP2" s="42"/>
      <c r="CQ2" s="42"/>
      <c r="CR2" s="42"/>
      <c r="CS2" s="42"/>
      <c r="CT2" s="42"/>
      <c r="CU2" s="42"/>
      <c r="CV2" s="42"/>
      <c r="CW2" s="42"/>
      <c r="CX2" s="42"/>
      <c r="CY2" s="42"/>
      <c r="CZ2" s="42"/>
      <c r="DA2" s="42"/>
      <c r="DB2" s="42"/>
      <c r="DC2" s="42"/>
      <c r="DD2" s="42"/>
    </row>
    <row r="3" spans="2:108" ht="16.5" customHeight="1">
      <c r="B3" s="246"/>
      <c r="C3" s="243" t="s">
        <v>0</v>
      </c>
      <c r="D3" s="236" t="s">
        <v>58</v>
      </c>
      <c r="E3" s="237"/>
      <c r="F3" s="237"/>
      <c r="G3" s="237"/>
      <c r="H3" s="237"/>
      <c r="I3" s="237"/>
      <c r="J3" s="237"/>
      <c r="K3" s="237"/>
      <c r="L3" s="238"/>
      <c r="M3" s="236" t="s">
        <v>59</v>
      </c>
      <c r="N3" s="237"/>
      <c r="O3" s="237"/>
      <c r="P3" s="237"/>
      <c r="Q3" s="237"/>
      <c r="R3" s="237"/>
      <c r="S3" s="237"/>
      <c r="T3" s="237"/>
      <c r="U3" s="238"/>
      <c r="V3" s="236" t="s">
        <v>60</v>
      </c>
      <c r="W3" s="237"/>
      <c r="X3" s="237"/>
      <c r="Y3" s="237"/>
      <c r="Z3" s="237"/>
      <c r="AA3" s="237"/>
      <c r="AB3" s="237"/>
      <c r="AC3" s="237"/>
      <c r="AD3" s="238"/>
      <c r="AE3" s="236" t="s">
        <v>61</v>
      </c>
      <c r="AF3" s="237"/>
      <c r="AG3" s="237"/>
      <c r="AH3" s="237"/>
      <c r="AI3" s="237"/>
      <c r="AJ3" s="237"/>
      <c r="AK3" s="237"/>
      <c r="AL3" s="237"/>
      <c r="AM3" s="238"/>
      <c r="AN3" s="249" t="s">
        <v>62</v>
      </c>
      <c r="AO3" s="237"/>
      <c r="AP3" s="237"/>
      <c r="AQ3" s="237"/>
      <c r="AR3" s="237"/>
      <c r="AS3" s="237"/>
      <c r="AT3" s="237"/>
      <c r="AU3" s="237"/>
      <c r="AV3" s="238"/>
      <c r="AW3" s="236" t="s">
        <v>63</v>
      </c>
      <c r="AX3" s="237"/>
      <c r="AY3" s="237"/>
      <c r="AZ3" s="237"/>
      <c r="BA3" s="237"/>
      <c r="BB3" s="237"/>
      <c r="BC3" s="237"/>
      <c r="BD3" s="237"/>
      <c r="BE3" s="238"/>
      <c r="BF3" s="236" t="s">
        <v>64</v>
      </c>
      <c r="BG3" s="237"/>
      <c r="BH3" s="237"/>
      <c r="BI3" s="237"/>
      <c r="BJ3" s="237"/>
      <c r="BK3" s="237"/>
      <c r="BL3" s="237"/>
      <c r="BM3" s="237"/>
      <c r="BN3" s="238"/>
      <c r="BO3" s="250" t="s">
        <v>65</v>
      </c>
      <c r="BP3" s="250"/>
      <c r="BQ3" s="250"/>
      <c r="BR3" s="250"/>
      <c r="BS3" s="250"/>
      <c r="BT3" s="250"/>
      <c r="BU3" s="250"/>
      <c r="BV3" s="250"/>
      <c r="BW3" s="250"/>
      <c r="BY3" s="251"/>
      <c r="BZ3" s="252" t="s">
        <v>0</v>
      </c>
      <c r="CA3" s="259" t="s">
        <v>65</v>
      </c>
      <c r="CB3" s="259"/>
      <c r="CC3" s="259"/>
      <c r="CD3" s="259"/>
      <c r="CE3" s="259"/>
      <c r="CF3" s="259"/>
      <c r="CG3" s="259"/>
      <c r="CH3" s="259"/>
      <c r="CI3" s="259"/>
      <c r="CK3" s="16" t="s">
        <v>103</v>
      </c>
    </row>
    <row r="4" spans="2:108" ht="38.1" customHeight="1">
      <c r="B4" s="247"/>
      <c r="C4" s="244"/>
      <c r="D4" s="218" t="s">
        <v>75</v>
      </c>
      <c r="E4" s="234" t="s">
        <v>79</v>
      </c>
      <c r="F4" s="235"/>
      <c r="G4" s="239" t="s">
        <v>109</v>
      </c>
      <c r="H4" s="240"/>
      <c r="I4" s="234" t="s">
        <v>80</v>
      </c>
      <c r="J4" s="235"/>
      <c r="K4" s="213" t="s">
        <v>111</v>
      </c>
      <c r="L4" s="214"/>
      <c r="M4" s="218" t="s">
        <v>75</v>
      </c>
      <c r="N4" s="234" t="s">
        <v>79</v>
      </c>
      <c r="O4" s="235"/>
      <c r="P4" s="239" t="s">
        <v>109</v>
      </c>
      <c r="Q4" s="240"/>
      <c r="R4" s="234" t="s">
        <v>80</v>
      </c>
      <c r="S4" s="235"/>
      <c r="T4" s="213" t="s">
        <v>111</v>
      </c>
      <c r="U4" s="214"/>
      <c r="V4" s="218" t="s">
        <v>75</v>
      </c>
      <c r="W4" s="234" t="s">
        <v>79</v>
      </c>
      <c r="X4" s="235"/>
      <c r="Y4" s="239" t="s">
        <v>109</v>
      </c>
      <c r="Z4" s="240"/>
      <c r="AA4" s="234" t="s">
        <v>80</v>
      </c>
      <c r="AB4" s="235"/>
      <c r="AC4" s="213" t="s">
        <v>111</v>
      </c>
      <c r="AD4" s="214"/>
      <c r="AE4" s="218" t="s">
        <v>75</v>
      </c>
      <c r="AF4" s="234" t="s">
        <v>79</v>
      </c>
      <c r="AG4" s="235"/>
      <c r="AH4" s="239" t="s">
        <v>109</v>
      </c>
      <c r="AI4" s="240"/>
      <c r="AJ4" s="234" t="s">
        <v>80</v>
      </c>
      <c r="AK4" s="235"/>
      <c r="AL4" s="213" t="s">
        <v>111</v>
      </c>
      <c r="AM4" s="214"/>
      <c r="AN4" s="218" t="s">
        <v>75</v>
      </c>
      <c r="AO4" s="249" t="s">
        <v>79</v>
      </c>
      <c r="AP4" s="238"/>
      <c r="AQ4" s="239" t="s">
        <v>109</v>
      </c>
      <c r="AR4" s="240"/>
      <c r="AS4" s="249" t="s">
        <v>80</v>
      </c>
      <c r="AT4" s="238"/>
      <c r="AU4" s="223" t="s">
        <v>111</v>
      </c>
      <c r="AV4" s="222"/>
      <c r="AW4" s="218" t="s">
        <v>75</v>
      </c>
      <c r="AX4" s="234" t="s">
        <v>79</v>
      </c>
      <c r="AY4" s="235"/>
      <c r="AZ4" s="239" t="s">
        <v>109</v>
      </c>
      <c r="BA4" s="240"/>
      <c r="BB4" s="234" t="s">
        <v>80</v>
      </c>
      <c r="BC4" s="235"/>
      <c r="BD4" s="213" t="s">
        <v>111</v>
      </c>
      <c r="BE4" s="214"/>
      <c r="BF4" s="218" t="s">
        <v>75</v>
      </c>
      <c r="BG4" s="234" t="s">
        <v>79</v>
      </c>
      <c r="BH4" s="235"/>
      <c r="BI4" s="239" t="s">
        <v>109</v>
      </c>
      <c r="BJ4" s="240"/>
      <c r="BK4" s="234" t="s">
        <v>80</v>
      </c>
      <c r="BL4" s="235"/>
      <c r="BM4" s="213" t="s">
        <v>111</v>
      </c>
      <c r="BN4" s="214"/>
      <c r="BO4" s="218" t="s">
        <v>75</v>
      </c>
      <c r="BP4" s="234" t="s">
        <v>79</v>
      </c>
      <c r="BQ4" s="235"/>
      <c r="BR4" s="239" t="s">
        <v>109</v>
      </c>
      <c r="BS4" s="240"/>
      <c r="BT4" s="234" t="s">
        <v>80</v>
      </c>
      <c r="BU4" s="235"/>
      <c r="BV4" s="213" t="s">
        <v>111</v>
      </c>
      <c r="BW4" s="214"/>
      <c r="BY4" s="226"/>
      <c r="BZ4" s="253"/>
      <c r="CA4" s="260" t="s">
        <v>75</v>
      </c>
      <c r="CB4" s="263" t="s">
        <v>79</v>
      </c>
      <c r="CC4" s="264"/>
      <c r="CD4" s="265" t="s">
        <v>109</v>
      </c>
      <c r="CE4" s="266"/>
      <c r="CF4" s="263" t="s">
        <v>80</v>
      </c>
      <c r="CG4" s="264"/>
      <c r="CH4" s="257" t="s">
        <v>111</v>
      </c>
      <c r="CI4" s="267"/>
      <c r="CK4" s="228" t="s">
        <v>117</v>
      </c>
      <c r="CL4" s="229"/>
      <c r="CM4" s="229"/>
      <c r="CN4" s="229"/>
      <c r="CO4" s="229"/>
      <c r="CP4" s="230"/>
      <c r="CQ4" s="228" t="s">
        <v>112</v>
      </c>
      <c r="CR4" s="229"/>
      <c r="CS4" s="229"/>
      <c r="CT4" s="229"/>
      <c r="CU4" s="229"/>
      <c r="CV4" s="230"/>
      <c r="CW4" s="35"/>
      <c r="CX4" s="228" t="s">
        <v>117</v>
      </c>
      <c r="CY4" s="229"/>
      <c r="CZ4" s="230"/>
      <c r="DA4" s="228" t="s">
        <v>112</v>
      </c>
      <c r="DB4" s="229"/>
      <c r="DC4" s="230"/>
      <c r="DD4" s="225"/>
    </row>
    <row r="5" spans="2:108" ht="13.5" customHeight="1">
      <c r="B5" s="247"/>
      <c r="C5" s="244"/>
      <c r="D5" s="219"/>
      <c r="E5" s="18"/>
      <c r="F5" s="19"/>
      <c r="G5" s="18"/>
      <c r="H5" s="19"/>
      <c r="I5" s="18"/>
      <c r="J5" s="19"/>
      <c r="K5" s="18"/>
      <c r="L5" s="19"/>
      <c r="M5" s="219"/>
      <c r="N5" s="18"/>
      <c r="O5" s="19"/>
      <c r="P5" s="18"/>
      <c r="Q5" s="19"/>
      <c r="R5" s="18"/>
      <c r="S5" s="19"/>
      <c r="T5" s="18"/>
      <c r="U5" s="19"/>
      <c r="V5" s="219"/>
      <c r="W5" s="18"/>
      <c r="X5" s="19"/>
      <c r="Y5" s="18"/>
      <c r="Z5" s="19"/>
      <c r="AA5" s="18"/>
      <c r="AB5" s="19"/>
      <c r="AC5" s="18"/>
      <c r="AD5" s="19"/>
      <c r="AE5" s="219"/>
      <c r="AF5" s="18"/>
      <c r="AG5" s="19"/>
      <c r="AH5" s="18"/>
      <c r="AI5" s="19"/>
      <c r="AJ5" s="18"/>
      <c r="AK5" s="19"/>
      <c r="AL5" s="18"/>
      <c r="AM5" s="19"/>
      <c r="AN5" s="219"/>
      <c r="AO5" s="46"/>
      <c r="AP5" s="47"/>
      <c r="AQ5" s="46"/>
      <c r="AR5" s="47"/>
      <c r="AS5" s="46"/>
      <c r="AT5" s="47"/>
      <c r="AU5" s="46"/>
      <c r="AV5" s="47"/>
      <c r="AW5" s="219"/>
      <c r="AX5" s="18"/>
      <c r="AY5" s="19"/>
      <c r="AZ5" s="18"/>
      <c r="BA5" s="19"/>
      <c r="BB5" s="18"/>
      <c r="BC5" s="19"/>
      <c r="BD5" s="18"/>
      <c r="BE5" s="19"/>
      <c r="BF5" s="219"/>
      <c r="BG5" s="18"/>
      <c r="BH5" s="19"/>
      <c r="BI5" s="18"/>
      <c r="BJ5" s="19"/>
      <c r="BK5" s="18"/>
      <c r="BL5" s="19"/>
      <c r="BM5" s="18"/>
      <c r="BN5" s="19"/>
      <c r="BO5" s="219"/>
      <c r="BP5" s="18"/>
      <c r="BQ5" s="19"/>
      <c r="BR5" s="18"/>
      <c r="BS5" s="19"/>
      <c r="BT5" s="18"/>
      <c r="BU5" s="19"/>
      <c r="BV5" s="18"/>
      <c r="BW5" s="19"/>
      <c r="BY5" s="226"/>
      <c r="BZ5" s="253"/>
      <c r="CA5" s="261"/>
      <c r="CB5" s="161"/>
      <c r="CC5" s="200"/>
      <c r="CD5" s="161"/>
      <c r="CE5" s="200"/>
      <c r="CF5" s="161"/>
      <c r="CG5" s="200"/>
      <c r="CH5" s="161"/>
      <c r="CI5" s="200"/>
      <c r="CK5" s="231"/>
      <c r="CL5" s="232"/>
      <c r="CM5" s="232"/>
      <c r="CN5" s="232"/>
      <c r="CO5" s="232"/>
      <c r="CP5" s="233"/>
      <c r="CQ5" s="231"/>
      <c r="CR5" s="232"/>
      <c r="CS5" s="232"/>
      <c r="CT5" s="232"/>
      <c r="CU5" s="232"/>
      <c r="CV5" s="233"/>
      <c r="CW5" s="35"/>
      <c r="CX5" s="231"/>
      <c r="CY5" s="232"/>
      <c r="CZ5" s="233"/>
      <c r="DA5" s="231"/>
      <c r="DB5" s="232"/>
      <c r="DC5" s="233"/>
      <c r="DD5" s="226"/>
    </row>
    <row r="6" spans="2:108" ht="27" customHeight="1">
      <c r="B6" s="248"/>
      <c r="C6" s="245"/>
      <c r="D6" s="220"/>
      <c r="E6" s="20" t="s">
        <v>116</v>
      </c>
      <c r="F6" s="21" t="s">
        <v>104</v>
      </c>
      <c r="G6" s="20" t="s">
        <v>116</v>
      </c>
      <c r="H6" s="21" t="s">
        <v>104</v>
      </c>
      <c r="I6" s="20" t="s">
        <v>116</v>
      </c>
      <c r="J6" s="21" t="s">
        <v>104</v>
      </c>
      <c r="K6" s="20" t="s">
        <v>116</v>
      </c>
      <c r="L6" s="21" t="s">
        <v>104</v>
      </c>
      <c r="M6" s="220"/>
      <c r="N6" s="20" t="s">
        <v>116</v>
      </c>
      <c r="O6" s="21" t="s">
        <v>104</v>
      </c>
      <c r="P6" s="20" t="s">
        <v>116</v>
      </c>
      <c r="Q6" s="21" t="s">
        <v>104</v>
      </c>
      <c r="R6" s="20" t="s">
        <v>116</v>
      </c>
      <c r="S6" s="21" t="s">
        <v>104</v>
      </c>
      <c r="T6" s="20" t="s">
        <v>116</v>
      </c>
      <c r="U6" s="21" t="s">
        <v>104</v>
      </c>
      <c r="V6" s="220"/>
      <c r="W6" s="20" t="s">
        <v>116</v>
      </c>
      <c r="X6" s="21" t="s">
        <v>104</v>
      </c>
      <c r="Y6" s="20" t="s">
        <v>116</v>
      </c>
      <c r="Z6" s="21" t="s">
        <v>104</v>
      </c>
      <c r="AA6" s="20" t="s">
        <v>116</v>
      </c>
      <c r="AB6" s="21" t="s">
        <v>104</v>
      </c>
      <c r="AC6" s="20" t="s">
        <v>116</v>
      </c>
      <c r="AD6" s="21" t="s">
        <v>104</v>
      </c>
      <c r="AE6" s="220"/>
      <c r="AF6" s="20" t="s">
        <v>116</v>
      </c>
      <c r="AG6" s="21" t="s">
        <v>104</v>
      </c>
      <c r="AH6" s="20" t="s">
        <v>116</v>
      </c>
      <c r="AI6" s="21" t="s">
        <v>104</v>
      </c>
      <c r="AJ6" s="20" t="s">
        <v>116</v>
      </c>
      <c r="AK6" s="21" t="s">
        <v>104</v>
      </c>
      <c r="AL6" s="20" t="s">
        <v>116</v>
      </c>
      <c r="AM6" s="21" t="s">
        <v>104</v>
      </c>
      <c r="AN6" s="220"/>
      <c r="AO6" s="49" t="s">
        <v>116</v>
      </c>
      <c r="AP6" s="50" t="s">
        <v>104</v>
      </c>
      <c r="AQ6" s="49" t="s">
        <v>116</v>
      </c>
      <c r="AR6" s="50" t="s">
        <v>104</v>
      </c>
      <c r="AS6" s="49" t="s">
        <v>116</v>
      </c>
      <c r="AT6" s="50" t="s">
        <v>104</v>
      </c>
      <c r="AU6" s="49" t="s">
        <v>116</v>
      </c>
      <c r="AV6" s="50" t="s">
        <v>104</v>
      </c>
      <c r="AW6" s="220"/>
      <c r="AX6" s="20" t="s">
        <v>116</v>
      </c>
      <c r="AY6" s="21" t="s">
        <v>104</v>
      </c>
      <c r="AZ6" s="20" t="s">
        <v>116</v>
      </c>
      <c r="BA6" s="21" t="s">
        <v>104</v>
      </c>
      <c r="BB6" s="20" t="s">
        <v>116</v>
      </c>
      <c r="BC6" s="21" t="s">
        <v>104</v>
      </c>
      <c r="BD6" s="20" t="s">
        <v>116</v>
      </c>
      <c r="BE6" s="21" t="s">
        <v>104</v>
      </c>
      <c r="BF6" s="220"/>
      <c r="BG6" s="20" t="s">
        <v>116</v>
      </c>
      <c r="BH6" s="21" t="s">
        <v>104</v>
      </c>
      <c r="BI6" s="20" t="s">
        <v>116</v>
      </c>
      <c r="BJ6" s="21" t="s">
        <v>104</v>
      </c>
      <c r="BK6" s="20" t="s">
        <v>116</v>
      </c>
      <c r="BL6" s="21" t="s">
        <v>104</v>
      </c>
      <c r="BM6" s="20" t="s">
        <v>116</v>
      </c>
      <c r="BN6" s="21" t="s">
        <v>104</v>
      </c>
      <c r="BO6" s="220"/>
      <c r="BP6" s="20" t="s">
        <v>116</v>
      </c>
      <c r="BQ6" s="21" t="s">
        <v>104</v>
      </c>
      <c r="BR6" s="20" t="s">
        <v>116</v>
      </c>
      <c r="BS6" s="21" t="s">
        <v>104</v>
      </c>
      <c r="BT6" s="20" t="s">
        <v>116</v>
      </c>
      <c r="BU6" s="21" t="s">
        <v>104</v>
      </c>
      <c r="BV6" s="20" t="s">
        <v>116</v>
      </c>
      <c r="BW6" s="21" t="s">
        <v>104</v>
      </c>
      <c r="BX6" s="34"/>
      <c r="BY6" s="227"/>
      <c r="BZ6" s="254"/>
      <c r="CA6" s="262"/>
      <c r="CB6" s="160" t="s">
        <v>116</v>
      </c>
      <c r="CC6" s="199" t="s">
        <v>104</v>
      </c>
      <c r="CD6" s="160" t="s">
        <v>116</v>
      </c>
      <c r="CE6" s="199" t="s">
        <v>104</v>
      </c>
      <c r="CF6" s="160" t="s">
        <v>116</v>
      </c>
      <c r="CG6" s="199" t="s">
        <v>104</v>
      </c>
      <c r="CH6" s="160" t="s">
        <v>116</v>
      </c>
      <c r="CI6" s="199" t="s">
        <v>104</v>
      </c>
      <c r="CJ6" s="34"/>
      <c r="CK6" s="160" t="s">
        <v>189</v>
      </c>
      <c r="CL6" s="257" t="s">
        <v>224</v>
      </c>
      <c r="CM6" s="258"/>
      <c r="CN6" s="257" t="s">
        <v>225</v>
      </c>
      <c r="CO6" s="258"/>
      <c r="CP6" s="160" t="s">
        <v>153</v>
      </c>
      <c r="CQ6" s="160" t="s">
        <v>189</v>
      </c>
      <c r="CR6" s="257" t="s">
        <v>224</v>
      </c>
      <c r="CS6" s="258"/>
      <c r="CT6" s="257" t="s">
        <v>225</v>
      </c>
      <c r="CU6" s="258"/>
      <c r="CV6" s="160" t="s">
        <v>154</v>
      </c>
      <c r="CW6" s="35"/>
      <c r="CX6" s="160" t="s">
        <v>224</v>
      </c>
      <c r="CY6" s="160" t="s">
        <v>225</v>
      </c>
      <c r="CZ6" s="160" t="s">
        <v>156</v>
      </c>
      <c r="DA6" s="160" t="s">
        <v>224</v>
      </c>
      <c r="DB6" s="160" t="s">
        <v>225</v>
      </c>
      <c r="DC6" s="160" t="s">
        <v>156</v>
      </c>
      <c r="DD6" s="227"/>
    </row>
    <row r="7" spans="2:108" s="16" customFormat="1" ht="13.5" customHeight="1">
      <c r="B7" s="54">
        <v>1</v>
      </c>
      <c r="C7" s="206" t="s">
        <v>81</v>
      </c>
      <c r="D7" s="80">
        <v>651</v>
      </c>
      <c r="E7" s="80">
        <v>125</v>
      </c>
      <c r="F7" s="80">
        <v>75</v>
      </c>
      <c r="G7" s="55">
        <f>IFERROR(E7/D7,"-")</f>
        <v>0.19201228878648233</v>
      </c>
      <c r="H7" s="55">
        <f>IFERROR(F7/D7,"-")</f>
        <v>0.1152073732718894</v>
      </c>
      <c r="I7" s="80">
        <v>42847500</v>
      </c>
      <c r="J7" s="80">
        <v>37340370</v>
      </c>
      <c r="K7" s="80">
        <f>IFERROR(I7/E7,"-")</f>
        <v>342780</v>
      </c>
      <c r="L7" s="80">
        <f>IFERROR(J7/F7,"-")</f>
        <v>497871.6</v>
      </c>
      <c r="M7" s="80">
        <v>2710</v>
      </c>
      <c r="N7" s="80">
        <v>483</v>
      </c>
      <c r="O7" s="80">
        <v>299</v>
      </c>
      <c r="P7" s="55">
        <f>IFERROR(N7/M7,"-")</f>
        <v>0.17822878228782288</v>
      </c>
      <c r="Q7" s="55">
        <f>IFERROR(O7/M7,"-")</f>
        <v>0.11033210332103321</v>
      </c>
      <c r="R7" s="80">
        <v>207685930</v>
      </c>
      <c r="S7" s="80">
        <v>164309020</v>
      </c>
      <c r="T7" s="80">
        <f>IFERROR(R7/N7,"-")</f>
        <v>429991.57349896478</v>
      </c>
      <c r="U7" s="80">
        <f>IFERROR(S7/O7,"-")</f>
        <v>549528.49498327763</v>
      </c>
      <c r="V7" s="80">
        <v>127336</v>
      </c>
      <c r="W7" s="80">
        <v>6063</v>
      </c>
      <c r="X7" s="80">
        <v>3143</v>
      </c>
      <c r="Y7" s="55">
        <f>IFERROR(W7/V7,"-")</f>
        <v>4.7614186090343659E-2</v>
      </c>
      <c r="Z7" s="55">
        <f>IFERROR(X7/V7,"-")</f>
        <v>2.4682729157504555E-2</v>
      </c>
      <c r="AA7" s="80">
        <v>1703170140</v>
      </c>
      <c r="AB7" s="80">
        <v>1304324410</v>
      </c>
      <c r="AC7" s="80">
        <f>IFERROR(AA7/W7,"-")</f>
        <v>280912.1128154379</v>
      </c>
      <c r="AD7" s="80">
        <f>IFERROR(AB7/X7,"-")</f>
        <v>414993.44893413933</v>
      </c>
      <c r="AE7" s="80">
        <v>111367</v>
      </c>
      <c r="AF7" s="80">
        <v>10481</v>
      </c>
      <c r="AG7" s="80">
        <v>5810</v>
      </c>
      <c r="AH7" s="55">
        <f>IFERROR(AF7/AE7,"-")</f>
        <v>9.4112259466448772E-2</v>
      </c>
      <c r="AI7" s="55">
        <f>IFERROR(AG7/AE7,"-")</f>
        <v>5.2169852828934965E-2</v>
      </c>
      <c r="AJ7" s="80">
        <v>3069074270</v>
      </c>
      <c r="AK7" s="80">
        <v>2403458080</v>
      </c>
      <c r="AL7" s="80">
        <f>IFERROR(AJ7/AF7,"-")</f>
        <v>292822.65718919953</v>
      </c>
      <c r="AM7" s="80">
        <f>IFERROR(AK7/AG7,"-")</f>
        <v>413676.0895008606</v>
      </c>
      <c r="AN7" s="80">
        <v>81507</v>
      </c>
      <c r="AO7" s="80">
        <v>14678</v>
      </c>
      <c r="AP7" s="80">
        <v>9045</v>
      </c>
      <c r="AQ7" s="55">
        <f>IFERROR(AO7/AN7,"-")</f>
        <v>0.18008269228409829</v>
      </c>
      <c r="AR7" s="55">
        <f>IFERROR(AP7/AN7,"-")</f>
        <v>0.11097206374912584</v>
      </c>
      <c r="AS7" s="80">
        <v>4449264080</v>
      </c>
      <c r="AT7" s="80">
        <v>3631860350</v>
      </c>
      <c r="AU7" s="80">
        <f>IFERROR(AS7/AO7,"-")</f>
        <v>303124.68183676252</v>
      </c>
      <c r="AV7" s="80">
        <f>IFERROR(AT7/AP7,"-")</f>
        <v>401532.37700386957</v>
      </c>
      <c r="AW7" s="80">
        <v>42243</v>
      </c>
      <c r="AX7" s="80">
        <v>12074</v>
      </c>
      <c r="AY7" s="80">
        <v>8477</v>
      </c>
      <c r="AZ7" s="55">
        <f>IFERROR(AX7/AW7,"-")</f>
        <v>0.28582250313661434</v>
      </c>
      <c r="BA7" s="55">
        <f>IFERROR(AY7/AW7,"-")</f>
        <v>0.20067230073621664</v>
      </c>
      <c r="BB7" s="80">
        <v>3882045440</v>
      </c>
      <c r="BC7" s="80">
        <v>3339707930</v>
      </c>
      <c r="BD7" s="80">
        <f>IFERROR(BB7/AX7,"-")</f>
        <v>321521.0733808183</v>
      </c>
      <c r="BE7" s="80">
        <f>IFERROR(BC7/AY7,"-")</f>
        <v>393972.8595021824</v>
      </c>
      <c r="BF7" s="80">
        <v>16667</v>
      </c>
      <c r="BG7" s="80">
        <v>5622</v>
      </c>
      <c r="BH7" s="80">
        <v>4412</v>
      </c>
      <c r="BI7" s="55">
        <f>IFERROR(BG7/BF7,"-")</f>
        <v>0.33731325373492532</v>
      </c>
      <c r="BJ7" s="55">
        <f>IFERROR(BH7/BF7,"-")</f>
        <v>0.2647147057058859</v>
      </c>
      <c r="BK7" s="80">
        <v>1992864830</v>
      </c>
      <c r="BL7" s="80">
        <v>1770017390</v>
      </c>
      <c r="BM7" s="80">
        <f>IFERROR(BK7/BG7,"-")</f>
        <v>354476.13482746354</v>
      </c>
      <c r="BN7" s="80">
        <f>IFERROR(BL7/BH7,"-")</f>
        <v>401182.54533091566</v>
      </c>
      <c r="BO7" s="80">
        <f>SUM(D7,M7,V7,AE7,AN7,AW7,BF7)</f>
        <v>382481</v>
      </c>
      <c r="BP7" s="80">
        <f>SUM(E7,N7,W7,AF7,AO7,AX7,BG7)</f>
        <v>49526</v>
      </c>
      <c r="BQ7" s="80">
        <f>SUM(F7,O7,X7,AG7,AP7,AY7,BH7)</f>
        <v>31261</v>
      </c>
      <c r="BR7" s="55">
        <f>IFERROR(BP7/BO7,"-")</f>
        <v>0.12948617055487724</v>
      </c>
      <c r="BS7" s="55">
        <f>IFERROR(BQ7/BO7,"-")</f>
        <v>8.1732164473529406E-2</v>
      </c>
      <c r="BT7" s="80">
        <f>SUM(I7,R7,AA7,AJ7,AS7,BB7,BK7)</f>
        <v>15346952190</v>
      </c>
      <c r="BU7" s="80">
        <f>SUM(J7,S7,AB7,AK7,AT7,BC7,BL7)</f>
        <v>12651017550</v>
      </c>
      <c r="BV7" s="80">
        <f>IFERROR(BT7/BP7,"-")</f>
        <v>309876.67467592779</v>
      </c>
      <c r="BW7" s="80">
        <f>IFERROR(BU7/BQ7,"-")</f>
        <v>404690.11068104027</v>
      </c>
      <c r="BY7" s="95">
        <v>1</v>
      </c>
      <c r="BZ7" s="206" t="s">
        <v>81</v>
      </c>
      <c r="CA7" s="155">
        <v>367590</v>
      </c>
      <c r="CB7" s="155">
        <v>45534</v>
      </c>
      <c r="CC7" s="155">
        <v>29355</v>
      </c>
      <c r="CD7" s="28">
        <v>0.12387170488859871</v>
      </c>
      <c r="CE7" s="28">
        <v>7.985799396066269E-2</v>
      </c>
      <c r="CF7" s="155">
        <v>14201406520</v>
      </c>
      <c r="CG7" s="155">
        <v>11819437930</v>
      </c>
      <c r="CH7" s="155">
        <v>311885.76711907587</v>
      </c>
      <c r="CI7" s="155">
        <v>402637.98092318175</v>
      </c>
      <c r="CK7" s="101" t="str">
        <f>INDEX($C$7:$C$80,MATCH(CL7,BR$7:BR$80,0))</f>
        <v>中央区</v>
      </c>
      <c r="CL7" s="102">
        <f t="shared" ref="CL7:CL38" si="0">LARGE(BR$7:BR$80,ROW(A1))</f>
        <v>0.14894464356829948</v>
      </c>
      <c r="CM7" s="102">
        <f>ROUND(CL7,3)</f>
        <v>0.14899999999999999</v>
      </c>
      <c r="CN7" s="102">
        <f>VLOOKUP(CK7,$BZ$7:$CI$80,5,FALSE)</f>
        <v>0.14777963971512359</v>
      </c>
      <c r="CO7" s="102">
        <f>ROUND(CN7,3)</f>
        <v>0.14799999999999999</v>
      </c>
      <c r="CP7" s="157">
        <f>(CM7-CO7)*100</f>
        <v>0.10000000000000009</v>
      </c>
      <c r="CQ7" s="101" t="str">
        <f>INDEX($C$7:$C$80,MATCH(CR7,BS$7:BS$80,0))</f>
        <v>中央区</v>
      </c>
      <c r="CR7" s="102">
        <f t="shared" ref="CR7:CR38" si="1">LARGE(BS$7:BS$80,ROW(A1))</f>
        <v>9.5878136200716849E-2</v>
      </c>
      <c r="CS7" s="91">
        <f>ROUND(CR7,3)</f>
        <v>9.6000000000000002E-2</v>
      </c>
      <c r="CT7" s="102">
        <f>VLOOKUP(CQ7,$BZ$7:$CI$80,6,FALSE)</f>
        <v>9.6250523669878504E-2</v>
      </c>
      <c r="CU7" s="102">
        <f>ROUND(CT7,3)</f>
        <v>9.6000000000000002E-2</v>
      </c>
      <c r="CV7" s="157">
        <f>(CS7-CU7)*100</f>
        <v>0</v>
      </c>
      <c r="CW7" s="44"/>
      <c r="CX7" s="91">
        <f>ROUND($BR$81,3)</f>
        <v>0.123</v>
      </c>
      <c r="CY7" s="91">
        <f>ROUND($CD$81,3)</f>
        <v>0.11899999999999999</v>
      </c>
      <c r="CZ7" s="158">
        <f>(CX7-CY7)*100</f>
        <v>0.40000000000000036</v>
      </c>
      <c r="DA7" s="91">
        <f>ROUND($BS$81,3)</f>
        <v>7.8E-2</v>
      </c>
      <c r="DB7" s="91">
        <f>ROUND($CE$81,3)</f>
        <v>7.6999999999999999E-2</v>
      </c>
      <c r="DC7" s="158">
        <f>(DA7-DB7)*100</f>
        <v>0.10000000000000009</v>
      </c>
      <c r="DD7" s="184">
        <v>0</v>
      </c>
    </row>
    <row r="8" spans="2:108" s="16" customFormat="1" ht="13.5" customHeight="1">
      <c r="B8" s="54">
        <v>2</v>
      </c>
      <c r="C8" s="206" t="s">
        <v>82</v>
      </c>
      <c r="D8" s="80">
        <v>16</v>
      </c>
      <c r="E8" s="80">
        <v>2</v>
      </c>
      <c r="F8" s="80">
        <v>0</v>
      </c>
      <c r="G8" s="55">
        <f t="shared" ref="G8:G71" si="2">IFERROR(E8/D8,"-")</f>
        <v>0.125</v>
      </c>
      <c r="H8" s="55">
        <f t="shared" ref="H8:H71" si="3">IFERROR(F8/D8,"-")</f>
        <v>0</v>
      </c>
      <c r="I8" s="80">
        <v>48190</v>
      </c>
      <c r="J8" s="80">
        <v>0</v>
      </c>
      <c r="K8" s="80">
        <f t="shared" ref="K8:K71" si="4">IFERROR(I8/E8,"-")</f>
        <v>24095</v>
      </c>
      <c r="L8" s="80" t="str">
        <f t="shared" ref="L8:L71" si="5">IFERROR(J8/F8,"-")</f>
        <v>-</v>
      </c>
      <c r="M8" s="80">
        <v>102</v>
      </c>
      <c r="N8" s="80">
        <v>9</v>
      </c>
      <c r="O8" s="80">
        <v>6</v>
      </c>
      <c r="P8" s="55">
        <f t="shared" ref="P8:P71" si="6">IFERROR(N8/M8,"-")</f>
        <v>8.8235294117647065E-2</v>
      </c>
      <c r="Q8" s="55">
        <f t="shared" ref="Q8:Q71" si="7">IFERROR(O8/M8,"-")</f>
        <v>5.8823529411764705E-2</v>
      </c>
      <c r="R8" s="80">
        <v>3141810</v>
      </c>
      <c r="S8" s="80">
        <v>1704480</v>
      </c>
      <c r="T8" s="80">
        <f t="shared" ref="T8:T71" si="8">IFERROR(R8/N8,"-")</f>
        <v>349090</v>
      </c>
      <c r="U8" s="80">
        <f t="shared" ref="U8:U71" si="9">IFERROR(S8/O8,"-")</f>
        <v>284080</v>
      </c>
      <c r="V8" s="80">
        <v>4841</v>
      </c>
      <c r="W8" s="80">
        <v>217</v>
      </c>
      <c r="X8" s="80">
        <v>109</v>
      </c>
      <c r="Y8" s="55">
        <f t="shared" ref="Y8:Y71" si="10">IFERROR(W8/V8,"-")</f>
        <v>4.4825449287337324E-2</v>
      </c>
      <c r="Z8" s="55">
        <f t="shared" ref="Z8:Z71" si="11">IFERROR(X8/V8,"-")</f>
        <v>2.2516009089031192E-2</v>
      </c>
      <c r="AA8" s="80">
        <v>48650830</v>
      </c>
      <c r="AB8" s="80">
        <v>37875650</v>
      </c>
      <c r="AC8" s="80">
        <f t="shared" ref="AC8:AC71" si="12">IFERROR(AA8/W8,"-")</f>
        <v>224197.3732718894</v>
      </c>
      <c r="AD8" s="80">
        <f t="shared" ref="AD8:AD71" si="13">IFERROR(AB8/X8,"-")</f>
        <v>347483.02752293576</v>
      </c>
      <c r="AE8" s="80">
        <v>4173</v>
      </c>
      <c r="AF8" s="80">
        <v>382</v>
      </c>
      <c r="AG8" s="80">
        <v>194</v>
      </c>
      <c r="AH8" s="55">
        <f t="shared" ref="AH8:AH71" si="14">IFERROR(AF8/AE8,"-")</f>
        <v>9.1540857895998085E-2</v>
      </c>
      <c r="AI8" s="55">
        <f t="shared" ref="AI8:AI71" si="15">IFERROR(AG8/AE8,"-")</f>
        <v>4.6489336208962374E-2</v>
      </c>
      <c r="AJ8" s="80">
        <v>90316350</v>
      </c>
      <c r="AK8" s="80">
        <v>72577710</v>
      </c>
      <c r="AL8" s="80">
        <f t="shared" ref="AL8:AL71" si="16">IFERROR(AJ8/AF8,"-")</f>
        <v>236430.23560209424</v>
      </c>
      <c r="AM8" s="80">
        <f t="shared" ref="AM8:AM71" si="17">IFERROR(AK8/AG8,"-")</f>
        <v>374111.90721649484</v>
      </c>
      <c r="AN8" s="80">
        <v>3076</v>
      </c>
      <c r="AO8" s="80">
        <v>499</v>
      </c>
      <c r="AP8" s="80">
        <v>307</v>
      </c>
      <c r="AQ8" s="55">
        <f t="shared" ref="AQ8:AQ71" si="18">IFERROR(AO8/AN8,"-")</f>
        <v>0.16222366710013003</v>
      </c>
      <c r="AR8" s="55">
        <f t="shared" ref="AR8:AR71" si="19">IFERROR(AP8/AN8,"-")</f>
        <v>9.9804941482444731E-2</v>
      </c>
      <c r="AS8" s="80">
        <v>147612160</v>
      </c>
      <c r="AT8" s="80">
        <v>124444170</v>
      </c>
      <c r="AU8" s="80">
        <f t="shared" ref="AU8:AU71" si="20">IFERROR(AS8/AO8,"-")</f>
        <v>295815.95190380764</v>
      </c>
      <c r="AV8" s="80">
        <f t="shared" ref="AV8:AV71" si="21">IFERROR(AT8/AP8,"-")</f>
        <v>405355.60260586318</v>
      </c>
      <c r="AW8" s="80">
        <v>1745</v>
      </c>
      <c r="AX8" s="80">
        <v>485</v>
      </c>
      <c r="AY8" s="80">
        <v>332</v>
      </c>
      <c r="AZ8" s="55">
        <f t="shared" ref="AZ8:AZ71" si="22">IFERROR(AX8/AW8,"-")</f>
        <v>0.27793696275071633</v>
      </c>
      <c r="BA8" s="55">
        <f t="shared" ref="BA8:BA71" si="23">IFERROR(AY8/AW8,"-")</f>
        <v>0.19025787965616045</v>
      </c>
      <c r="BB8" s="80">
        <v>136749690</v>
      </c>
      <c r="BC8" s="80">
        <v>122353760</v>
      </c>
      <c r="BD8" s="80">
        <f t="shared" ref="BD8:BD71" si="24">IFERROR(BB8/AX8,"-")</f>
        <v>281958.12371134019</v>
      </c>
      <c r="BE8" s="80">
        <f t="shared" ref="BE8:BE71" si="25">IFERROR(BC8/AY8,"-")</f>
        <v>368535.42168674699</v>
      </c>
      <c r="BF8" s="80">
        <v>703</v>
      </c>
      <c r="BG8" s="80">
        <v>223</v>
      </c>
      <c r="BH8" s="80">
        <v>174</v>
      </c>
      <c r="BI8" s="55">
        <f t="shared" ref="BI8:BI71" si="26">IFERROR(BG8/BF8,"-")</f>
        <v>0.31721194879089615</v>
      </c>
      <c r="BJ8" s="55">
        <f t="shared" ref="BJ8:BJ71" si="27">IFERROR(BH8/BF8,"-")</f>
        <v>0.24751066856330015</v>
      </c>
      <c r="BK8" s="80">
        <v>78931660</v>
      </c>
      <c r="BL8" s="80">
        <v>71183860</v>
      </c>
      <c r="BM8" s="80">
        <f t="shared" ref="BM8:BM71" si="28">IFERROR(BK8/BG8,"-")</f>
        <v>353953.63228699553</v>
      </c>
      <c r="BN8" s="80">
        <f t="shared" ref="BN8:BN71" si="29">IFERROR(BL8/BH8,"-")</f>
        <v>409102.64367816091</v>
      </c>
      <c r="BO8" s="80">
        <f t="shared" ref="BO8:BO14" si="30">SUM(D8,M8,V8,AE8,AN8,AW8,BF8)</f>
        <v>14656</v>
      </c>
      <c r="BP8" s="80">
        <f t="shared" ref="BP8:BQ22" si="31">SUM(E8,N8,W8,AF8,AO8,AX8,BG8)</f>
        <v>1817</v>
      </c>
      <c r="BQ8" s="80">
        <f t="shared" si="31"/>
        <v>1122</v>
      </c>
      <c r="BR8" s="55">
        <f t="shared" ref="BR8:BR71" si="32">IFERROR(BP8/BO8,"-")</f>
        <v>0.12397652838427947</v>
      </c>
      <c r="BS8" s="55">
        <f t="shared" ref="BS8:BS71" si="33">IFERROR(BQ8/BO8,"-")</f>
        <v>7.6555676855895191E-2</v>
      </c>
      <c r="BT8" s="80">
        <f>SUM(I8,R8,AA8,AJ8,AS8,BB8,BK8)</f>
        <v>505450690</v>
      </c>
      <c r="BU8" s="80">
        <f t="shared" ref="BT8:BU22" si="34">SUM(J8,S8,AB8,AK8,AT8,BC8,BL8)</f>
        <v>430139630</v>
      </c>
      <c r="BV8" s="80">
        <f t="shared" ref="BV8:BV71" si="35">IFERROR(BT8/BP8,"-")</f>
        <v>278178.69565217389</v>
      </c>
      <c r="BW8" s="80">
        <f t="shared" ref="BW8:BW71" si="36">IFERROR(BU8/BQ8,"-")</f>
        <v>383368.65418894833</v>
      </c>
      <c r="BY8" s="95">
        <v>2</v>
      </c>
      <c r="BZ8" s="206" t="s">
        <v>82</v>
      </c>
      <c r="CA8" s="155">
        <v>13946</v>
      </c>
      <c r="CB8" s="155">
        <v>1607</v>
      </c>
      <c r="CC8" s="155">
        <v>1033</v>
      </c>
      <c r="CD8" s="28">
        <v>0.1152301735264592</v>
      </c>
      <c r="CE8" s="28">
        <v>7.4071418327835939E-2</v>
      </c>
      <c r="CF8" s="155">
        <v>472424780</v>
      </c>
      <c r="CG8" s="155">
        <v>401663270</v>
      </c>
      <c r="CH8" s="155">
        <v>293979.32794026134</v>
      </c>
      <c r="CI8" s="155">
        <v>388831.81994191674</v>
      </c>
      <c r="CK8" s="43" t="str">
        <f t="shared" ref="CK8:CK71" si="37">INDEX($C$7:$C$80,MATCH(CL8,BR$7:BR$80,0))</f>
        <v>東成区</v>
      </c>
      <c r="CL8" s="91">
        <f t="shared" si="0"/>
        <v>0.14421069535892084</v>
      </c>
      <c r="CM8" s="102">
        <f t="shared" ref="CM8:CM71" si="38">ROUND(CL8,3)</f>
        <v>0.14399999999999999</v>
      </c>
      <c r="CN8" s="102">
        <f t="shared" ref="CN8:CN12" si="39">VLOOKUP(CK8,$BZ$7:$CI$80,5,FALSE)</f>
        <v>0.13915507041079911</v>
      </c>
      <c r="CO8" s="102">
        <f t="shared" ref="CO8:CO71" si="40">ROUND(CN8,3)</f>
        <v>0.13900000000000001</v>
      </c>
      <c r="CP8" s="157">
        <f t="shared" ref="CP8:CP12" si="41">(CM8-CO8)*100</f>
        <v>0.49999999999999767</v>
      </c>
      <c r="CQ8" s="43" t="str">
        <f t="shared" ref="CQ8:CQ71" si="42">INDEX($C$7:$C$80,MATCH(CR8,BS$7:BS$80,0))</f>
        <v>田尻町</v>
      </c>
      <c r="CR8" s="91">
        <f t="shared" si="1"/>
        <v>9.5623987034035657E-2</v>
      </c>
      <c r="CS8" s="91">
        <f t="shared" ref="CS8:CS71" si="43">ROUND(CR8,3)</f>
        <v>9.6000000000000002E-2</v>
      </c>
      <c r="CT8" s="102">
        <f t="shared" ref="CT8:CT71" si="44">VLOOKUP(CQ8,$BZ$7:$CI$80,6,FALSE)</f>
        <v>0.10327455919395466</v>
      </c>
      <c r="CU8" s="102">
        <f t="shared" ref="CU8:CU71" si="45">ROUND(CT8,3)</f>
        <v>0.10299999999999999</v>
      </c>
      <c r="CV8" s="157">
        <f t="shared" ref="CV8:CV71" si="46">(CS8-CU8)*100</f>
        <v>-0.69999999999999929</v>
      </c>
      <c r="CW8" s="44"/>
      <c r="CX8" s="91">
        <f t="shared" ref="CX8:CX71" si="47">ROUND($BR$81,3)</f>
        <v>0.123</v>
      </c>
      <c r="CY8" s="91">
        <f t="shared" ref="CY8:CY71" si="48">ROUND($CD$81,3)</f>
        <v>0.11899999999999999</v>
      </c>
      <c r="CZ8" s="158">
        <f t="shared" ref="CZ8:CZ71" si="49">(CX8-CY8)*100</f>
        <v>0.40000000000000036</v>
      </c>
      <c r="DA8" s="91">
        <f t="shared" ref="DA8:DA71" si="50">ROUND($BS$81,3)</f>
        <v>7.8E-2</v>
      </c>
      <c r="DB8" s="91">
        <f t="shared" ref="DB8:DB71" si="51">ROUND($CE$81,3)</f>
        <v>7.6999999999999999E-2</v>
      </c>
      <c r="DC8" s="158">
        <f t="shared" ref="DC8:DC71" si="52">(DA8-DB8)*100</f>
        <v>0.10000000000000009</v>
      </c>
      <c r="DD8" s="184">
        <v>0</v>
      </c>
    </row>
    <row r="9" spans="2:108" s="16" customFormat="1" ht="13.5" customHeight="1">
      <c r="B9" s="54">
        <v>3</v>
      </c>
      <c r="C9" s="206" t="s">
        <v>83</v>
      </c>
      <c r="D9" s="80">
        <v>10</v>
      </c>
      <c r="E9" s="80">
        <v>3</v>
      </c>
      <c r="F9" s="80">
        <v>1</v>
      </c>
      <c r="G9" s="55">
        <f t="shared" si="2"/>
        <v>0.3</v>
      </c>
      <c r="H9" s="55">
        <f t="shared" si="3"/>
        <v>0.1</v>
      </c>
      <c r="I9" s="80">
        <v>221400</v>
      </c>
      <c r="J9" s="80">
        <v>91180</v>
      </c>
      <c r="K9" s="80">
        <f t="shared" si="4"/>
        <v>73800</v>
      </c>
      <c r="L9" s="80">
        <f t="shared" si="5"/>
        <v>91180</v>
      </c>
      <c r="M9" s="80">
        <v>73</v>
      </c>
      <c r="N9" s="80">
        <v>14</v>
      </c>
      <c r="O9" s="80">
        <v>7</v>
      </c>
      <c r="P9" s="55">
        <f t="shared" si="6"/>
        <v>0.19178082191780821</v>
      </c>
      <c r="Q9" s="55">
        <f t="shared" si="7"/>
        <v>9.5890410958904104E-2</v>
      </c>
      <c r="R9" s="80">
        <v>5168490</v>
      </c>
      <c r="S9" s="80">
        <v>4493180</v>
      </c>
      <c r="T9" s="80">
        <f t="shared" si="8"/>
        <v>369177.85714285716</v>
      </c>
      <c r="U9" s="80">
        <f t="shared" si="9"/>
        <v>641882.85714285716</v>
      </c>
      <c r="V9" s="80">
        <v>3139</v>
      </c>
      <c r="W9" s="80">
        <v>164</v>
      </c>
      <c r="X9" s="80">
        <v>73</v>
      </c>
      <c r="Y9" s="55">
        <f t="shared" si="10"/>
        <v>5.2245938196877985E-2</v>
      </c>
      <c r="Z9" s="55">
        <f t="shared" si="11"/>
        <v>2.3255813953488372E-2</v>
      </c>
      <c r="AA9" s="80">
        <v>37402350</v>
      </c>
      <c r="AB9" s="80">
        <v>28547360</v>
      </c>
      <c r="AC9" s="80">
        <f t="shared" si="12"/>
        <v>228063.10975609755</v>
      </c>
      <c r="AD9" s="80">
        <f t="shared" si="13"/>
        <v>391059.72602739726</v>
      </c>
      <c r="AE9" s="80">
        <v>2557</v>
      </c>
      <c r="AF9" s="80">
        <v>229</v>
      </c>
      <c r="AG9" s="80">
        <v>111</v>
      </c>
      <c r="AH9" s="55">
        <f t="shared" si="14"/>
        <v>8.9558075870160347E-2</v>
      </c>
      <c r="AI9" s="55">
        <f t="shared" si="15"/>
        <v>4.3410246382479471E-2</v>
      </c>
      <c r="AJ9" s="80">
        <v>52851670</v>
      </c>
      <c r="AK9" s="80">
        <v>43285840</v>
      </c>
      <c r="AL9" s="80">
        <f t="shared" si="16"/>
        <v>230793.31877729259</v>
      </c>
      <c r="AM9" s="80">
        <f t="shared" si="17"/>
        <v>389962.52252252254</v>
      </c>
      <c r="AN9" s="80">
        <v>1975</v>
      </c>
      <c r="AO9" s="80">
        <v>385</v>
      </c>
      <c r="AP9" s="80">
        <v>204</v>
      </c>
      <c r="AQ9" s="55">
        <f t="shared" si="18"/>
        <v>0.19493670886075951</v>
      </c>
      <c r="AR9" s="55">
        <f t="shared" si="19"/>
        <v>0.10329113924050633</v>
      </c>
      <c r="AS9" s="80">
        <v>111375780</v>
      </c>
      <c r="AT9" s="80">
        <v>80681790</v>
      </c>
      <c r="AU9" s="80">
        <f t="shared" si="20"/>
        <v>289287.74025974027</v>
      </c>
      <c r="AV9" s="80">
        <f t="shared" si="21"/>
        <v>395498.9705882353</v>
      </c>
      <c r="AW9" s="80">
        <v>1121</v>
      </c>
      <c r="AX9" s="80">
        <v>329</v>
      </c>
      <c r="AY9" s="80">
        <v>211</v>
      </c>
      <c r="AZ9" s="55">
        <f t="shared" si="22"/>
        <v>0.29348795718108833</v>
      </c>
      <c r="BA9" s="55">
        <f t="shared" si="23"/>
        <v>0.18822479928635147</v>
      </c>
      <c r="BB9" s="80">
        <v>97027940</v>
      </c>
      <c r="BC9" s="80">
        <v>80419510</v>
      </c>
      <c r="BD9" s="80">
        <f t="shared" si="24"/>
        <v>294917.75075987843</v>
      </c>
      <c r="BE9" s="80">
        <f t="shared" si="25"/>
        <v>381135.11848341231</v>
      </c>
      <c r="BF9" s="80">
        <v>431</v>
      </c>
      <c r="BG9" s="80">
        <v>153</v>
      </c>
      <c r="BH9" s="80">
        <v>120</v>
      </c>
      <c r="BI9" s="55">
        <f t="shared" si="26"/>
        <v>0.35498839907192575</v>
      </c>
      <c r="BJ9" s="55">
        <f t="shared" si="27"/>
        <v>0.27842227378190254</v>
      </c>
      <c r="BK9" s="80">
        <v>56105630</v>
      </c>
      <c r="BL9" s="80">
        <v>51162530</v>
      </c>
      <c r="BM9" s="80">
        <f t="shared" si="28"/>
        <v>366703.46405228757</v>
      </c>
      <c r="BN9" s="80">
        <f t="shared" si="29"/>
        <v>426354.41666666669</v>
      </c>
      <c r="BO9" s="80">
        <f t="shared" si="30"/>
        <v>9306</v>
      </c>
      <c r="BP9" s="80">
        <f t="shared" si="31"/>
        <v>1277</v>
      </c>
      <c r="BQ9" s="80">
        <f t="shared" si="31"/>
        <v>727</v>
      </c>
      <c r="BR9" s="55">
        <f t="shared" si="32"/>
        <v>0.13722329679776488</v>
      </c>
      <c r="BS9" s="55">
        <f t="shared" si="33"/>
        <v>7.8121641951429191E-2</v>
      </c>
      <c r="BT9" s="80">
        <f>SUM(I9,R9,AA9,AJ9,AS9,BB9,BK9)</f>
        <v>360153260</v>
      </c>
      <c r="BU9" s="80">
        <f t="shared" si="34"/>
        <v>288681390</v>
      </c>
      <c r="BV9" s="80">
        <f t="shared" si="35"/>
        <v>282030.74393108848</v>
      </c>
      <c r="BW9" s="80">
        <f t="shared" si="36"/>
        <v>397085.81843191199</v>
      </c>
      <c r="BY9" s="95">
        <v>3</v>
      </c>
      <c r="BZ9" s="206" t="s">
        <v>83</v>
      </c>
      <c r="CA9" s="155">
        <v>8818</v>
      </c>
      <c r="CB9" s="155">
        <v>1169</v>
      </c>
      <c r="CC9" s="155">
        <v>678</v>
      </c>
      <c r="CD9" s="28">
        <v>0.13256974370605579</v>
      </c>
      <c r="CE9" s="28">
        <v>7.6888183261510548E-2</v>
      </c>
      <c r="CF9" s="155">
        <v>329876860</v>
      </c>
      <c r="CG9" s="155">
        <v>259343520</v>
      </c>
      <c r="CH9" s="155">
        <v>282187.21984602226</v>
      </c>
      <c r="CI9" s="155">
        <v>382512.5663716814</v>
      </c>
      <c r="CK9" s="43" t="str">
        <f t="shared" si="37"/>
        <v>田尻町</v>
      </c>
      <c r="CL9" s="91">
        <f t="shared" si="0"/>
        <v>0.14343598055105347</v>
      </c>
      <c r="CM9" s="102">
        <f t="shared" si="38"/>
        <v>0.14299999999999999</v>
      </c>
      <c r="CN9" s="102">
        <f t="shared" si="39"/>
        <v>0.15197313182199831</v>
      </c>
      <c r="CO9" s="102">
        <f t="shared" si="40"/>
        <v>0.152</v>
      </c>
      <c r="CP9" s="157">
        <f t="shared" si="41"/>
        <v>-0.9000000000000008</v>
      </c>
      <c r="CQ9" s="43" t="str">
        <f t="shared" si="42"/>
        <v>東住吉区</v>
      </c>
      <c r="CR9" s="91">
        <f t="shared" si="1"/>
        <v>9.5327436790851428E-2</v>
      </c>
      <c r="CS9" s="91">
        <f t="shared" si="43"/>
        <v>9.5000000000000001E-2</v>
      </c>
      <c r="CT9" s="102">
        <f t="shared" si="44"/>
        <v>9.4039979686995054E-2</v>
      </c>
      <c r="CU9" s="102">
        <f t="shared" si="45"/>
        <v>9.4E-2</v>
      </c>
      <c r="CV9" s="157">
        <f t="shared" si="46"/>
        <v>0.10000000000000009</v>
      </c>
      <c r="CW9" s="44"/>
      <c r="CX9" s="91">
        <f t="shared" si="47"/>
        <v>0.123</v>
      </c>
      <c r="CY9" s="91">
        <f t="shared" si="48"/>
        <v>0.11899999999999999</v>
      </c>
      <c r="CZ9" s="158">
        <f t="shared" si="49"/>
        <v>0.40000000000000036</v>
      </c>
      <c r="DA9" s="91">
        <f t="shared" si="50"/>
        <v>7.8E-2</v>
      </c>
      <c r="DB9" s="91">
        <f t="shared" si="51"/>
        <v>7.6999999999999999E-2</v>
      </c>
      <c r="DC9" s="158">
        <f t="shared" si="52"/>
        <v>0.10000000000000009</v>
      </c>
      <c r="DD9" s="184">
        <v>0</v>
      </c>
    </row>
    <row r="10" spans="2:108" s="16" customFormat="1" ht="13.5" customHeight="1">
      <c r="B10" s="54">
        <v>4</v>
      </c>
      <c r="C10" s="206" t="s">
        <v>84</v>
      </c>
      <c r="D10" s="80">
        <v>18</v>
      </c>
      <c r="E10" s="80">
        <v>2</v>
      </c>
      <c r="F10" s="80">
        <v>0</v>
      </c>
      <c r="G10" s="55">
        <f t="shared" si="2"/>
        <v>0.1111111111111111</v>
      </c>
      <c r="H10" s="55">
        <f t="shared" si="3"/>
        <v>0</v>
      </c>
      <c r="I10" s="80">
        <v>41500</v>
      </c>
      <c r="J10" s="80">
        <v>0</v>
      </c>
      <c r="K10" s="80">
        <f t="shared" si="4"/>
        <v>20750</v>
      </c>
      <c r="L10" s="80" t="str">
        <f t="shared" si="5"/>
        <v>-</v>
      </c>
      <c r="M10" s="80">
        <v>71</v>
      </c>
      <c r="N10" s="80">
        <v>12</v>
      </c>
      <c r="O10" s="80">
        <v>7</v>
      </c>
      <c r="P10" s="55">
        <f t="shared" si="6"/>
        <v>0.16901408450704225</v>
      </c>
      <c r="Q10" s="55">
        <f t="shared" si="7"/>
        <v>9.8591549295774641E-2</v>
      </c>
      <c r="R10" s="80">
        <v>8871720</v>
      </c>
      <c r="S10" s="80">
        <v>8448020</v>
      </c>
      <c r="T10" s="80">
        <f t="shared" si="8"/>
        <v>739310</v>
      </c>
      <c r="U10" s="80">
        <f t="shared" si="9"/>
        <v>1206860</v>
      </c>
      <c r="V10" s="80">
        <v>3403</v>
      </c>
      <c r="W10" s="80">
        <v>133</v>
      </c>
      <c r="X10" s="80">
        <v>60</v>
      </c>
      <c r="Y10" s="55">
        <f t="shared" si="10"/>
        <v>3.908316191595651E-2</v>
      </c>
      <c r="Z10" s="55">
        <f t="shared" si="11"/>
        <v>1.7631501616220981E-2</v>
      </c>
      <c r="AA10" s="80">
        <v>38265070</v>
      </c>
      <c r="AB10" s="80">
        <v>29246810</v>
      </c>
      <c r="AC10" s="80">
        <f t="shared" si="12"/>
        <v>287707.29323308269</v>
      </c>
      <c r="AD10" s="80">
        <f t="shared" si="13"/>
        <v>487446.83333333331</v>
      </c>
      <c r="AE10" s="80">
        <v>3068</v>
      </c>
      <c r="AF10" s="80">
        <v>240</v>
      </c>
      <c r="AG10" s="80">
        <v>103</v>
      </c>
      <c r="AH10" s="55">
        <f t="shared" si="14"/>
        <v>7.822685788787484E-2</v>
      </c>
      <c r="AI10" s="55">
        <f t="shared" si="15"/>
        <v>3.3572359843546284E-2</v>
      </c>
      <c r="AJ10" s="80">
        <v>63958150</v>
      </c>
      <c r="AK10" s="80">
        <v>50666120</v>
      </c>
      <c r="AL10" s="80">
        <f t="shared" si="16"/>
        <v>266492.29166666669</v>
      </c>
      <c r="AM10" s="80">
        <f t="shared" si="17"/>
        <v>491904.07766990294</v>
      </c>
      <c r="AN10" s="80">
        <v>2282</v>
      </c>
      <c r="AO10" s="80">
        <v>348</v>
      </c>
      <c r="AP10" s="80">
        <v>198</v>
      </c>
      <c r="AQ10" s="55">
        <f t="shared" si="18"/>
        <v>0.15249780893952672</v>
      </c>
      <c r="AR10" s="55">
        <f t="shared" si="19"/>
        <v>8.6765994741454869E-2</v>
      </c>
      <c r="AS10" s="80">
        <v>100581190</v>
      </c>
      <c r="AT10" s="80">
        <v>85227680</v>
      </c>
      <c r="AU10" s="80">
        <f t="shared" si="20"/>
        <v>289026.408045977</v>
      </c>
      <c r="AV10" s="80">
        <f t="shared" si="21"/>
        <v>430442.82828282827</v>
      </c>
      <c r="AW10" s="80">
        <v>1125</v>
      </c>
      <c r="AX10" s="80">
        <v>271</v>
      </c>
      <c r="AY10" s="80">
        <v>168</v>
      </c>
      <c r="AZ10" s="55">
        <f t="shared" si="22"/>
        <v>0.2408888888888889</v>
      </c>
      <c r="BA10" s="55">
        <f t="shared" si="23"/>
        <v>0.14933333333333335</v>
      </c>
      <c r="BB10" s="80">
        <v>80042980</v>
      </c>
      <c r="BC10" s="80">
        <v>61187250</v>
      </c>
      <c r="BD10" s="80">
        <f t="shared" si="24"/>
        <v>295361.54981549818</v>
      </c>
      <c r="BE10" s="80">
        <f t="shared" si="25"/>
        <v>364209.82142857142</v>
      </c>
      <c r="BF10" s="80">
        <v>458</v>
      </c>
      <c r="BG10" s="80">
        <v>119</v>
      </c>
      <c r="BH10" s="80">
        <v>88</v>
      </c>
      <c r="BI10" s="55">
        <f t="shared" si="26"/>
        <v>0.25982532751091703</v>
      </c>
      <c r="BJ10" s="55">
        <f t="shared" si="27"/>
        <v>0.19213973799126638</v>
      </c>
      <c r="BK10" s="80">
        <v>40495670</v>
      </c>
      <c r="BL10" s="80">
        <v>35063640</v>
      </c>
      <c r="BM10" s="80">
        <f t="shared" si="28"/>
        <v>340299.74789915967</v>
      </c>
      <c r="BN10" s="80">
        <f t="shared" si="29"/>
        <v>398450.45454545453</v>
      </c>
      <c r="BO10" s="80">
        <f t="shared" si="30"/>
        <v>10425</v>
      </c>
      <c r="BP10" s="80">
        <f t="shared" si="31"/>
        <v>1125</v>
      </c>
      <c r="BQ10" s="80">
        <f t="shared" si="31"/>
        <v>624</v>
      </c>
      <c r="BR10" s="55">
        <f t="shared" si="32"/>
        <v>0.1079136690647482</v>
      </c>
      <c r="BS10" s="55">
        <f t="shared" si="33"/>
        <v>5.9856115107913672E-2</v>
      </c>
      <c r="BT10" s="80">
        <f>SUM(I10,R10,AA10,AJ10,AS10,BB10,BK10)</f>
        <v>332256280</v>
      </c>
      <c r="BU10" s="80">
        <f t="shared" si="34"/>
        <v>269839520</v>
      </c>
      <c r="BV10" s="80">
        <f t="shared" si="35"/>
        <v>295338.91555555555</v>
      </c>
      <c r="BW10" s="80">
        <f t="shared" si="36"/>
        <v>432435.12820512819</v>
      </c>
      <c r="BY10" s="95">
        <v>4</v>
      </c>
      <c r="BZ10" s="206" t="s">
        <v>84</v>
      </c>
      <c r="CA10" s="155">
        <v>10015</v>
      </c>
      <c r="CB10" s="155">
        <v>1075</v>
      </c>
      <c r="CC10" s="155">
        <v>606</v>
      </c>
      <c r="CD10" s="28">
        <v>0.10733899151273091</v>
      </c>
      <c r="CE10" s="28">
        <v>6.0509236145781325E-2</v>
      </c>
      <c r="CF10" s="155">
        <v>317081410</v>
      </c>
      <c r="CG10" s="155">
        <v>260166350</v>
      </c>
      <c r="CH10" s="155">
        <v>294959.4511627907</v>
      </c>
      <c r="CI10" s="155">
        <v>429317.40924092411</v>
      </c>
      <c r="CK10" s="43" t="str">
        <f t="shared" si="37"/>
        <v>池田市</v>
      </c>
      <c r="CL10" s="91">
        <f t="shared" si="0"/>
        <v>0.14111092159872649</v>
      </c>
      <c r="CM10" s="102">
        <f t="shared" si="38"/>
        <v>0.14099999999999999</v>
      </c>
      <c r="CN10" s="102">
        <f t="shared" si="39"/>
        <v>0.13577444597096947</v>
      </c>
      <c r="CO10" s="102">
        <f t="shared" si="40"/>
        <v>0.13600000000000001</v>
      </c>
      <c r="CP10" s="157">
        <f t="shared" si="41"/>
        <v>0.49999999999999767</v>
      </c>
      <c r="CQ10" s="43" t="str">
        <f t="shared" si="42"/>
        <v>八尾市</v>
      </c>
      <c r="CR10" s="91">
        <f t="shared" si="1"/>
        <v>9.4361103669970539E-2</v>
      </c>
      <c r="CS10" s="91">
        <f t="shared" si="43"/>
        <v>9.4E-2</v>
      </c>
      <c r="CT10" s="102">
        <f t="shared" si="44"/>
        <v>9.1799151475593269E-2</v>
      </c>
      <c r="CU10" s="102">
        <f t="shared" si="45"/>
        <v>9.1999999999999998E-2</v>
      </c>
      <c r="CV10" s="157">
        <f t="shared" si="46"/>
        <v>0.20000000000000018</v>
      </c>
      <c r="CW10" s="44"/>
      <c r="CX10" s="91">
        <f t="shared" si="47"/>
        <v>0.123</v>
      </c>
      <c r="CY10" s="91">
        <f t="shared" si="48"/>
        <v>0.11899999999999999</v>
      </c>
      <c r="CZ10" s="158">
        <f t="shared" si="49"/>
        <v>0.40000000000000036</v>
      </c>
      <c r="DA10" s="91">
        <f t="shared" si="50"/>
        <v>7.8E-2</v>
      </c>
      <c r="DB10" s="91">
        <f t="shared" si="51"/>
        <v>7.6999999999999999E-2</v>
      </c>
      <c r="DC10" s="158">
        <f t="shared" si="52"/>
        <v>0.10000000000000009</v>
      </c>
      <c r="DD10" s="184">
        <v>0</v>
      </c>
    </row>
    <row r="11" spans="2:108" s="16" customFormat="1" ht="13.5" customHeight="1">
      <c r="B11" s="54">
        <v>5</v>
      </c>
      <c r="C11" s="206" t="s">
        <v>85</v>
      </c>
      <c r="D11" s="80">
        <v>12</v>
      </c>
      <c r="E11" s="80">
        <v>0</v>
      </c>
      <c r="F11" s="80">
        <v>0</v>
      </c>
      <c r="G11" s="55">
        <f t="shared" si="2"/>
        <v>0</v>
      </c>
      <c r="H11" s="55">
        <f t="shared" si="3"/>
        <v>0</v>
      </c>
      <c r="I11" s="80">
        <v>0</v>
      </c>
      <c r="J11" s="80">
        <v>0</v>
      </c>
      <c r="K11" s="80" t="str">
        <f t="shared" si="4"/>
        <v>-</v>
      </c>
      <c r="L11" s="80" t="str">
        <f t="shared" si="5"/>
        <v>-</v>
      </c>
      <c r="M11" s="80">
        <v>68</v>
      </c>
      <c r="N11" s="80">
        <v>3</v>
      </c>
      <c r="O11" s="80">
        <v>0</v>
      </c>
      <c r="P11" s="55">
        <f t="shared" si="6"/>
        <v>4.4117647058823532E-2</v>
      </c>
      <c r="Q11" s="55">
        <f t="shared" si="7"/>
        <v>0</v>
      </c>
      <c r="R11" s="80">
        <v>216050</v>
      </c>
      <c r="S11" s="80">
        <v>0</v>
      </c>
      <c r="T11" s="80">
        <f t="shared" si="8"/>
        <v>72016.666666666672</v>
      </c>
      <c r="U11" s="80" t="str">
        <f t="shared" si="9"/>
        <v>-</v>
      </c>
      <c r="V11" s="80">
        <v>3235</v>
      </c>
      <c r="W11" s="80">
        <v>127</v>
      </c>
      <c r="X11" s="80">
        <v>55</v>
      </c>
      <c r="Y11" s="55">
        <f t="shared" si="10"/>
        <v>3.9258114374034002E-2</v>
      </c>
      <c r="Z11" s="55">
        <f t="shared" si="11"/>
        <v>1.7001545595054096E-2</v>
      </c>
      <c r="AA11" s="80">
        <v>35815250</v>
      </c>
      <c r="AB11" s="80">
        <v>19991250</v>
      </c>
      <c r="AC11" s="80">
        <f t="shared" si="12"/>
        <v>282009.84251968504</v>
      </c>
      <c r="AD11" s="80">
        <f t="shared" si="13"/>
        <v>363477.27272727271</v>
      </c>
      <c r="AE11" s="80">
        <v>2645</v>
      </c>
      <c r="AF11" s="80">
        <v>231</v>
      </c>
      <c r="AG11" s="80">
        <v>117</v>
      </c>
      <c r="AH11" s="55">
        <f t="shared" si="14"/>
        <v>8.7334593572778826E-2</v>
      </c>
      <c r="AI11" s="55">
        <f t="shared" si="15"/>
        <v>4.4234404536862004E-2</v>
      </c>
      <c r="AJ11" s="80">
        <v>60447310</v>
      </c>
      <c r="AK11" s="80">
        <v>49470920</v>
      </c>
      <c r="AL11" s="80">
        <f t="shared" si="16"/>
        <v>261676.66666666666</v>
      </c>
      <c r="AM11" s="80">
        <f t="shared" si="17"/>
        <v>422828.37606837606</v>
      </c>
      <c r="AN11" s="80">
        <v>1924</v>
      </c>
      <c r="AO11" s="80">
        <v>315</v>
      </c>
      <c r="AP11" s="80">
        <v>165</v>
      </c>
      <c r="AQ11" s="55">
        <f t="shared" si="18"/>
        <v>0.16372141372141372</v>
      </c>
      <c r="AR11" s="55">
        <f t="shared" si="19"/>
        <v>8.5758835758835764E-2</v>
      </c>
      <c r="AS11" s="80">
        <v>83395660</v>
      </c>
      <c r="AT11" s="80">
        <v>66449420</v>
      </c>
      <c r="AU11" s="80">
        <f t="shared" si="20"/>
        <v>264748.12698412698</v>
      </c>
      <c r="AV11" s="80">
        <f t="shared" si="21"/>
        <v>402723.75757575757</v>
      </c>
      <c r="AW11" s="80">
        <v>999</v>
      </c>
      <c r="AX11" s="80">
        <v>267</v>
      </c>
      <c r="AY11" s="80">
        <v>179</v>
      </c>
      <c r="AZ11" s="55">
        <f t="shared" si="22"/>
        <v>0.26726726726726729</v>
      </c>
      <c r="BA11" s="55">
        <f t="shared" si="23"/>
        <v>0.17917917917917917</v>
      </c>
      <c r="BB11" s="80">
        <v>83946400</v>
      </c>
      <c r="BC11" s="80">
        <v>70528690</v>
      </c>
      <c r="BD11" s="80">
        <f t="shared" si="24"/>
        <v>314405.99250936328</v>
      </c>
      <c r="BE11" s="80">
        <f t="shared" si="25"/>
        <v>394015.02793296089</v>
      </c>
      <c r="BF11" s="80">
        <v>457</v>
      </c>
      <c r="BG11" s="80">
        <v>143</v>
      </c>
      <c r="BH11" s="80">
        <v>104</v>
      </c>
      <c r="BI11" s="55">
        <f t="shared" si="26"/>
        <v>0.31291028446389496</v>
      </c>
      <c r="BJ11" s="55">
        <f t="shared" si="27"/>
        <v>0.2275711159737418</v>
      </c>
      <c r="BK11" s="80">
        <v>47779180</v>
      </c>
      <c r="BL11" s="80">
        <v>40791930</v>
      </c>
      <c r="BM11" s="80">
        <f t="shared" si="28"/>
        <v>334120.13986013987</v>
      </c>
      <c r="BN11" s="80">
        <f t="shared" si="29"/>
        <v>392230.09615384613</v>
      </c>
      <c r="BO11" s="80">
        <f t="shared" si="30"/>
        <v>9340</v>
      </c>
      <c r="BP11" s="80">
        <f t="shared" si="31"/>
        <v>1086</v>
      </c>
      <c r="BQ11" s="80">
        <f t="shared" si="31"/>
        <v>620</v>
      </c>
      <c r="BR11" s="55">
        <f t="shared" si="32"/>
        <v>0.11627408993576017</v>
      </c>
      <c r="BS11" s="55">
        <f t="shared" si="33"/>
        <v>6.638115631691649E-2</v>
      </c>
      <c r="BT11" s="80">
        <f>SUM(I11,R11,AA11,AJ11,AS11,BB11,BK11)</f>
        <v>311599850</v>
      </c>
      <c r="BU11" s="80">
        <f t="shared" si="34"/>
        <v>247232210</v>
      </c>
      <c r="BV11" s="80">
        <f t="shared" si="35"/>
        <v>286924.35543278087</v>
      </c>
      <c r="BW11" s="80">
        <f t="shared" si="36"/>
        <v>398761.62903225806</v>
      </c>
      <c r="BY11" s="95">
        <v>5</v>
      </c>
      <c r="BZ11" s="206" t="s">
        <v>85</v>
      </c>
      <c r="CA11" s="155">
        <v>8822</v>
      </c>
      <c r="CB11" s="155">
        <v>1000</v>
      </c>
      <c r="CC11" s="155">
        <v>611</v>
      </c>
      <c r="CD11" s="28">
        <v>0.11335298118340513</v>
      </c>
      <c r="CE11" s="28">
        <v>6.9258671503060532E-2</v>
      </c>
      <c r="CF11" s="155">
        <v>290041440</v>
      </c>
      <c r="CG11" s="155">
        <v>237673170</v>
      </c>
      <c r="CH11" s="155">
        <v>290041.44</v>
      </c>
      <c r="CI11" s="155">
        <v>388990.45826513914</v>
      </c>
      <c r="CK11" s="43" t="str">
        <f t="shared" si="37"/>
        <v>阿倍野区</v>
      </c>
      <c r="CL11" s="91">
        <f t="shared" si="0"/>
        <v>0.14035486806187444</v>
      </c>
      <c r="CM11" s="102">
        <f t="shared" si="38"/>
        <v>0.14000000000000001</v>
      </c>
      <c r="CN11" s="102">
        <f t="shared" si="39"/>
        <v>0.13051676389134406</v>
      </c>
      <c r="CO11" s="102">
        <f t="shared" si="40"/>
        <v>0.13100000000000001</v>
      </c>
      <c r="CP11" s="157">
        <f t="shared" si="41"/>
        <v>0.9000000000000008</v>
      </c>
      <c r="CQ11" s="43" t="str">
        <f t="shared" si="42"/>
        <v>旭区</v>
      </c>
      <c r="CR11" s="91">
        <f t="shared" si="1"/>
        <v>9.4005533353827234E-2</v>
      </c>
      <c r="CS11" s="91">
        <f t="shared" si="43"/>
        <v>9.4E-2</v>
      </c>
      <c r="CT11" s="102">
        <f t="shared" si="44"/>
        <v>9.0163413238379855E-2</v>
      </c>
      <c r="CU11" s="102">
        <f t="shared" si="45"/>
        <v>0.09</v>
      </c>
      <c r="CV11" s="157">
        <f t="shared" si="46"/>
        <v>0.40000000000000036</v>
      </c>
      <c r="CW11" s="44"/>
      <c r="CX11" s="91">
        <f t="shared" si="47"/>
        <v>0.123</v>
      </c>
      <c r="CY11" s="91">
        <f t="shared" si="48"/>
        <v>0.11899999999999999</v>
      </c>
      <c r="CZ11" s="158">
        <f t="shared" si="49"/>
        <v>0.40000000000000036</v>
      </c>
      <c r="DA11" s="91">
        <f t="shared" si="50"/>
        <v>7.8E-2</v>
      </c>
      <c r="DB11" s="91">
        <f t="shared" si="51"/>
        <v>7.6999999999999999E-2</v>
      </c>
      <c r="DC11" s="158">
        <f t="shared" si="52"/>
        <v>0.10000000000000009</v>
      </c>
      <c r="DD11" s="184">
        <v>0</v>
      </c>
    </row>
    <row r="12" spans="2:108" s="16" customFormat="1" ht="13.5" customHeight="1">
      <c r="B12" s="54">
        <v>6</v>
      </c>
      <c r="C12" s="206" t="s">
        <v>86</v>
      </c>
      <c r="D12" s="80">
        <v>13</v>
      </c>
      <c r="E12" s="80">
        <v>1</v>
      </c>
      <c r="F12" s="80">
        <v>1</v>
      </c>
      <c r="G12" s="55">
        <f t="shared" si="2"/>
        <v>7.6923076923076927E-2</v>
      </c>
      <c r="H12" s="55">
        <f t="shared" si="3"/>
        <v>7.6923076923076927E-2</v>
      </c>
      <c r="I12" s="80">
        <v>739120</v>
      </c>
      <c r="J12" s="80">
        <v>739120</v>
      </c>
      <c r="K12" s="80">
        <f t="shared" si="4"/>
        <v>739120</v>
      </c>
      <c r="L12" s="80">
        <f t="shared" si="5"/>
        <v>739120</v>
      </c>
      <c r="M12" s="80">
        <v>109</v>
      </c>
      <c r="N12" s="80">
        <v>14</v>
      </c>
      <c r="O12" s="80">
        <v>11</v>
      </c>
      <c r="P12" s="55">
        <f t="shared" si="6"/>
        <v>0.12844036697247707</v>
      </c>
      <c r="Q12" s="55">
        <f t="shared" si="7"/>
        <v>0.10091743119266056</v>
      </c>
      <c r="R12" s="80">
        <v>6009910</v>
      </c>
      <c r="S12" s="80">
        <v>5147130</v>
      </c>
      <c r="T12" s="80">
        <f t="shared" si="8"/>
        <v>429279.28571428574</v>
      </c>
      <c r="U12" s="80">
        <f t="shared" si="9"/>
        <v>467920.90909090912</v>
      </c>
      <c r="V12" s="80">
        <v>4154</v>
      </c>
      <c r="W12" s="80">
        <v>141</v>
      </c>
      <c r="X12" s="80">
        <v>70</v>
      </c>
      <c r="Y12" s="55">
        <f t="shared" si="10"/>
        <v>3.3943187289359654E-2</v>
      </c>
      <c r="Z12" s="55">
        <f t="shared" si="11"/>
        <v>1.6851227732306212E-2</v>
      </c>
      <c r="AA12" s="80">
        <v>42026360</v>
      </c>
      <c r="AB12" s="80">
        <v>33192910</v>
      </c>
      <c r="AC12" s="80">
        <f t="shared" si="12"/>
        <v>298059.29078014183</v>
      </c>
      <c r="AD12" s="80">
        <f t="shared" si="13"/>
        <v>474184.42857142858</v>
      </c>
      <c r="AE12" s="80">
        <v>3871</v>
      </c>
      <c r="AF12" s="80">
        <v>269</v>
      </c>
      <c r="AG12" s="80">
        <v>167</v>
      </c>
      <c r="AH12" s="55">
        <f t="shared" si="14"/>
        <v>6.9491087574270208E-2</v>
      </c>
      <c r="AI12" s="55">
        <f t="shared" si="15"/>
        <v>4.3141307155773703E-2</v>
      </c>
      <c r="AJ12" s="80">
        <v>86261780</v>
      </c>
      <c r="AK12" s="80">
        <v>73205020</v>
      </c>
      <c r="AL12" s="80">
        <f t="shared" si="16"/>
        <v>320675.76208178437</v>
      </c>
      <c r="AM12" s="80">
        <f t="shared" si="17"/>
        <v>438353.41317365272</v>
      </c>
      <c r="AN12" s="80">
        <v>2775</v>
      </c>
      <c r="AO12" s="80">
        <v>331</v>
      </c>
      <c r="AP12" s="80">
        <v>185</v>
      </c>
      <c r="AQ12" s="55">
        <f t="shared" si="18"/>
        <v>0.11927927927927928</v>
      </c>
      <c r="AR12" s="55">
        <f t="shared" si="19"/>
        <v>6.6666666666666666E-2</v>
      </c>
      <c r="AS12" s="80">
        <v>97912710</v>
      </c>
      <c r="AT12" s="80">
        <v>72205200</v>
      </c>
      <c r="AU12" s="80">
        <f t="shared" si="20"/>
        <v>295808.79154078552</v>
      </c>
      <c r="AV12" s="80">
        <f t="shared" si="21"/>
        <v>390298.3783783784</v>
      </c>
      <c r="AW12" s="80">
        <v>1352</v>
      </c>
      <c r="AX12" s="80">
        <v>287</v>
      </c>
      <c r="AY12" s="80">
        <v>189</v>
      </c>
      <c r="AZ12" s="55">
        <f t="shared" si="22"/>
        <v>0.21227810650887574</v>
      </c>
      <c r="BA12" s="55">
        <f t="shared" si="23"/>
        <v>0.13979289940828402</v>
      </c>
      <c r="BB12" s="80">
        <v>81293850</v>
      </c>
      <c r="BC12" s="80">
        <v>68464830</v>
      </c>
      <c r="BD12" s="80">
        <f t="shared" si="24"/>
        <v>283253.83275261323</v>
      </c>
      <c r="BE12" s="80">
        <f t="shared" si="25"/>
        <v>362247.77777777775</v>
      </c>
      <c r="BF12" s="80">
        <v>500</v>
      </c>
      <c r="BG12" s="80">
        <v>127</v>
      </c>
      <c r="BH12" s="80">
        <v>89</v>
      </c>
      <c r="BI12" s="55">
        <f t="shared" si="26"/>
        <v>0.254</v>
      </c>
      <c r="BJ12" s="55">
        <f t="shared" si="27"/>
        <v>0.17799999999999999</v>
      </c>
      <c r="BK12" s="80">
        <v>43001200</v>
      </c>
      <c r="BL12" s="80">
        <v>36957920</v>
      </c>
      <c r="BM12" s="80">
        <f t="shared" si="28"/>
        <v>338592.12598425196</v>
      </c>
      <c r="BN12" s="80">
        <f t="shared" si="29"/>
        <v>415257.52808988764</v>
      </c>
      <c r="BO12" s="80">
        <f t="shared" si="30"/>
        <v>12774</v>
      </c>
      <c r="BP12" s="80">
        <f t="shared" si="31"/>
        <v>1170</v>
      </c>
      <c r="BQ12" s="80">
        <f t="shared" si="31"/>
        <v>712</v>
      </c>
      <c r="BR12" s="55">
        <f t="shared" si="32"/>
        <v>9.1592296852982619E-2</v>
      </c>
      <c r="BS12" s="55">
        <f t="shared" si="33"/>
        <v>5.573821825583216E-2</v>
      </c>
      <c r="BT12" s="80">
        <f t="shared" si="34"/>
        <v>357244930</v>
      </c>
      <c r="BU12" s="80">
        <f t="shared" si="34"/>
        <v>289912130</v>
      </c>
      <c r="BV12" s="80">
        <f t="shared" si="35"/>
        <v>305337.547008547</v>
      </c>
      <c r="BW12" s="80">
        <f t="shared" si="36"/>
        <v>407179.95786516852</v>
      </c>
      <c r="BY12" s="95">
        <v>6</v>
      </c>
      <c r="BZ12" s="206" t="s">
        <v>86</v>
      </c>
      <c r="CA12" s="155">
        <v>12352</v>
      </c>
      <c r="CB12" s="155">
        <v>1008</v>
      </c>
      <c r="CC12" s="155">
        <v>625</v>
      </c>
      <c r="CD12" s="28">
        <v>8.1606217616580309E-2</v>
      </c>
      <c r="CE12" s="28">
        <v>5.0599093264248704E-2</v>
      </c>
      <c r="CF12" s="155">
        <v>295983530</v>
      </c>
      <c r="CG12" s="155">
        <v>247338050</v>
      </c>
      <c r="CH12" s="155">
        <v>293634.45436507935</v>
      </c>
      <c r="CI12" s="155">
        <v>395740.88</v>
      </c>
      <c r="CK12" s="43" t="str">
        <f t="shared" si="37"/>
        <v>豊中市</v>
      </c>
      <c r="CL12" s="91">
        <f t="shared" si="0"/>
        <v>0.1396919114991442</v>
      </c>
      <c r="CM12" s="102">
        <f t="shared" si="38"/>
        <v>0.14000000000000001</v>
      </c>
      <c r="CN12" s="102">
        <f t="shared" si="39"/>
        <v>0.13220344577199816</v>
      </c>
      <c r="CO12" s="102">
        <f t="shared" si="40"/>
        <v>0.13200000000000001</v>
      </c>
      <c r="CP12" s="157">
        <f t="shared" si="41"/>
        <v>0.80000000000000071</v>
      </c>
      <c r="CQ12" s="43" t="str">
        <f t="shared" si="42"/>
        <v>豊中市</v>
      </c>
      <c r="CR12" s="91">
        <f t="shared" si="1"/>
        <v>9.2756308590989753E-2</v>
      </c>
      <c r="CS12" s="91">
        <f t="shared" si="43"/>
        <v>9.2999999999999999E-2</v>
      </c>
      <c r="CT12" s="102">
        <f t="shared" si="44"/>
        <v>8.8207142385636012E-2</v>
      </c>
      <c r="CU12" s="102">
        <f t="shared" si="45"/>
        <v>8.7999999999999995E-2</v>
      </c>
      <c r="CV12" s="157">
        <f t="shared" si="46"/>
        <v>0.50000000000000044</v>
      </c>
      <c r="CW12" s="44"/>
      <c r="CX12" s="91">
        <f t="shared" si="47"/>
        <v>0.123</v>
      </c>
      <c r="CY12" s="91">
        <f t="shared" si="48"/>
        <v>0.11899999999999999</v>
      </c>
      <c r="CZ12" s="158">
        <f t="shared" si="49"/>
        <v>0.40000000000000036</v>
      </c>
      <c r="DA12" s="91">
        <f t="shared" si="50"/>
        <v>7.8E-2</v>
      </c>
      <c r="DB12" s="91">
        <f t="shared" si="51"/>
        <v>7.6999999999999999E-2</v>
      </c>
      <c r="DC12" s="158">
        <f t="shared" si="52"/>
        <v>0.10000000000000009</v>
      </c>
      <c r="DD12" s="184">
        <v>0</v>
      </c>
    </row>
    <row r="13" spans="2:108" s="16" customFormat="1" ht="13.5" customHeight="1">
      <c r="B13" s="54">
        <v>7</v>
      </c>
      <c r="C13" s="206" t="s">
        <v>87</v>
      </c>
      <c r="D13" s="80">
        <v>25</v>
      </c>
      <c r="E13" s="80">
        <v>7</v>
      </c>
      <c r="F13" s="80">
        <v>5</v>
      </c>
      <c r="G13" s="55">
        <f t="shared" si="2"/>
        <v>0.28000000000000003</v>
      </c>
      <c r="H13" s="55">
        <f t="shared" si="3"/>
        <v>0.2</v>
      </c>
      <c r="I13" s="80">
        <v>3369260</v>
      </c>
      <c r="J13" s="80">
        <v>1736350</v>
      </c>
      <c r="K13" s="80">
        <f t="shared" si="4"/>
        <v>481322.85714285716</v>
      </c>
      <c r="L13" s="80">
        <f t="shared" si="5"/>
        <v>347270</v>
      </c>
      <c r="M13" s="80">
        <v>108</v>
      </c>
      <c r="N13" s="80">
        <v>16</v>
      </c>
      <c r="O13" s="80">
        <v>9</v>
      </c>
      <c r="P13" s="55">
        <f t="shared" si="6"/>
        <v>0.14814814814814814</v>
      </c>
      <c r="Q13" s="55">
        <f t="shared" si="7"/>
        <v>8.3333333333333329E-2</v>
      </c>
      <c r="R13" s="80">
        <v>9496770</v>
      </c>
      <c r="S13" s="80">
        <v>5764220</v>
      </c>
      <c r="T13" s="80">
        <f t="shared" si="8"/>
        <v>593548.125</v>
      </c>
      <c r="U13" s="80">
        <f t="shared" si="9"/>
        <v>640468.88888888888</v>
      </c>
      <c r="V13" s="80">
        <v>3947</v>
      </c>
      <c r="W13" s="80">
        <v>150</v>
      </c>
      <c r="X13" s="80">
        <v>79</v>
      </c>
      <c r="Y13" s="55">
        <f t="shared" si="10"/>
        <v>3.8003546997719788E-2</v>
      </c>
      <c r="Z13" s="55">
        <f t="shared" si="11"/>
        <v>2.0015201418799089E-2</v>
      </c>
      <c r="AA13" s="80">
        <v>44048380</v>
      </c>
      <c r="AB13" s="80">
        <v>34489180</v>
      </c>
      <c r="AC13" s="80">
        <f t="shared" si="12"/>
        <v>293655.86666666664</v>
      </c>
      <c r="AD13" s="80">
        <f t="shared" si="13"/>
        <v>436571.89873417723</v>
      </c>
      <c r="AE13" s="80">
        <v>3441</v>
      </c>
      <c r="AF13" s="80">
        <v>253</v>
      </c>
      <c r="AG13" s="80">
        <v>133</v>
      </c>
      <c r="AH13" s="55">
        <f t="shared" si="14"/>
        <v>7.3525138041267077E-2</v>
      </c>
      <c r="AI13" s="55">
        <f t="shared" si="15"/>
        <v>3.8651554780587037E-2</v>
      </c>
      <c r="AJ13" s="80">
        <v>72656990</v>
      </c>
      <c r="AK13" s="80">
        <v>56926480</v>
      </c>
      <c r="AL13" s="80">
        <f t="shared" si="16"/>
        <v>287181.77865612647</v>
      </c>
      <c r="AM13" s="80">
        <f t="shared" si="17"/>
        <v>428018.64661654137</v>
      </c>
      <c r="AN13" s="80">
        <v>2350</v>
      </c>
      <c r="AO13" s="80">
        <v>299</v>
      </c>
      <c r="AP13" s="80">
        <v>181</v>
      </c>
      <c r="AQ13" s="55">
        <f t="shared" si="18"/>
        <v>0.12723404255319148</v>
      </c>
      <c r="AR13" s="55">
        <f t="shared" si="19"/>
        <v>7.7021276595744675E-2</v>
      </c>
      <c r="AS13" s="80">
        <v>84815920</v>
      </c>
      <c r="AT13" s="80">
        <v>68457260</v>
      </c>
      <c r="AU13" s="80">
        <f t="shared" si="20"/>
        <v>283665.28428093647</v>
      </c>
      <c r="AV13" s="80">
        <f t="shared" si="21"/>
        <v>378216.90607734805</v>
      </c>
      <c r="AW13" s="80">
        <v>1168</v>
      </c>
      <c r="AX13" s="80">
        <v>239</v>
      </c>
      <c r="AY13" s="80">
        <v>167</v>
      </c>
      <c r="AZ13" s="55">
        <f t="shared" si="22"/>
        <v>0.20462328767123289</v>
      </c>
      <c r="BA13" s="55">
        <f t="shared" si="23"/>
        <v>0.14297945205479451</v>
      </c>
      <c r="BB13" s="80">
        <v>77891040</v>
      </c>
      <c r="BC13" s="80">
        <v>69583110</v>
      </c>
      <c r="BD13" s="80">
        <f t="shared" si="24"/>
        <v>325903.93305439333</v>
      </c>
      <c r="BE13" s="80">
        <f t="shared" si="25"/>
        <v>416665.32934131735</v>
      </c>
      <c r="BF13" s="80">
        <v>423</v>
      </c>
      <c r="BG13" s="80">
        <v>109</v>
      </c>
      <c r="BH13" s="80">
        <v>85</v>
      </c>
      <c r="BI13" s="55">
        <f t="shared" si="26"/>
        <v>0.25768321513002362</v>
      </c>
      <c r="BJ13" s="55">
        <f t="shared" si="27"/>
        <v>0.20094562647754138</v>
      </c>
      <c r="BK13" s="80">
        <v>38145710</v>
      </c>
      <c r="BL13" s="80">
        <v>32732060</v>
      </c>
      <c r="BM13" s="80">
        <f t="shared" si="28"/>
        <v>349960.64220183488</v>
      </c>
      <c r="BN13" s="80">
        <f t="shared" si="29"/>
        <v>385083.0588235294</v>
      </c>
      <c r="BO13" s="80">
        <f t="shared" si="30"/>
        <v>11462</v>
      </c>
      <c r="BP13" s="80">
        <f t="shared" si="31"/>
        <v>1073</v>
      </c>
      <c r="BQ13" s="80">
        <f t="shared" si="31"/>
        <v>659</v>
      </c>
      <c r="BR13" s="55">
        <f t="shared" si="32"/>
        <v>9.3613679986040838E-2</v>
      </c>
      <c r="BS13" s="55">
        <f t="shared" si="33"/>
        <v>5.7494329087419298E-2</v>
      </c>
      <c r="BT13" s="80">
        <f t="shared" si="34"/>
        <v>330424070</v>
      </c>
      <c r="BU13" s="80">
        <f t="shared" si="34"/>
        <v>269688660</v>
      </c>
      <c r="BV13" s="80">
        <f t="shared" si="35"/>
        <v>307944.147250699</v>
      </c>
      <c r="BW13" s="80">
        <f t="shared" si="36"/>
        <v>409239.24127465859</v>
      </c>
      <c r="BY13" s="95">
        <v>7</v>
      </c>
      <c r="BZ13" s="206" t="s">
        <v>87</v>
      </c>
      <c r="CA13" s="155">
        <v>11002</v>
      </c>
      <c r="CB13" s="155">
        <v>1007</v>
      </c>
      <c r="CC13" s="155">
        <v>630</v>
      </c>
      <c r="CD13" s="28">
        <v>9.1528812943101251E-2</v>
      </c>
      <c r="CE13" s="28">
        <v>5.7262315942555896E-2</v>
      </c>
      <c r="CF13" s="155">
        <v>306662800</v>
      </c>
      <c r="CG13" s="155">
        <v>245447250</v>
      </c>
      <c r="CH13" s="155">
        <v>304531.08242303872</v>
      </c>
      <c r="CI13" s="155">
        <v>389598.80952380953</v>
      </c>
      <c r="CK13" s="43" t="str">
        <f t="shared" si="37"/>
        <v>東住吉区</v>
      </c>
      <c r="CL13" s="91">
        <f t="shared" si="0"/>
        <v>0.139104797641383</v>
      </c>
      <c r="CM13" s="102">
        <f t="shared" si="38"/>
        <v>0.13900000000000001</v>
      </c>
      <c r="CN13" s="102">
        <f t="shared" ref="CN13:CN76" si="53">VLOOKUP(CK13,$BZ$7:$CI$80,5,FALSE)</f>
        <v>0.13642029453857163</v>
      </c>
      <c r="CO13" s="102">
        <f t="shared" si="40"/>
        <v>0.13600000000000001</v>
      </c>
      <c r="CP13" s="157">
        <f t="shared" ref="CP13:CP76" si="54">(CM13-CO13)*100</f>
        <v>0.30000000000000027</v>
      </c>
      <c r="CQ13" s="43" t="str">
        <f t="shared" si="42"/>
        <v>箕面市</v>
      </c>
      <c r="CR13" s="91">
        <f t="shared" si="1"/>
        <v>9.1707272225797554E-2</v>
      </c>
      <c r="CS13" s="91">
        <f t="shared" si="43"/>
        <v>9.1999999999999998E-2</v>
      </c>
      <c r="CT13" s="102">
        <f t="shared" si="44"/>
        <v>9.3661490379919915E-2</v>
      </c>
      <c r="CU13" s="102">
        <f t="shared" si="45"/>
        <v>9.4E-2</v>
      </c>
      <c r="CV13" s="157">
        <f t="shared" si="46"/>
        <v>-0.20000000000000018</v>
      </c>
      <c r="CW13" s="44"/>
      <c r="CX13" s="91">
        <f t="shared" si="47"/>
        <v>0.123</v>
      </c>
      <c r="CY13" s="91">
        <f t="shared" si="48"/>
        <v>0.11899999999999999</v>
      </c>
      <c r="CZ13" s="158">
        <f t="shared" si="49"/>
        <v>0.40000000000000036</v>
      </c>
      <c r="DA13" s="91">
        <f t="shared" si="50"/>
        <v>7.8E-2</v>
      </c>
      <c r="DB13" s="91">
        <f t="shared" si="51"/>
        <v>7.6999999999999999E-2</v>
      </c>
      <c r="DC13" s="158">
        <f t="shared" si="52"/>
        <v>0.10000000000000009</v>
      </c>
      <c r="DD13" s="184">
        <v>0</v>
      </c>
    </row>
    <row r="14" spans="2:108" s="16" customFormat="1" ht="13.5" customHeight="1">
      <c r="B14" s="54">
        <v>8</v>
      </c>
      <c r="C14" s="206" t="s">
        <v>52</v>
      </c>
      <c r="D14" s="80">
        <v>11</v>
      </c>
      <c r="E14" s="80">
        <v>3</v>
      </c>
      <c r="F14" s="80">
        <v>2</v>
      </c>
      <c r="G14" s="55">
        <f t="shared" si="2"/>
        <v>0.27272727272727271</v>
      </c>
      <c r="H14" s="55">
        <f t="shared" si="3"/>
        <v>0.18181818181818182</v>
      </c>
      <c r="I14" s="80">
        <v>646690</v>
      </c>
      <c r="J14" s="80">
        <v>582280</v>
      </c>
      <c r="K14" s="80">
        <f t="shared" si="4"/>
        <v>215563.33333333334</v>
      </c>
      <c r="L14" s="80">
        <f t="shared" si="5"/>
        <v>291140</v>
      </c>
      <c r="M14" s="80">
        <v>61</v>
      </c>
      <c r="N14" s="80">
        <v>10</v>
      </c>
      <c r="O14" s="80">
        <v>6</v>
      </c>
      <c r="P14" s="55">
        <f t="shared" si="6"/>
        <v>0.16393442622950818</v>
      </c>
      <c r="Q14" s="55">
        <f t="shared" si="7"/>
        <v>9.8360655737704916E-2</v>
      </c>
      <c r="R14" s="80">
        <v>7972260</v>
      </c>
      <c r="S14" s="80">
        <v>5582050</v>
      </c>
      <c r="T14" s="80">
        <f t="shared" si="8"/>
        <v>797226</v>
      </c>
      <c r="U14" s="80">
        <f t="shared" si="9"/>
        <v>930341.66666666663</v>
      </c>
      <c r="V14" s="80">
        <v>3089</v>
      </c>
      <c r="W14" s="80">
        <v>163</v>
      </c>
      <c r="X14" s="80">
        <v>90</v>
      </c>
      <c r="Y14" s="55">
        <f t="shared" si="10"/>
        <v>5.2767886047264484E-2</v>
      </c>
      <c r="Z14" s="55">
        <f t="shared" si="11"/>
        <v>2.9135642602784072E-2</v>
      </c>
      <c r="AA14" s="80">
        <v>48253410</v>
      </c>
      <c r="AB14" s="80">
        <v>33588400</v>
      </c>
      <c r="AC14" s="80">
        <f t="shared" si="12"/>
        <v>296033.19018404908</v>
      </c>
      <c r="AD14" s="80">
        <f t="shared" si="13"/>
        <v>373204.44444444444</v>
      </c>
      <c r="AE14" s="80">
        <v>2561</v>
      </c>
      <c r="AF14" s="80">
        <v>239</v>
      </c>
      <c r="AG14" s="80">
        <v>141</v>
      </c>
      <c r="AH14" s="55">
        <f t="shared" si="14"/>
        <v>9.3322920734088252E-2</v>
      </c>
      <c r="AI14" s="55">
        <f t="shared" si="15"/>
        <v>5.5056618508395161E-2</v>
      </c>
      <c r="AJ14" s="80">
        <v>73097750</v>
      </c>
      <c r="AK14" s="80">
        <v>53460160</v>
      </c>
      <c r="AL14" s="80">
        <f t="shared" si="16"/>
        <v>305848.32635983266</v>
      </c>
      <c r="AM14" s="80">
        <f t="shared" si="17"/>
        <v>379150.07092198584</v>
      </c>
      <c r="AN14" s="80">
        <v>2070</v>
      </c>
      <c r="AO14" s="80">
        <v>332</v>
      </c>
      <c r="AP14" s="80">
        <v>200</v>
      </c>
      <c r="AQ14" s="55">
        <f t="shared" si="18"/>
        <v>0.16038647342995169</v>
      </c>
      <c r="AR14" s="55">
        <f t="shared" si="19"/>
        <v>9.6618357487922704E-2</v>
      </c>
      <c r="AS14" s="80">
        <v>90668840</v>
      </c>
      <c r="AT14" s="80">
        <v>68540270</v>
      </c>
      <c r="AU14" s="80">
        <f t="shared" si="20"/>
        <v>273098.9156626506</v>
      </c>
      <c r="AV14" s="80">
        <f t="shared" si="21"/>
        <v>342701.35</v>
      </c>
      <c r="AW14" s="80">
        <v>1200</v>
      </c>
      <c r="AX14" s="80">
        <v>340</v>
      </c>
      <c r="AY14" s="80">
        <v>250</v>
      </c>
      <c r="AZ14" s="55">
        <f t="shared" si="22"/>
        <v>0.28333333333333333</v>
      </c>
      <c r="BA14" s="55">
        <f t="shared" si="23"/>
        <v>0.20833333333333334</v>
      </c>
      <c r="BB14" s="80">
        <v>102733630</v>
      </c>
      <c r="BC14" s="80">
        <v>90833590</v>
      </c>
      <c r="BD14" s="80">
        <f t="shared" si="24"/>
        <v>302157.73529411765</v>
      </c>
      <c r="BE14" s="80">
        <f t="shared" si="25"/>
        <v>363334.36</v>
      </c>
      <c r="BF14" s="80">
        <v>533</v>
      </c>
      <c r="BG14" s="80">
        <v>182</v>
      </c>
      <c r="BH14" s="80">
        <v>146</v>
      </c>
      <c r="BI14" s="55">
        <f t="shared" si="26"/>
        <v>0.34146341463414637</v>
      </c>
      <c r="BJ14" s="55">
        <f t="shared" si="27"/>
        <v>0.27392120075046905</v>
      </c>
      <c r="BK14" s="80">
        <v>67245750</v>
      </c>
      <c r="BL14" s="80">
        <v>56352020</v>
      </c>
      <c r="BM14" s="80">
        <f t="shared" si="28"/>
        <v>369482.14285714284</v>
      </c>
      <c r="BN14" s="80">
        <f t="shared" si="29"/>
        <v>385972.73972602742</v>
      </c>
      <c r="BO14" s="80">
        <f t="shared" si="30"/>
        <v>9525</v>
      </c>
      <c r="BP14" s="80">
        <f t="shared" si="31"/>
        <v>1269</v>
      </c>
      <c r="BQ14" s="80">
        <f t="shared" si="31"/>
        <v>835</v>
      </c>
      <c r="BR14" s="55">
        <f t="shared" si="32"/>
        <v>0.1332283464566929</v>
      </c>
      <c r="BS14" s="55">
        <f t="shared" si="33"/>
        <v>8.7664041994750655E-2</v>
      </c>
      <c r="BT14" s="80">
        <f t="shared" si="34"/>
        <v>390618330</v>
      </c>
      <c r="BU14" s="80">
        <f t="shared" si="34"/>
        <v>308938770</v>
      </c>
      <c r="BV14" s="80">
        <f t="shared" si="35"/>
        <v>307815.86288416077</v>
      </c>
      <c r="BW14" s="80">
        <f t="shared" si="36"/>
        <v>369986.55089820357</v>
      </c>
      <c r="BY14" s="95">
        <v>8</v>
      </c>
      <c r="BZ14" s="206" t="s">
        <v>52</v>
      </c>
      <c r="CA14" s="155">
        <v>9040</v>
      </c>
      <c r="CB14" s="155">
        <v>1176</v>
      </c>
      <c r="CC14" s="155">
        <v>829</v>
      </c>
      <c r="CD14" s="28">
        <v>0.13008849557522123</v>
      </c>
      <c r="CE14" s="28">
        <v>9.1703539823008856E-2</v>
      </c>
      <c r="CF14" s="155">
        <v>364250960</v>
      </c>
      <c r="CG14" s="155">
        <v>300753760</v>
      </c>
      <c r="CH14" s="155">
        <v>309737.21088435373</v>
      </c>
      <c r="CI14" s="155">
        <v>362791.02533172496</v>
      </c>
      <c r="CK14" s="43" t="str">
        <f t="shared" si="37"/>
        <v>箕面市</v>
      </c>
      <c r="CL14" s="91">
        <f t="shared" si="0"/>
        <v>0.13827342098004963</v>
      </c>
      <c r="CM14" s="102">
        <f t="shared" si="38"/>
        <v>0.13800000000000001</v>
      </c>
      <c r="CN14" s="102">
        <f t="shared" si="53"/>
        <v>0.13580427776150014</v>
      </c>
      <c r="CO14" s="102">
        <f t="shared" si="40"/>
        <v>0.13600000000000001</v>
      </c>
      <c r="CP14" s="157">
        <f t="shared" si="54"/>
        <v>0.20000000000000018</v>
      </c>
      <c r="CQ14" s="43" t="str">
        <f t="shared" si="42"/>
        <v>東成区</v>
      </c>
      <c r="CR14" s="91">
        <f t="shared" si="1"/>
        <v>8.985065039344789E-2</v>
      </c>
      <c r="CS14" s="91">
        <f t="shared" si="43"/>
        <v>0.09</v>
      </c>
      <c r="CT14" s="102">
        <f t="shared" si="44"/>
        <v>8.7992667277726852E-2</v>
      </c>
      <c r="CU14" s="102">
        <f t="shared" si="45"/>
        <v>8.7999999999999995E-2</v>
      </c>
      <c r="CV14" s="157">
        <f t="shared" si="46"/>
        <v>0.20000000000000018</v>
      </c>
      <c r="CW14" s="44"/>
      <c r="CX14" s="91">
        <f t="shared" si="47"/>
        <v>0.123</v>
      </c>
      <c r="CY14" s="91">
        <f t="shared" si="48"/>
        <v>0.11899999999999999</v>
      </c>
      <c r="CZ14" s="158">
        <f t="shared" si="49"/>
        <v>0.40000000000000036</v>
      </c>
      <c r="DA14" s="91">
        <f t="shared" si="50"/>
        <v>7.8E-2</v>
      </c>
      <c r="DB14" s="91">
        <f t="shared" si="51"/>
        <v>7.6999999999999999E-2</v>
      </c>
      <c r="DC14" s="158">
        <f t="shared" si="52"/>
        <v>0.10000000000000009</v>
      </c>
      <c r="DD14" s="184">
        <v>0</v>
      </c>
    </row>
    <row r="15" spans="2:108" s="16" customFormat="1" ht="13.5" customHeight="1">
      <c r="B15" s="54">
        <v>9</v>
      </c>
      <c r="C15" s="206" t="s">
        <v>88</v>
      </c>
      <c r="D15" s="80">
        <v>5</v>
      </c>
      <c r="E15" s="80">
        <v>3</v>
      </c>
      <c r="F15" s="80">
        <v>2</v>
      </c>
      <c r="G15" s="55">
        <f t="shared" si="2"/>
        <v>0.6</v>
      </c>
      <c r="H15" s="55">
        <f t="shared" si="3"/>
        <v>0.4</v>
      </c>
      <c r="I15" s="80">
        <v>951570</v>
      </c>
      <c r="J15" s="80">
        <v>937960</v>
      </c>
      <c r="K15" s="80">
        <f t="shared" si="4"/>
        <v>317190</v>
      </c>
      <c r="L15" s="80">
        <f t="shared" si="5"/>
        <v>468980</v>
      </c>
      <c r="M15" s="80">
        <v>41</v>
      </c>
      <c r="N15" s="80">
        <v>5</v>
      </c>
      <c r="O15" s="80">
        <v>4</v>
      </c>
      <c r="P15" s="55">
        <f t="shared" si="6"/>
        <v>0.12195121951219512</v>
      </c>
      <c r="Q15" s="55">
        <f t="shared" si="7"/>
        <v>9.7560975609756101E-2</v>
      </c>
      <c r="R15" s="80">
        <v>1457030</v>
      </c>
      <c r="S15" s="80">
        <v>1376550</v>
      </c>
      <c r="T15" s="80">
        <f t="shared" si="8"/>
        <v>291406</v>
      </c>
      <c r="U15" s="80">
        <f t="shared" si="9"/>
        <v>344137.5</v>
      </c>
      <c r="V15" s="80">
        <v>2062</v>
      </c>
      <c r="W15" s="80">
        <v>119</v>
      </c>
      <c r="X15" s="80">
        <v>73</v>
      </c>
      <c r="Y15" s="55">
        <f t="shared" si="10"/>
        <v>5.7710960232783708E-2</v>
      </c>
      <c r="Z15" s="55">
        <f t="shared" si="11"/>
        <v>3.5402521823472359E-2</v>
      </c>
      <c r="AA15" s="80">
        <v>34716320</v>
      </c>
      <c r="AB15" s="80">
        <v>30175440</v>
      </c>
      <c r="AC15" s="80">
        <f t="shared" si="12"/>
        <v>291733.78151260503</v>
      </c>
      <c r="AD15" s="80">
        <f t="shared" si="13"/>
        <v>413362.19178082194</v>
      </c>
      <c r="AE15" s="80">
        <v>1776</v>
      </c>
      <c r="AF15" s="80">
        <v>160</v>
      </c>
      <c r="AG15" s="80">
        <v>89</v>
      </c>
      <c r="AH15" s="55">
        <f t="shared" si="14"/>
        <v>9.0090090090090086E-2</v>
      </c>
      <c r="AI15" s="55">
        <f t="shared" si="15"/>
        <v>5.0112612612612614E-2</v>
      </c>
      <c r="AJ15" s="80">
        <v>41734810</v>
      </c>
      <c r="AK15" s="80">
        <v>33616540</v>
      </c>
      <c r="AL15" s="80">
        <f t="shared" si="16"/>
        <v>260842.5625</v>
      </c>
      <c r="AM15" s="80">
        <f t="shared" si="17"/>
        <v>377713.93258426967</v>
      </c>
      <c r="AN15" s="80">
        <v>1338</v>
      </c>
      <c r="AO15" s="80">
        <v>227</v>
      </c>
      <c r="AP15" s="80">
        <v>142</v>
      </c>
      <c r="AQ15" s="55">
        <f t="shared" si="18"/>
        <v>0.16965620328849029</v>
      </c>
      <c r="AR15" s="55">
        <f t="shared" si="19"/>
        <v>0.10612855007473841</v>
      </c>
      <c r="AS15" s="80">
        <v>54033320</v>
      </c>
      <c r="AT15" s="80">
        <v>46979980</v>
      </c>
      <c r="AU15" s="80">
        <f t="shared" si="20"/>
        <v>238032.24669603523</v>
      </c>
      <c r="AV15" s="80">
        <f t="shared" si="21"/>
        <v>330844.92957746476</v>
      </c>
      <c r="AW15" s="80">
        <v>692</v>
      </c>
      <c r="AX15" s="80">
        <v>152</v>
      </c>
      <c r="AY15" s="80">
        <v>106</v>
      </c>
      <c r="AZ15" s="55">
        <f t="shared" si="22"/>
        <v>0.21965317919075145</v>
      </c>
      <c r="BA15" s="55">
        <f t="shared" si="23"/>
        <v>0.15317919075144509</v>
      </c>
      <c r="BB15" s="80">
        <v>42188560</v>
      </c>
      <c r="BC15" s="80">
        <v>37483980</v>
      </c>
      <c r="BD15" s="80">
        <f t="shared" si="24"/>
        <v>277556.31578947371</v>
      </c>
      <c r="BE15" s="80">
        <f t="shared" si="25"/>
        <v>353622.45283018867</v>
      </c>
      <c r="BF15" s="80">
        <v>293</v>
      </c>
      <c r="BG15" s="80">
        <v>89</v>
      </c>
      <c r="BH15" s="80">
        <v>65</v>
      </c>
      <c r="BI15" s="55">
        <f t="shared" si="26"/>
        <v>0.30375426621160412</v>
      </c>
      <c r="BJ15" s="55">
        <f t="shared" si="27"/>
        <v>0.22184300341296928</v>
      </c>
      <c r="BK15" s="80">
        <v>26352860</v>
      </c>
      <c r="BL15" s="80">
        <v>23065670</v>
      </c>
      <c r="BM15" s="80">
        <f t="shared" si="28"/>
        <v>296099.55056179775</v>
      </c>
      <c r="BN15" s="80">
        <f t="shared" si="29"/>
        <v>354856.46153846156</v>
      </c>
      <c r="BO15" s="80">
        <f t="shared" ref="BO15:BQ71" si="55">SUM(D15,M15,V15,AE15,AN15,AW15,BF15)</f>
        <v>6207</v>
      </c>
      <c r="BP15" s="80">
        <f t="shared" si="31"/>
        <v>755</v>
      </c>
      <c r="BQ15" s="80">
        <f t="shared" si="31"/>
        <v>481</v>
      </c>
      <c r="BR15" s="55">
        <f t="shared" si="32"/>
        <v>0.12163686160786209</v>
      </c>
      <c r="BS15" s="55">
        <f t="shared" si="33"/>
        <v>7.7493152891896247E-2</v>
      </c>
      <c r="BT15" s="80">
        <f t="shared" si="34"/>
        <v>201434470</v>
      </c>
      <c r="BU15" s="80">
        <f t="shared" si="34"/>
        <v>173636120</v>
      </c>
      <c r="BV15" s="80">
        <f t="shared" si="35"/>
        <v>266800.62251655629</v>
      </c>
      <c r="BW15" s="80">
        <f t="shared" si="36"/>
        <v>360989.85446985444</v>
      </c>
      <c r="BY15" s="95">
        <v>9</v>
      </c>
      <c r="BZ15" s="206" t="s">
        <v>88</v>
      </c>
      <c r="CA15" s="155">
        <v>5832</v>
      </c>
      <c r="CB15" s="155">
        <v>646</v>
      </c>
      <c r="CC15" s="155">
        <v>402</v>
      </c>
      <c r="CD15" s="28">
        <v>0.1107681755829904</v>
      </c>
      <c r="CE15" s="28">
        <v>6.893004115226338E-2</v>
      </c>
      <c r="CF15" s="155">
        <v>169042370</v>
      </c>
      <c r="CG15" s="155">
        <v>147882850</v>
      </c>
      <c r="CH15" s="155">
        <v>261675.49535603717</v>
      </c>
      <c r="CI15" s="155">
        <v>367867.78606965172</v>
      </c>
      <c r="CK15" s="43" t="str">
        <f t="shared" si="37"/>
        <v>福島区</v>
      </c>
      <c r="CL15" s="91">
        <f t="shared" si="0"/>
        <v>0.13722329679776488</v>
      </c>
      <c r="CM15" s="102">
        <f t="shared" si="38"/>
        <v>0.13700000000000001</v>
      </c>
      <c r="CN15" s="102">
        <f t="shared" si="53"/>
        <v>0.13256974370605579</v>
      </c>
      <c r="CO15" s="102">
        <f t="shared" si="40"/>
        <v>0.13300000000000001</v>
      </c>
      <c r="CP15" s="157">
        <f t="shared" si="54"/>
        <v>0.40000000000000036</v>
      </c>
      <c r="CQ15" s="43" t="str">
        <f t="shared" si="42"/>
        <v>池田市</v>
      </c>
      <c r="CR15" s="91">
        <f t="shared" si="1"/>
        <v>8.943089430894309E-2</v>
      </c>
      <c r="CS15" s="91">
        <f t="shared" si="43"/>
        <v>8.8999999999999996E-2</v>
      </c>
      <c r="CT15" s="102">
        <f t="shared" si="44"/>
        <v>8.7211038767098736E-2</v>
      </c>
      <c r="CU15" s="102">
        <f t="shared" si="45"/>
        <v>8.6999999999999994E-2</v>
      </c>
      <c r="CV15" s="157">
        <f t="shared" si="46"/>
        <v>0.20000000000000018</v>
      </c>
      <c r="CW15" s="44"/>
      <c r="CX15" s="91">
        <f t="shared" si="47"/>
        <v>0.123</v>
      </c>
      <c r="CY15" s="91">
        <f t="shared" si="48"/>
        <v>0.11899999999999999</v>
      </c>
      <c r="CZ15" s="158">
        <f t="shared" si="49"/>
        <v>0.40000000000000036</v>
      </c>
      <c r="DA15" s="91">
        <f t="shared" si="50"/>
        <v>7.8E-2</v>
      </c>
      <c r="DB15" s="91">
        <f t="shared" si="51"/>
        <v>7.6999999999999999E-2</v>
      </c>
      <c r="DC15" s="158">
        <f t="shared" si="52"/>
        <v>0.10000000000000009</v>
      </c>
      <c r="DD15" s="184">
        <v>0</v>
      </c>
    </row>
    <row r="16" spans="2:108" s="16" customFormat="1" ht="13.5" customHeight="1">
      <c r="B16" s="54">
        <v>10</v>
      </c>
      <c r="C16" s="206" t="s">
        <v>53</v>
      </c>
      <c r="D16" s="80">
        <v>18</v>
      </c>
      <c r="E16" s="80">
        <v>6</v>
      </c>
      <c r="F16" s="80">
        <v>3</v>
      </c>
      <c r="G16" s="55">
        <f t="shared" si="2"/>
        <v>0.33333333333333331</v>
      </c>
      <c r="H16" s="55">
        <f t="shared" si="3"/>
        <v>0.16666666666666666</v>
      </c>
      <c r="I16" s="80">
        <v>4103870</v>
      </c>
      <c r="J16" s="80">
        <v>3745250</v>
      </c>
      <c r="K16" s="80">
        <f t="shared" si="4"/>
        <v>683978.33333333337</v>
      </c>
      <c r="L16" s="80">
        <f t="shared" si="5"/>
        <v>1248416.6666666667</v>
      </c>
      <c r="M16" s="80">
        <v>87</v>
      </c>
      <c r="N16" s="80">
        <v>14</v>
      </c>
      <c r="O16" s="80">
        <v>6</v>
      </c>
      <c r="P16" s="55">
        <f t="shared" si="6"/>
        <v>0.16091954022988506</v>
      </c>
      <c r="Q16" s="55">
        <f t="shared" si="7"/>
        <v>6.8965517241379309E-2</v>
      </c>
      <c r="R16" s="80">
        <v>4961980</v>
      </c>
      <c r="S16" s="80">
        <v>4009430</v>
      </c>
      <c r="T16" s="80">
        <f t="shared" si="8"/>
        <v>354427.14285714284</v>
      </c>
      <c r="U16" s="80">
        <f t="shared" si="9"/>
        <v>668238.33333333337</v>
      </c>
      <c r="V16" s="80">
        <v>4839</v>
      </c>
      <c r="W16" s="80">
        <v>218</v>
      </c>
      <c r="X16" s="80">
        <v>112</v>
      </c>
      <c r="Y16" s="55">
        <f t="shared" si="10"/>
        <v>4.5050630295515599E-2</v>
      </c>
      <c r="Z16" s="55">
        <f t="shared" si="11"/>
        <v>2.3145277949989666E-2</v>
      </c>
      <c r="AA16" s="80">
        <v>60488940</v>
      </c>
      <c r="AB16" s="80">
        <v>46490320</v>
      </c>
      <c r="AC16" s="80">
        <f t="shared" si="12"/>
        <v>277472.20183486241</v>
      </c>
      <c r="AD16" s="80">
        <f t="shared" si="13"/>
        <v>415092.14285714284</v>
      </c>
      <c r="AE16" s="80">
        <v>4224</v>
      </c>
      <c r="AF16" s="80">
        <v>407</v>
      </c>
      <c r="AG16" s="80">
        <v>215</v>
      </c>
      <c r="AH16" s="55">
        <f t="shared" si="14"/>
        <v>9.6354166666666671E-2</v>
      </c>
      <c r="AI16" s="55">
        <f t="shared" si="15"/>
        <v>5.0899621212121215E-2</v>
      </c>
      <c r="AJ16" s="80">
        <v>125701390</v>
      </c>
      <c r="AK16" s="80">
        <v>100305810</v>
      </c>
      <c r="AL16" s="80">
        <f t="shared" si="16"/>
        <v>308848.62407862407</v>
      </c>
      <c r="AM16" s="80">
        <f t="shared" si="17"/>
        <v>466538.65116279072</v>
      </c>
      <c r="AN16" s="80">
        <v>2897</v>
      </c>
      <c r="AO16" s="80">
        <v>511</v>
      </c>
      <c r="AP16" s="80">
        <v>294</v>
      </c>
      <c r="AQ16" s="55">
        <f t="shared" si="18"/>
        <v>0.17638936831204693</v>
      </c>
      <c r="AR16" s="55">
        <f t="shared" si="19"/>
        <v>0.10148429409734208</v>
      </c>
      <c r="AS16" s="80">
        <v>158333610</v>
      </c>
      <c r="AT16" s="80">
        <v>126883700</v>
      </c>
      <c r="AU16" s="80">
        <f t="shared" si="20"/>
        <v>309850.50880626222</v>
      </c>
      <c r="AV16" s="80">
        <f t="shared" si="21"/>
        <v>431577.21088435373</v>
      </c>
      <c r="AW16" s="80">
        <v>1443</v>
      </c>
      <c r="AX16" s="80">
        <v>413</v>
      </c>
      <c r="AY16" s="80">
        <v>261</v>
      </c>
      <c r="AZ16" s="55">
        <f t="shared" si="22"/>
        <v>0.28620928620928621</v>
      </c>
      <c r="BA16" s="55">
        <f t="shared" si="23"/>
        <v>0.18087318087318088</v>
      </c>
      <c r="BB16" s="80">
        <v>126929930</v>
      </c>
      <c r="BC16" s="80">
        <v>104938280</v>
      </c>
      <c r="BD16" s="80">
        <f t="shared" si="24"/>
        <v>307336.392251816</v>
      </c>
      <c r="BE16" s="80">
        <f t="shared" si="25"/>
        <v>402062.37547892722</v>
      </c>
      <c r="BF16" s="80">
        <v>589</v>
      </c>
      <c r="BG16" s="80">
        <v>202</v>
      </c>
      <c r="BH16" s="80">
        <v>153</v>
      </c>
      <c r="BI16" s="55">
        <f t="shared" si="26"/>
        <v>0.34295415959252973</v>
      </c>
      <c r="BJ16" s="55">
        <f t="shared" si="27"/>
        <v>0.25976230899830222</v>
      </c>
      <c r="BK16" s="80">
        <v>65545580</v>
      </c>
      <c r="BL16" s="80">
        <v>58443160</v>
      </c>
      <c r="BM16" s="80">
        <f t="shared" si="28"/>
        <v>324483.0693069307</v>
      </c>
      <c r="BN16" s="80">
        <f t="shared" si="29"/>
        <v>381981.43790849671</v>
      </c>
      <c r="BO16" s="80">
        <f t="shared" si="55"/>
        <v>14097</v>
      </c>
      <c r="BP16" s="80">
        <f t="shared" si="31"/>
        <v>1771</v>
      </c>
      <c r="BQ16" s="80">
        <f t="shared" si="31"/>
        <v>1044</v>
      </c>
      <c r="BR16" s="55">
        <f t="shared" si="32"/>
        <v>0.12562956657444846</v>
      </c>
      <c r="BS16" s="55">
        <f t="shared" si="33"/>
        <v>7.4058310278782721E-2</v>
      </c>
      <c r="BT16" s="80">
        <f t="shared" si="34"/>
        <v>546065300</v>
      </c>
      <c r="BU16" s="80">
        <f t="shared" si="34"/>
        <v>444815950</v>
      </c>
      <c r="BV16" s="80">
        <f t="shared" si="35"/>
        <v>308337.26708074537</v>
      </c>
      <c r="BW16" s="80">
        <f t="shared" si="36"/>
        <v>426068.91762452107</v>
      </c>
      <c r="BY16" s="95">
        <v>10</v>
      </c>
      <c r="BZ16" s="206" t="s">
        <v>53</v>
      </c>
      <c r="CA16" s="155">
        <v>13483</v>
      </c>
      <c r="CB16" s="155">
        <v>1622</v>
      </c>
      <c r="CC16" s="155">
        <v>998</v>
      </c>
      <c r="CD16" s="28">
        <v>0.12029963657939628</v>
      </c>
      <c r="CE16" s="28">
        <v>7.4019135207298081E-2</v>
      </c>
      <c r="CF16" s="155">
        <v>523694370</v>
      </c>
      <c r="CG16" s="155">
        <v>425995000</v>
      </c>
      <c r="CH16" s="155">
        <v>322869.52527743526</v>
      </c>
      <c r="CI16" s="155">
        <v>426848.6973947896</v>
      </c>
      <c r="CK16" s="43" t="str">
        <f t="shared" si="37"/>
        <v>北区</v>
      </c>
      <c r="CL16" s="91">
        <f t="shared" si="0"/>
        <v>0.13682838125300212</v>
      </c>
      <c r="CM16" s="102">
        <f t="shared" si="38"/>
        <v>0.13700000000000001</v>
      </c>
      <c r="CN16" s="102">
        <f t="shared" si="53"/>
        <v>0.13726490742090683</v>
      </c>
      <c r="CO16" s="102">
        <f t="shared" si="40"/>
        <v>0.13700000000000001</v>
      </c>
      <c r="CP16" s="157">
        <f t="shared" si="54"/>
        <v>0</v>
      </c>
      <c r="CQ16" s="43" t="str">
        <f t="shared" si="42"/>
        <v>阿倍野区</v>
      </c>
      <c r="CR16" s="91">
        <f t="shared" si="1"/>
        <v>8.8262056414922657E-2</v>
      </c>
      <c r="CS16" s="91">
        <f t="shared" si="43"/>
        <v>8.7999999999999995E-2</v>
      </c>
      <c r="CT16" s="102">
        <f t="shared" si="44"/>
        <v>8.4497083259678279E-2</v>
      </c>
      <c r="CU16" s="102">
        <f t="shared" si="45"/>
        <v>8.4000000000000005E-2</v>
      </c>
      <c r="CV16" s="157">
        <f t="shared" si="46"/>
        <v>0.39999999999999897</v>
      </c>
      <c r="CW16" s="44"/>
      <c r="CX16" s="91">
        <f t="shared" si="47"/>
        <v>0.123</v>
      </c>
      <c r="CY16" s="91">
        <f t="shared" si="48"/>
        <v>0.11899999999999999</v>
      </c>
      <c r="CZ16" s="158">
        <f t="shared" si="49"/>
        <v>0.40000000000000036</v>
      </c>
      <c r="DA16" s="91">
        <f t="shared" si="50"/>
        <v>7.8E-2</v>
      </c>
      <c r="DB16" s="91">
        <f t="shared" si="51"/>
        <v>7.6999999999999999E-2</v>
      </c>
      <c r="DC16" s="158">
        <f t="shared" si="52"/>
        <v>0.10000000000000009</v>
      </c>
      <c r="DD16" s="184">
        <v>0</v>
      </c>
    </row>
    <row r="17" spans="2:108" s="16" customFormat="1" ht="13.5" customHeight="1">
      <c r="B17" s="54">
        <v>11</v>
      </c>
      <c r="C17" s="206" t="s">
        <v>54</v>
      </c>
      <c r="D17" s="80">
        <v>47</v>
      </c>
      <c r="E17" s="80">
        <v>8</v>
      </c>
      <c r="F17" s="80">
        <v>5</v>
      </c>
      <c r="G17" s="55">
        <f t="shared" si="2"/>
        <v>0.1702127659574468</v>
      </c>
      <c r="H17" s="55">
        <f t="shared" si="3"/>
        <v>0.10638297872340426</v>
      </c>
      <c r="I17" s="80">
        <v>2277330</v>
      </c>
      <c r="J17" s="80">
        <v>2145760</v>
      </c>
      <c r="K17" s="80">
        <f t="shared" si="4"/>
        <v>284666.25</v>
      </c>
      <c r="L17" s="80">
        <f t="shared" si="5"/>
        <v>429152</v>
      </c>
      <c r="M17" s="80">
        <v>154</v>
      </c>
      <c r="N17" s="80">
        <v>28</v>
      </c>
      <c r="O17" s="80">
        <v>18</v>
      </c>
      <c r="P17" s="55">
        <f t="shared" si="6"/>
        <v>0.18181818181818182</v>
      </c>
      <c r="Q17" s="55">
        <f t="shared" si="7"/>
        <v>0.11688311688311688</v>
      </c>
      <c r="R17" s="80">
        <v>13989280</v>
      </c>
      <c r="S17" s="80">
        <v>11588710</v>
      </c>
      <c r="T17" s="80">
        <f t="shared" si="8"/>
        <v>499617.14285714284</v>
      </c>
      <c r="U17" s="80">
        <f t="shared" si="9"/>
        <v>643817.22222222225</v>
      </c>
      <c r="V17" s="80">
        <v>7880</v>
      </c>
      <c r="W17" s="80">
        <v>391</v>
      </c>
      <c r="X17" s="80">
        <v>180</v>
      </c>
      <c r="Y17" s="55">
        <f t="shared" si="10"/>
        <v>4.961928934010152E-2</v>
      </c>
      <c r="Z17" s="55">
        <f t="shared" si="11"/>
        <v>2.2842639593908629E-2</v>
      </c>
      <c r="AA17" s="80">
        <v>97928440</v>
      </c>
      <c r="AB17" s="80">
        <v>71404700</v>
      </c>
      <c r="AC17" s="80">
        <f t="shared" si="12"/>
        <v>250456.36828644501</v>
      </c>
      <c r="AD17" s="80">
        <f t="shared" si="13"/>
        <v>396692.77777777775</v>
      </c>
      <c r="AE17" s="80">
        <v>7369</v>
      </c>
      <c r="AF17" s="80">
        <v>675</v>
      </c>
      <c r="AG17" s="80">
        <v>357</v>
      </c>
      <c r="AH17" s="55">
        <f t="shared" si="14"/>
        <v>9.1599945718550679E-2</v>
      </c>
      <c r="AI17" s="55">
        <f t="shared" si="15"/>
        <v>4.8446193513366806E-2</v>
      </c>
      <c r="AJ17" s="80">
        <v>182669870</v>
      </c>
      <c r="AK17" s="80">
        <v>131365710</v>
      </c>
      <c r="AL17" s="80">
        <f t="shared" si="16"/>
        <v>270622.02962962963</v>
      </c>
      <c r="AM17" s="80">
        <f t="shared" si="17"/>
        <v>367971.17647058825</v>
      </c>
      <c r="AN17" s="80">
        <v>5025</v>
      </c>
      <c r="AO17" s="80">
        <v>858</v>
      </c>
      <c r="AP17" s="80">
        <v>493</v>
      </c>
      <c r="AQ17" s="55">
        <f t="shared" si="18"/>
        <v>0.17074626865671641</v>
      </c>
      <c r="AR17" s="55">
        <f t="shared" si="19"/>
        <v>9.8109452736318409E-2</v>
      </c>
      <c r="AS17" s="80">
        <v>229604320</v>
      </c>
      <c r="AT17" s="80">
        <v>186584170</v>
      </c>
      <c r="AU17" s="80">
        <f t="shared" si="20"/>
        <v>267604.10256410256</v>
      </c>
      <c r="AV17" s="80">
        <f t="shared" si="21"/>
        <v>378466.87626774848</v>
      </c>
      <c r="AW17" s="80">
        <v>2653</v>
      </c>
      <c r="AX17" s="80">
        <v>728</v>
      </c>
      <c r="AY17" s="80">
        <v>510</v>
      </c>
      <c r="AZ17" s="55">
        <f t="shared" si="22"/>
        <v>0.27440633245382584</v>
      </c>
      <c r="BA17" s="55">
        <f t="shared" si="23"/>
        <v>0.19223520542781755</v>
      </c>
      <c r="BB17" s="80">
        <v>218337490</v>
      </c>
      <c r="BC17" s="80">
        <v>195599470</v>
      </c>
      <c r="BD17" s="80">
        <f t="shared" si="24"/>
        <v>299914.13461538462</v>
      </c>
      <c r="BE17" s="80">
        <f t="shared" si="25"/>
        <v>383528.37254901958</v>
      </c>
      <c r="BF17" s="80">
        <v>953</v>
      </c>
      <c r="BG17" s="80">
        <v>289</v>
      </c>
      <c r="BH17" s="80">
        <v>228</v>
      </c>
      <c r="BI17" s="55">
        <f t="shared" si="26"/>
        <v>0.30325288562434416</v>
      </c>
      <c r="BJ17" s="55">
        <f t="shared" si="27"/>
        <v>0.23924449108079748</v>
      </c>
      <c r="BK17" s="80">
        <v>96934160</v>
      </c>
      <c r="BL17" s="80">
        <v>89013230</v>
      </c>
      <c r="BM17" s="80">
        <f t="shared" si="28"/>
        <v>335412.31833910034</v>
      </c>
      <c r="BN17" s="80">
        <f t="shared" si="29"/>
        <v>390408.90350877191</v>
      </c>
      <c r="BO17" s="80">
        <f t="shared" si="55"/>
        <v>24081</v>
      </c>
      <c r="BP17" s="80">
        <f t="shared" si="31"/>
        <v>2977</v>
      </c>
      <c r="BQ17" s="80">
        <f t="shared" si="31"/>
        <v>1791</v>
      </c>
      <c r="BR17" s="55">
        <f t="shared" si="32"/>
        <v>0.12362443420123749</v>
      </c>
      <c r="BS17" s="55">
        <f t="shared" si="33"/>
        <v>7.4373987791204688E-2</v>
      </c>
      <c r="BT17" s="80">
        <f t="shared" si="34"/>
        <v>841740890</v>
      </c>
      <c r="BU17" s="80">
        <f t="shared" si="34"/>
        <v>687701750</v>
      </c>
      <c r="BV17" s="80">
        <f t="shared" si="35"/>
        <v>282748.0315754115</v>
      </c>
      <c r="BW17" s="80">
        <f t="shared" si="36"/>
        <v>383976.40982691234</v>
      </c>
      <c r="BY17" s="95">
        <v>11</v>
      </c>
      <c r="BZ17" s="206" t="s">
        <v>54</v>
      </c>
      <c r="CA17" s="155">
        <v>23211</v>
      </c>
      <c r="CB17" s="155">
        <v>2690</v>
      </c>
      <c r="CC17" s="155">
        <v>1674</v>
      </c>
      <c r="CD17" s="28">
        <v>0.11589332644004997</v>
      </c>
      <c r="CE17" s="28">
        <v>7.2120977122915861E-2</v>
      </c>
      <c r="CF17" s="155">
        <v>723508880</v>
      </c>
      <c r="CG17" s="155">
        <v>615340460</v>
      </c>
      <c r="CH17" s="155">
        <v>268962.40892193309</v>
      </c>
      <c r="CI17" s="155">
        <v>367586.89366786141</v>
      </c>
      <c r="CK17" s="43" t="str">
        <f t="shared" si="37"/>
        <v>旭区</v>
      </c>
      <c r="CL17" s="91">
        <f t="shared" si="0"/>
        <v>0.13642791269597296</v>
      </c>
      <c r="CM17" s="102">
        <f t="shared" si="38"/>
        <v>0.13600000000000001</v>
      </c>
      <c r="CN17" s="102">
        <f t="shared" si="53"/>
        <v>0.12907738284478923</v>
      </c>
      <c r="CO17" s="102">
        <f t="shared" si="40"/>
        <v>0.129</v>
      </c>
      <c r="CP17" s="157">
        <f t="shared" si="54"/>
        <v>0.70000000000000062</v>
      </c>
      <c r="CQ17" s="43" t="str">
        <f t="shared" si="42"/>
        <v>住吉区</v>
      </c>
      <c r="CR17" s="91">
        <f t="shared" si="1"/>
        <v>8.800866843245847E-2</v>
      </c>
      <c r="CS17" s="91">
        <f t="shared" si="43"/>
        <v>8.7999999999999995E-2</v>
      </c>
      <c r="CT17" s="102">
        <f t="shared" si="44"/>
        <v>8.648310387984981E-2</v>
      </c>
      <c r="CU17" s="102">
        <f t="shared" si="45"/>
        <v>8.5999999999999993E-2</v>
      </c>
      <c r="CV17" s="157">
        <f t="shared" si="46"/>
        <v>0.20000000000000018</v>
      </c>
      <c r="CW17" s="44"/>
      <c r="CX17" s="91">
        <f t="shared" si="47"/>
        <v>0.123</v>
      </c>
      <c r="CY17" s="91">
        <f t="shared" si="48"/>
        <v>0.11899999999999999</v>
      </c>
      <c r="CZ17" s="158">
        <f t="shared" si="49"/>
        <v>0.40000000000000036</v>
      </c>
      <c r="DA17" s="91">
        <f t="shared" si="50"/>
        <v>7.8E-2</v>
      </c>
      <c r="DB17" s="91">
        <f t="shared" si="51"/>
        <v>7.6999999999999999E-2</v>
      </c>
      <c r="DC17" s="158">
        <f t="shared" si="52"/>
        <v>0.10000000000000009</v>
      </c>
      <c r="DD17" s="184">
        <v>0</v>
      </c>
    </row>
    <row r="18" spans="2:108" s="16" customFormat="1" ht="13.5" customHeight="1">
      <c r="B18" s="54">
        <v>12</v>
      </c>
      <c r="C18" s="206" t="s">
        <v>89</v>
      </c>
      <c r="D18" s="80">
        <v>26</v>
      </c>
      <c r="E18" s="80">
        <v>2</v>
      </c>
      <c r="F18" s="80">
        <v>1</v>
      </c>
      <c r="G18" s="55">
        <f t="shared" si="2"/>
        <v>7.6923076923076927E-2</v>
      </c>
      <c r="H18" s="55">
        <f t="shared" si="3"/>
        <v>3.8461538461538464E-2</v>
      </c>
      <c r="I18" s="80">
        <v>397770</v>
      </c>
      <c r="J18" s="80">
        <v>330850</v>
      </c>
      <c r="K18" s="80">
        <f t="shared" si="4"/>
        <v>198885</v>
      </c>
      <c r="L18" s="80">
        <f t="shared" si="5"/>
        <v>330850</v>
      </c>
      <c r="M18" s="80">
        <v>82</v>
      </c>
      <c r="N18" s="80">
        <v>17</v>
      </c>
      <c r="O18" s="80">
        <v>13</v>
      </c>
      <c r="P18" s="55">
        <f t="shared" si="6"/>
        <v>0.2073170731707317</v>
      </c>
      <c r="Q18" s="55">
        <f t="shared" si="7"/>
        <v>0.15853658536585366</v>
      </c>
      <c r="R18" s="80">
        <v>6020560</v>
      </c>
      <c r="S18" s="80">
        <v>5694270</v>
      </c>
      <c r="T18" s="80">
        <f t="shared" si="8"/>
        <v>354150.5882352941</v>
      </c>
      <c r="U18" s="80">
        <f t="shared" si="9"/>
        <v>438020.76923076925</v>
      </c>
      <c r="V18" s="80">
        <v>3896</v>
      </c>
      <c r="W18" s="80">
        <v>211</v>
      </c>
      <c r="X18" s="80">
        <v>108</v>
      </c>
      <c r="Y18" s="55">
        <f t="shared" si="10"/>
        <v>5.4158110882956877E-2</v>
      </c>
      <c r="Z18" s="55">
        <f t="shared" si="11"/>
        <v>2.7720739219712527E-2</v>
      </c>
      <c r="AA18" s="80">
        <v>66633840</v>
      </c>
      <c r="AB18" s="80">
        <v>52503390</v>
      </c>
      <c r="AC18" s="80">
        <f t="shared" si="12"/>
        <v>315800.18957345973</v>
      </c>
      <c r="AD18" s="80">
        <f t="shared" si="13"/>
        <v>486142.5</v>
      </c>
      <c r="AE18" s="80">
        <v>3504</v>
      </c>
      <c r="AF18" s="80">
        <v>365</v>
      </c>
      <c r="AG18" s="80">
        <v>210</v>
      </c>
      <c r="AH18" s="55">
        <f t="shared" si="14"/>
        <v>0.10416666666666667</v>
      </c>
      <c r="AI18" s="55">
        <f t="shared" si="15"/>
        <v>5.9931506849315065E-2</v>
      </c>
      <c r="AJ18" s="80">
        <v>110929600</v>
      </c>
      <c r="AK18" s="80">
        <v>87698100</v>
      </c>
      <c r="AL18" s="80">
        <f t="shared" si="16"/>
        <v>303916.71232876711</v>
      </c>
      <c r="AM18" s="80">
        <f t="shared" si="17"/>
        <v>417610</v>
      </c>
      <c r="AN18" s="80">
        <v>2795</v>
      </c>
      <c r="AO18" s="80">
        <v>537</v>
      </c>
      <c r="AP18" s="80">
        <v>318</v>
      </c>
      <c r="AQ18" s="55">
        <f t="shared" si="18"/>
        <v>0.19212880143112701</v>
      </c>
      <c r="AR18" s="55">
        <f t="shared" si="19"/>
        <v>0.11377459749552772</v>
      </c>
      <c r="AS18" s="80">
        <v>172243460</v>
      </c>
      <c r="AT18" s="80">
        <v>134208110</v>
      </c>
      <c r="AU18" s="80">
        <f t="shared" si="20"/>
        <v>320751.32216014899</v>
      </c>
      <c r="AV18" s="80">
        <f t="shared" si="21"/>
        <v>422038.08176100627</v>
      </c>
      <c r="AW18" s="80">
        <v>1498</v>
      </c>
      <c r="AX18" s="80">
        <v>444</v>
      </c>
      <c r="AY18" s="80">
        <v>296</v>
      </c>
      <c r="AZ18" s="55">
        <f t="shared" si="22"/>
        <v>0.29639519359145527</v>
      </c>
      <c r="BA18" s="55">
        <f t="shared" si="23"/>
        <v>0.19759679572763686</v>
      </c>
      <c r="BB18" s="80">
        <v>159352370</v>
      </c>
      <c r="BC18" s="80">
        <v>122969140</v>
      </c>
      <c r="BD18" s="80">
        <f t="shared" si="24"/>
        <v>358901.73423423426</v>
      </c>
      <c r="BE18" s="80">
        <f t="shared" si="25"/>
        <v>415436.28378378379</v>
      </c>
      <c r="BF18" s="80">
        <v>653</v>
      </c>
      <c r="BG18" s="80">
        <v>220</v>
      </c>
      <c r="BH18" s="80">
        <v>173</v>
      </c>
      <c r="BI18" s="55">
        <f t="shared" si="26"/>
        <v>0.33690658499234305</v>
      </c>
      <c r="BJ18" s="55">
        <f t="shared" si="27"/>
        <v>0.26493108728943338</v>
      </c>
      <c r="BK18" s="80">
        <v>94795380</v>
      </c>
      <c r="BL18" s="80">
        <v>77548410</v>
      </c>
      <c r="BM18" s="80">
        <f t="shared" si="28"/>
        <v>430888.09090909088</v>
      </c>
      <c r="BN18" s="80">
        <f t="shared" si="29"/>
        <v>448256.70520231215</v>
      </c>
      <c r="BO18" s="80">
        <f t="shared" si="55"/>
        <v>12454</v>
      </c>
      <c r="BP18" s="80">
        <f t="shared" si="31"/>
        <v>1796</v>
      </c>
      <c r="BQ18" s="80">
        <f t="shared" si="31"/>
        <v>1119</v>
      </c>
      <c r="BR18" s="55">
        <f t="shared" si="32"/>
        <v>0.14421069535892084</v>
      </c>
      <c r="BS18" s="55">
        <f t="shared" si="33"/>
        <v>8.985065039344789E-2</v>
      </c>
      <c r="BT18" s="80">
        <f t="shared" si="34"/>
        <v>610372980</v>
      </c>
      <c r="BU18" s="80">
        <f t="shared" si="34"/>
        <v>480952270</v>
      </c>
      <c r="BV18" s="80">
        <f t="shared" si="35"/>
        <v>339851.32516703784</v>
      </c>
      <c r="BW18" s="80">
        <f t="shared" si="36"/>
        <v>429805.42448614835</v>
      </c>
      <c r="BY18" s="95">
        <v>12</v>
      </c>
      <c r="BZ18" s="206" t="s">
        <v>89</v>
      </c>
      <c r="CA18" s="155">
        <v>12001</v>
      </c>
      <c r="CB18" s="155">
        <v>1670</v>
      </c>
      <c r="CC18" s="155">
        <v>1056</v>
      </c>
      <c r="CD18" s="28">
        <v>0.13915507041079911</v>
      </c>
      <c r="CE18" s="28">
        <v>8.7992667277726852E-2</v>
      </c>
      <c r="CF18" s="155">
        <v>541649360</v>
      </c>
      <c r="CG18" s="155">
        <v>446530000</v>
      </c>
      <c r="CH18" s="155">
        <v>324340.93413173652</v>
      </c>
      <c r="CI18" s="155">
        <v>422850.37878787878</v>
      </c>
      <c r="CK18" s="43" t="str">
        <f t="shared" si="37"/>
        <v>吹田市</v>
      </c>
      <c r="CL18" s="91">
        <f t="shared" si="0"/>
        <v>0.13512766153562542</v>
      </c>
      <c r="CM18" s="102">
        <f t="shared" si="38"/>
        <v>0.13500000000000001</v>
      </c>
      <c r="CN18" s="102">
        <f t="shared" si="53"/>
        <v>0.13165057669336361</v>
      </c>
      <c r="CO18" s="102">
        <f t="shared" si="40"/>
        <v>0.13200000000000001</v>
      </c>
      <c r="CP18" s="157">
        <f t="shared" si="54"/>
        <v>0.30000000000000027</v>
      </c>
      <c r="CQ18" s="43" t="str">
        <f t="shared" si="42"/>
        <v>天王寺区</v>
      </c>
      <c r="CR18" s="91">
        <f t="shared" si="1"/>
        <v>8.7664041994750655E-2</v>
      </c>
      <c r="CS18" s="91">
        <f t="shared" si="43"/>
        <v>8.7999999999999995E-2</v>
      </c>
      <c r="CT18" s="102">
        <f t="shared" si="44"/>
        <v>9.1703539823008856E-2</v>
      </c>
      <c r="CU18" s="102">
        <f t="shared" si="45"/>
        <v>9.1999999999999998E-2</v>
      </c>
      <c r="CV18" s="157">
        <f t="shared" si="46"/>
        <v>-0.40000000000000036</v>
      </c>
      <c r="CW18" s="44"/>
      <c r="CX18" s="91">
        <f t="shared" si="47"/>
        <v>0.123</v>
      </c>
      <c r="CY18" s="91">
        <f t="shared" si="48"/>
        <v>0.11899999999999999</v>
      </c>
      <c r="CZ18" s="158">
        <f t="shared" si="49"/>
        <v>0.40000000000000036</v>
      </c>
      <c r="DA18" s="91">
        <f t="shared" si="50"/>
        <v>7.8E-2</v>
      </c>
      <c r="DB18" s="91">
        <f t="shared" si="51"/>
        <v>7.6999999999999999E-2</v>
      </c>
      <c r="DC18" s="158">
        <f t="shared" si="52"/>
        <v>0.10000000000000009</v>
      </c>
      <c r="DD18" s="184">
        <v>0</v>
      </c>
    </row>
    <row r="19" spans="2:108" s="16" customFormat="1" ht="13.5" customHeight="1">
      <c r="B19" s="54">
        <v>13</v>
      </c>
      <c r="C19" s="206" t="s">
        <v>90</v>
      </c>
      <c r="D19" s="80">
        <v>40</v>
      </c>
      <c r="E19" s="80">
        <v>12</v>
      </c>
      <c r="F19" s="80">
        <v>9</v>
      </c>
      <c r="G19" s="55">
        <f t="shared" si="2"/>
        <v>0.3</v>
      </c>
      <c r="H19" s="55">
        <f t="shared" si="3"/>
        <v>0.22500000000000001</v>
      </c>
      <c r="I19" s="80">
        <v>4037510</v>
      </c>
      <c r="J19" s="80">
        <v>3840640</v>
      </c>
      <c r="K19" s="80">
        <f t="shared" si="4"/>
        <v>336459.16666666669</v>
      </c>
      <c r="L19" s="80">
        <f t="shared" si="5"/>
        <v>426737.77777777775</v>
      </c>
      <c r="M19" s="80">
        <v>176</v>
      </c>
      <c r="N19" s="80">
        <v>50</v>
      </c>
      <c r="O19" s="80">
        <v>31</v>
      </c>
      <c r="P19" s="55">
        <f t="shared" si="6"/>
        <v>0.28409090909090912</v>
      </c>
      <c r="Q19" s="55">
        <f t="shared" si="7"/>
        <v>0.17613636363636365</v>
      </c>
      <c r="R19" s="80">
        <v>20998950</v>
      </c>
      <c r="S19" s="80">
        <v>16031850</v>
      </c>
      <c r="T19" s="80">
        <f t="shared" si="8"/>
        <v>419979</v>
      </c>
      <c r="U19" s="80">
        <f t="shared" si="9"/>
        <v>517156.45161290321</v>
      </c>
      <c r="V19" s="80">
        <v>6724</v>
      </c>
      <c r="W19" s="80">
        <v>340</v>
      </c>
      <c r="X19" s="80">
        <v>177</v>
      </c>
      <c r="Y19" s="55">
        <f t="shared" si="10"/>
        <v>5.0565139797739439E-2</v>
      </c>
      <c r="Z19" s="55">
        <f t="shared" si="11"/>
        <v>2.6323616894705533E-2</v>
      </c>
      <c r="AA19" s="80">
        <v>84819700</v>
      </c>
      <c r="AB19" s="80">
        <v>63975200</v>
      </c>
      <c r="AC19" s="80">
        <f t="shared" si="12"/>
        <v>249469.70588235295</v>
      </c>
      <c r="AD19" s="80">
        <f t="shared" si="13"/>
        <v>361441.80790960451</v>
      </c>
      <c r="AE19" s="80">
        <v>6313</v>
      </c>
      <c r="AF19" s="80">
        <v>620</v>
      </c>
      <c r="AG19" s="80">
        <v>353</v>
      </c>
      <c r="AH19" s="55">
        <f t="shared" si="14"/>
        <v>9.8210042768889588E-2</v>
      </c>
      <c r="AI19" s="55">
        <f t="shared" si="15"/>
        <v>5.5916363060351658E-2</v>
      </c>
      <c r="AJ19" s="80">
        <v>176219800</v>
      </c>
      <c r="AK19" s="80">
        <v>143894550</v>
      </c>
      <c r="AL19" s="80">
        <f t="shared" si="16"/>
        <v>284225.48387096776</v>
      </c>
      <c r="AM19" s="80">
        <f t="shared" si="17"/>
        <v>407633.28611898015</v>
      </c>
      <c r="AN19" s="80">
        <v>4720</v>
      </c>
      <c r="AO19" s="80">
        <v>790</v>
      </c>
      <c r="AP19" s="80">
        <v>517</v>
      </c>
      <c r="AQ19" s="55">
        <f t="shared" si="18"/>
        <v>0.1673728813559322</v>
      </c>
      <c r="AR19" s="55">
        <f t="shared" si="19"/>
        <v>0.10953389830508474</v>
      </c>
      <c r="AS19" s="80">
        <v>250156940</v>
      </c>
      <c r="AT19" s="80">
        <v>214902100</v>
      </c>
      <c r="AU19" s="80">
        <f t="shared" si="20"/>
        <v>316654.35443037975</v>
      </c>
      <c r="AV19" s="80">
        <f t="shared" si="21"/>
        <v>415671.37330754352</v>
      </c>
      <c r="AW19" s="80">
        <v>2395</v>
      </c>
      <c r="AX19" s="80">
        <v>599</v>
      </c>
      <c r="AY19" s="80">
        <v>427</v>
      </c>
      <c r="AZ19" s="55">
        <f t="shared" si="22"/>
        <v>0.25010438413361169</v>
      </c>
      <c r="BA19" s="55">
        <f t="shared" si="23"/>
        <v>0.17828810020876826</v>
      </c>
      <c r="BB19" s="80">
        <v>195353220</v>
      </c>
      <c r="BC19" s="80">
        <v>164559290</v>
      </c>
      <c r="BD19" s="80">
        <f t="shared" si="24"/>
        <v>326132.25375626044</v>
      </c>
      <c r="BE19" s="80">
        <f t="shared" si="25"/>
        <v>385384.75409836066</v>
      </c>
      <c r="BF19" s="80">
        <v>1000</v>
      </c>
      <c r="BG19" s="80">
        <v>285</v>
      </c>
      <c r="BH19" s="80">
        <v>222</v>
      </c>
      <c r="BI19" s="55">
        <f t="shared" si="26"/>
        <v>0.28499999999999998</v>
      </c>
      <c r="BJ19" s="55">
        <f t="shared" si="27"/>
        <v>0.222</v>
      </c>
      <c r="BK19" s="80">
        <v>108092080</v>
      </c>
      <c r="BL19" s="80">
        <v>93237460</v>
      </c>
      <c r="BM19" s="80">
        <f t="shared" si="28"/>
        <v>379270.4561403509</v>
      </c>
      <c r="BN19" s="80">
        <f t="shared" si="29"/>
        <v>419988.55855855858</v>
      </c>
      <c r="BO19" s="80">
        <f t="shared" si="55"/>
        <v>21368</v>
      </c>
      <c r="BP19" s="80">
        <f t="shared" si="31"/>
        <v>2696</v>
      </c>
      <c r="BQ19" s="80">
        <f t="shared" si="31"/>
        <v>1736</v>
      </c>
      <c r="BR19" s="55">
        <f t="shared" si="32"/>
        <v>0.12616997379258704</v>
      </c>
      <c r="BS19" s="55">
        <f t="shared" si="33"/>
        <v>8.1242980157244474E-2</v>
      </c>
      <c r="BT19" s="80">
        <f t="shared" si="34"/>
        <v>839678200</v>
      </c>
      <c r="BU19" s="80">
        <f t="shared" si="34"/>
        <v>700441090</v>
      </c>
      <c r="BV19" s="80">
        <f t="shared" si="35"/>
        <v>311453.33827893174</v>
      </c>
      <c r="BW19" s="80">
        <f t="shared" si="36"/>
        <v>403479.89055299538</v>
      </c>
      <c r="BY19" s="95">
        <v>13</v>
      </c>
      <c r="BZ19" s="206" t="s">
        <v>90</v>
      </c>
      <c r="CA19" s="155">
        <v>20792</v>
      </c>
      <c r="CB19" s="155">
        <v>2514</v>
      </c>
      <c r="CC19" s="155">
        <v>1670</v>
      </c>
      <c r="CD19" s="28">
        <v>0.12091188918814928</v>
      </c>
      <c r="CE19" s="28">
        <v>8.0319353597537516E-2</v>
      </c>
      <c r="CF19" s="155">
        <v>813764890</v>
      </c>
      <c r="CG19" s="155">
        <v>680548590</v>
      </c>
      <c r="CH19" s="155">
        <v>323693.27366746223</v>
      </c>
      <c r="CI19" s="155">
        <v>407514.12574850302</v>
      </c>
      <c r="CK19" s="43" t="str">
        <f t="shared" si="37"/>
        <v>天王寺区</v>
      </c>
      <c r="CL19" s="91">
        <f t="shared" si="0"/>
        <v>0.1332283464566929</v>
      </c>
      <c r="CM19" s="102">
        <f t="shared" si="38"/>
        <v>0.13300000000000001</v>
      </c>
      <c r="CN19" s="102">
        <f t="shared" si="53"/>
        <v>0.13008849557522123</v>
      </c>
      <c r="CO19" s="102">
        <f t="shared" si="40"/>
        <v>0.13</v>
      </c>
      <c r="CP19" s="157">
        <f t="shared" si="54"/>
        <v>0.30000000000000027</v>
      </c>
      <c r="CQ19" s="43" t="str">
        <f t="shared" si="42"/>
        <v>堺市西区</v>
      </c>
      <c r="CR19" s="91">
        <f t="shared" si="1"/>
        <v>8.7489816239703089E-2</v>
      </c>
      <c r="CS19" s="91">
        <f t="shared" si="43"/>
        <v>8.6999999999999994E-2</v>
      </c>
      <c r="CT19" s="102">
        <f t="shared" si="44"/>
        <v>8.5521595637824646E-2</v>
      </c>
      <c r="CU19" s="102">
        <f t="shared" si="45"/>
        <v>8.5999999999999993E-2</v>
      </c>
      <c r="CV19" s="157">
        <f t="shared" si="46"/>
        <v>0.10000000000000009</v>
      </c>
      <c r="CW19" s="44"/>
      <c r="CX19" s="91">
        <f t="shared" si="47"/>
        <v>0.123</v>
      </c>
      <c r="CY19" s="91">
        <f t="shared" si="48"/>
        <v>0.11899999999999999</v>
      </c>
      <c r="CZ19" s="158">
        <f t="shared" si="49"/>
        <v>0.40000000000000036</v>
      </c>
      <c r="DA19" s="91">
        <f t="shared" si="50"/>
        <v>7.8E-2</v>
      </c>
      <c r="DB19" s="91">
        <f t="shared" si="51"/>
        <v>7.6999999999999999E-2</v>
      </c>
      <c r="DC19" s="158">
        <f t="shared" si="52"/>
        <v>0.10000000000000009</v>
      </c>
      <c r="DD19" s="184">
        <v>0</v>
      </c>
    </row>
    <row r="20" spans="2:108" s="16" customFormat="1" ht="13.5" customHeight="1">
      <c r="B20" s="54">
        <v>14</v>
      </c>
      <c r="C20" s="206" t="s">
        <v>91</v>
      </c>
      <c r="D20" s="80">
        <v>27</v>
      </c>
      <c r="E20" s="80">
        <v>5</v>
      </c>
      <c r="F20" s="80">
        <v>4</v>
      </c>
      <c r="G20" s="55">
        <f t="shared" si="2"/>
        <v>0.18518518518518517</v>
      </c>
      <c r="H20" s="55">
        <f t="shared" si="3"/>
        <v>0.14814814814814814</v>
      </c>
      <c r="I20" s="80">
        <v>1595870</v>
      </c>
      <c r="J20" s="80">
        <v>1532560</v>
      </c>
      <c r="K20" s="80">
        <f t="shared" si="4"/>
        <v>319174</v>
      </c>
      <c r="L20" s="80">
        <f t="shared" si="5"/>
        <v>383140</v>
      </c>
      <c r="M20" s="80">
        <v>100</v>
      </c>
      <c r="N20" s="80">
        <v>21</v>
      </c>
      <c r="O20" s="80">
        <v>14</v>
      </c>
      <c r="P20" s="55">
        <f t="shared" si="6"/>
        <v>0.21</v>
      </c>
      <c r="Q20" s="55">
        <f t="shared" si="7"/>
        <v>0.14000000000000001</v>
      </c>
      <c r="R20" s="80">
        <v>11249990</v>
      </c>
      <c r="S20" s="80">
        <v>6389850</v>
      </c>
      <c r="T20" s="80">
        <f t="shared" si="8"/>
        <v>535713.80952380947</v>
      </c>
      <c r="U20" s="80">
        <f t="shared" si="9"/>
        <v>456417.85714285716</v>
      </c>
      <c r="V20" s="80">
        <v>5026</v>
      </c>
      <c r="W20" s="80">
        <v>238</v>
      </c>
      <c r="X20" s="80">
        <v>139</v>
      </c>
      <c r="Y20" s="55">
        <f t="shared" si="10"/>
        <v>4.7353760445682451E-2</v>
      </c>
      <c r="Z20" s="55">
        <f t="shared" si="11"/>
        <v>2.7656187823318742E-2</v>
      </c>
      <c r="AA20" s="80">
        <v>72508580</v>
      </c>
      <c r="AB20" s="80">
        <v>53425710</v>
      </c>
      <c r="AC20" s="80">
        <f t="shared" si="12"/>
        <v>304657.89915966388</v>
      </c>
      <c r="AD20" s="80">
        <f t="shared" si="13"/>
        <v>384357.6258992806</v>
      </c>
      <c r="AE20" s="80">
        <v>4633</v>
      </c>
      <c r="AF20" s="80">
        <v>428</v>
      </c>
      <c r="AG20" s="80">
        <v>257</v>
      </c>
      <c r="AH20" s="55">
        <f t="shared" si="14"/>
        <v>9.2380746816317721E-2</v>
      </c>
      <c r="AI20" s="55">
        <f t="shared" si="15"/>
        <v>5.5471616663069288E-2</v>
      </c>
      <c r="AJ20" s="80">
        <v>142556050</v>
      </c>
      <c r="AK20" s="80">
        <v>108919090</v>
      </c>
      <c r="AL20" s="80">
        <f t="shared" si="16"/>
        <v>333074.88317757007</v>
      </c>
      <c r="AM20" s="80">
        <f t="shared" si="17"/>
        <v>423809.68871595332</v>
      </c>
      <c r="AN20" s="80">
        <v>3610</v>
      </c>
      <c r="AO20" s="80">
        <v>660</v>
      </c>
      <c r="AP20" s="80">
        <v>446</v>
      </c>
      <c r="AQ20" s="55">
        <f t="shared" si="18"/>
        <v>0.18282548476454294</v>
      </c>
      <c r="AR20" s="55">
        <f t="shared" si="19"/>
        <v>0.12354570637119114</v>
      </c>
      <c r="AS20" s="80">
        <v>212250110</v>
      </c>
      <c r="AT20" s="80">
        <v>183938730</v>
      </c>
      <c r="AU20" s="80">
        <f t="shared" si="20"/>
        <v>321591.07575757575</v>
      </c>
      <c r="AV20" s="80">
        <f t="shared" si="21"/>
        <v>412418.67713004485</v>
      </c>
      <c r="AW20" s="80">
        <v>2007</v>
      </c>
      <c r="AX20" s="80">
        <v>554</v>
      </c>
      <c r="AY20" s="80">
        <v>404</v>
      </c>
      <c r="AZ20" s="55">
        <f t="shared" si="22"/>
        <v>0.27603388141504731</v>
      </c>
      <c r="BA20" s="55">
        <f t="shared" si="23"/>
        <v>0.2012954658694569</v>
      </c>
      <c r="BB20" s="80">
        <v>198425740</v>
      </c>
      <c r="BC20" s="80">
        <v>164944920</v>
      </c>
      <c r="BD20" s="80">
        <f t="shared" si="24"/>
        <v>358169.20577617327</v>
      </c>
      <c r="BE20" s="80">
        <f t="shared" si="25"/>
        <v>408279.50495049503</v>
      </c>
      <c r="BF20" s="80">
        <v>862</v>
      </c>
      <c r="BG20" s="80">
        <v>313</v>
      </c>
      <c r="BH20" s="80">
        <v>265</v>
      </c>
      <c r="BI20" s="55">
        <f t="shared" si="26"/>
        <v>0.36310904872389793</v>
      </c>
      <c r="BJ20" s="55">
        <f t="shared" si="27"/>
        <v>0.30742459396751742</v>
      </c>
      <c r="BK20" s="80">
        <v>107536620</v>
      </c>
      <c r="BL20" s="80">
        <v>98050290</v>
      </c>
      <c r="BM20" s="80">
        <f t="shared" si="28"/>
        <v>343567.47603833867</v>
      </c>
      <c r="BN20" s="80">
        <f t="shared" si="29"/>
        <v>370001.09433962265</v>
      </c>
      <c r="BO20" s="80">
        <f t="shared" si="55"/>
        <v>16265</v>
      </c>
      <c r="BP20" s="80">
        <f t="shared" si="31"/>
        <v>2219</v>
      </c>
      <c r="BQ20" s="80">
        <f t="shared" si="31"/>
        <v>1529</v>
      </c>
      <c r="BR20" s="55">
        <f t="shared" si="32"/>
        <v>0.13642791269597296</v>
      </c>
      <c r="BS20" s="55">
        <f t="shared" si="33"/>
        <v>9.4005533353827234E-2</v>
      </c>
      <c r="BT20" s="80">
        <f t="shared" si="34"/>
        <v>746122960</v>
      </c>
      <c r="BU20" s="80">
        <f t="shared" si="34"/>
        <v>617201150</v>
      </c>
      <c r="BV20" s="80">
        <f t="shared" si="35"/>
        <v>336242.88418206398</v>
      </c>
      <c r="BW20" s="80">
        <f t="shared" si="36"/>
        <v>403663.27665140614</v>
      </c>
      <c r="BY20" s="95">
        <v>14</v>
      </c>
      <c r="BZ20" s="206" t="s">
        <v>91</v>
      </c>
      <c r="CA20" s="155">
        <v>15727</v>
      </c>
      <c r="CB20" s="155">
        <v>2030</v>
      </c>
      <c r="CC20" s="155">
        <v>1418</v>
      </c>
      <c r="CD20" s="28">
        <v>0.12907738284478923</v>
      </c>
      <c r="CE20" s="28">
        <v>9.0163413238379855E-2</v>
      </c>
      <c r="CF20" s="155">
        <v>707134350</v>
      </c>
      <c r="CG20" s="155">
        <v>581086360</v>
      </c>
      <c r="CH20" s="155">
        <v>348342.04433497536</v>
      </c>
      <c r="CI20" s="155">
        <v>409792.91960507759</v>
      </c>
      <c r="CK20" s="43" t="str">
        <f t="shared" si="37"/>
        <v>住吉区</v>
      </c>
      <c r="CL20" s="91">
        <f t="shared" si="0"/>
        <v>0.13123043582952082</v>
      </c>
      <c r="CM20" s="102">
        <f t="shared" si="38"/>
        <v>0.13100000000000001</v>
      </c>
      <c r="CN20" s="102">
        <f t="shared" si="53"/>
        <v>0.1327075511055486</v>
      </c>
      <c r="CO20" s="102">
        <f t="shared" si="40"/>
        <v>0.13300000000000001</v>
      </c>
      <c r="CP20" s="157">
        <f t="shared" si="54"/>
        <v>-0.20000000000000018</v>
      </c>
      <c r="CQ20" s="43" t="str">
        <f t="shared" si="42"/>
        <v>藤井寺市</v>
      </c>
      <c r="CR20" s="91">
        <f t="shared" si="1"/>
        <v>8.6534176989573122E-2</v>
      </c>
      <c r="CS20" s="91">
        <f t="shared" si="43"/>
        <v>8.6999999999999994E-2</v>
      </c>
      <c r="CT20" s="102">
        <f t="shared" si="44"/>
        <v>8.4197738529109431E-2</v>
      </c>
      <c r="CU20" s="102">
        <f t="shared" si="45"/>
        <v>8.4000000000000005E-2</v>
      </c>
      <c r="CV20" s="157">
        <f t="shared" si="46"/>
        <v>0.29999999999999888</v>
      </c>
      <c r="CW20" s="44"/>
      <c r="CX20" s="91">
        <f t="shared" si="47"/>
        <v>0.123</v>
      </c>
      <c r="CY20" s="91">
        <f t="shared" si="48"/>
        <v>0.11899999999999999</v>
      </c>
      <c r="CZ20" s="158">
        <f t="shared" si="49"/>
        <v>0.40000000000000036</v>
      </c>
      <c r="DA20" s="91">
        <f t="shared" si="50"/>
        <v>7.8E-2</v>
      </c>
      <c r="DB20" s="91">
        <f t="shared" si="51"/>
        <v>7.6999999999999999E-2</v>
      </c>
      <c r="DC20" s="158">
        <f t="shared" si="52"/>
        <v>0.10000000000000009</v>
      </c>
      <c r="DD20" s="184">
        <v>0</v>
      </c>
    </row>
    <row r="21" spans="2:108" s="16" customFormat="1" ht="13.5" customHeight="1">
      <c r="B21" s="54">
        <v>15</v>
      </c>
      <c r="C21" s="206" t="s">
        <v>92</v>
      </c>
      <c r="D21" s="80">
        <v>43</v>
      </c>
      <c r="E21" s="80">
        <v>8</v>
      </c>
      <c r="F21" s="80">
        <v>5</v>
      </c>
      <c r="G21" s="55">
        <f t="shared" si="2"/>
        <v>0.18604651162790697</v>
      </c>
      <c r="H21" s="55">
        <f t="shared" si="3"/>
        <v>0.11627906976744186</v>
      </c>
      <c r="I21" s="80">
        <v>2344230</v>
      </c>
      <c r="J21" s="80">
        <v>1838000</v>
      </c>
      <c r="K21" s="80">
        <f t="shared" si="4"/>
        <v>293028.75</v>
      </c>
      <c r="L21" s="80">
        <f t="shared" si="5"/>
        <v>367600</v>
      </c>
      <c r="M21" s="80">
        <v>222</v>
      </c>
      <c r="N21" s="80">
        <v>28</v>
      </c>
      <c r="O21" s="80">
        <v>20</v>
      </c>
      <c r="P21" s="55">
        <f t="shared" si="6"/>
        <v>0.12612612612612611</v>
      </c>
      <c r="Q21" s="55">
        <f t="shared" si="7"/>
        <v>9.0090090090090086E-2</v>
      </c>
      <c r="R21" s="80">
        <v>11926170</v>
      </c>
      <c r="S21" s="80">
        <v>9957610</v>
      </c>
      <c r="T21" s="80">
        <f t="shared" si="8"/>
        <v>425934.64285714284</v>
      </c>
      <c r="U21" s="80">
        <f t="shared" si="9"/>
        <v>497880.5</v>
      </c>
      <c r="V21" s="80">
        <v>8832</v>
      </c>
      <c r="W21" s="80">
        <v>390</v>
      </c>
      <c r="X21" s="80">
        <v>229</v>
      </c>
      <c r="Y21" s="55">
        <f t="shared" si="10"/>
        <v>4.4157608695652176E-2</v>
      </c>
      <c r="Z21" s="55">
        <f t="shared" si="11"/>
        <v>2.5928442028985508E-2</v>
      </c>
      <c r="AA21" s="80">
        <v>98814210</v>
      </c>
      <c r="AB21" s="80">
        <v>82108290</v>
      </c>
      <c r="AC21" s="80">
        <f t="shared" si="12"/>
        <v>253369.76923076922</v>
      </c>
      <c r="AD21" s="80">
        <f t="shared" si="13"/>
        <v>358551.4847161572</v>
      </c>
      <c r="AE21" s="80">
        <v>7636</v>
      </c>
      <c r="AF21" s="80">
        <v>700</v>
      </c>
      <c r="AG21" s="80">
        <v>422</v>
      </c>
      <c r="AH21" s="55">
        <f t="shared" si="14"/>
        <v>9.1671031953902568E-2</v>
      </c>
      <c r="AI21" s="55">
        <f t="shared" si="15"/>
        <v>5.5264536406495549E-2</v>
      </c>
      <c r="AJ21" s="80">
        <v>191609430</v>
      </c>
      <c r="AK21" s="80">
        <v>155460280</v>
      </c>
      <c r="AL21" s="80">
        <f t="shared" si="16"/>
        <v>273727.75714285712</v>
      </c>
      <c r="AM21" s="80">
        <f t="shared" si="17"/>
        <v>368389.28909952607</v>
      </c>
      <c r="AN21" s="80">
        <v>5810</v>
      </c>
      <c r="AO21" s="80">
        <v>1058</v>
      </c>
      <c r="AP21" s="80">
        <v>694</v>
      </c>
      <c r="AQ21" s="55">
        <f t="shared" si="18"/>
        <v>0.18209982788296042</v>
      </c>
      <c r="AR21" s="55">
        <f t="shared" si="19"/>
        <v>0.11944922547332186</v>
      </c>
      <c r="AS21" s="80">
        <v>322755430</v>
      </c>
      <c r="AT21" s="80">
        <v>270247490</v>
      </c>
      <c r="AU21" s="80">
        <f t="shared" si="20"/>
        <v>305061.84310018906</v>
      </c>
      <c r="AV21" s="80">
        <f t="shared" si="21"/>
        <v>389405.60518731986</v>
      </c>
      <c r="AW21" s="80">
        <v>2921</v>
      </c>
      <c r="AX21" s="80">
        <v>798</v>
      </c>
      <c r="AY21" s="80">
        <v>615</v>
      </c>
      <c r="AZ21" s="55">
        <f t="shared" si="22"/>
        <v>0.27319411160561452</v>
      </c>
      <c r="BA21" s="55">
        <f t="shared" si="23"/>
        <v>0.21054433413214652</v>
      </c>
      <c r="BB21" s="80">
        <v>268055510</v>
      </c>
      <c r="BC21" s="80">
        <v>237081130</v>
      </c>
      <c r="BD21" s="80">
        <f t="shared" si="24"/>
        <v>335909.1604010025</v>
      </c>
      <c r="BE21" s="80">
        <f t="shared" si="25"/>
        <v>385497.77235772356</v>
      </c>
      <c r="BF21" s="80">
        <v>1075</v>
      </c>
      <c r="BG21" s="80">
        <v>332</v>
      </c>
      <c r="BH21" s="80">
        <v>275</v>
      </c>
      <c r="BI21" s="55">
        <f t="shared" si="26"/>
        <v>0.30883720930232555</v>
      </c>
      <c r="BJ21" s="55">
        <f t="shared" si="27"/>
        <v>0.2558139534883721</v>
      </c>
      <c r="BK21" s="80">
        <v>114658970</v>
      </c>
      <c r="BL21" s="80">
        <v>107286670</v>
      </c>
      <c r="BM21" s="80">
        <f t="shared" si="28"/>
        <v>345358.34337349399</v>
      </c>
      <c r="BN21" s="80">
        <f t="shared" si="29"/>
        <v>390133.34545454546</v>
      </c>
      <c r="BO21" s="80">
        <f t="shared" si="55"/>
        <v>26539</v>
      </c>
      <c r="BP21" s="80">
        <f t="shared" si="31"/>
        <v>3314</v>
      </c>
      <c r="BQ21" s="80">
        <f t="shared" si="31"/>
        <v>2260</v>
      </c>
      <c r="BR21" s="55">
        <f t="shared" si="32"/>
        <v>0.12487282866724443</v>
      </c>
      <c r="BS21" s="55">
        <f t="shared" si="33"/>
        <v>8.5157692452616909E-2</v>
      </c>
      <c r="BT21" s="80">
        <f t="shared" si="34"/>
        <v>1010163950</v>
      </c>
      <c r="BU21" s="80">
        <f t="shared" si="34"/>
        <v>863979470</v>
      </c>
      <c r="BV21" s="80">
        <f t="shared" si="35"/>
        <v>304817.12432106218</v>
      </c>
      <c r="BW21" s="80">
        <f t="shared" si="36"/>
        <v>382291.80088495574</v>
      </c>
      <c r="BY21" s="95">
        <v>15</v>
      </c>
      <c r="BZ21" s="206" t="s">
        <v>92</v>
      </c>
      <c r="CA21" s="155">
        <v>25355</v>
      </c>
      <c r="CB21" s="155">
        <v>3110</v>
      </c>
      <c r="CC21" s="155">
        <v>2125</v>
      </c>
      <c r="CD21" s="28">
        <v>0.12265825281009662</v>
      </c>
      <c r="CE21" s="28">
        <v>8.3809899428120685E-2</v>
      </c>
      <c r="CF21" s="155">
        <v>971876010</v>
      </c>
      <c r="CG21" s="155">
        <v>843690760</v>
      </c>
      <c r="CH21" s="155">
        <v>312500.32475884247</v>
      </c>
      <c r="CI21" s="155">
        <v>397030.94588235294</v>
      </c>
      <c r="CK21" s="43" t="str">
        <f t="shared" si="37"/>
        <v>堺市西区</v>
      </c>
      <c r="CL21" s="91">
        <f t="shared" si="0"/>
        <v>0.1308500045261157</v>
      </c>
      <c r="CM21" s="102">
        <f t="shared" si="38"/>
        <v>0.13100000000000001</v>
      </c>
      <c r="CN21" s="102">
        <f t="shared" si="53"/>
        <v>0.12952599607786866</v>
      </c>
      <c r="CO21" s="102">
        <f t="shared" si="40"/>
        <v>0.13</v>
      </c>
      <c r="CP21" s="157">
        <f t="shared" si="54"/>
        <v>0.10000000000000009</v>
      </c>
      <c r="CQ21" s="43" t="str">
        <f t="shared" si="42"/>
        <v>城東区</v>
      </c>
      <c r="CR21" s="91">
        <f t="shared" si="1"/>
        <v>8.5157692452616909E-2</v>
      </c>
      <c r="CS21" s="91">
        <f t="shared" si="43"/>
        <v>8.5000000000000006E-2</v>
      </c>
      <c r="CT21" s="102">
        <f t="shared" si="44"/>
        <v>8.3809899428120685E-2</v>
      </c>
      <c r="CU21" s="102">
        <f t="shared" si="45"/>
        <v>8.4000000000000005E-2</v>
      </c>
      <c r="CV21" s="157">
        <f t="shared" si="46"/>
        <v>0.10000000000000009</v>
      </c>
      <c r="CW21" s="44"/>
      <c r="CX21" s="91">
        <f t="shared" si="47"/>
        <v>0.123</v>
      </c>
      <c r="CY21" s="91">
        <f t="shared" si="48"/>
        <v>0.11899999999999999</v>
      </c>
      <c r="CZ21" s="158">
        <f t="shared" si="49"/>
        <v>0.40000000000000036</v>
      </c>
      <c r="DA21" s="91">
        <f t="shared" si="50"/>
        <v>7.8E-2</v>
      </c>
      <c r="DB21" s="91">
        <f t="shared" si="51"/>
        <v>7.6999999999999999E-2</v>
      </c>
      <c r="DC21" s="158">
        <f t="shared" si="52"/>
        <v>0.10000000000000009</v>
      </c>
      <c r="DD21" s="184">
        <v>0</v>
      </c>
    </row>
    <row r="22" spans="2:108" s="16" customFormat="1" ht="13.5" customHeight="1">
      <c r="B22" s="54">
        <v>16</v>
      </c>
      <c r="C22" s="206" t="s">
        <v>55</v>
      </c>
      <c r="D22" s="80">
        <v>21</v>
      </c>
      <c r="E22" s="80">
        <v>6</v>
      </c>
      <c r="F22" s="80">
        <v>3</v>
      </c>
      <c r="G22" s="55">
        <f t="shared" si="2"/>
        <v>0.2857142857142857</v>
      </c>
      <c r="H22" s="55">
        <f t="shared" si="3"/>
        <v>0.14285714285714285</v>
      </c>
      <c r="I22" s="80">
        <v>1899490</v>
      </c>
      <c r="J22" s="80">
        <v>1482130</v>
      </c>
      <c r="K22" s="80">
        <f t="shared" si="4"/>
        <v>316581.66666666669</v>
      </c>
      <c r="L22" s="80">
        <f t="shared" si="5"/>
        <v>494043.33333333331</v>
      </c>
      <c r="M22" s="80">
        <v>103</v>
      </c>
      <c r="N22" s="80">
        <v>22</v>
      </c>
      <c r="O22" s="80">
        <v>13</v>
      </c>
      <c r="P22" s="55">
        <f t="shared" si="6"/>
        <v>0.21359223300970873</v>
      </c>
      <c r="Q22" s="55">
        <f t="shared" si="7"/>
        <v>0.12621359223300971</v>
      </c>
      <c r="R22" s="80">
        <v>6648120</v>
      </c>
      <c r="S22" s="80">
        <v>5755040</v>
      </c>
      <c r="T22" s="80">
        <f t="shared" si="8"/>
        <v>302187.27272727271</v>
      </c>
      <c r="U22" s="80">
        <f t="shared" si="9"/>
        <v>442695.38461538462</v>
      </c>
      <c r="V22" s="80">
        <v>5365</v>
      </c>
      <c r="W22" s="80">
        <v>262</v>
      </c>
      <c r="X22" s="80">
        <v>139</v>
      </c>
      <c r="Y22" s="55">
        <f t="shared" si="10"/>
        <v>4.8835041938490212E-2</v>
      </c>
      <c r="Z22" s="55">
        <f t="shared" si="11"/>
        <v>2.5908667287977631E-2</v>
      </c>
      <c r="AA22" s="80">
        <v>78840920</v>
      </c>
      <c r="AB22" s="80">
        <v>66613990</v>
      </c>
      <c r="AC22" s="80">
        <f t="shared" si="12"/>
        <v>300919.54198473284</v>
      </c>
      <c r="AD22" s="80">
        <f t="shared" si="13"/>
        <v>479237.33812949638</v>
      </c>
      <c r="AE22" s="80">
        <v>4850</v>
      </c>
      <c r="AF22" s="80">
        <v>439</v>
      </c>
      <c r="AG22" s="80">
        <v>236</v>
      </c>
      <c r="AH22" s="55">
        <f t="shared" si="14"/>
        <v>9.0515463917525768E-2</v>
      </c>
      <c r="AI22" s="55">
        <f t="shared" si="15"/>
        <v>4.8659793814432993E-2</v>
      </c>
      <c r="AJ22" s="80">
        <v>125167750</v>
      </c>
      <c r="AK22" s="80">
        <v>104273220</v>
      </c>
      <c r="AL22" s="80">
        <f t="shared" si="16"/>
        <v>285120.15945330297</v>
      </c>
      <c r="AM22" s="80">
        <f t="shared" si="17"/>
        <v>441835.67796610168</v>
      </c>
      <c r="AN22" s="80">
        <v>3962</v>
      </c>
      <c r="AO22" s="80">
        <v>717</v>
      </c>
      <c r="AP22" s="80">
        <v>438</v>
      </c>
      <c r="AQ22" s="55">
        <f t="shared" si="18"/>
        <v>0.18096920747097425</v>
      </c>
      <c r="AR22" s="55">
        <f t="shared" si="19"/>
        <v>0.11055022715800102</v>
      </c>
      <c r="AS22" s="80">
        <v>203069930</v>
      </c>
      <c r="AT22" s="80">
        <v>173490670</v>
      </c>
      <c r="AU22" s="80">
        <f t="shared" si="20"/>
        <v>283221.65969316597</v>
      </c>
      <c r="AV22" s="80">
        <f t="shared" si="21"/>
        <v>396097.42009132419</v>
      </c>
      <c r="AW22" s="80">
        <v>2319</v>
      </c>
      <c r="AX22" s="80">
        <v>688</v>
      </c>
      <c r="AY22" s="80">
        <v>468</v>
      </c>
      <c r="AZ22" s="55">
        <f t="shared" si="22"/>
        <v>0.29667960327727466</v>
      </c>
      <c r="BA22" s="55">
        <f t="shared" si="23"/>
        <v>0.20181112548512289</v>
      </c>
      <c r="BB22" s="80">
        <v>219861900</v>
      </c>
      <c r="BC22" s="80">
        <v>190063880</v>
      </c>
      <c r="BD22" s="80">
        <f t="shared" si="24"/>
        <v>319566.71511627908</v>
      </c>
      <c r="BE22" s="80">
        <f t="shared" si="25"/>
        <v>406119.40170940169</v>
      </c>
      <c r="BF22" s="80">
        <v>964</v>
      </c>
      <c r="BG22" s="80">
        <v>334</v>
      </c>
      <c r="BH22" s="80">
        <v>255</v>
      </c>
      <c r="BI22" s="55">
        <f t="shared" si="26"/>
        <v>0.34647302904564314</v>
      </c>
      <c r="BJ22" s="55">
        <f t="shared" si="27"/>
        <v>0.26452282157676349</v>
      </c>
      <c r="BK22" s="80">
        <v>117076210</v>
      </c>
      <c r="BL22" s="80">
        <v>103026170</v>
      </c>
      <c r="BM22" s="80">
        <f t="shared" si="28"/>
        <v>350527.5748502994</v>
      </c>
      <c r="BN22" s="80">
        <f t="shared" si="29"/>
        <v>404024.19607843139</v>
      </c>
      <c r="BO22" s="80">
        <f t="shared" si="55"/>
        <v>17584</v>
      </c>
      <c r="BP22" s="80">
        <f t="shared" si="31"/>
        <v>2468</v>
      </c>
      <c r="BQ22" s="80">
        <f t="shared" si="31"/>
        <v>1552</v>
      </c>
      <c r="BR22" s="55">
        <f t="shared" si="32"/>
        <v>0.14035486806187444</v>
      </c>
      <c r="BS22" s="55">
        <f t="shared" si="33"/>
        <v>8.8262056414922657E-2</v>
      </c>
      <c r="BT22" s="80">
        <f t="shared" si="34"/>
        <v>752564320</v>
      </c>
      <c r="BU22" s="80">
        <f t="shared" si="34"/>
        <v>644705100</v>
      </c>
      <c r="BV22" s="80">
        <f t="shared" si="35"/>
        <v>304928.81685575366</v>
      </c>
      <c r="BW22" s="80">
        <f t="shared" si="36"/>
        <v>415402.77061855671</v>
      </c>
      <c r="BY22" s="95">
        <v>16</v>
      </c>
      <c r="BZ22" s="206" t="s">
        <v>55</v>
      </c>
      <c r="CA22" s="155">
        <v>16971</v>
      </c>
      <c r="CB22" s="155">
        <v>2215</v>
      </c>
      <c r="CC22" s="155">
        <v>1434</v>
      </c>
      <c r="CD22" s="28">
        <v>0.13051676389134406</v>
      </c>
      <c r="CE22" s="28">
        <v>8.4497083259678279E-2</v>
      </c>
      <c r="CF22" s="155">
        <v>685533920</v>
      </c>
      <c r="CG22" s="155">
        <v>589860110</v>
      </c>
      <c r="CH22" s="155">
        <v>309496.12641083519</v>
      </c>
      <c r="CI22" s="155">
        <v>411338.98884239886</v>
      </c>
      <c r="CK22" s="43" t="str">
        <f t="shared" si="37"/>
        <v>大阪市</v>
      </c>
      <c r="CL22" s="91">
        <f t="shared" si="0"/>
        <v>0.12948617055487724</v>
      </c>
      <c r="CM22" s="102">
        <f t="shared" si="38"/>
        <v>0.129</v>
      </c>
      <c r="CN22" s="102">
        <f t="shared" si="53"/>
        <v>0.12387170488859871</v>
      </c>
      <c r="CO22" s="102">
        <f t="shared" si="40"/>
        <v>0.124</v>
      </c>
      <c r="CP22" s="157">
        <f t="shared" si="54"/>
        <v>0.50000000000000044</v>
      </c>
      <c r="CQ22" s="43" t="str">
        <f t="shared" si="42"/>
        <v>吹田市</v>
      </c>
      <c r="CR22" s="91">
        <f t="shared" si="1"/>
        <v>8.3878698497557372E-2</v>
      </c>
      <c r="CS22" s="91">
        <f t="shared" si="43"/>
        <v>8.4000000000000005E-2</v>
      </c>
      <c r="CT22" s="102">
        <f t="shared" si="44"/>
        <v>8.5045136781091504E-2</v>
      </c>
      <c r="CU22" s="102">
        <f t="shared" si="45"/>
        <v>8.5000000000000006E-2</v>
      </c>
      <c r="CV22" s="157">
        <f t="shared" si="46"/>
        <v>-0.10000000000000009</v>
      </c>
      <c r="CW22" s="44"/>
      <c r="CX22" s="91">
        <f t="shared" si="47"/>
        <v>0.123</v>
      </c>
      <c r="CY22" s="91">
        <f t="shared" si="48"/>
        <v>0.11899999999999999</v>
      </c>
      <c r="CZ22" s="158">
        <f t="shared" si="49"/>
        <v>0.40000000000000036</v>
      </c>
      <c r="DA22" s="91">
        <f t="shared" si="50"/>
        <v>7.8E-2</v>
      </c>
      <c r="DB22" s="91">
        <f t="shared" si="51"/>
        <v>7.6999999999999999E-2</v>
      </c>
      <c r="DC22" s="158">
        <f t="shared" si="52"/>
        <v>0.10000000000000009</v>
      </c>
      <c r="DD22" s="184">
        <v>0</v>
      </c>
    </row>
    <row r="23" spans="2:108" s="16" customFormat="1" ht="13.5" customHeight="1">
      <c r="B23" s="54">
        <v>17</v>
      </c>
      <c r="C23" s="206" t="s">
        <v>93</v>
      </c>
      <c r="D23" s="80">
        <v>50</v>
      </c>
      <c r="E23" s="80">
        <v>7</v>
      </c>
      <c r="F23" s="80">
        <v>4</v>
      </c>
      <c r="G23" s="55">
        <f t="shared" si="2"/>
        <v>0.14000000000000001</v>
      </c>
      <c r="H23" s="55">
        <f t="shared" si="3"/>
        <v>0.08</v>
      </c>
      <c r="I23" s="80">
        <v>4784080</v>
      </c>
      <c r="J23" s="80">
        <v>4493360</v>
      </c>
      <c r="K23" s="80">
        <f t="shared" si="4"/>
        <v>683440</v>
      </c>
      <c r="L23" s="80">
        <f t="shared" si="5"/>
        <v>1123340</v>
      </c>
      <c r="M23" s="80">
        <v>184</v>
      </c>
      <c r="N23" s="80">
        <v>27</v>
      </c>
      <c r="O23" s="80">
        <v>17</v>
      </c>
      <c r="P23" s="55">
        <f t="shared" si="6"/>
        <v>0.14673913043478262</v>
      </c>
      <c r="Q23" s="55">
        <f t="shared" si="7"/>
        <v>9.2391304347826081E-2</v>
      </c>
      <c r="R23" s="80">
        <v>8995510</v>
      </c>
      <c r="S23" s="80">
        <v>7979740</v>
      </c>
      <c r="T23" s="80">
        <f t="shared" si="8"/>
        <v>333167.03703703702</v>
      </c>
      <c r="U23" s="80">
        <f t="shared" si="9"/>
        <v>469396.4705882353</v>
      </c>
      <c r="V23" s="80">
        <v>7715</v>
      </c>
      <c r="W23" s="80">
        <v>358</v>
      </c>
      <c r="X23" s="80">
        <v>194</v>
      </c>
      <c r="Y23" s="55">
        <f t="shared" si="10"/>
        <v>4.6403110823071934E-2</v>
      </c>
      <c r="Z23" s="55">
        <f t="shared" si="11"/>
        <v>2.5145819831497083E-2</v>
      </c>
      <c r="AA23" s="80">
        <v>100982990</v>
      </c>
      <c r="AB23" s="80">
        <v>75777790</v>
      </c>
      <c r="AC23" s="80">
        <f t="shared" si="12"/>
        <v>282075.39106145251</v>
      </c>
      <c r="AD23" s="80">
        <f t="shared" si="13"/>
        <v>390607.1649484536</v>
      </c>
      <c r="AE23" s="80">
        <v>7017</v>
      </c>
      <c r="AF23" s="80">
        <v>651</v>
      </c>
      <c r="AG23" s="80">
        <v>373</v>
      </c>
      <c r="AH23" s="55">
        <f t="shared" si="14"/>
        <v>9.2774690038477978E-2</v>
      </c>
      <c r="AI23" s="55">
        <f t="shared" si="15"/>
        <v>5.315661963802195E-2</v>
      </c>
      <c r="AJ23" s="80">
        <v>210107640</v>
      </c>
      <c r="AK23" s="80">
        <v>162629650</v>
      </c>
      <c r="AL23" s="80">
        <f t="shared" si="16"/>
        <v>322745.99078341015</v>
      </c>
      <c r="AM23" s="80">
        <f t="shared" si="17"/>
        <v>436004.42359249329</v>
      </c>
      <c r="AN23" s="80">
        <v>5551</v>
      </c>
      <c r="AO23" s="80">
        <v>950</v>
      </c>
      <c r="AP23" s="80">
        <v>638</v>
      </c>
      <c r="AQ23" s="55">
        <f t="shared" si="18"/>
        <v>0.17114033507476131</v>
      </c>
      <c r="AR23" s="55">
        <f t="shared" si="19"/>
        <v>0.11493424608178707</v>
      </c>
      <c r="AS23" s="80">
        <v>297677830</v>
      </c>
      <c r="AT23" s="80">
        <v>248365590</v>
      </c>
      <c r="AU23" s="80">
        <f t="shared" si="20"/>
        <v>313345.08421052631</v>
      </c>
      <c r="AV23" s="80">
        <f t="shared" si="21"/>
        <v>389287.75862068968</v>
      </c>
      <c r="AW23" s="80">
        <v>3103</v>
      </c>
      <c r="AX23" s="80">
        <v>876</v>
      </c>
      <c r="AY23" s="80">
        <v>649</v>
      </c>
      <c r="AZ23" s="55">
        <f t="shared" si="22"/>
        <v>0.28230744440863681</v>
      </c>
      <c r="BA23" s="55">
        <f t="shared" si="23"/>
        <v>0.20915243312922976</v>
      </c>
      <c r="BB23" s="80">
        <v>285662870</v>
      </c>
      <c r="BC23" s="80">
        <v>250901620</v>
      </c>
      <c r="BD23" s="80">
        <f t="shared" si="24"/>
        <v>326099.16666666669</v>
      </c>
      <c r="BE23" s="80">
        <f t="shared" si="25"/>
        <v>386597.25731895224</v>
      </c>
      <c r="BF23" s="80">
        <v>1298</v>
      </c>
      <c r="BG23" s="80">
        <v>401</v>
      </c>
      <c r="BH23" s="80">
        <v>318</v>
      </c>
      <c r="BI23" s="55">
        <f t="shared" si="26"/>
        <v>0.30893682588597843</v>
      </c>
      <c r="BJ23" s="55">
        <f t="shared" si="27"/>
        <v>0.24499229583975346</v>
      </c>
      <c r="BK23" s="80">
        <v>151271580</v>
      </c>
      <c r="BL23" s="80">
        <v>137830340</v>
      </c>
      <c r="BM23" s="80">
        <f t="shared" si="28"/>
        <v>377235.86034912721</v>
      </c>
      <c r="BN23" s="80">
        <f t="shared" si="29"/>
        <v>433428.74213836476</v>
      </c>
      <c r="BO23" s="80">
        <f t="shared" si="55"/>
        <v>24918</v>
      </c>
      <c r="BP23" s="80">
        <f t="shared" si="55"/>
        <v>3270</v>
      </c>
      <c r="BQ23" s="80">
        <f t="shared" si="55"/>
        <v>2193</v>
      </c>
      <c r="BR23" s="55">
        <f t="shared" si="32"/>
        <v>0.13123043582952082</v>
      </c>
      <c r="BS23" s="55">
        <f t="shared" si="33"/>
        <v>8.800866843245847E-2</v>
      </c>
      <c r="BT23" s="80">
        <f t="shared" ref="BT23:BU80" si="56">SUM(I23,R23,AA23,AJ23,AS23,BB23,BK23)</f>
        <v>1059482500</v>
      </c>
      <c r="BU23" s="80">
        <f t="shared" si="56"/>
        <v>887978090</v>
      </c>
      <c r="BV23" s="80">
        <f t="shared" si="35"/>
        <v>324000.7645259939</v>
      </c>
      <c r="BW23" s="80">
        <f t="shared" si="36"/>
        <v>404914.7697218422</v>
      </c>
      <c r="BY23" s="95">
        <v>17</v>
      </c>
      <c r="BZ23" s="206" t="s">
        <v>93</v>
      </c>
      <c r="CA23" s="155">
        <v>23970</v>
      </c>
      <c r="CB23" s="155">
        <v>3181</v>
      </c>
      <c r="CC23" s="155">
        <v>2073</v>
      </c>
      <c r="CD23" s="28">
        <v>0.1327075511055486</v>
      </c>
      <c r="CE23" s="28">
        <v>8.648310387984981E-2</v>
      </c>
      <c r="CF23" s="155">
        <v>1001244980</v>
      </c>
      <c r="CG23" s="155">
        <v>842667350</v>
      </c>
      <c r="CH23" s="155">
        <v>314757.93146809179</v>
      </c>
      <c r="CI23" s="155">
        <v>406496.55089242646</v>
      </c>
      <c r="CK23" s="43" t="str">
        <f t="shared" si="37"/>
        <v>八尾市</v>
      </c>
      <c r="CL23" s="91">
        <f t="shared" si="0"/>
        <v>0.12880614340566121</v>
      </c>
      <c r="CM23" s="102">
        <f t="shared" si="38"/>
        <v>0.129</v>
      </c>
      <c r="CN23" s="102">
        <f t="shared" si="53"/>
        <v>0.12620634994638444</v>
      </c>
      <c r="CO23" s="102">
        <f t="shared" si="40"/>
        <v>0.126</v>
      </c>
      <c r="CP23" s="157">
        <f t="shared" si="54"/>
        <v>0.30000000000000027</v>
      </c>
      <c r="CQ23" s="43" t="str">
        <f t="shared" si="42"/>
        <v>平野区</v>
      </c>
      <c r="CR23" s="91">
        <f t="shared" si="1"/>
        <v>8.2247507187863222E-2</v>
      </c>
      <c r="CS23" s="91">
        <f t="shared" si="43"/>
        <v>8.2000000000000003E-2</v>
      </c>
      <c r="CT23" s="102">
        <f t="shared" si="44"/>
        <v>7.849013294226416E-2</v>
      </c>
      <c r="CU23" s="102">
        <f t="shared" si="45"/>
        <v>7.8E-2</v>
      </c>
      <c r="CV23" s="157">
        <f t="shared" si="46"/>
        <v>0.40000000000000036</v>
      </c>
      <c r="CW23" s="44"/>
      <c r="CX23" s="91">
        <f t="shared" si="47"/>
        <v>0.123</v>
      </c>
      <c r="CY23" s="91">
        <f t="shared" si="48"/>
        <v>0.11899999999999999</v>
      </c>
      <c r="CZ23" s="158">
        <f t="shared" si="49"/>
        <v>0.40000000000000036</v>
      </c>
      <c r="DA23" s="91">
        <f t="shared" si="50"/>
        <v>7.8E-2</v>
      </c>
      <c r="DB23" s="91">
        <f t="shared" si="51"/>
        <v>7.6999999999999999E-2</v>
      </c>
      <c r="DC23" s="158">
        <f t="shared" si="52"/>
        <v>0.10000000000000009</v>
      </c>
      <c r="DD23" s="184">
        <v>0</v>
      </c>
    </row>
    <row r="24" spans="2:108" s="16" customFormat="1" ht="13.5" customHeight="1">
      <c r="B24" s="54">
        <v>18</v>
      </c>
      <c r="C24" s="206" t="s">
        <v>56</v>
      </c>
      <c r="D24" s="80">
        <v>22</v>
      </c>
      <c r="E24" s="80">
        <v>3</v>
      </c>
      <c r="F24" s="80">
        <v>2</v>
      </c>
      <c r="G24" s="55">
        <f t="shared" si="2"/>
        <v>0.13636363636363635</v>
      </c>
      <c r="H24" s="55">
        <f t="shared" si="3"/>
        <v>9.0909090909090912E-2</v>
      </c>
      <c r="I24" s="80">
        <v>1594420</v>
      </c>
      <c r="J24" s="80">
        <v>1579980</v>
      </c>
      <c r="K24" s="80">
        <f t="shared" si="4"/>
        <v>531473.33333333337</v>
      </c>
      <c r="L24" s="80">
        <f t="shared" si="5"/>
        <v>789990</v>
      </c>
      <c r="M24" s="80">
        <v>136</v>
      </c>
      <c r="N24" s="80">
        <v>28</v>
      </c>
      <c r="O24" s="80">
        <v>24</v>
      </c>
      <c r="P24" s="55">
        <f t="shared" si="6"/>
        <v>0.20588235294117646</v>
      </c>
      <c r="Q24" s="55">
        <f t="shared" si="7"/>
        <v>0.17647058823529413</v>
      </c>
      <c r="R24" s="80">
        <v>15807520</v>
      </c>
      <c r="S24" s="80">
        <v>14954600</v>
      </c>
      <c r="T24" s="80">
        <f t="shared" si="8"/>
        <v>564554.28571428568</v>
      </c>
      <c r="U24" s="80">
        <f t="shared" si="9"/>
        <v>623108.33333333337</v>
      </c>
      <c r="V24" s="80">
        <v>6878</v>
      </c>
      <c r="W24" s="80">
        <v>369</v>
      </c>
      <c r="X24" s="80">
        <v>207</v>
      </c>
      <c r="Y24" s="55">
        <f t="shared" si="10"/>
        <v>5.3649316661820295E-2</v>
      </c>
      <c r="Z24" s="55">
        <f t="shared" si="11"/>
        <v>3.0095958127362606E-2</v>
      </c>
      <c r="AA24" s="80">
        <v>126877730</v>
      </c>
      <c r="AB24" s="80">
        <v>100167420</v>
      </c>
      <c r="AC24" s="80">
        <f t="shared" si="12"/>
        <v>343842.0867208672</v>
      </c>
      <c r="AD24" s="80">
        <f t="shared" si="13"/>
        <v>483900.5797101449</v>
      </c>
      <c r="AE24" s="80">
        <v>6435</v>
      </c>
      <c r="AF24" s="80">
        <v>604</v>
      </c>
      <c r="AG24" s="80">
        <v>357</v>
      </c>
      <c r="AH24" s="55">
        <f t="shared" si="14"/>
        <v>9.3861693861693865E-2</v>
      </c>
      <c r="AI24" s="55">
        <f t="shared" si="15"/>
        <v>5.5477855477855477E-2</v>
      </c>
      <c r="AJ24" s="80">
        <v>197005530</v>
      </c>
      <c r="AK24" s="80">
        <v>156127820</v>
      </c>
      <c r="AL24" s="80">
        <f t="shared" si="16"/>
        <v>326168.09602649009</v>
      </c>
      <c r="AM24" s="80">
        <f t="shared" si="17"/>
        <v>437332.82913165266</v>
      </c>
      <c r="AN24" s="80">
        <v>5002</v>
      </c>
      <c r="AO24" s="80">
        <v>916</v>
      </c>
      <c r="AP24" s="80">
        <v>620</v>
      </c>
      <c r="AQ24" s="55">
        <f t="shared" si="18"/>
        <v>0.18312674930027989</v>
      </c>
      <c r="AR24" s="55">
        <f t="shared" si="19"/>
        <v>0.12395041983206717</v>
      </c>
      <c r="AS24" s="80">
        <v>312995680</v>
      </c>
      <c r="AT24" s="80">
        <v>252704180</v>
      </c>
      <c r="AU24" s="80">
        <f t="shared" si="20"/>
        <v>341698.34061135369</v>
      </c>
      <c r="AV24" s="80">
        <f t="shared" si="21"/>
        <v>407587.38709677418</v>
      </c>
      <c r="AW24" s="80">
        <v>2784</v>
      </c>
      <c r="AX24" s="80">
        <v>794</v>
      </c>
      <c r="AY24" s="80">
        <v>607</v>
      </c>
      <c r="AZ24" s="55">
        <f t="shared" si="22"/>
        <v>0.28520114942528735</v>
      </c>
      <c r="BA24" s="55">
        <f t="shared" si="23"/>
        <v>0.21803160919540229</v>
      </c>
      <c r="BB24" s="80">
        <v>280114500</v>
      </c>
      <c r="BC24" s="80">
        <v>253037110</v>
      </c>
      <c r="BD24" s="80">
        <f t="shared" si="24"/>
        <v>352789.04282115871</v>
      </c>
      <c r="BE24" s="80">
        <f t="shared" si="25"/>
        <v>416865.09060955519</v>
      </c>
      <c r="BF24" s="80">
        <v>1129</v>
      </c>
      <c r="BG24" s="80">
        <v>400</v>
      </c>
      <c r="BH24" s="80">
        <v>317</v>
      </c>
      <c r="BI24" s="55">
        <f t="shared" si="26"/>
        <v>0.35429583702391498</v>
      </c>
      <c r="BJ24" s="55">
        <f t="shared" si="27"/>
        <v>0.28077945084145262</v>
      </c>
      <c r="BK24" s="80">
        <v>159481100</v>
      </c>
      <c r="BL24" s="80">
        <v>140089630</v>
      </c>
      <c r="BM24" s="80">
        <f t="shared" si="28"/>
        <v>398702.75</v>
      </c>
      <c r="BN24" s="80">
        <f t="shared" si="29"/>
        <v>441923.12302839116</v>
      </c>
      <c r="BO24" s="80">
        <f t="shared" si="55"/>
        <v>22386</v>
      </c>
      <c r="BP24" s="80">
        <f t="shared" si="55"/>
        <v>3114</v>
      </c>
      <c r="BQ24" s="80">
        <f t="shared" si="55"/>
        <v>2134</v>
      </c>
      <c r="BR24" s="55">
        <f t="shared" si="32"/>
        <v>0.139104797641383</v>
      </c>
      <c r="BS24" s="55">
        <f t="shared" si="33"/>
        <v>9.5327436790851428E-2</v>
      </c>
      <c r="BT24" s="80">
        <f t="shared" si="56"/>
        <v>1093876480</v>
      </c>
      <c r="BU24" s="80">
        <f t="shared" si="56"/>
        <v>918660740</v>
      </c>
      <c r="BV24" s="80">
        <f t="shared" si="35"/>
        <v>351276.96852922288</v>
      </c>
      <c r="BW24" s="80">
        <f t="shared" si="36"/>
        <v>430487.69447047799</v>
      </c>
      <c r="BY24" s="95">
        <v>18</v>
      </c>
      <c r="BZ24" s="206" t="s">
        <v>56</v>
      </c>
      <c r="CA24" s="155">
        <v>21661</v>
      </c>
      <c r="CB24" s="155">
        <v>2955</v>
      </c>
      <c r="CC24" s="155">
        <v>2037</v>
      </c>
      <c r="CD24" s="28">
        <v>0.13642029453857163</v>
      </c>
      <c r="CE24" s="28">
        <v>9.4039979686995054E-2</v>
      </c>
      <c r="CF24" s="155">
        <v>1000705330</v>
      </c>
      <c r="CG24" s="155">
        <v>846979200</v>
      </c>
      <c r="CH24" s="155">
        <v>338648.16582064296</v>
      </c>
      <c r="CI24" s="155">
        <v>415797.34904270986</v>
      </c>
      <c r="CK24" s="43" t="str">
        <f t="shared" si="37"/>
        <v>平野区</v>
      </c>
      <c r="CL24" s="91">
        <f t="shared" si="0"/>
        <v>0.12769927203768275</v>
      </c>
      <c r="CM24" s="102">
        <f t="shared" si="38"/>
        <v>0.128</v>
      </c>
      <c r="CN24" s="102">
        <f t="shared" si="53"/>
        <v>0.11610928683010807</v>
      </c>
      <c r="CO24" s="102">
        <f t="shared" si="40"/>
        <v>0.11600000000000001</v>
      </c>
      <c r="CP24" s="157">
        <f t="shared" si="54"/>
        <v>1.1999999999999997</v>
      </c>
      <c r="CQ24" s="43" t="str">
        <f t="shared" si="42"/>
        <v>大阪市</v>
      </c>
      <c r="CR24" s="91">
        <f t="shared" si="1"/>
        <v>8.1732164473529406E-2</v>
      </c>
      <c r="CS24" s="91">
        <f t="shared" si="43"/>
        <v>8.2000000000000003E-2</v>
      </c>
      <c r="CT24" s="102">
        <f t="shared" si="44"/>
        <v>7.985799396066269E-2</v>
      </c>
      <c r="CU24" s="102">
        <f t="shared" si="45"/>
        <v>0.08</v>
      </c>
      <c r="CV24" s="157">
        <f t="shared" si="46"/>
        <v>0.20000000000000018</v>
      </c>
      <c r="CW24" s="44"/>
      <c r="CX24" s="91">
        <f t="shared" si="47"/>
        <v>0.123</v>
      </c>
      <c r="CY24" s="91">
        <f t="shared" si="48"/>
        <v>0.11899999999999999</v>
      </c>
      <c r="CZ24" s="158">
        <f t="shared" si="49"/>
        <v>0.40000000000000036</v>
      </c>
      <c r="DA24" s="91">
        <f t="shared" si="50"/>
        <v>7.8E-2</v>
      </c>
      <c r="DB24" s="91">
        <f t="shared" si="51"/>
        <v>7.6999999999999999E-2</v>
      </c>
      <c r="DC24" s="158">
        <f t="shared" si="52"/>
        <v>0.10000000000000009</v>
      </c>
      <c r="DD24" s="184">
        <v>0</v>
      </c>
    </row>
    <row r="25" spans="2:108" s="16" customFormat="1" ht="13.5" customHeight="1">
      <c r="B25" s="54">
        <v>19</v>
      </c>
      <c r="C25" s="206" t="s">
        <v>94</v>
      </c>
      <c r="D25" s="80">
        <v>34</v>
      </c>
      <c r="E25" s="80">
        <v>6</v>
      </c>
      <c r="F25" s="80">
        <v>4</v>
      </c>
      <c r="G25" s="55">
        <f t="shared" si="2"/>
        <v>0.17647058823529413</v>
      </c>
      <c r="H25" s="55">
        <f t="shared" si="3"/>
        <v>0.11764705882352941</v>
      </c>
      <c r="I25" s="80">
        <v>1848530</v>
      </c>
      <c r="J25" s="80">
        <v>1688330</v>
      </c>
      <c r="K25" s="80">
        <f t="shared" si="4"/>
        <v>308088.33333333331</v>
      </c>
      <c r="L25" s="80">
        <f t="shared" si="5"/>
        <v>422082.5</v>
      </c>
      <c r="M25" s="80">
        <v>170</v>
      </c>
      <c r="N25" s="80">
        <v>33</v>
      </c>
      <c r="O25" s="80">
        <v>18</v>
      </c>
      <c r="P25" s="55">
        <f t="shared" si="6"/>
        <v>0.19411764705882353</v>
      </c>
      <c r="Q25" s="55">
        <f t="shared" si="7"/>
        <v>0.10588235294117647</v>
      </c>
      <c r="R25" s="80">
        <v>12314740</v>
      </c>
      <c r="S25" s="80">
        <v>10405710</v>
      </c>
      <c r="T25" s="80">
        <f t="shared" si="8"/>
        <v>373173.93939393939</v>
      </c>
      <c r="U25" s="80">
        <f t="shared" si="9"/>
        <v>578095</v>
      </c>
      <c r="V25" s="80">
        <v>5123</v>
      </c>
      <c r="W25" s="80">
        <v>269</v>
      </c>
      <c r="X25" s="80">
        <v>142</v>
      </c>
      <c r="Y25" s="55">
        <f t="shared" si="10"/>
        <v>5.2508295920359167E-2</v>
      </c>
      <c r="Z25" s="55">
        <f t="shared" si="11"/>
        <v>2.7718133905914502E-2</v>
      </c>
      <c r="AA25" s="80">
        <v>83386230</v>
      </c>
      <c r="AB25" s="80">
        <v>60796930</v>
      </c>
      <c r="AC25" s="80">
        <f t="shared" si="12"/>
        <v>309985.98513011151</v>
      </c>
      <c r="AD25" s="80">
        <f t="shared" si="13"/>
        <v>428147.39436619717</v>
      </c>
      <c r="AE25" s="80">
        <v>4448</v>
      </c>
      <c r="AF25" s="80">
        <v>395</v>
      </c>
      <c r="AG25" s="80">
        <v>205</v>
      </c>
      <c r="AH25" s="55">
        <f t="shared" si="14"/>
        <v>8.8803956834532377E-2</v>
      </c>
      <c r="AI25" s="55">
        <f t="shared" si="15"/>
        <v>4.6088129496402876E-2</v>
      </c>
      <c r="AJ25" s="80">
        <v>96878970</v>
      </c>
      <c r="AK25" s="80">
        <v>73620350</v>
      </c>
      <c r="AL25" s="80">
        <f t="shared" si="16"/>
        <v>245263.21518987342</v>
      </c>
      <c r="AM25" s="80">
        <f t="shared" si="17"/>
        <v>359123.65853658534</v>
      </c>
      <c r="AN25" s="80">
        <v>3322</v>
      </c>
      <c r="AO25" s="80">
        <v>558</v>
      </c>
      <c r="AP25" s="80">
        <v>319</v>
      </c>
      <c r="AQ25" s="55">
        <f t="shared" si="18"/>
        <v>0.16797110174593619</v>
      </c>
      <c r="AR25" s="55">
        <f t="shared" si="19"/>
        <v>9.602649006622517E-2</v>
      </c>
      <c r="AS25" s="80">
        <v>139912750</v>
      </c>
      <c r="AT25" s="80">
        <v>114838900</v>
      </c>
      <c r="AU25" s="80">
        <f t="shared" si="20"/>
        <v>250739.69534050178</v>
      </c>
      <c r="AV25" s="80">
        <f t="shared" si="21"/>
        <v>359996.55172413791</v>
      </c>
      <c r="AW25" s="80">
        <v>1791</v>
      </c>
      <c r="AX25" s="80">
        <v>421</v>
      </c>
      <c r="AY25" s="80">
        <v>277</v>
      </c>
      <c r="AZ25" s="55">
        <f t="shared" si="22"/>
        <v>0.23506420993858179</v>
      </c>
      <c r="BA25" s="55">
        <f t="shared" si="23"/>
        <v>0.15466219988833055</v>
      </c>
      <c r="BB25" s="80">
        <v>133270180</v>
      </c>
      <c r="BC25" s="80">
        <v>112754850</v>
      </c>
      <c r="BD25" s="80">
        <f t="shared" si="24"/>
        <v>316556.24703087885</v>
      </c>
      <c r="BE25" s="80">
        <f t="shared" si="25"/>
        <v>407057.22021660651</v>
      </c>
      <c r="BF25" s="80">
        <v>675</v>
      </c>
      <c r="BG25" s="80">
        <v>190</v>
      </c>
      <c r="BH25" s="80">
        <v>138</v>
      </c>
      <c r="BI25" s="55">
        <f t="shared" si="26"/>
        <v>0.2814814814814815</v>
      </c>
      <c r="BJ25" s="55">
        <f t="shared" si="27"/>
        <v>0.20444444444444446</v>
      </c>
      <c r="BK25" s="80">
        <v>53935800</v>
      </c>
      <c r="BL25" s="80">
        <v>46474720</v>
      </c>
      <c r="BM25" s="80">
        <f t="shared" si="28"/>
        <v>283872.63157894736</v>
      </c>
      <c r="BN25" s="80">
        <f t="shared" si="29"/>
        <v>336773.33333333331</v>
      </c>
      <c r="BO25" s="80">
        <f t="shared" si="55"/>
        <v>15563</v>
      </c>
      <c r="BP25" s="80">
        <f t="shared" si="55"/>
        <v>1872</v>
      </c>
      <c r="BQ25" s="80">
        <f t="shared" si="55"/>
        <v>1103</v>
      </c>
      <c r="BR25" s="55">
        <f t="shared" si="32"/>
        <v>0.12028529203881</v>
      </c>
      <c r="BS25" s="55">
        <f t="shared" si="33"/>
        <v>7.08732249566279E-2</v>
      </c>
      <c r="BT25" s="80">
        <f t="shared" si="56"/>
        <v>521547200</v>
      </c>
      <c r="BU25" s="80">
        <f t="shared" si="56"/>
        <v>420579790</v>
      </c>
      <c r="BV25" s="80">
        <f t="shared" si="35"/>
        <v>278604.2735042735</v>
      </c>
      <c r="BW25" s="80">
        <f t="shared" si="36"/>
        <v>381305.33998186764</v>
      </c>
      <c r="BY25" s="95">
        <v>19</v>
      </c>
      <c r="BZ25" s="206" t="s">
        <v>94</v>
      </c>
      <c r="CA25" s="155">
        <v>15098</v>
      </c>
      <c r="CB25" s="155">
        <v>1676</v>
      </c>
      <c r="CC25" s="155">
        <v>1011</v>
      </c>
      <c r="CD25" s="28">
        <v>0.11100808054046894</v>
      </c>
      <c r="CE25" s="28">
        <v>6.6962511590939203E-2</v>
      </c>
      <c r="CF25" s="155">
        <v>490008470</v>
      </c>
      <c r="CG25" s="155">
        <v>405468100</v>
      </c>
      <c r="CH25" s="155">
        <v>292367.82219570404</v>
      </c>
      <c r="CI25" s="155">
        <v>401056.47873392678</v>
      </c>
      <c r="CK25" s="43" t="str">
        <f t="shared" si="37"/>
        <v>藤井寺市</v>
      </c>
      <c r="CL25" s="91">
        <f t="shared" si="0"/>
        <v>0.12761785937082257</v>
      </c>
      <c r="CM25" s="102">
        <f t="shared" si="38"/>
        <v>0.128</v>
      </c>
      <c r="CN25" s="102">
        <f t="shared" si="53"/>
        <v>0.12157742267077844</v>
      </c>
      <c r="CO25" s="102">
        <f t="shared" si="40"/>
        <v>0.122</v>
      </c>
      <c r="CP25" s="157">
        <f t="shared" si="54"/>
        <v>0.60000000000000053</v>
      </c>
      <c r="CQ25" s="43" t="str">
        <f t="shared" si="42"/>
        <v>生野区</v>
      </c>
      <c r="CR25" s="91">
        <f t="shared" si="1"/>
        <v>8.1242980157244474E-2</v>
      </c>
      <c r="CS25" s="91">
        <f t="shared" si="43"/>
        <v>8.1000000000000003E-2</v>
      </c>
      <c r="CT25" s="102">
        <f t="shared" si="44"/>
        <v>8.0319353597537516E-2</v>
      </c>
      <c r="CU25" s="102">
        <f t="shared" si="45"/>
        <v>0.08</v>
      </c>
      <c r="CV25" s="157">
        <f t="shared" si="46"/>
        <v>0.10000000000000009</v>
      </c>
      <c r="CW25" s="44"/>
      <c r="CX25" s="91">
        <f t="shared" si="47"/>
        <v>0.123</v>
      </c>
      <c r="CY25" s="91">
        <f t="shared" si="48"/>
        <v>0.11899999999999999</v>
      </c>
      <c r="CZ25" s="158">
        <f t="shared" si="49"/>
        <v>0.40000000000000036</v>
      </c>
      <c r="DA25" s="91">
        <f t="shared" si="50"/>
        <v>7.8E-2</v>
      </c>
      <c r="DB25" s="91">
        <f t="shared" si="51"/>
        <v>7.6999999999999999E-2</v>
      </c>
      <c r="DC25" s="158">
        <f t="shared" si="52"/>
        <v>0.10000000000000009</v>
      </c>
      <c r="DD25" s="184">
        <v>0</v>
      </c>
    </row>
    <row r="26" spans="2:108" s="16" customFormat="1" ht="13.5" customHeight="1">
      <c r="B26" s="54">
        <v>20</v>
      </c>
      <c r="C26" s="206" t="s">
        <v>95</v>
      </c>
      <c r="D26" s="80">
        <v>40</v>
      </c>
      <c r="E26" s="80">
        <v>7</v>
      </c>
      <c r="F26" s="80">
        <v>4</v>
      </c>
      <c r="G26" s="55">
        <f t="shared" si="2"/>
        <v>0.17499999999999999</v>
      </c>
      <c r="H26" s="55">
        <f t="shared" si="3"/>
        <v>0.1</v>
      </c>
      <c r="I26" s="80">
        <v>2707210</v>
      </c>
      <c r="J26" s="80">
        <v>2595160</v>
      </c>
      <c r="K26" s="80">
        <f t="shared" si="4"/>
        <v>386744.28571428574</v>
      </c>
      <c r="L26" s="80">
        <f t="shared" si="5"/>
        <v>648790</v>
      </c>
      <c r="M26" s="80">
        <v>145</v>
      </c>
      <c r="N26" s="80">
        <v>29</v>
      </c>
      <c r="O26" s="80">
        <v>13</v>
      </c>
      <c r="P26" s="55">
        <f t="shared" si="6"/>
        <v>0.2</v>
      </c>
      <c r="Q26" s="55">
        <f t="shared" si="7"/>
        <v>8.9655172413793102E-2</v>
      </c>
      <c r="R26" s="80">
        <v>6890870</v>
      </c>
      <c r="S26" s="80">
        <v>5601220</v>
      </c>
      <c r="T26" s="80">
        <f t="shared" si="8"/>
        <v>237616.20689655171</v>
      </c>
      <c r="U26" s="80">
        <f t="shared" si="9"/>
        <v>430863.07692307694</v>
      </c>
      <c r="V26" s="80">
        <v>8163</v>
      </c>
      <c r="W26" s="80">
        <v>359</v>
      </c>
      <c r="X26" s="80">
        <v>177</v>
      </c>
      <c r="Y26" s="55">
        <f t="shared" si="10"/>
        <v>4.3978929315202746E-2</v>
      </c>
      <c r="Z26" s="55">
        <f t="shared" si="11"/>
        <v>2.1683204704152886E-2</v>
      </c>
      <c r="AA26" s="80">
        <v>87456810</v>
      </c>
      <c r="AB26" s="80">
        <v>64201620</v>
      </c>
      <c r="AC26" s="80">
        <f t="shared" si="12"/>
        <v>243612.28412256268</v>
      </c>
      <c r="AD26" s="80">
        <f t="shared" si="13"/>
        <v>362721.01694915252</v>
      </c>
      <c r="AE26" s="80">
        <v>6870</v>
      </c>
      <c r="AF26" s="80">
        <v>584</v>
      </c>
      <c r="AG26" s="80">
        <v>305</v>
      </c>
      <c r="AH26" s="55">
        <f t="shared" si="14"/>
        <v>8.5007278020378454E-2</v>
      </c>
      <c r="AI26" s="55">
        <f t="shared" si="15"/>
        <v>4.4395924308588061E-2</v>
      </c>
      <c r="AJ26" s="80">
        <v>169987840</v>
      </c>
      <c r="AK26" s="80">
        <v>128211590</v>
      </c>
      <c r="AL26" s="80">
        <f t="shared" si="16"/>
        <v>291075.0684931507</v>
      </c>
      <c r="AM26" s="80">
        <f t="shared" si="17"/>
        <v>420365.86885245901</v>
      </c>
      <c r="AN26" s="80">
        <v>4928</v>
      </c>
      <c r="AO26" s="80">
        <v>844</v>
      </c>
      <c r="AP26" s="80">
        <v>513</v>
      </c>
      <c r="AQ26" s="55">
        <f t="shared" si="18"/>
        <v>0.17126623376623376</v>
      </c>
      <c r="AR26" s="55">
        <f t="shared" si="19"/>
        <v>0.10409902597402597</v>
      </c>
      <c r="AS26" s="80">
        <v>261940710</v>
      </c>
      <c r="AT26" s="80">
        <v>215245210</v>
      </c>
      <c r="AU26" s="80">
        <f t="shared" si="20"/>
        <v>310356.29146919429</v>
      </c>
      <c r="AV26" s="80">
        <f t="shared" si="21"/>
        <v>419581.306042885</v>
      </c>
      <c r="AW26" s="80">
        <v>2616</v>
      </c>
      <c r="AX26" s="80">
        <v>710</v>
      </c>
      <c r="AY26" s="80">
        <v>483</v>
      </c>
      <c r="AZ26" s="55">
        <f t="shared" si="22"/>
        <v>0.2714067278287462</v>
      </c>
      <c r="BA26" s="55">
        <f t="shared" si="23"/>
        <v>0.18463302752293578</v>
      </c>
      <c r="BB26" s="80">
        <v>219326990</v>
      </c>
      <c r="BC26" s="80">
        <v>191483750</v>
      </c>
      <c r="BD26" s="80">
        <f t="shared" si="24"/>
        <v>308911.25352112675</v>
      </c>
      <c r="BE26" s="80">
        <f t="shared" si="25"/>
        <v>396446.68737060041</v>
      </c>
      <c r="BF26" s="80">
        <v>1032</v>
      </c>
      <c r="BG26" s="80">
        <v>356</v>
      </c>
      <c r="BH26" s="80">
        <v>290</v>
      </c>
      <c r="BI26" s="55">
        <f t="shared" si="26"/>
        <v>0.34496124031007752</v>
      </c>
      <c r="BJ26" s="55">
        <f t="shared" si="27"/>
        <v>0.2810077519379845</v>
      </c>
      <c r="BK26" s="80">
        <v>130600250</v>
      </c>
      <c r="BL26" s="80">
        <v>118366730</v>
      </c>
      <c r="BM26" s="80">
        <f t="shared" si="28"/>
        <v>366854.63483146066</v>
      </c>
      <c r="BN26" s="80">
        <f t="shared" si="29"/>
        <v>408161.13793103449</v>
      </c>
      <c r="BO26" s="80">
        <f t="shared" si="55"/>
        <v>23794</v>
      </c>
      <c r="BP26" s="80">
        <f t="shared" si="55"/>
        <v>2889</v>
      </c>
      <c r="BQ26" s="80">
        <f t="shared" si="55"/>
        <v>1785</v>
      </c>
      <c r="BR26" s="55">
        <f t="shared" si="32"/>
        <v>0.12141716399092208</v>
      </c>
      <c r="BS26" s="55">
        <f t="shared" si="33"/>
        <v>7.501891233083971E-2</v>
      </c>
      <c r="BT26" s="80">
        <f t="shared" si="56"/>
        <v>878910680</v>
      </c>
      <c r="BU26" s="80">
        <f t="shared" si="56"/>
        <v>725705280</v>
      </c>
      <c r="BV26" s="80">
        <f t="shared" si="35"/>
        <v>304226.61128418136</v>
      </c>
      <c r="BW26" s="80">
        <f t="shared" si="36"/>
        <v>406557.57983193279</v>
      </c>
      <c r="BY26" s="95">
        <v>20</v>
      </c>
      <c r="BZ26" s="206" t="s">
        <v>95</v>
      </c>
      <c r="CA26" s="155">
        <v>22649</v>
      </c>
      <c r="CB26" s="155">
        <v>2577</v>
      </c>
      <c r="CC26" s="155">
        <v>1612</v>
      </c>
      <c r="CD26" s="28">
        <v>0.11377985783036779</v>
      </c>
      <c r="CE26" s="28">
        <v>7.1173120226058539E-2</v>
      </c>
      <c r="CF26" s="155">
        <v>773882430</v>
      </c>
      <c r="CG26" s="155">
        <v>650874330</v>
      </c>
      <c r="CH26" s="155">
        <v>300303.62048894062</v>
      </c>
      <c r="CI26" s="155">
        <v>403768.19478908187</v>
      </c>
      <c r="CK26" s="43" t="str">
        <f t="shared" si="37"/>
        <v>生野区</v>
      </c>
      <c r="CL26" s="91">
        <f t="shared" si="0"/>
        <v>0.12616997379258704</v>
      </c>
      <c r="CM26" s="102">
        <f t="shared" si="38"/>
        <v>0.126</v>
      </c>
      <c r="CN26" s="102">
        <f t="shared" si="53"/>
        <v>0.12091188918814928</v>
      </c>
      <c r="CO26" s="102">
        <f t="shared" si="40"/>
        <v>0.121</v>
      </c>
      <c r="CP26" s="157">
        <f t="shared" si="54"/>
        <v>0.50000000000000044</v>
      </c>
      <c r="CQ26" s="43" t="str">
        <f t="shared" si="42"/>
        <v>守口市</v>
      </c>
      <c r="CR26" s="91">
        <f t="shared" si="1"/>
        <v>8.0862320843368737E-2</v>
      </c>
      <c r="CS26" s="91">
        <f t="shared" si="43"/>
        <v>8.1000000000000003E-2</v>
      </c>
      <c r="CT26" s="102">
        <f t="shared" si="44"/>
        <v>7.9938858134346855E-2</v>
      </c>
      <c r="CU26" s="102">
        <f t="shared" si="45"/>
        <v>0.08</v>
      </c>
      <c r="CV26" s="157">
        <f t="shared" si="46"/>
        <v>0.10000000000000009</v>
      </c>
      <c r="CW26" s="44"/>
      <c r="CX26" s="91">
        <f t="shared" si="47"/>
        <v>0.123</v>
      </c>
      <c r="CY26" s="91">
        <f t="shared" si="48"/>
        <v>0.11899999999999999</v>
      </c>
      <c r="CZ26" s="158">
        <f t="shared" si="49"/>
        <v>0.40000000000000036</v>
      </c>
      <c r="DA26" s="91">
        <f t="shared" si="50"/>
        <v>7.8E-2</v>
      </c>
      <c r="DB26" s="91">
        <f t="shared" si="51"/>
        <v>7.6999999999999999E-2</v>
      </c>
      <c r="DC26" s="158">
        <f t="shared" si="52"/>
        <v>0.10000000000000009</v>
      </c>
      <c r="DD26" s="184">
        <v>0</v>
      </c>
    </row>
    <row r="27" spans="2:108" s="16" customFormat="1" ht="13.5" customHeight="1">
      <c r="B27" s="54">
        <v>21</v>
      </c>
      <c r="C27" s="206" t="s">
        <v>96</v>
      </c>
      <c r="D27" s="80">
        <v>43</v>
      </c>
      <c r="E27" s="80">
        <v>7</v>
      </c>
      <c r="F27" s="80">
        <v>4</v>
      </c>
      <c r="G27" s="55">
        <f t="shared" si="2"/>
        <v>0.16279069767441862</v>
      </c>
      <c r="H27" s="55">
        <f t="shared" si="3"/>
        <v>9.3023255813953487E-2</v>
      </c>
      <c r="I27" s="80">
        <v>2509310</v>
      </c>
      <c r="J27" s="80">
        <v>2329670</v>
      </c>
      <c r="K27" s="80">
        <f t="shared" si="4"/>
        <v>358472.85714285716</v>
      </c>
      <c r="L27" s="80">
        <f t="shared" si="5"/>
        <v>582417.5</v>
      </c>
      <c r="M27" s="80">
        <v>116</v>
      </c>
      <c r="N27" s="80">
        <v>19</v>
      </c>
      <c r="O27" s="80">
        <v>9</v>
      </c>
      <c r="P27" s="55">
        <f t="shared" si="6"/>
        <v>0.16379310344827586</v>
      </c>
      <c r="Q27" s="55">
        <f t="shared" si="7"/>
        <v>7.7586206896551727E-2</v>
      </c>
      <c r="R27" s="80">
        <v>8078720</v>
      </c>
      <c r="S27" s="80">
        <v>4559330</v>
      </c>
      <c r="T27" s="80">
        <f t="shared" si="8"/>
        <v>425195.78947368421</v>
      </c>
      <c r="U27" s="80">
        <f t="shared" si="9"/>
        <v>506592.22222222225</v>
      </c>
      <c r="V27" s="80">
        <v>5073</v>
      </c>
      <c r="W27" s="80">
        <v>193</v>
      </c>
      <c r="X27" s="80">
        <v>96</v>
      </c>
      <c r="Y27" s="55">
        <f t="shared" si="10"/>
        <v>3.8044549576187657E-2</v>
      </c>
      <c r="Z27" s="55">
        <f t="shared" si="11"/>
        <v>1.8923713778829097E-2</v>
      </c>
      <c r="AA27" s="80">
        <v>64272220</v>
      </c>
      <c r="AB27" s="80">
        <v>42696990</v>
      </c>
      <c r="AC27" s="80">
        <f t="shared" si="12"/>
        <v>333016.68393782381</v>
      </c>
      <c r="AD27" s="80">
        <f t="shared" si="13"/>
        <v>444760.3125</v>
      </c>
      <c r="AE27" s="80">
        <v>4815</v>
      </c>
      <c r="AF27" s="80">
        <v>411</v>
      </c>
      <c r="AG27" s="80">
        <v>226</v>
      </c>
      <c r="AH27" s="55">
        <f t="shared" si="14"/>
        <v>8.5358255451713397E-2</v>
      </c>
      <c r="AI27" s="55">
        <f t="shared" si="15"/>
        <v>4.6936656282450674E-2</v>
      </c>
      <c r="AJ27" s="80">
        <v>142468680</v>
      </c>
      <c r="AK27" s="80">
        <v>102974100</v>
      </c>
      <c r="AL27" s="80">
        <f t="shared" si="16"/>
        <v>346639.12408759125</v>
      </c>
      <c r="AM27" s="80">
        <f t="shared" si="17"/>
        <v>455637.61061946902</v>
      </c>
      <c r="AN27" s="80">
        <v>3427</v>
      </c>
      <c r="AO27" s="80">
        <v>579</v>
      </c>
      <c r="AP27" s="80">
        <v>364</v>
      </c>
      <c r="AQ27" s="55">
        <f t="shared" si="18"/>
        <v>0.16895243653341116</v>
      </c>
      <c r="AR27" s="55">
        <f t="shared" si="19"/>
        <v>0.10621534870148819</v>
      </c>
      <c r="AS27" s="80">
        <v>205545120</v>
      </c>
      <c r="AT27" s="80">
        <v>167802310</v>
      </c>
      <c r="AU27" s="80">
        <f t="shared" si="20"/>
        <v>355000.20725388604</v>
      </c>
      <c r="AV27" s="80">
        <f t="shared" si="21"/>
        <v>460995.35714285716</v>
      </c>
      <c r="AW27" s="80">
        <v>1655</v>
      </c>
      <c r="AX27" s="80">
        <v>421</v>
      </c>
      <c r="AY27" s="80">
        <v>289</v>
      </c>
      <c r="AZ27" s="55">
        <f t="shared" si="22"/>
        <v>0.25438066465256798</v>
      </c>
      <c r="BA27" s="55">
        <f t="shared" si="23"/>
        <v>0.17462235649546828</v>
      </c>
      <c r="BB27" s="80">
        <v>147733720</v>
      </c>
      <c r="BC27" s="80">
        <v>126139130</v>
      </c>
      <c r="BD27" s="80">
        <f t="shared" si="24"/>
        <v>350911.44893111638</v>
      </c>
      <c r="BE27" s="80">
        <f t="shared" si="25"/>
        <v>436467.57785467128</v>
      </c>
      <c r="BF27" s="80">
        <v>537</v>
      </c>
      <c r="BG27" s="80">
        <v>162</v>
      </c>
      <c r="BH27" s="80">
        <v>135</v>
      </c>
      <c r="BI27" s="55">
        <f t="shared" si="26"/>
        <v>0.3016759776536313</v>
      </c>
      <c r="BJ27" s="55">
        <f t="shared" si="27"/>
        <v>0.25139664804469275</v>
      </c>
      <c r="BK27" s="80">
        <v>64569720</v>
      </c>
      <c r="BL27" s="80">
        <v>57818690</v>
      </c>
      <c r="BM27" s="80">
        <f t="shared" si="28"/>
        <v>398578.51851851854</v>
      </c>
      <c r="BN27" s="80">
        <f t="shared" si="29"/>
        <v>428286.59259259258</v>
      </c>
      <c r="BO27" s="80">
        <f t="shared" si="55"/>
        <v>15666</v>
      </c>
      <c r="BP27" s="80">
        <f t="shared" si="55"/>
        <v>1792</v>
      </c>
      <c r="BQ27" s="80">
        <f t="shared" si="55"/>
        <v>1123</v>
      </c>
      <c r="BR27" s="55">
        <f t="shared" si="32"/>
        <v>0.11438784629133154</v>
      </c>
      <c r="BS27" s="55">
        <f t="shared" si="33"/>
        <v>7.1683901442614578E-2</v>
      </c>
      <c r="BT27" s="80">
        <f t="shared" si="56"/>
        <v>635177490</v>
      </c>
      <c r="BU27" s="80">
        <f t="shared" si="56"/>
        <v>504320220</v>
      </c>
      <c r="BV27" s="80">
        <f t="shared" si="35"/>
        <v>354451.72433035716</v>
      </c>
      <c r="BW27" s="80">
        <f t="shared" si="36"/>
        <v>449083.00979519146</v>
      </c>
      <c r="BY27" s="95">
        <v>21</v>
      </c>
      <c r="BZ27" s="206" t="s">
        <v>96</v>
      </c>
      <c r="CA27" s="155">
        <v>15046</v>
      </c>
      <c r="CB27" s="155">
        <v>1682</v>
      </c>
      <c r="CC27" s="155">
        <v>1062</v>
      </c>
      <c r="CD27" s="28">
        <v>0.11179050910541008</v>
      </c>
      <c r="CE27" s="28">
        <v>7.0583543799016352E-2</v>
      </c>
      <c r="CF27" s="155">
        <v>571539750</v>
      </c>
      <c r="CG27" s="155">
        <v>457933400</v>
      </c>
      <c r="CH27" s="155">
        <v>339797.71105826396</v>
      </c>
      <c r="CI27" s="155">
        <v>431199.05838041432</v>
      </c>
      <c r="CK27" s="43" t="str">
        <f t="shared" si="37"/>
        <v>西淀川区</v>
      </c>
      <c r="CL27" s="91">
        <f t="shared" si="0"/>
        <v>0.12562956657444846</v>
      </c>
      <c r="CM27" s="102">
        <f t="shared" si="38"/>
        <v>0.126</v>
      </c>
      <c r="CN27" s="102">
        <f t="shared" si="53"/>
        <v>0.12029963657939628</v>
      </c>
      <c r="CO27" s="102">
        <f t="shared" si="40"/>
        <v>0.12</v>
      </c>
      <c r="CP27" s="157">
        <f t="shared" si="54"/>
        <v>0.60000000000000053</v>
      </c>
      <c r="CQ27" s="43" t="str">
        <f t="shared" si="42"/>
        <v>高石市</v>
      </c>
      <c r="CR27" s="91">
        <f t="shared" si="1"/>
        <v>8.0628381190178941E-2</v>
      </c>
      <c r="CS27" s="91">
        <f t="shared" si="43"/>
        <v>8.1000000000000003E-2</v>
      </c>
      <c r="CT27" s="102">
        <f t="shared" si="44"/>
        <v>8.1057461219139176E-2</v>
      </c>
      <c r="CU27" s="102">
        <f t="shared" si="45"/>
        <v>8.1000000000000003E-2</v>
      </c>
      <c r="CV27" s="157">
        <f t="shared" si="46"/>
        <v>0</v>
      </c>
      <c r="CW27" s="44"/>
      <c r="CX27" s="91">
        <f t="shared" si="47"/>
        <v>0.123</v>
      </c>
      <c r="CY27" s="91">
        <f t="shared" si="48"/>
        <v>0.11899999999999999</v>
      </c>
      <c r="CZ27" s="158">
        <f t="shared" si="49"/>
        <v>0.40000000000000036</v>
      </c>
      <c r="DA27" s="91">
        <f t="shared" si="50"/>
        <v>7.8E-2</v>
      </c>
      <c r="DB27" s="91">
        <f t="shared" si="51"/>
        <v>7.6999999999999999E-2</v>
      </c>
      <c r="DC27" s="158">
        <f t="shared" si="52"/>
        <v>0.10000000000000009</v>
      </c>
      <c r="DD27" s="184">
        <v>0</v>
      </c>
    </row>
    <row r="28" spans="2:108" s="16" customFormat="1" ht="13.5" customHeight="1">
      <c r="B28" s="54">
        <v>22</v>
      </c>
      <c r="C28" s="206" t="s">
        <v>57</v>
      </c>
      <c r="D28" s="80">
        <v>30</v>
      </c>
      <c r="E28" s="80">
        <v>5</v>
      </c>
      <c r="F28" s="80">
        <v>1</v>
      </c>
      <c r="G28" s="55">
        <f t="shared" si="2"/>
        <v>0.16666666666666666</v>
      </c>
      <c r="H28" s="55">
        <f t="shared" si="3"/>
        <v>3.3333333333333333E-2</v>
      </c>
      <c r="I28" s="80">
        <v>477310</v>
      </c>
      <c r="J28" s="80">
        <v>19940</v>
      </c>
      <c r="K28" s="80">
        <f t="shared" si="4"/>
        <v>95462</v>
      </c>
      <c r="L28" s="80">
        <f t="shared" si="5"/>
        <v>19940</v>
      </c>
      <c r="M28" s="80">
        <v>145</v>
      </c>
      <c r="N28" s="80">
        <v>15</v>
      </c>
      <c r="O28" s="80">
        <v>9</v>
      </c>
      <c r="P28" s="55">
        <f t="shared" si="6"/>
        <v>0.10344827586206896</v>
      </c>
      <c r="Q28" s="55">
        <f t="shared" si="7"/>
        <v>6.2068965517241378E-2</v>
      </c>
      <c r="R28" s="80">
        <v>5300130</v>
      </c>
      <c r="S28" s="80">
        <v>4442670</v>
      </c>
      <c r="T28" s="80">
        <f t="shared" si="8"/>
        <v>353342</v>
      </c>
      <c r="U28" s="80">
        <f t="shared" si="9"/>
        <v>493630</v>
      </c>
      <c r="V28" s="80">
        <v>7313</v>
      </c>
      <c r="W28" s="80">
        <v>287</v>
      </c>
      <c r="X28" s="80">
        <v>152</v>
      </c>
      <c r="Y28" s="55">
        <f t="shared" si="10"/>
        <v>3.9245179816764668E-2</v>
      </c>
      <c r="Z28" s="55">
        <f t="shared" si="11"/>
        <v>2.0784903596335294E-2</v>
      </c>
      <c r="AA28" s="80">
        <v>82970390</v>
      </c>
      <c r="AB28" s="80">
        <v>66839500</v>
      </c>
      <c r="AC28" s="80">
        <f t="shared" si="12"/>
        <v>289095.43554006971</v>
      </c>
      <c r="AD28" s="80">
        <f t="shared" si="13"/>
        <v>439733.55263157893</v>
      </c>
      <c r="AE28" s="80">
        <v>6017</v>
      </c>
      <c r="AF28" s="80">
        <v>473</v>
      </c>
      <c r="AG28" s="80">
        <v>267</v>
      </c>
      <c r="AH28" s="55">
        <f t="shared" si="14"/>
        <v>7.8610603290676415E-2</v>
      </c>
      <c r="AI28" s="55">
        <f t="shared" si="15"/>
        <v>4.4374272893468507E-2</v>
      </c>
      <c r="AJ28" s="80">
        <v>134734990</v>
      </c>
      <c r="AK28" s="80">
        <v>105910320</v>
      </c>
      <c r="AL28" s="80">
        <f t="shared" si="16"/>
        <v>284851.98731501057</v>
      </c>
      <c r="AM28" s="80">
        <f t="shared" si="17"/>
        <v>396667.86516853934</v>
      </c>
      <c r="AN28" s="80">
        <v>4096</v>
      </c>
      <c r="AO28" s="80">
        <v>630</v>
      </c>
      <c r="AP28" s="80">
        <v>396</v>
      </c>
      <c r="AQ28" s="55">
        <f t="shared" si="18"/>
        <v>0.15380859375</v>
      </c>
      <c r="AR28" s="55">
        <f t="shared" si="19"/>
        <v>9.66796875E-2</v>
      </c>
      <c r="AS28" s="80">
        <v>188306970</v>
      </c>
      <c r="AT28" s="80">
        <v>153060000</v>
      </c>
      <c r="AU28" s="80">
        <f t="shared" si="20"/>
        <v>298899.95238095237</v>
      </c>
      <c r="AV28" s="80">
        <f t="shared" si="21"/>
        <v>386515.15151515149</v>
      </c>
      <c r="AW28" s="80">
        <v>2043</v>
      </c>
      <c r="AX28" s="80">
        <v>478</v>
      </c>
      <c r="AY28" s="80">
        <v>340</v>
      </c>
      <c r="AZ28" s="55">
        <f t="shared" si="22"/>
        <v>0.23396965247185511</v>
      </c>
      <c r="BA28" s="55">
        <f t="shared" si="23"/>
        <v>0.16642192853646598</v>
      </c>
      <c r="BB28" s="80">
        <v>147191150</v>
      </c>
      <c r="BC28" s="80">
        <v>126691560</v>
      </c>
      <c r="BD28" s="80">
        <f t="shared" si="24"/>
        <v>307931.27615062764</v>
      </c>
      <c r="BE28" s="80">
        <f t="shared" si="25"/>
        <v>372622.23529411765</v>
      </c>
      <c r="BF28" s="80">
        <v>829</v>
      </c>
      <c r="BG28" s="80">
        <v>226</v>
      </c>
      <c r="BH28" s="80">
        <v>172</v>
      </c>
      <c r="BI28" s="55">
        <f t="shared" si="26"/>
        <v>0.27261761158021713</v>
      </c>
      <c r="BJ28" s="55">
        <f t="shared" si="27"/>
        <v>0.2074788902291918</v>
      </c>
      <c r="BK28" s="80">
        <v>71840770</v>
      </c>
      <c r="BL28" s="80">
        <v>60806650</v>
      </c>
      <c r="BM28" s="80">
        <f t="shared" si="28"/>
        <v>317879.51327433629</v>
      </c>
      <c r="BN28" s="80">
        <f t="shared" si="29"/>
        <v>353527.03488372092</v>
      </c>
      <c r="BO28" s="80">
        <f t="shared" si="55"/>
        <v>20473</v>
      </c>
      <c r="BP28" s="80">
        <f t="shared" si="55"/>
        <v>2114</v>
      </c>
      <c r="BQ28" s="80">
        <f t="shared" si="55"/>
        <v>1337</v>
      </c>
      <c r="BR28" s="55">
        <f t="shared" si="32"/>
        <v>0.10325794949445612</v>
      </c>
      <c r="BS28" s="55">
        <f t="shared" si="33"/>
        <v>6.5305524349142774E-2</v>
      </c>
      <c r="BT28" s="80">
        <f t="shared" si="56"/>
        <v>630821710</v>
      </c>
      <c r="BU28" s="80">
        <f t="shared" si="56"/>
        <v>517770640</v>
      </c>
      <c r="BV28" s="80">
        <f t="shared" si="35"/>
        <v>298401.94418164616</v>
      </c>
      <c r="BW28" s="80">
        <f t="shared" si="36"/>
        <v>387263.00673148839</v>
      </c>
      <c r="BY28" s="95">
        <v>22</v>
      </c>
      <c r="BZ28" s="206" t="s">
        <v>57</v>
      </c>
      <c r="CA28" s="155">
        <v>19329</v>
      </c>
      <c r="CB28" s="155">
        <v>1995</v>
      </c>
      <c r="CC28" s="155">
        <v>1304</v>
      </c>
      <c r="CD28" s="28">
        <v>0.10321278907341301</v>
      </c>
      <c r="CE28" s="28">
        <v>6.7463396968286002E-2</v>
      </c>
      <c r="CF28" s="155">
        <v>611041410</v>
      </c>
      <c r="CG28" s="155">
        <v>506107500</v>
      </c>
      <c r="CH28" s="155">
        <v>306286.42105263157</v>
      </c>
      <c r="CI28" s="155">
        <v>388119.24846625765</v>
      </c>
      <c r="CK28" s="43" t="str">
        <f t="shared" si="37"/>
        <v>城東区</v>
      </c>
      <c r="CL28" s="91">
        <f t="shared" si="0"/>
        <v>0.12487282866724443</v>
      </c>
      <c r="CM28" s="102">
        <f t="shared" si="38"/>
        <v>0.125</v>
      </c>
      <c r="CN28" s="102">
        <f t="shared" si="53"/>
        <v>0.12265825281009662</v>
      </c>
      <c r="CO28" s="102">
        <f t="shared" si="40"/>
        <v>0.123</v>
      </c>
      <c r="CP28" s="157">
        <f t="shared" si="54"/>
        <v>0.20000000000000018</v>
      </c>
      <c r="CQ28" s="43" t="str">
        <f t="shared" si="42"/>
        <v>東大阪市</v>
      </c>
      <c r="CR28" s="91">
        <f t="shared" si="1"/>
        <v>7.9729038535909874E-2</v>
      </c>
      <c r="CS28" s="91">
        <f t="shared" si="43"/>
        <v>0.08</v>
      </c>
      <c r="CT28" s="102">
        <f t="shared" si="44"/>
        <v>7.9106682880267787E-2</v>
      </c>
      <c r="CU28" s="102">
        <f t="shared" si="45"/>
        <v>7.9000000000000001E-2</v>
      </c>
      <c r="CV28" s="157">
        <f t="shared" si="46"/>
        <v>0.10000000000000009</v>
      </c>
      <c r="CW28" s="44"/>
      <c r="CX28" s="91">
        <f t="shared" si="47"/>
        <v>0.123</v>
      </c>
      <c r="CY28" s="91">
        <f t="shared" si="48"/>
        <v>0.11899999999999999</v>
      </c>
      <c r="CZ28" s="158">
        <f t="shared" si="49"/>
        <v>0.40000000000000036</v>
      </c>
      <c r="DA28" s="91">
        <f t="shared" si="50"/>
        <v>7.8E-2</v>
      </c>
      <c r="DB28" s="91">
        <f t="shared" si="51"/>
        <v>7.6999999999999999E-2</v>
      </c>
      <c r="DC28" s="158">
        <f t="shared" si="52"/>
        <v>0.10000000000000009</v>
      </c>
      <c r="DD28" s="184">
        <v>0</v>
      </c>
    </row>
    <row r="29" spans="2:108" s="16" customFormat="1" ht="13.5" customHeight="1">
      <c r="B29" s="54">
        <v>23</v>
      </c>
      <c r="C29" s="206" t="s">
        <v>97</v>
      </c>
      <c r="D29" s="80">
        <v>66</v>
      </c>
      <c r="E29" s="80">
        <v>13</v>
      </c>
      <c r="F29" s="80">
        <v>10</v>
      </c>
      <c r="G29" s="55">
        <f t="shared" si="2"/>
        <v>0.19696969696969696</v>
      </c>
      <c r="H29" s="55">
        <f t="shared" si="3"/>
        <v>0.15151515151515152</v>
      </c>
      <c r="I29" s="80">
        <v>4633320</v>
      </c>
      <c r="J29" s="80">
        <v>4529560</v>
      </c>
      <c r="K29" s="80">
        <f t="shared" si="4"/>
        <v>356409.23076923075</v>
      </c>
      <c r="L29" s="80">
        <f t="shared" si="5"/>
        <v>452956</v>
      </c>
      <c r="M29" s="80">
        <v>233</v>
      </c>
      <c r="N29" s="80">
        <v>42</v>
      </c>
      <c r="O29" s="80">
        <v>31</v>
      </c>
      <c r="P29" s="55">
        <f t="shared" si="6"/>
        <v>0.18025751072961374</v>
      </c>
      <c r="Q29" s="55">
        <f t="shared" si="7"/>
        <v>0.13304721030042918</v>
      </c>
      <c r="R29" s="80">
        <v>24670880</v>
      </c>
      <c r="S29" s="80">
        <v>18031510</v>
      </c>
      <c r="T29" s="80">
        <f t="shared" si="8"/>
        <v>587401.90476190473</v>
      </c>
      <c r="U29" s="80">
        <f t="shared" si="9"/>
        <v>581661.61290322582</v>
      </c>
      <c r="V29" s="80">
        <v>10293</v>
      </c>
      <c r="W29" s="80">
        <v>546</v>
      </c>
      <c r="X29" s="80">
        <v>290</v>
      </c>
      <c r="Y29" s="55">
        <f t="shared" si="10"/>
        <v>5.3045759253861846E-2</v>
      </c>
      <c r="Z29" s="55">
        <f t="shared" si="11"/>
        <v>2.8174487515787428E-2</v>
      </c>
      <c r="AA29" s="80">
        <v>176597280</v>
      </c>
      <c r="AB29" s="80">
        <v>137262320</v>
      </c>
      <c r="AC29" s="80">
        <f t="shared" si="12"/>
        <v>323438.24175824178</v>
      </c>
      <c r="AD29" s="80">
        <f t="shared" si="13"/>
        <v>473318.3448275862</v>
      </c>
      <c r="AE29" s="80">
        <v>10343</v>
      </c>
      <c r="AF29" s="80">
        <v>1022</v>
      </c>
      <c r="AG29" s="80">
        <v>602</v>
      </c>
      <c r="AH29" s="55">
        <f t="shared" si="14"/>
        <v>9.8810789906216764E-2</v>
      </c>
      <c r="AI29" s="55">
        <f t="shared" si="15"/>
        <v>5.8203615972155079E-2</v>
      </c>
      <c r="AJ29" s="80">
        <v>335368060</v>
      </c>
      <c r="AK29" s="80">
        <v>260147860</v>
      </c>
      <c r="AL29" s="80">
        <f t="shared" si="16"/>
        <v>328148.78669275931</v>
      </c>
      <c r="AM29" s="80">
        <f t="shared" si="17"/>
        <v>432139.30232558138</v>
      </c>
      <c r="AN29" s="80">
        <v>7334</v>
      </c>
      <c r="AO29" s="80">
        <v>1280</v>
      </c>
      <c r="AP29" s="80">
        <v>805</v>
      </c>
      <c r="AQ29" s="55">
        <f t="shared" si="18"/>
        <v>0.1745295882192528</v>
      </c>
      <c r="AR29" s="55">
        <f t="shared" si="19"/>
        <v>0.10976274884101446</v>
      </c>
      <c r="AS29" s="80">
        <v>442348420</v>
      </c>
      <c r="AT29" s="80">
        <v>343999930</v>
      </c>
      <c r="AU29" s="80">
        <f t="shared" si="20"/>
        <v>345584.703125</v>
      </c>
      <c r="AV29" s="80">
        <f t="shared" si="21"/>
        <v>427329.1055900621</v>
      </c>
      <c r="AW29" s="80">
        <v>3335</v>
      </c>
      <c r="AX29" s="80">
        <v>915</v>
      </c>
      <c r="AY29" s="80">
        <v>663</v>
      </c>
      <c r="AZ29" s="55">
        <f t="shared" si="22"/>
        <v>0.27436281859070466</v>
      </c>
      <c r="BA29" s="55">
        <f t="shared" si="23"/>
        <v>0.19880059970014993</v>
      </c>
      <c r="BB29" s="80">
        <v>323033570</v>
      </c>
      <c r="BC29" s="80">
        <v>274479700</v>
      </c>
      <c r="BD29" s="80">
        <f t="shared" si="24"/>
        <v>353042.15300546447</v>
      </c>
      <c r="BE29" s="80">
        <f t="shared" si="25"/>
        <v>413996.53092006035</v>
      </c>
      <c r="BF29" s="80">
        <v>1090</v>
      </c>
      <c r="BG29" s="80">
        <v>357</v>
      </c>
      <c r="BH29" s="80">
        <v>288</v>
      </c>
      <c r="BI29" s="55">
        <f t="shared" si="26"/>
        <v>0.3275229357798165</v>
      </c>
      <c r="BJ29" s="55">
        <f t="shared" si="27"/>
        <v>0.26422018348623855</v>
      </c>
      <c r="BK29" s="80">
        <v>133997170</v>
      </c>
      <c r="BL29" s="80">
        <v>121450460</v>
      </c>
      <c r="BM29" s="80">
        <f t="shared" si="28"/>
        <v>375342.21288515406</v>
      </c>
      <c r="BN29" s="80">
        <f t="shared" si="29"/>
        <v>421702.98611111112</v>
      </c>
      <c r="BO29" s="80">
        <f t="shared" si="55"/>
        <v>32694</v>
      </c>
      <c r="BP29" s="80">
        <f t="shared" si="55"/>
        <v>4175</v>
      </c>
      <c r="BQ29" s="80">
        <f t="shared" si="55"/>
        <v>2689</v>
      </c>
      <c r="BR29" s="55">
        <f t="shared" si="32"/>
        <v>0.12769927203768275</v>
      </c>
      <c r="BS29" s="55">
        <f t="shared" si="33"/>
        <v>8.2247507187863222E-2</v>
      </c>
      <c r="BT29" s="80">
        <f t="shared" si="56"/>
        <v>1440648700</v>
      </c>
      <c r="BU29" s="80">
        <f t="shared" si="56"/>
        <v>1159901340</v>
      </c>
      <c r="BV29" s="80">
        <f t="shared" si="35"/>
        <v>345065.55688622757</v>
      </c>
      <c r="BW29" s="80">
        <f t="shared" si="36"/>
        <v>431350.44254369655</v>
      </c>
      <c r="BY29" s="95">
        <v>23</v>
      </c>
      <c r="BZ29" s="206" t="s">
        <v>97</v>
      </c>
      <c r="CA29" s="155">
        <v>31367</v>
      </c>
      <c r="CB29" s="155">
        <v>3642</v>
      </c>
      <c r="CC29" s="155">
        <v>2462</v>
      </c>
      <c r="CD29" s="28">
        <v>0.11610928683010807</v>
      </c>
      <c r="CE29" s="28">
        <v>7.849013294226416E-2</v>
      </c>
      <c r="CF29" s="155">
        <v>1326591010</v>
      </c>
      <c r="CG29" s="155">
        <v>1070930600</v>
      </c>
      <c r="CH29" s="155">
        <v>364247.94343767164</v>
      </c>
      <c r="CI29" s="155">
        <v>434983.99675060925</v>
      </c>
      <c r="CK29" s="43" t="str">
        <f t="shared" si="37"/>
        <v>守口市</v>
      </c>
      <c r="CL29" s="91">
        <f t="shared" si="0"/>
        <v>0.1247680341137916</v>
      </c>
      <c r="CM29" s="102">
        <f t="shared" si="38"/>
        <v>0.125</v>
      </c>
      <c r="CN29" s="102">
        <f t="shared" si="53"/>
        <v>0.1220771709493514</v>
      </c>
      <c r="CO29" s="102">
        <f t="shared" si="40"/>
        <v>0.122</v>
      </c>
      <c r="CP29" s="157">
        <f t="shared" si="54"/>
        <v>0.30000000000000027</v>
      </c>
      <c r="CQ29" s="43" t="str">
        <f t="shared" si="42"/>
        <v>福島区</v>
      </c>
      <c r="CR29" s="91">
        <f t="shared" si="1"/>
        <v>7.8121641951429191E-2</v>
      </c>
      <c r="CS29" s="91">
        <f t="shared" si="43"/>
        <v>7.8E-2</v>
      </c>
      <c r="CT29" s="102">
        <f t="shared" si="44"/>
        <v>7.6888183261510548E-2</v>
      </c>
      <c r="CU29" s="102">
        <f t="shared" si="45"/>
        <v>7.6999999999999999E-2</v>
      </c>
      <c r="CV29" s="157">
        <f t="shared" si="46"/>
        <v>0.10000000000000009</v>
      </c>
      <c r="CW29" s="44"/>
      <c r="CX29" s="91">
        <f t="shared" si="47"/>
        <v>0.123</v>
      </c>
      <c r="CY29" s="91">
        <f t="shared" si="48"/>
        <v>0.11899999999999999</v>
      </c>
      <c r="CZ29" s="158">
        <f t="shared" si="49"/>
        <v>0.40000000000000036</v>
      </c>
      <c r="DA29" s="91">
        <f t="shared" si="50"/>
        <v>7.8E-2</v>
      </c>
      <c r="DB29" s="91">
        <f t="shared" si="51"/>
        <v>7.6999999999999999E-2</v>
      </c>
      <c r="DC29" s="158">
        <f t="shared" si="52"/>
        <v>0.10000000000000009</v>
      </c>
      <c r="DD29" s="184">
        <v>0</v>
      </c>
    </row>
    <row r="30" spans="2:108" s="16" customFormat="1" ht="13.5" customHeight="1">
      <c r="B30" s="54">
        <v>24</v>
      </c>
      <c r="C30" s="206" t="s">
        <v>98</v>
      </c>
      <c r="D30" s="80">
        <v>32</v>
      </c>
      <c r="E30" s="80">
        <v>4</v>
      </c>
      <c r="F30" s="80">
        <v>2</v>
      </c>
      <c r="G30" s="55">
        <f t="shared" si="2"/>
        <v>0.125</v>
      </c>
      <c r="H30" s="55">
        <f t="shared" si="3"/>
        <v>6.25E-2</v>
      </c>
      <c r="I30" s="80">
        <v>1134140</v>
      </c>
      <c r="J30" s="80">
        <v>868390</v>
      </c>
      <c r="K30" s="80">
        <f t="shared" si="4"/>
        <v>283535</v>
      </c>
      <c r="L30" s="80">
        <f t="shared" si="5"/>
        <v>434195</v>
      </c>
      <c r="M30" s="80">
        <v>98</v>
      </c>
      <c r="N30" s="80">
        <v>15</v>
      </c>
      <c r="O30" s="80">
        <v>7</v>
      </c>
      <c r="P30" s="55">
        <f t="shared" si="6"/>
        <v>0.15306122448979592</v>
      </c>
      <c r="Q30" s="55">
        <f t="shared" si="7"/>
        <v>7.1428571428571425E-2</v>
      </c>
      <c r="R30" s="80">
        <v>4374240</v>
      </c>
      <c r="S30" s="80">
        <v>3586920</v>
      </c>
      <c r="T30" s="80">
        <f t="shared" si="8"/>
        <v>291616</v>
      </c>
      <c r="U30" s="80">
        <f t="shared" si="9"/>
        <v>512417.14285714284</v>
      </c>
      <c r="V30" s="80">
        <v>4979</v>
      </c>
      <c r="W30" s="80">
        <v>253</v>
      </c>
      <c r="X30" s="80">
        <v>114</v>
      </c>
      <c r="Y30" s="55">
        <f t="shared" si="10"/>
        <v>5.0813416348664389E-2</v>
      </c>
      <c r="Z30" s="55">
        <f t="shared" si="11"/>
        <v>2.2896163888330989E-2</v>
      </c>
      <c r="AA30" s="80">
        <v>59209660</v>
      </c>
      <c r="AB30" s="80">
        <v>46614890</v>
      </c>
      <c r="AC30" s="80">
        <f t="shared" si="12"/>
        <v>234030.27667984189</v>
      </c>
      <c r="AD30" s="80">
        <f t="shared" si="13"/>
        <v>408902.5438596491</v>
      </c>
      <c r="AE30" s="80">
        <v>4104</v>
      </c>
      <c r="AF30" s="80">
        <v>415</v>
      </c>
      <c r="AG30" s="80">
        <v>205</v>
      </c>
      <c r="AH30" s="55">
        <f t="shared" si="14"/>
        <v>0.10112085769980507</v>
      </c>
      <c r="AI30" s="55">
        <f t="shared" si="15"/>
        <v>4.9951267056530212E-2</v>
      </c>
      <c r="AJ30" s="80">
        <v>109872890</v>
      </c>
      <c r="AK30" s="80">
        <v>89591330</v>
      </c>
      <c r="AL30" s="80">
        <f t="shared" si="16"/>
        <v>264753.95180722891</v>
      </c>
      <c r="AM30" s="80">
        <f t="shared" si="17"/>
        <v>437030.87804878049</v>
      </c>
      <c r="AN30" s="80">
        <v>3059</v>
      </c>
      <c r="AO30" s="80">
        <v>607</v>
      </c>
      <c r="AP30" s="80">
        <v>325</v>
      </c>
      <c r="AQ30" s="55">
        <f t="shared" si="18"/>
        <v>0.19843085975809088</v>
      </c>
      <c r="AR30" s="55">
        <f t="shared" si="19"/>
        <v>0.10624387054593004</v>
      </c>
      <c r="AS30" s="80">
        <v>161047420</v>
      </c>
      <c r="AT30" s="80">
        <v>131267650</v>
      </c>
      <c r="AU30" s="80">
        <f t="shared" si="20"/>
        <v>265317.00164744648</v>
      </c>
      <c r="AV30" s="80">
        <f t="shared" si="21"/>
        <v>403900.46153846156</v>
      </c>
      <c r="AW30" s="80">
        <v>1621</v>
      </c>
      <c r="AX30" s="80">
        <v>488</v>
      </c>
      <c r="AY30" s="80">
        <v>321</v>
      </c>
      <c r="AZ30" s="55">
        <f t="shared" si="22"/>
        <v>0.30104873534855026</v>
      </c>
      <c r="BA30" s="55">
        <f t="shared" si="23"/>
        <v>0.19802590993214064</v>
      </c>
      <c r="BB30" s="80">
        <v>153679270</v>
      </c>
      <c r="BC30" s="80">
        <v>132772130</v>
      </c>
      <c r="BD30" s="80">
        <f t="shared" si="24"/>
        <v>314916.53688524588</v>
      </c>
      <c r="BE30" s="80">
        <f t="shared" si="25"/>
        <v>413620.3426791277</v>
      </c>
      <c r="BF30" s="80">
        <v>680</v>
      </c>
      <c r="BG30" s="80">
        <v>212</v>
      </c>
      <c r="BH30" s="80">
        <v>150</v>
      </c>
      <c r="BI30" s="55">
        <f t="shared" si="26"/>
        <v>0.31176470588235294</v>
      </c>
      <c r="BJ30" s="55">
        <f t="shared" si="27"/>
        <v>0.22058823529411764</v>
      </c>
      <c r="BK30" s="80">
        <v>67705390</v>
      </c>
      <c r="BL30" s="80">
        <v>60996240</v>
      </c>
      <c r="BM30" s="80">
        <f t="shared" si="28"/>
        <v>319365.04716981133</v>
      </c>
      <c r="BN30" s="80">
        <f t="shared" si="29"/>
        <v>406641.6</v>
      </c>
      <c r="BO30" s="80">
        <f t="shared" si="55"/>
        <v>14573</v>
      </c>
      <c r="BP30" s="80">
        <f t="shared" si="55"/>
        <v>1994</v>
      </c>
      <c r="BQ30" s="80">
        <f t="shared" si="55"/>
        <v>1124</v>
      </c>
      <c r="BR30" s="55">
        <f t="shared" si="32"/>
        <v>0.13682838125300212</v>
      </c>
      <c r="BS30" s="55">
        <f t="shared" si="33"/>
        <v>7.7128937075413434E-2</v>
      </c>
      <c r="BT30" s="80">
        <f t="shared" si="56"/>
        <v>557023010</v>
      </c>
      <c r="BU30" s="80">
        <f t="shared" si="56"/>
        <v>465697550</v>
      </c>
      <c r="BV30" s="80">
        <f t="shared" si="35"/>
        <v>279349.55366098293</v>
      </c>
      <c r="BW30" s="80">
        <f t="shared" si="36"/>
        <v>414321.66370106762</v>
      </c>
      <c r="BY30" s="95">
        <v>24</v>
      </c>
      <c r="BZ30" s="206" t="s">
        <v>98</v>
      </c>
      <c r="CA30" s="155">
        <v>13718</v>
      </c>
      <c r="CB30" s="155">
        <v>1883</v>
      </c>
      <c r="CC30" s="155">
        <v>1089</v>
      </c>
      <c r="CD30" s="28">
        <v>0.13726490742090683</v>
      </c>
      <c r="CE30" s="28">
        <v>7.9384749963551535E-2</v>
      </c>
      <c r="CF30" s="155">
        <v>533753740</v>
      </c>
      <c r="CG30" s="155">
        <v>435988900</v>
      </c>
      <c r="CH30" s="155">
        <v>283459.23526287841</v>
      </c>
      <c r="CI30" s="155">
        <v>400357.11662075296</v>
      </c>
      <c r="CK30" s="43" t="str">
        <f t="shared" si="37"/>
        <v>都島区</v>
      </c>
      <c r="CL30" s="91">
        <f t="shared" si="0"/>
        <v>0.12397652838427947</v>
      </c>
      <c r="CM30" s="102">
        <f t="shared" si="38"/>
        <v>0.124</v>
      </c>
      <c r="CN30" s="102">
        <f t="shared" si="53"/>
        <v>0.1152301735264592</v>
      </c>
      <c r="CO30" s="102">
        <f t="shared" si="40"/>
        <v>0.115</v>
      </c>
      <c r="CP30" s="157">
        <f t="shared" si="54"/>
        <v>0.89999999999999947</v>
      </c>
      <c r="CQ30" s="43" t="str">
        <f t="shared" si="42"/>
        <v>浪速区</v>
      </c>
      <c r="CR30" s="91">
        <f t="shared" si="1"/>
        <v>7.7493152891896247E-2</v>
      </c>
      <c r="CS30" s="91">
        <f t="shared" si="43"/>
        <v>7.6999999999999999E-2</v>
      </c>
      <c r="CT30" s="102">
        <f t="shared" si="44"/>
        <v>6.893004115226338E-2</v>
      </c>
      <c r="CU30" s="102">
        <f t="shared" si="45"/>
        <v>6.9000000000000006E-2</v>
      </c>
      <c r="CV30" s="157">
        <f t="shared" si="46"/>
        <v>0.79999999999999938</v>
      </c>
      <c r="CW30" s="44"/>
      <c r="CX30" s="91">
        <f t="shared" si="47"/>
        <v>0.123</v>
      </c>
      <c r="CY30" s="91">
        <f t="shared" si="48"/>
        <v>0.11899999999999999</v>
      </c>
      <c r="CZ30" s="158">
        <f t="shared" si="49"/>
        <v>0.40000000000000036</v>
      </c>
      <c r="DA30" s="91">
        <f t="shared" si="50"/>
        <v>7.8E-2</v>
      </c>
      <c r="DB30" s="91">
        <f t="shared" si="51"/>
        <v>7.6999999999999999E-2</v>
      </c>
      <c r="DC30" s="158">
        <f t="shared" si="52"/>
        <v>0.10000000000000009</v>
      </c>
      <c r="DD30" s="184">
        <v>0</v>
      </c>
    </row>
    <row r="31" spans="2:108" s="16" customFormat="1" ht="13.5" customHeight="1">
      <c r="B31" s="54">
        <v>25</v>
      </c>
      <c r="C31" s="206" t="s">
        <v>99</v>
      </c>
      <c r="D31" s="80">
        <v>13</v>
      </c>
      <c r="E31" s="80">
        <v>5</v>
      </c>
      <c r="F31" s="80">
        <v>3</v>
      </c>
      <c r="G31" s="55">
        <f t="shared" si="2"/>
        <v>0.38461538461538464</v>
      </c>
      <c r="H31" s="55">
        <f t="shared" si="3"/>
        <v>0.23076923076923078</v>
      </c>
      <c r="I31" s="80">
        <v>485380</v>
      </c>
      <c r="J31" s="80">
        <v>233900</v>
      </c>
      <c r="K31" s="80">
        <f t="shared" si="4"/>
        <v>97076</v>
      </c>
      <c r="L31" s="80">
        <f t="shared" si="5"/>
        <v>77966.666666666672</v>
      </c>
      <c r="M31" s="80">
        <v>55</v>
      </c>
      <c r="N31" s="80">
        <v>12</v>
      </c>
      <c r="O31" s="80">
        <v>6</v>
      </c>
      <c r="P31" s="55">
        <f t="shared" si="6"/>
        <v>0.21818181818181817</v>
      </c>
      <c r="Q31" s="55">
        <f t="shared" si="7"/>
        <v>0.10909090909090909</v>
      </c>
      <c r="R31" s="80">
        <v>3124230</v>
      </c>
      <c r="S31" s="80">
        <v>2804930</v>
      </c>
      <c r="T31" s="80">
        <f t="shared" si="8"/>
        <v>260352.5</v>
      </c>
      <c r="U31" s="80">
        <f t="shared" si="9"/>
        <v>467488.33333333331</v>
      </c>
      <c r="V31" s="80">
        <v>3244</v>
      </c>
      <c r="W31" s="80">
        <v>167</v>
      </c>
      <c r="X31" s="80">
        <v>79</v>
      </c>
      <c r="Y31" s="55">
        <f t="shared" si="10"/>
        <v>5.1479654747225649E-2</v>
      </c>
      <c r="Z31" s="55">
        <f t="shared" si="11"/>
        <v>2.4352651048088779E-2</v>
      </c>
      <c r="AA31" s="80">
        <v>32204230</v>
      </c>
      <c r="AB31" s="80">
        <v>26338350</v>
      </c>
      <c r="AC31" s="80">
        <f t="shared" si="12"/>
        <v>192839.70059880239</v>
      </c>
      <c r="AD31" s="80">
        <f t="shared" si="13"/>
        <v>333396.83544303797</v>
      </c>
      <c r="AE31" s="80">
        <v>2855</v>
      </c>
      <c r="AF31" s="80">
        <v>289</v>
      </c>
      <c r="AG31" s="80">
        <v>165</v>
      </c>
      <c r="AH31" s="55">
        <f t="shared" si="14"/>
        <v>0.10122591943957969</v>
      </c>
      <c r="AI31" s="55">
        <f t="shared" si="15"/>
        <v>5.7793345008756568E-2</v>
      </c>
      <c r="AJ31" s="80">
        <v>76470970</v>
      </c>
      <c r="AK31" s="80">
        <v>59119510</v>
      </c>
      <c r="AL31" s="80">
        <f t="shared" si="16"/>
        <v>264605.43252595153</v>
      </c>
      <c r="AM31" s="80">
        <f t="shared" si="17"/>
        <v>358300.06060606061</v>
      </c>
      <c r="AN31" s="80">
        <v>2112</v>
      </c>
      <c r="AO31" s="80">
        <v>447</v>
      </c>
      <c r="AP31" s="80">
        <v>283</v>
      </c>
      <c r="AQ31" s="55">
        <f t="shared" si="18"/>
        <v>0.21164772727272727</v>
      </c>
      <c r="AR31" s="55">
        <f t="shared" si="19"/>
        <v>0.13399621212121213</v>
      </c>
      <c r="AS31" s="80">
        <v>120679800</v>
      </c>
      <c r="AT31" s="80">
        <v>101335840</v>
      </c>
      <c r="AU31" s="80">
        <f t="shared" si="20"/>
        <v>269977.18120805372</v>
      </c>
      <c r="AV31" s="80">
        <f t="shared" si="21"/>
        <v>358077.17314487632</v>
      </c>
      <c r="AW31" s="80">
        <v>1229</v>
      </c>
      <c r="AX31" s="80">
        <v>378</v>
      </c>
      <c r="AY31" s="80">
        <v>265</v>
      </c>
      <c r="AZ31" s="55">
        <f t="shared" si="22"/>
        <v>0.30756712774613509</v>
      </c>
      <c r="BA31" s="55">
        <f t="shared" si="23"/>
        <v>0.21562245728234336</v>
      </c>
      <c r="BB31" s="80">
        <v>103842940</v>
      </c>
      <c r="BC31" s="80">
        <v>90437250</v>
      </c>
      <c r="BD31" s="80">
        <f t="shared" si="24"/>
        <v>274716.7724867725</v>
      </c>
      <c r="BE31" s="80">
        <f t="shared" si="25"/>
        <v>341272.64150943398</v>
      </c>
      <c r="BF31" s="80">
        <v>536</v>
      </c>
      <c r="BG31" s="80">
        <v>198</v>
      </c>
      <c r="BH31" s="80">
        <v>162</v>
      </c>
      <c r="BI31" s="55">
        <f t="shared" si="26"/>
        <v>0.36940298507462688</v>
      </c>
      <c r="BJ31" s="55">
        <f t="shared" si="27"/>
        <v>0.30223880597014924</v>
      </c>
      <c r="BK31" s="80">
        <v>56766390</v>
      </c>
      <c r="BL31" s="80">
        <v>52268910</v>
      </c>
      <c r="BM31" s="80">
        <f t="shared" si="28"/>
        <v>286698.93939393939</v>
      </c>
      <c r="BN31" s="80">
        <f t="shared" si="29"/>
        <v>322647.59259259258</v>
      </c>
      <c r="BO31" s="80">
        <f t="shared" si="55"/>
        <v>10044</v>
      </c>
      <c r="BP31" s="80">
        <f t="shared" si="55"/>
        <v>1496</v>
      </c>
      <c r="BQ31" s="80">
        <f t="shared" si="55"/>
        <v>963</v>
      </c>
      <c r="BR31" s="55">
        <f t="shared" si="32"/>
        <v>0.14894464356829948</v>
      </c>
      <c r="BS31" s="55">
        <f t="shared" si="33"/>
        <v>9.5878136200716849E-2</v>
      </c>
      <c r="BT31" s="80">
        <f t="shared" si="56"/>
        <v>393573940</v>
      </c>
      <c r="BU31" s="80">
        <f t="shared" si="56"/>
        <v>332538690</v>
      </c>
      <c r="BV31" s="80">
        <f t="shared" si="35"/>
        <v>263084.18449197861</v>
      </c>
      <c r="BW31" s="80">
        <f t="shared" si="36"/>
        <v>345315.35825545172</v>
      </c>
      <c r="BY31" s="95">
        <v>25</v>
      </c>
      <c r="BZ31" s="206" t="s">
        <v>99</v>
      </c>
      <c r="CA31" s="155">
        <v>9548</v>
      </c>
      <c r="CB31" s="155">
        <v>1411</v>
      </c>
      <c r="CC31" s="155">
        <v>919</v>
      </c>
      <c r="CD31" s="28">
        <v>0.14777963971512359</v>
      </c>
      <c r="CE31" s="28">
        <v>9.6250523669878504E-2</v>
      </c>
      <c r="CF31" s="155">
        <v>380113470</v>
      </c>
      <c r="CG31" s="155">
        <v>319169050</v>
      </c>
      <c r="CH31" s="155">
        <v>269392.96243798727</v>
      </c>
      <c r="CI31" s="155">
        <v>347300.38084874867</v>
      </c>
      <c r="CK31" s="43" t="str">
        <f t="shared" si="37"/>
        <v>東淀川区</v>
      </c>
      <c r="CL31" s="91">
        <f t="shared" si="0"/>
        <v>0.12362443420123749</v>
      </c>
      <c r="CM31" s="102">
        <f t="shared" si="38"/>
        <v>0.124</v>
      </c>
      <c r="CN31" s="102">
        <f t="shared" si="53"/>
        <v>0.11589332644004997</v>
      </c>
      <c r="CO31" s="102">
        <f t="shared" si="40"/>
        <v>0.11600000000000001</v>
      </c>
      <c r="CP31" s="157">
        <f t="shared" si="54"/>
        <v>0.79999999999999938</v>
      </c>
      <c r="CQ31" s="43" t="str">
        <f t="shared" si="42"/>
        <v>羽曳野市</v>
      </c>
      <c r="CR31" s="91">
        <f t="shared" si="1"/>
        <v>7.7283487867429473E-2</v>
      </c>
      <c r="CS31" s="91">
        <f t="shared" si="43"/>
        <v>7.6999999999999999E-2</v>
      </c>
      <c r="CT31" s="102">
        <f t="shared" si="44"/>
        <v>7.7295440349781391E-2</v>
      </c>
      <c r="CU31" s="102">
        <f t="shared" si="45"/>
        <v>7.6999999999999999E-2</v>
      </c>
      <c r="CV31" s="157">
        <f t="shared" si="46"/>
        <v>0</v>
      </c>
      <c r="CW31" s="44"/>
      <c r="CX31" s="91">
        <f t="shared" si="47"/>
        <v>0.123</v>
      </c>
      <c r="CY31" s="91">
        <f t="shared" si="48"/>
        <v>0.11899999999999999</v>
      </c>
      <c r="CZ31" s="158">
        <f t="shared" si="49"/>
        <v>0.40000000000000036</v>
      </c>
      <c r="DA31" s="91">
        <f t="shared" si="50"/>
        <v>7.8E-2</v>
      </c>
      <c r="DB31" s="91">
        <f t="shared" si="51"/>
        <v>7.6999999999999999E-2</v>
      </c>
      <c r="DC31" s="158">
        <f t="shared" si="52"/>
        <v>0.10000000000000009</v>
      </c>
      <c r="DD31" s="184">
        <v>0</v>
      </c>
    </row>
    <row r="32" spans="2:108" s="16" customFormat="1" ht="13.5" customHeight="1">
      <c r="B32" s="54">
        <v>26</v>
      </c>
      <c r="C32" s="206" t="s">
        <v>31</v>
      </c>
      <c r="D32" s="80">
        <v>345</v>
      </c>
      <c r="E32" s="80">
        <v>49</v>
      </c>
      <c r="F32" s="80">
        <v>24</v>
      </c>
      <c r="G32" s="55">
        <f t="shared" si="2"/>
        <v>0.14202898550724638</v>
      </c>
      <c r="H32" s="55">
        <f t="shared" si="3"/>
        <v>6.9565217391304349E-2</v>
      </c>
      <c r="I32" s="80">
        <v>13787000</v>
      </c>
      <c r="J32" s="80">
        <v>11671150</v>
      </c>
      <c r="K32" s="80">
        <f t="shared" si="4"/>
        <v>281367.3469387755</v>
      </c>
      <c r="L32" s="80">
        <f t="shared" si="5"/>
        <v>486297.91666666669</v>
      </c>
      <c r="M32" s="80">
        <v>999</v>
      </c>
      <c r="N32" s="80">
        <v>157</v>
      </c>
      <c r="O32" s="80">
        <v>82</v>
      </c>
      <c r="P32" s="55">
        <f t="shared" si="6"/>
        <v>0.15715715715715717</v>
      </c>
      <c r="Q32" s="55">
        <f t="shared" si="7"/>
        <v>8.2082082082082078E-2</v>
      </c>
      <c r="R32" s="80">
        <v>67130950</v>
      </c>
      <c r="S32" s="80">
        <v>57629430</v>
      </c>
      <c r="T32" s="80">
        <f t="shared" si="8"/>
        <v>427585.66878980893</v>
      </c>
      <c r="U32" s="80">
        <f t="shared" si="9"/>
        <v>702797.92682926834</v>
      </c>
      <c r="V32" s="80">
        <v>50331</v>
      </c>
      <c r="W32" s="80">
        <v>2224</v>
      </c>
      <c r="X32" s="80">
        <v>1195</v>
      </c>
      <c r="Y32" s="55">
        <f t="shared" si="10"/>
        <v>4.4187478889749859E-2</v>
      </c>
      <c r="Z32" s="55">
        <f t="shared" si="11"/>
        <v>2.3742822514951023E-2</v>
      </c>
      <c r="AA32" s="80">
        <v>598798320</v>
      </c>
      <c r="AB32" s="80">
        <v>454012800</v>
      </c>
      <c r="AC32" s="80">
        <f t="shared" si="12"/>
        <v>269243.8489208633</v>
      </c>
      <c r="AD32" s="80">
        <f t="shared" si="13"/>
        <v>379927.02928870294</v>
      </c>
      <c r="AE32" s="80">
        <v>42607</v>
      </c>
      <c r="AF32" s="80">
        <v>3706</v>
      </c>
      <c r="AG32" s="80">
        <v>2087</v>
      </c>
      <c r="AH32" s="55">
        <f t="shared" si="14"/>
        <v>8.6981012509681502E-2</v>
      </c>
      <c r="AI32" s="55">
        <f t="shared" si="15"/>
        <v>4.898256155091886E-2</v>
      </c>
      <c r="AJ32" s="80">
        <v>1002295630</v>
      </c>
      <c r="AK32" s="80">
        <v>788846580</v>
      </c>
      <c r="AL32" s="80">
        <f t="shared" si="16"/>
        <v>270452.13977334055</v>
      </c>
      <c r="AM32" s="80">
        <f t="shared" si="17"/>
        <v>377981.11164350744</v>
      </c>
      <c r="AN32" s="80">
        <v>27192</v>
      </c>
      <c r="AO32" s="80">
        <v>4837</v>
      </c>
      <c r="AP32" s="80">
        <v>3164</v>
      </c>
      <c r="AQ32" s="55">
        <f t="shared" si="18"/>
        <v>0.17788320094145338</v>
      </c>
      <c r="AR32" s="55">
        <f t="shared" si="19"/>
        <v>0.11635775228008238</v>
      </c>
      <c r="AS32" s="80">
        <v>1428025810</v>
      </c>
      <c r="AT32" s="80">
        <v>1175076520</v>
      </c>
      <c r="AU32" s="80">
        <f t="shared" si="20"/>
        <v>295229.64854248503</v>
      </c>
      <c r="AV32" s="80">
        <f t="shared" si="21"/>
        <v>371389.54487989884</v>
      </c>
      <c r="AW32" s="80">
        <v>13218</v>
      </c>
      <c r="AX32" s="80">
        <v>3688</v>
      </c>
      <c r="AY32" s="80">
        <v>2698</v>
      </c>
      <c r="AZ32" s="55">
        <f t="shared" si="22"/>
        <v>0.27901346648509606</v>
      </c>
      <c r="BA32" s="55">
        <f t="shared" si="23"/>
        <v>0.20411559993947648</v>
      </c>
      <c r="BB32" s="80">
        <v>1129667690</v>
      </c>
      <c r="BC32" s="80">
        <v>973459550</v>
      </c>
      <c r="BD32" s="80">
        <f t="shared" si="24"/>
        <v>306309.02657266811</v>
      </c>
      <c r="BE32" s="80">
        <f t="shared" si="25"/>
        <v>360807.83914010378</v>
      </c>
      <c r="BF32" s="80">
        <v>5204</v>
      </c>
      <c r="BG32" s="80">
        <v>1665</v>
      </c>
      <c r="BH32" s="80">
        <v>1345</v>
      </c>
      <c r="BI32" s="55">
        <f t="shared" si="26"/>
        <v>0.31994619523443507</v>
      </c>
      <c r="BJ32" s="55">
        <f t="shared" si="27"/>
        <v>0.25845503458877789</v>
      </c>
      <c r="BK32" s="80">
        <v>570901390</v>
      </c>
      <c r="BL32" s="80">
        <v>519719020</v>
      </c>
      <c r="BM32" s="80">
        <f t="shared" si="28"/>
        <v>342883.71771771769</v>
      </c>
      <c r="BN32" s="80">
        <f t="shared" si="29"/>
        <v>386408.19330855017</v>
      </c>
      <c r="BO32" s="80">
        <f t="shared" si="55"/>
        <v>139896</v>
      </c>
      <c r="BP32" s="80">
        <f t="shared" si="55"/>
        <v>16326</v>
      </c>
      <c r="BQ32" s="80">
        <f t="shared" si="55"/>
        <v>10595</v>
      </c>
      <c r="BR32" s="55">
        <f t="shared" si="32"/>
        <v>0.11670097786927432</v>
      </c>
      <c r="BS32" s="55">
        <f t="shared" si="33"/>
        <v>7.573483158918054E-2</v>
      </c>
      <c r="BT32" s="80">
        <f t="shared" si="56"/>
        <v>4810606790</v>
      </c>
      <c r="BU32" s="80">
        <f t="shared" si="56"/>
        <v>3980415050</v>
      </c>
      <c r="BV32" s="80">
        <f t="shared" si="35"/>
        <v>294659.24231287517</v>
      </c>
      <c r="BW32" s="80">
        <f t="shared" si="36"/>
        <v>375688.06512505899</v>
      </c>
      <c r="BY32" s="95">
        <v>26</v>
      </c>
      <c r="BZ32" s="206" t="s">
        <v>31</v>
      </c>
      <c r="CA32" s="155">
        <v>132591</v>
      </c>
      <c r="CB32" s="155">
        <v>15203</v>
      </c>
      <c r="CC32" s="155">
        <v>9917</v>
      </c>
      <c r="CD32" s="28">
        <v>0.11466087441832402</v>
      </c>
      <c r="CE32" s="28">
        <v>7.479391512244421E-2</v>
      </c>
      <c r="CF32" s="155">
        <v>4521544260</v>
      </c>
      <c r="CG32" s="155">
        <v>3758745760</v>
      </c>
      <c r="CH32" s="155">
        <v>297411.31750312436</v>
      </c>
      <c r="CI32" s="155">
        <v>379020.44569930423</v>
      </c>
      <c r="CK32" s="43" t="str">
        <f t="shared" si="37"/>
        <v>浪速区</v>
      </c>
      <c r="CL32" s="91">
        <f t="shared" si="0"/>
        <v>0.12163686160786209</v>
      </c>
      <c r="CM32" s="102">
        <f t="shared" si="38"/>
        <v>0.122</v>
      </c>
      <c r="CN32" s="102">
        <f t="shared" si="53"/>
        <v>0.1107681755829904</v>
      </c>
      <c r="CO32" s="102">
        <f t="shared" si="40"/>
        <v>0.111</v>
      </c>
      <c r="CP32" s="157">
        <f t="shared" si="54"/>
        <v>1.0999999999999996</v>
      </c>
      <c r="CQ32" s="43" t="str">
        <f t="shared" si="42"/>
        <v>北区</v>
      </c>
      <c r="CR32" s="91">
        <f t="shared" si="1"/>
        <v>7.7128937075413434E-2</v>
      </c>
      <c r="CS32" s="91">
        <f t="shared" si="43"/>
        <v>7.6999999999999999E-2</v>
      </c>
      <c r="CT32" s="102">
        <f t="shared" si="44"/>
        <v>7.9384749963551535E-2</v>
      </c>
      <c r="CU32" s="102">
        <f t="shared" si="45"/>
        <v>7.9000000000000001E-2</v>
      </c>
      <c r="CV32" s="157">
        <f t="shared" si="46"/>
        <v>-0.20000000000000018</v>
      </c>
      <c r="CW32" s="44"/>
      <c r="CX32" s="91">
        <f t="shared" si="47"/>
        <v>0.123</v>
      </c>
      <c r="CY32" s="91">
        <f t="shared" si="48"/>
        <v>0.11899999999999999</v>
      </c>
      <c r="CZ32" s="158">
        <f t="shared" si="49"/>
        <v>0.40000000000000036</v>
      </c>
      <c r="DA32" s="91">
        <f t="shared" si="50"/>
        <v>7.8E-2</v>
      </c>
      <c r="DB32" s="91">
        <f t="shared" si="51"/>
        <v>7.6999999999999999E-2</v>
      </c>
      <c r="DC32" s="158">
        <f t="shared" si="52"/>
        <v>0.10000000000000009</v>
      </c>
      <c r="DD32" s="184">
        <v>0</v>
      </c>
    </row>
    <row r="33" spans="2:108" s="16" customFormat="1" ht="13.5" customHeight="1">
      <c r="B33" s="54">
        <v>27</v>
      </c>
      <c r="C33" s="206" t="s">
        <v>32</v>
      </c>
      <c r="D33" s="80">
        <v>68</v>
      </c>
      <c r="E33" s="80">
        <v>10</v>
      </c>
      <c r="F33" s="80">
        <v>3</v>
      </c>
      <c r="G33" s="55">
        <f t="shared" si="2"/>
        <v>0.14705882352941177</v>
      </c>
      <c r="H33" s="55">
        <f t="shared" si="3"/>
        <v>4.4117647058823532E-2</v>
      </c>
      <c r="I33" s="80">
        <v>1566520</v>
      </c>
      <c r="J33" s="80">
        <v>796660</v>
      </c>
      <c r="K33" s="80">
        <f t="shared" si="4"/>
        <v>156652</v>
      </c>
      <c r="L33" s="80">
        <f t="shared" si="5"/>
        <v>265553.33333333331</v>
      </c>
      <c r="M33" s="80">
        <v>169</v>
      </c>
      <c r="N33" s="80">
        <v>21</v>
      </c>
      <c r="O33" s="80">
        <v>12</v>
      </c>
      <c r="P33" s="55">
        <f t="shared" si="6"/>
        <v>0.1242603550295858</v>
      </c>
      <c r="Q33" s="55">
        <f t="shared" si="7"/>
        <v>7.1005917159763315E-2</v>
      </c>
      <c r="R33" s="80">
        <v>5561740</v>
      </c>
      <c r="S33" s="80">
        <v>4337080</v>
      </c>
      <c r="T33" s="80">
        <f t="shared" si="8"/>
        <v>264844.76190476189</v>
      </c>
      <c r="U33" s="80">
        <f t="shared" si="9"/>
        <v>361423.33333333331</v>
      </c>
      <c r="V33" s="80">
        <v>7832</v>
      </c>
      <c r="W33" s="80">
        <v>345</v>
      </c>
      <c r="X33" s="80">
        <v>175</v>
      </c>
      <c r="Y33" s="55">
        <f t="shared" si="10"/>
        <v>4.405005107252298E-2</v>
      </c>
      <c r="Z33" s="55">
        <f t="shared" si="11"/>
        <v>2.2344228804902961E-2</v>
      </c>
      <c r="AA33" s="80">
        <v>92622130</v>
      </c>
      <c r="AB33" s="80">
        <v>70410130</v>
      </c>
      <c r="AC33" s="80">
        <f t="shared" si="12"/>
        <v>268469.94202898553</v>
      </c>
      <c r="AD33" s="80">
        <f t="shared" si="13"/>
        <v>402343.6</v>
      </c>
      <c r="AE33" s="80">
        <v>6864</v>
      </c>
      <c r="AF33" s="80">
        <v>611</v>
      </c>
      <c r="AG33" s="80">
        <v>342</v>
      </c>
      <c r="AH33" s="55">
        <f t="shared" si="14"/>
        <v>8.9015151515151519E-2</v>
      </c>
      <c r="AI33" s="55">
        <f t="shared" si="15"/>
        <v>4.9825174825174824E-2</v>
      </c>
      <c r="AJ33" s="80">
        <v>149948300</v>
      </c>
      <c r="AK33" s="80">
        <v>123984520</v>
      </c>
      <c r="AL33" s="80">
        <f t="shared" si="16"/>
        <v>245414.56628477905</v>
      </c>
      <c r="AM33" s="80">
        <f t="shared" si="17"/>
        <v>362527.83625730994</v>
      </c>
      <c r="AN33" s="80">
        <v>4895</v>
      </c>
      <c r="AO33" s="80">
        <v>851</v>
      </c>
      <c r="AP33" s="80">
        <v>535</v>
      </c>
      <c r="AQ33" s="55">
        <f t="shared" si="18"/>
        <v>0.1738508682328907</v>
      </c>
      <c r="AR33" s="55">
        <f t="shared" si="19"/>
        <v>0.10929519918283963</v>
      </c>
      <c r="AS33" s="80">
        <v>215582890</v>
      </c>
      <c r="AT33" s="80">
        <v>182034010</v>
      </c>
      <c r="AU33" s="80">
        <f t="shared" si="20"/>
        <v>253328.89541715628</v>
      </c>
      <c r="AV33" s="80">
        <f t="shared" si="21"/>
        <v>340250.48598130839</v>
      </c>
      <c r="AW33" s="80">
        <v>2757</v>
      </c>
      <c r="AX33" s="80">
        <v>680</v>
      </c>
      <c r="AY33" s="80">
        <v>486</v>
      </c>
      <c r="AZ33" s="55">
        <f t="shared" si="22"/>
        <v>0.24664490388103011</v>
      </c>
      <c r="BA33" s="55">
        <f t="shared" si="23"/>
        <v>0.176278563656148</v>
      </c>
      <c r="BB33" s="80">
        <v>206559120</v>
      </c>
      <c r="BC33" s="80">
        <v>170906300</v>
      </c>
      <c r="BD33" s="80">
        <f t="shared" si="24"/>
        <v>303763.4117647059</v>
      </c>
      <c r="BE33" s="80">
        <f t="shared" si="25"/>
        <v>351659.0534979424</v>
      </c>
      <c r="BF33" s="80">
        <v>1114</v>
      </c>
      <c r="BG33" s="80">
        <v>340</v>
      </c>
      <c r="BH33" s="80">
        <v>272</v>
      </c>
      <c r="BI33" s="55">
        <f t="shared" si="26"/>
        <v>0.30520646319569122</v>
      </c>
      <c r="BJ33" s="55">
        <f t="shared" si="27"/>
        <v>0.24416517055655296</v>
      </c>
      <c r="BK33" s="80">
        <v>106049120</v>
      </c>
      <c r="BL33" s="80">
        <v>98074800</v>
      </c>
      <c r="BM33" s="80">
        <f t="shared" si="28"/>
        <v>311909.17647058825</v>
      </c>
      <c r="BN33" s="80">
        <f t="shared" si="29"/>
        <v>360569.1176470588</v>
      </c>
      <c r="BO33" s="80">
        <f t="shared" si="55"/>
        <v>23699</v>
      </c>
      <c r="BP33" s="80">
        <f t="shared" si="55"/>
        <v>2858</v>
      </c>
      <c r="BQ33" s="80">
        <f t="shared" si="55"/>
        <v>1825</v>
      </c>
      <c r="BR33" s="55">
        <f t="shared" si="32"/>
        <v>0.12059580573019958</v>
      </c>
      <c r="BS33" s="55">
        <f t="shared" si="33"/>
        <v>7.7007468669564122E-2</v>
      </c>
      <c r="BT33" s="80">
        <f t="shared" si="56"/>
        <v>777889820</v>
      </c>
      <c r="BU33" s="80">
        <f t="shared" si="56"/>
        <v>650543500</v>
      </c>
      <c r="BV33" s="80">
        <f t="shared" si="35"/>
        <v>272179.78306508047</v>
      </c>
      <c r="BW33" s="80">
        <f t="shared" si="36"/>
        <v>356462.19178082194</v>
      </c>
      <c r="BY33" s="95">
        <v>27</v>
      </c>
      <c r="BZ33" s="206" t="s">
        <v>32</v>
      </c>
      <c r="CA33" s="155">
        <v>22608</v>
      </c>
      <c r="CB33" s="155">
        <v>2677</v>
      </c>
      <c r="CC33" s="155">
        <v>1719</v>
      </c>
      <c r="CD33" s="28">
        <v>0.11840941259731069</v>
      </c>
      <c r="CE33" s="28">
        <v>7.6035031847133755E-2</v>
      </c>
      <c r="CF33" s="155">
        <v>738128210</v>
      </c>
      <c r="CG33" s="155">
        <v>619226420</v>
      </c>
      <c r="CH33" s="155">
        <v>275729.62644751585</v>
      </c>
      <c r="CI33" s="155">
        <v>360224.79348458408</v>
      </c>
      <c r="CK33" s="43" t="str">
        <f t="shared" si="37"/>
        <v>淀川区</v>
      </c>
      <c r="CL33" s="91">
        <f t="shared" si="0"/>
        <v>0.12141716399092208</v>
      </c>
      <c r="CM33" s="102">
        <f t="shared" si="38"/>
        <v>0.121</v>
      </c>
      <c r="CN33" s="102">
        <f t="shared" si="53"/>
        <v>0.11377985783036779</v>
      </c>
      <c r="CO33" s="102">
        <f t="shared" si="40"/>
        <v>0.114</v>
      </c>
      <c r="CP33" s="157">
        <f t="shared" si="54"/>
        <v>0.69999999999999929</v>
      </c>
      <c r="CQ33" s="43" t="str">
        <f t="shared" si="42"/>
        <v>堺市堺区</v>
      </c>
      <c r="CR33" s="91">
        <f t="shared" si="1"/>
        <v>7.7007468669564122E-2</v>
      </c>
      <c r="CS33" s="91">
        <f t="shared" si="43"/>
        <v>7.6999999999999999E-2</v>
      </c>
      <c r="CT33" s="102">
        <f t="shared" si="44"/>
        <v>7.6035031847133755E-2</v>
      </c>
      <c r="CU33" s="102">
        <f t="shared" si="45"/>
        <v>7.5999999999999998E-2</v>
      </c>
      <c r="CV33" s="157">
        <f t="shared" si="46"/>
        <v>0.10000000000000009</v>
      </c>
      <c r="CW33" s="44"/>
      <c r="CX33" s="91">
        <f t="shared" si="47"/>
        <v>0.123</v>
      </c>
      <c r="CY33" s="91">
        <f t="shared" si="48"/>
        <v>0.11899999999999999</v>
      </c>
      <c r="CZ33" s="158">
        <f t="shared" si="49"/>
        <v>0.40000000000000036</v>
      </c>
      <c r="DA33" s="91">
        <f t="shared" si="50"/>
        <v>7.8E-2</v>
      </c>
      <c r="DB33" s="91">
        <f t="shared" si="51"/>
        <v>7.6999999999999999E-2</v>
      </c>
      <c r="DC33" s="158">
        <f t="shared" si="52"/>
        <v>0.10000000000000009</v>
      </c>
      <c r="DD33" s="184">
        <v>0</v>
      </c>
    </row>
    <row r="34" spans="2:108" s="16" customFormat="1" ht="13.5" customHeight="1">
      <c r="B34" s="54">
        <v>28</v>
      </c>
      <c r="C34" s="206" t="s">
        <v>33</v>
      </c>
      <c r="D34" s="80">
        <v>41</v>
      </c>
      <c r="E34" s="80">
        <v>5</v>
      </c>
      <c r="F34" s="80">
        <v>4</v>
      </c>
      <c r="G34" s="55">
        <f t="shared" si="2"/>
        <v>0.12195121951219512</v>
      </c>
      <c r="H34" s="55">
        <f t="shared" si="3"/>
        <v>9.7560975609756101E-2</v>
      </c>
      <c r="I34" s="80">
        <v>2211060</v>
      </c>
      <c r="J34" s="80">
        <v>2206570</v>
      </c>
      <c r="K34" s="80">
        <f t="shared" si="4"/>
        <v>442212</v>
      </c>
      <c r="L34" s="80">
        <f t="shared" si="5"/>
        <v>551642.5</v>
      </c>
      <c r="M34" s="80">
        <v>181</v>
      </c>
      <c r="N34" s="80">
        <v>39</v>
      </c>
      <c r="O34" s="80">
        <v>20</v>
      </c>
      <c r="P34" s="55">
        <f t="shared" si="6"/>
        <v>0.21546961325966851</v>
      </c>
      <c r="Q34" s="55">
        <f t="shared" si="7"/>
        <v>0.11049723756906077</v>
      </c>
      <c r="R34" s="80">
        <v>12703720</v>
      </c>
      <c r="S34" s="80">
        <v>10208190</v>
      </c>
      <c r="T34" s="80">
        <f t="shared" si="8"/>
        <v>325736.41025641025</v>
      </c>
      <c r="U34" s="80">
        <f t="shared" si="9"/>
        <v>510409.5</v>
      </c>
      <c r="V34" s="80">
        <v>7398</v>
      </c>
      <c r="W34" s="80">
        <v>335</v>
      </c>
      <c r="X34" s="80">
        <v>203</v>
      </c>
      <c r="Y34" s="55">
        <f t="shared" si="10"/>
        <v>4.5282508786158422E-2</v>
      </c>
      <c r="Z34" s="55">
        <f t="shared" si="11"/>
        <v>2.7439848607731819E-2</v>
      </c>
      <c r="AA34" s="80">
        <v>90705930</v>
      </c>
      <c r="AB34" s="80">
        <v>76783760</v>
      </c>
      <c r="AC34" s="80">
        <f t="shared" si="12"/>
        <v>270763.97014925373</v>
      </c>
      <c r="AD34" s="80">
        <f t="shared" si="13"/>
        <v>378245.12315270933</v>
      </c>
      <c r="AE34" s="80">
        <v>6137</v>
      </c>
      <c r="AF34" s="80">
        <v>533</v>
      </c>
      <c r="AG34" s="80">
        <v>331</v>
      </c>
      <c r="AH34" s="55">
        <f t="shared" si="14"/>
        <v>8.6850252566400526E-2</v>
      </c>
      <c r="AI34" s="55">
        <f t="shared" si="15"/>
        <v>5.3935147466188695E-2</v>
      </c>
      <c r="AJ34" s="80">
        <v>150212210</v>
      </c>
      <c r="AK34" s="80">
        <v>128243800</v>
      </c>
      <c r="AL34" s="80">
        <f t="shared" si="16"/>
        <v>281824.03377110692</v>
      </c>
      <c r="AM34" s="80">
        <f t="shared" si="17"/>
        <v>387443.50453172205</v>
      </c>
      <c r="AN34" s="80">
        <v>3626</v>
      </c>
      <c r="AO34" s="80">
        <v>598</v>
      </c>
      <c r="AP34" s="80">
        <v>428</v>
      </c>
      <c r="AQ34" s="55">
        <f t="shared" si="18"/>
        <v>0.1649200220628792</v>
      </c>
      <c r="AR34" s="55">
        <f t="shared" si="19"/>
        <v>0.11803640375068947</v>
      </c>
      <c r="AS34" s="80">
        <v>185070750</v>
      </c>
      <c r="AT34" s="80">
        <v>150608580</v>
      </c>
      <c r="AU34" s="80">
        <f t="shared" si="20"/>
        <v>309482.85953177256</v>
      </c>
      <c r="AV34" s="80">
        <f t="shared" si="21"/>
        <v>351889.20560747664</v>
      </c>
      <c r="AW34" s="80">
        <v>1687</v>
      </c>
      <c r="AX34" s="80">
        <v>423</v>
      </c>
      <c r="AY34" s="80">
        <v>326</v>
      </c>
      <c r="AZ34" s="55">
        <f t="shared" si="22"/>
        <v>0.25074096028452875</v>
      </c>
      <c r="BA34" s="55">
        <f t="shared" si="23"/>
        <v>0.19324244220509781</v>
      </c>
      <c r="BB34" s="80">
        <v>129171710</v>
      </c>
      <c r="BC34" s="80">
        <v>118700890</v>
      </c>
      <c r="BD34" s="80">
        <f t="shared" si="24"/>
        <v>305370.4728132388</v>
      </c>
      <c r="BE34" s="80">
        <f t="shared" si="25"/>
        <v>364113.15950920247</v>
      </c>
      <c r="BF34" s="80">
        <v>704</v>
      </c>
      <c r="BG34" s="80">
        <v>191</v>
      </c>
      <c r="BH34" s="80">
        <v>158</v>
      </c>
      <c r="BI34" s="55">
        <f t="shared" si="26"/>
        <v>0.27130681818181818</v>
      </c>
      <c r="BJ34" s="55">
        <f t="shared" si="27"/>
        <v>0.22443181818181818</v>
      </c>
      <c r="BK34" s="80">
        <v>65655790</v>
      </c>
      <c r="BL34" s="80">
        <v>60710350</v>
      </c>
      <c r="BM34" s="80">
        <f t="shared" si="28"/>
        <v>343747.59162303666</v>
      </c>
      <c r="BN34" s="80">
        <f t="shared" si="29"/>
        <v>384242.72151898732</v>
      </c>
      <c r="BO34" s="80">
        <f t="shared" si="55"/>
        <v>19774</v>
      </c>
      <c r="BP34" s="80">
        <f t="shared" si="55"/>
        <v>2124</v>
      </c>
      <c r="BQ34" s="80">
        <f t="shared" si="55"/>
        <v>1470</v>
      </c>
      <c r="BR34" s="55">
        <f t="shared" si="32"/>
        <v>0.10741377566501467</v>
      </c>
      <c r="BS34" s="55">
        <f t="shared" si="33"/>
        <v>7.4340042480024279E-2</v>
      </c>
      <c r="BT34" s="80">
        <f t="shared" si="56"/>
        <v>635731170</v>
      </c>
      <c r="BU34" s="80">
        <f t="shared" si="56"/>
        <v>547462140</v>
      </c>
      <c r="BV34" s="80">
        <f t="shared" si="35"/>
        <v>299308.46045197739</v>
      </c>
      <c r="BW34" s="80">
        <f t="shared" si="36"/>
        <v>372423.22448979592</v>
      </c>
      <c r="BY34" s="95">
        <v>28</v>
      </c>
      <c r="BZ34" s="206" t="s">
        <v>33</v>
      </c>
      <c r="CA34" s="155">
        <v>18603</v>
      </c>
      <c r="CB34" s="155">
        <v>1975</v>
      </c>
      <c r="CC34" s="155">
        <v>1349</v>
      </c>
      <c r="CD34" s="28">
        <v>0.10616567220340806</v>
      </c>
      <c r="CE34" s="28">
        <v>7.2515185722732897E-2</v>
      </c>
      <c r="CF34" s="155">
        <v>586615360</v>
      </c>
      <c r="CG34" s="155">
        <v>498932700</v>
      </c>
      <c r="CH34" s="155">
        <v>297020.43544303795</v>
      </c>
      <c r="CI34" s="155">
        <v>369853.74351371388</v>
      </c>
      <c r="CK34" s="43" t="str">
        <f t="shared" si="37"/>
        <v>松原市</v>
      </c>
      <c r="CL34" s="91">
        <f t="shared" si="0"/>
        <v>0.12117759650002279</v>
      </c>
      <c r="CM34" s="102">
        <f t="shared" si="38"/>
        <v>0.121</v>
      </c>
      <c r="CN34" s="102">
        <f t="shared" si="53"/>
        <v>0.1139421700543945</v>
      </c>
      <c r="CO34" s="102">
        <f t="shared" si="40"/>
        <v>0.114</v>
      </c>
      <c r="CP34" s="157">
        <f t="shared" si="54"/>
        <v>0.69999999999999929</v>
      </c>
      <c r="CQ34" s="43" t="str">
        <f t="shared" si="42"/>
        <v>松原市</v>
      </c>
      <c r="CR34" s="91">
        <f t="shared" si="1"/>
        <v>7.6562001549469086E-2</v>
      </c>
      <c r="CS34" s="91">
        <f t="shared" si="43"/>
        <v>7.6999999999999999E-2</v>
      </c>
      <c r="CT34" s="102">
        <f t="shared" si="44"/>
        <v>7.4100582116614175E-2</v>
      </c>
      <c r="CU34" s="102">
        <f t="shared" si="45"/>
        <v>7.3999999999999996E-2</v>
      </c>
      <c r="CV34" s="157">
        <f t="shared" si="46"/>
        <v>0.30000000000000027</v>
      </c>
      <c r="CW34" s="44"/>
      <c r="CX34" s="91">
        <f t="shared" si="47"/>
        <v>0.123</v>
      </c>
      <c r="CY34" s="91">
        <f t="shared" si="48"/>
        <v>0.11899999999999999</v>
      </c>
      <c r="CZ34" s="158">
        <f t="shared" si="49"/>
        <v>0.40000000000000036</v>
      </c>
      <c r="DA34" s="91">
        <f t="shared" si="50"/>
        <v>7.8E-2</v>
      </c>
      <c r="DB34" s="91">
        <f t="shared" si="51"/>
        <v>7.6999999999999999E-2</v>
      </c>
      <c r="DC34" s="158">
        <f t="shared" si="52"/>
        <v>0.10000000000000009</v>
      </c>
      <c r="DD34" s="184">
        <v>0</v>
      </c>
    </row>
    <row r="35" spans="2:108" s="16" customFormat="1" ht="13.5" customHeight="1">
      <c r="B35" s="54">
        <v>29</v>
      </c>
      <c r="C35" s="206" t="s">
        <v>34</v>
      </c>
      <c r="D35" s="80">
        <v>42</v>
      </c>
      <c r="E35" s="80">
        <v>3</v>
      </c>
      <c r="F35" s="80">
        <v>2</v>
      </c>
      <c r="G35" s="55">
        <f t="shared" si="2"/>
        <v>7.1428571428571425E-2</v>
      </c>
      <c r="H35" s="55">
        <f t="shared" si="3"/>
        <v>4.7619047619047616E-2</v>
      </c>
      <c r="I35" s="80">
        <v>592300</v>
      </c>
      <c r="J35" s="80">
        <v>478790</v>
      </c>
      <c r="K35" s="80">
        <f t="shared" si="4"/>
        <v>197433.33333333334</v>
      </c>
      <c r="L35" s="80">
        <f t="shared" si="5"/>
        <v>239395</v>
      </c>
      <c r="M35" s="80">
        <v>120</v>
      </c>
      <c r="N35" s="80">
        <v>9</v>
      </c>
      <c r="O35" s="80">
        <v>3</v>
      </c>
      <c r="P35" s="55">
        <f t="shared" si="6"/>
        <v>7.4999999999999997E-2</v>
      </c>
      <c r="Q35" s="55">
        <f t="shared" si="7"/>
        <v>2.5000000000000001E-2</v>
      </c>
      <c r="R35" s="80">
        <v>2784340</v>
      </c>
      <c r="S35" s="80">
        <v>1432100</v>
      </c>
      <c r="T35" s="80">
        <f t="shared" si="8"/>
        <v>309371.11111111112</v>
      </c>
      <c r="U35" s="80">
        <f t="shared" si="9"/>
        <v>477366.66666666669</v>
      </c>
      <c r="V35" s="80">
        <v>5775</v>
      </c>
      <c r="W35" s="80">
        <v>229</v>
      </c>
      <c r="X35" s="80">
        <v>129</v>
      </c>
      <c r="Y35" s="55">
        <f t="shared" si="10"/>
        <v>3.9653679653679656E-2</v>
      </c>
      <c r="Z35" s="55">
        <f t="shared" si="11"/>
        <v>2.2337662337662337E-2</v>
      </c>
      <c r="AA35" s="80">
        <v>48921020</v>
      </c>
      <c r="AB35" s="80">
        <v>41287270</v>
      </c>
      <c r="AC35" s="80">
        <f t="shared" si="12"/>
        <v>213628.90829694323</v>
      </c>
      <c r="AD35" s="80">
        <f t="shared" si="13"/>
        <v>320056.3565891473</v>
      </c>
      <c r="AE35" s="80">
        <v>5036</v>
      </c>
      <c r="AF35" s="80">
        <v>390</v>
      </c>
      <c r="AG35" s="80">
        <v>213</v>
      </c>
      <c r="AH35" s="55">
        <f t="shared" si="14"/>
        <v>7.7442414614773636E-2</v>
      </c>
      <c r="AI35" s="55">
        <f t="shared" si="15"/>
        <v>4.2295472597299447E-2</v>
      </c>
      <c r="AJ35" s="80">
        <v>111157180</v>
      </c>
      <c r="AK35" s="80">
        <v>78419220</v>
      </c>
      <c r="AL35" s="80">
        <f t="shared" si="16"/>
        <v>285018.41025641025</v>
      </c>
      <c r="AM35" s="80">
        <f t="shared" si="17"/>
        <v>368165.35211267608</v>
      </c>
      <c r="AN35" s="80">
        <v>3287</v>
      </c>
      <c r="AO35" s="80">
        <v>600</v>
      </c>
      <c r="AP35" s="80">
        <v>404</v>
      </c>
      <c r="AQ35" s="55">
        <f t="shared" si="18"/>
        <v>0.18253726802555523</v>
      </c>
      <c r="AR35" s="55">
        <f t="shared" si="19"/>
        <v>0.12290842713720718</v>
      </c>
      <c r="AS35" s="80">
        <v>174353860</v>
      </c>
      <c r="AT35" s="80">
        <v>142308740</v>
      </c>
      <c r="AU35" s="80">
        <f t="shared" si="20"/>
        <v>290589.76666666666</v>
      </c>
      <c r="AV35" s="80">
        <f t="shared" si="21"/>
        <v>352249.35643564357</v>
      </c>
      <c r="AW35" s="80">
        <v>1633</v>
      </c>
      <c r="AX35" s="80">
        <v>440</v>
      </c>
      <c r="AY35" s="80">
        <v>312</v>
      </c>
      <c r="AZ35" s="55">
        <f t="shared" si="22"/>
        <v>0.2694427434170239</v>
      </c>
      <c r="BA35" s="55">
        <f t="shared" si="23"/>
        <v>0.19105939987752601</v>
      </c>
      <c r="BB35" s="80">
        <v>129092290</v>
      </c>
      <c r="BC35" s="80">
        <v>106614020</v>
      </c>
      <c r="BD35" s="80">
        <f t="shared" si="24"/>
        <v>293391.56818181818</v>
      </c>
      <c r="BE35" s="80">
        <f t="shared" si="25"/>
        <v>341711.60256410256</v>
      </c>
      <c r="BF35" s="80">
        <v>628</v>
      </c>
      <c r="BG35" s="80">
        <v>185</v>
      </c>
      <c r="BH35" s="80">
        <v>143</v>
      </c>
      <c r="BI35" s="55">
        <f t="shared" si="26"/>
        <v>0.29458598726114649</v>
      </c>
      <c r="BJ35" s="55">
        <f t="shared" si="27"/>
        <v>0.22770700636942676</v>
      </c>
      <c r="BK35" s="80">
        <v>61394740</v>
      </c>
      <c r="BL35" s="80">
        <v>57334620</v>
      </c>
      <c r="BM35" s="80">
        <f t="shared" si="28"/>
        <v>331863.45945945947</v>
      </c>
      <c r="BN35" s="80">
        <f t="shared" si="29"/>
        <v>400941.39860139863</v>
      </c>
      <c r="BO35" s="80">
        <f t="shared" si="55"/>
        <v>16521</v>
      </c>
      <c r="BP35" s="80">
        <f t="shared" si="55"/>
        <v>1856</v>
      </c>
      <c r="BQ35" s="80">
        <f t="shared" si="55"/>
        <v>1206</v>
      </c>
      <c r="BR35" s="55">
        <f t="shared" si="32"/>
        <v>0.11234186792567036</v>
      </c>
      <c r="BS35" s="55">
        <f t="shared" si="33"/>
        <v>7.2998002542218998E-2</v>
      </c>
      <c r="BT35" s="80">
        <f t="shared" si="56"/>
        <v>528295730</v>
      </c>
      <c r="BU35" s="80">
        <f t="shared" si="56"/>
        <v>427874760</v>
      </c>
      <c r="BV35" s="80">
        <f t="shared" si="35"/>
        <v>284642.09590517241</v>
      </c>
      <c r="BW35" s="80">
        <f t="shared" si="36"/>
        <v>354788.35820895521</v>
      </c>
      <c r="BY35" s="95">
        <v>29</v>
      </c>
      <c r="BZ35" s="206" t="s">
        <v>34</v>
      </c>
      <c r="CA35" s="155">
        <v>15649</v>
      </c>
      <c r="CB35" s="155">
        <v>1698</v>
      </c>
      <c r="CC35" s="155">
        <v>1114</v>
      </c>
      <c r="CD35" s="28">
        <v>0.10850533580420474</v>
      </c>
      <c r="CE35" s="28">
        <v>7.1186657294395814E-2</v>
      </c>
      <c r="CF35" s="155">
        <v>490247830</v>
      </c>
      <c r="CG35" s="155">
        <v>404807570</v>
      </c>
      <c r="CH35" s="155">
        <v>288720.74793875148</v>
      </c>
      <c r="CI35" s="155">
        <v>363382.01974865352</v>
      </c>
      <c r="CK35" s="43" t="str">
        <f t="shared" si="37"/>
        <v>東大阪市</v>
      </c>
      <c r="CL35" s="91">
        <f t="shared" si="0"/>
        <v>0.12115919609775572</v>
      </c>
      <c r="CM35" s="102">
        <f t="shared" si="38"/>
        <v>0.121</v>
      </c>
      <c r="CN35" s="102">
        <f t="shared" si="53"/>
        <v>0.11792779717308019</v>
      </c>
      <c r="CO35" s="102">
        <f t="shared" si="40"/>
        <v>0.11799999999999999</v>
      </c>
      <c r="CP35" s="157">
        <f t="shared" si="54"/>
        <v>0.30000000000000027</v>
      </c>
      <c r="CQ35" s="43" t="str">
        <f t="shared" si="42"/>
        <v>都島区</v>
      </c>
      <c r="CR35" s="91">
        <f t="shared" si="1"/>
        <v>7.6555676855895191E-2</v>
      </c>
      <c r="CS35" s="91">
        <f t="shared" si="43"/>
        <v>7.6999999999999999E-2</v>
      </c>
      <c r="CT35" s="102">
        <f t="shared" si="44"/>
        <v>7.4071418327835939E-2</v>
      </c>
      <c r="CU35" s="102">
        <f t="shared" si="45"/>
        <v>7.3999999999999996E-2</v>
      </c>
      <c r="CV35" s="157">
        <f t="shared" si="46"/>
        <v>0.30000000000000027</v>
      </c>
      <c r="CW35" s="44"/>
      <c r="CX35" s="91">
        <f t="shared" si="47"/>
        <v>0.123</v>
      </c>
      <c r="CY35" s="91">
        <f t="shared" si="48"/>
        <v>0.11899999999999999</v>
      </c>
      <c r="CZ35" s="158">
        <f t="shared" si="49"/>
        <v>0.40000000000000036</v>
      </c>
      <c r="DA35" s="91">
        <f t="shared" si="50"/>
        <v>7.8E-2</v>
      </c>
      <c r="DB35" s="91">
        <f t="shared" si="51"/>
        <v>7.6999999999999999E-2</v>
      </c>
      <c r="DC35" s="158">
        <f t="shared" si="52"/>
        <v>0.10000000000000009</v>
      </c>
      <c r="DD35" s="184">
        <v>0</v>
      </c>
    </row>
    <row r="36" spans="2:108" s="16" customFormat="1" ht="13.5" customHeight="1">
      <c r="B36" s="54">
        <v>30</v>
      </c>
      <c r="C36" s="206" t="s">
        <v>35</v>
      </c>
      <c r="D36" s="80">
        <v>51</v>
      </c>
      <c r="E36" s="80">
        <v>7</v>
      </c>
      <c r="F36" s="80">
        <v>3</v>
      </c>
      <c r="G36" s="55">
        <f t="shared" si="2"/>
        <v>0.13725490196078433</v>
      </c>
      <c r="H36" s="55">
        <f t="shared" si="3"/>
        <v>5.8823529411764705E-2</v>
      </c>
      <c r="I36" s="80">
        <v>1532380</v>
      </c>
      <c r="J36" s="80">
        <v>1352580</v>
      </c>
      <c r="K36" s="80">
        <f t="shared" si="4"/>
        <v>218911.42857142858</v>
      </c>
      <c r="L36" s="80">
        <f t="shared" si="5"/>
        <v>450860</v>
      </c>
      <c r="M36" s="80">
        <v>132</v>
      </c>
      <c r="N36" s="80">
        <v>21</v>
      </c>
      <c r="O36" s="80">
        <v>9</v>
      </c>
      <c r="P36" s="55">
        <f t="shared" si="6"/>
        <v>0.15909090909090909</v>
      </c>
      <c r="Q36" s="55">
        <f t="shared" si="7"/>
        <v>6.8181818181818177E-2</v>
      </c>
      <c r="R36" s="80">
        <v>8461600</v>
      </c>
      <c r="S36" s="80">
        <v>5789180</v>
      </c>
      <c r="T36" s="80">
        <f t="shared" si="8"/>
        <v>402933.33333333331</v>
      </c>
      <c r="U36" s="80">
        <f t="shared" si="9"/>
        <v>643242.22222222225</v>
      </c>
      <c r="V36" s="80">
        <v>7523</v>
      </c>
      <c r="W36" s="80">
        <v>367</v>
      </c>
      <c r="X36" s="80">
        <v>200</v>
      </c>
      <c r="Y36" s="55">
        <f t="shared" si="10"/>
        <v>4.8783729894988699E-2</v>
      </c>
      <c r="Z36" s="55">
        <f t="shared" si="11"/>
        <v>2.6585138907350789E-2</v>
      </c>
      <c r="AA36" s="80">
        <v>106315460</v>
      </c>
      <c r="AB36" s="80">
        <v>79119140</v>
      </c>
      <c r="AC36" s="80">
        <f t="shared" si="12"/>
        <v>289687.90190735692</v>
      </c>
      <c r="AD36" s="80">
        <f t="shared" si="13"/>
        <v>395595.7</v>
      </c>
      <c r="AE36" s="80">
        <v>6601</v>
      </c>
      <c r="AF36" s="80">
        <v>607</v>
      </c>
      <c r="AG36" s="80">
        <v>355</v>
      </c>
      <c r="AH36" s="55">
        <f t="shared" si="14"/>
        <v>9.1955764278139673E-2</v>
      </c>
      <c r="AI36" s="55">
        <f t="shared" si="15"/>
        <v>5.3779730343887291E-2</v>
      </c>
      <c r="AJ36" s="80">
        <v>162899910</v>
      </c>
      <c r="AK36" s="80">
        <v>131605800</v>
      </c>
      <c r="AL36" s="80">
        <f t="shared" si="16"/>
        <v>268368.87973640859</v>
      </c>
      <c r="AM36" s="80">
        <f t="shared" si="17"/>
        <v>370720.56338028167</v>
      </c>
      <c r="AN36" s="80">
        <v>4546</v>
      </c>
      <c r="AO36" s="80">
        <v>875</v>
      </c>
      <c r="AP36" s="80">
        <v>570</v>
      </c>
      <c r="AQ36" s="55">
        <f t="shared" si="18"/>
        <v>0.1924769027716674</v>
      </c>
      <c r="AR36" s="55">
        <f t="shared" si="19"/>
        <v>0.12538495380554335</v>
      </c>
      <c r="AS36" s="80">
        <v>260279490</v>
      </c>
      <c r="AT36" s="80">
        <v>219000930</v>
      </c>
      <c r="AU36" s="80">
        <f t="shared" si="20"/>
        <v>297462.27428571426</v>
      </c>
      <c r="AV36" s="80">
        <f t="shared" si="21"/>
        <v>384212.15789473685</v>
      </c>
      <c r="AW36" s="80">
        <v>2301</v>
      </c>
      <c r="AX36" s="80">
        <v>682</v>
      </c>
      <c r="AY36" s="80">
        <v>521</v>
      </c>
      <c r="AZ36" s="55">
        <f t="shared" si="22"/>
        <v>0.29639287266405911</v>
      </c>
      <c r="BA36" s="55">
        <f t="shared" si="23"/>
        <v>0.2264232942199044</v>
      </c>
      <c r="BB36" s="80">
        <v>216466630</v>
      </c>
      <c r="BC36" s="80">
        <v>194717250</v>
      </c>
      <c r="BD36" s="80">
        <f t="shared" si="24"/>
        <v>317399.75073313783</v>
      </c>
      <c r="BE36" s="80">
        <f t="shared" si="25"/>
        <v>373737.52399232244</v>
      </c>
      <c r="BF36" s="80">
        <v>940</v>
      </c>
      <c r="BG36" s="80">
        <v>332</v>
      </c>
      <c r="BH36" s="80">
        <v>275</v>
      </c>
      <c r="BI36" s="55">
        <f t="shared" si="26"/>
        <v>0.35319148936170214</v>
      </c>
      <c r="BJ36" s="55">
        <f t="shared" si="27"/>
        <v>0.29255319148936171</v>
      </c>
      <c r="BK36" s="80">
        <v>117482980</v>
      </c>
      <c r="BL36" s="80">
        <v>108112930</v>
      </c>
      <c r="BM36" s="80">
        <f t="shared" si="28"/>
        <v>353864.39759036142</v>
      </c>
      <c r="BN36" s="80">
        <f t="shared" si="29"/>
        <v>393137.92727272725</v>
      </c>
      <c r="BO36" s="80">
        <f t="shared" si="55"/>
        <v>22094</v>
      </c>
      <c r="BP36" s="80">
        <f t="shared" si="55"/>
        <v>2891</v>
      </c>
      <c r="BQ36" s="80">
        <f t="shared" si="55"/>
        <v>1933</v>
      </c>
      <c r="BR36" s="55">
        <f t="shared" si="32"/>
        <v>0.1308500045261157</v>
      </c>
      <c r="BS36" s="55">
        <f t="shared" si="33"/>
        <v>8.7489816239703089E-2</v>
      </c>
      <c r="BT36" s="80">
        <f t="shared" si="56"/>
        <v>873438450</v>
      </c>
      <c r="BU36" s="80">
        <f t="shared" si="56"/>
        <v>739697810</v>
      </c>
      <c r="BV36" s="80">
        <f t="shared" si="35"/>
        <v>302123.29643721896</v>
      </c>
      <c r="BW36" s="80">
        <f t="shared" si="36"/>
        <v>382668.29280910501</v>
      </c>
      <c r="BY36" s="95">
        <v>30</v>
      </c>
      <c r="BZ36" s="206" t="s">
        <v>35</v>
      </c>
      <c r="CA36" s="155">
        <v>20907</v>
      </c>
      <c r="CB36" s="155">
        <v>2708</v>
      </c>
      <c r="CC36" s="155">
        <v>1788</v>
      </c>
      <c r="CD36" s="28">
        <v>0.12952599607786866</v>
      </c>
      <c r="CE36" s="28">
        <v>8.5521595637824646E-2</v>
      </c>
      <c r="CF36" s="155">
        <v>801325270</v>
      </c>
      <c r="CG36" s="155">
        <v>692107490</v>
      </c>
      <c r="CH36" s="155">
        <v>295910.36558345641</v>
      </c>
      <c r="CI36" s="155">
        <v>387084.725950783</v>
      </c>
      <c r="CK36" s="43" t="str">
        <f t="shared" si="37"/>
        <v>大阪狭山市</v>
      </c>
      <c r="CL36" s="91">
        <f t="shared" si="0"/>
        <v>0.12070874861572536</v>
      </c>
      <c r="CM36" s="102">
        <f t="shared" si="38"/>
        <v>0.121</v>
      </c>
      <c r="CN36" s="102">
        <f t="shared" si="53"/>
        <v>0.11978779840848806</v>
      </c>
      <c r="CO36" s="102">
        <f t="shared" si="40"/>
        <v>0.12</v>
      </c>
      <c r="CP36" s="157">
        <f t="shared" si="54"/>
        <v>0.10000000000000009</v>
      </c>
      <c r="CQ36" s="43" t="str">
        <f t="shared" si="42"/>
        <v>堺市</v>
      </c>
      <c r="CR36" s="91">
        <f t="shared" si="1"/>
        <v>7.573483158918054E-2</v>
      </c>
      <c r="CS36" s="91">
        <f t="shared" si="43"/>
        <v>7.5999999999999998E-2</v>
      </c>
      <c r="CT36" s="102">
        <f t="shared" si="44"/>
        <v>7.479391512244421E-2</v>
      </c>
      <c r="CU36" s="102">
        <f t="shared" si="45"/>
        <v>7.4999999999999997E-2</v>
      </c>
      <c r="CV36" s="157">
        <f t="shared" si="46"/>
        <v>0.10000000000000009</v>
      </c>
      <c r="CW36" s="44"/>
      <c r="CX36" s="91">
        <f t="shared" si="47"/>
        <v>0.123</v>
      </c>
      <c r="CY36" s="91">
        <f t="shared" si="48"/>
        <v>0.11899999999999999</v>
      </c>
      <c r="CZ36" s="158">
        <f t="shared" si="49"/>
        <v>0.40000000000000036</v>
      </c>
      <c r="DA36" s="91">
        <f t="shared" si="50"/>
        <v>7.8E-2</v>
      </c>
      <c r="DB36" s="91">
        <f t="shared" si="51"/>
        <v>7.6999999999999999E-2</v>
      </c>
      <c r="DC36" s="158">
        <f t="shared" si="52"/>
        <v>0.10000000000000009</v>
      </c>
      <c r="DD36" s="184">
        <v>0</v>
      </c>
    </row>
    <row r="37" spans="2:108" s="16" customFormat="1" ht="13.5" customHeight="1">
      <c r="B37" s="54">
        <v>31</v>
      </c>
      <c r="C37" s="206" t="s">
        <v>36</v>
      </c>
      <c r="D37" s="80">
        <v>92</v>
      </c>
      <c r="E37" s="80">
        <v>17</v>
      </c>
      <c r="F37" s="80">
        <v>8</v>
      </c>
      <c r="G37" s="55">
        <f t="shared" si="2"/>
        <v>0.18478260869565216</v>
      </c>
      <c r="H37" s="55">
        <f t="shared" si="3"/>
        <v>8.6956521739130432E-2</v>
      </c>
      <c r="I37" s="80">
        <v>3976490</v>
      </c>
      <c r="J37" s="80">
        <v>3212580</v>
      </c>
      <c r="K37" s="80">
        <f t="shared" si="4"/>
        <v>233911.17647058822</v>
      </c>
      <c r="L37" s="80">
        <f t="shared" si="5"/>
        <v>401572.5</v>
      </c>
      <c r="M37" s="80">
        <v>251</v>
      </c>
      <c r="N37" s="80">
        <v>39</v>
      </c>
      <c r="O37" s="80">
        <v>27</v>
      </c>
      <c r="P37" s="55">
        <f t="shared" si="6"/>
        <v>0.15537848605577689</v>
      </c>
      <c r="Q37" s="55">
        <f t="shared" si="7"/>
        <v>0.10756972111553785</v>
      </c>
      <c r="R37" s="80">
        <v>29904680</v>
      </c>
      <c r="S37" s="80">
        <v>29351910</v>
      </c>
      <c r="T37" s="80">
        <f t="shared" si="8"/>
        <v>766786.66666666663</v>
      </c>
      <c r="U37" s="80">
        <f t="shared" si="9"/>
        <v>1087107.7777777778</v>
      </c>
      <c r="V37" s="80">
        <v>11132</v>
      </c>
      <c r="W37" s="80">
        <v>473</v>
      </c>
      <c r="X37" s="80">
        <v>235</v>
      </c>
      <c r="Y37" s="55">
        <f t="shared" si="10"/>
        <v>4.2490118577075096E-2</v>
      </c>
      <c r="Z37" s="55">
        <f t="shared" si="11"/>
        <v>2.1110312612288896E-2</v>
      </c>
      <c r="AA37" s="80">
        <v>137963230</v>
      </c>
      <c r="AB37" s="80">
        <v>95280310</v>
      </c>
      <c r="AC37" s="80">
        <f t="shared" si="12"/>
        <v>291677.01902748412</v>
      </c>
      <c r="AD37" s="80">
        <f t="shared" si="13"/>
        <v>405448.12765957444</v>
      </c>
      <c r="AE37" s="80">
        <v>9282</v>
      </c>
      <c r="AF37" s="80">
        <v>730</v>
      </c>
      <c r="AG37" s="80">
        <v>406</v>
      </c>
      <c r="AH37" s="55">
        <f t="shared" si="14"/>
        <v>7.8646843352725704E-2</v>
      </c>
      <c r="AI37" s="55">
        <f t="shared" si="15"/>
        <v>4.3740573152337855E-2</v>
      </c>
      <c r="AJ37" s="80">
        <v>199624220</v>
      </c>
      <c r="AK37" s="80">
        <v>157709920</v>
      </c>
      <c r="AL37" s="80">
        <f t="shared" si="16"/>
        <v>273457.83561643836</v>
      </c>
      <c r="AM37" s="80">
        <f t="shared" si="17"/>
        <v>388448.07881773397</v>
      </c>
      <c r="AN37" s="80">
        <v>5508</v>
      </c>
      <c r="AO37" s="80">
        <v>892</v>
      </c>
      <c r="AP37" s="80">
        <v>559</v>
      </c>
      <c r="AQ37" s="55">
        <f t="shared" si="18"/>
        <v>0.16194625998547568</v>
      </c>
      <c r="AR37" s="55">
        <f t="shared" si="19"/>
        <v>0.10148874364560639</v>
      </c>
      <c r="AS37" s="80">
        <v>259690420</v>
      </c>
      <c r="AT37" s="80">
        <v>221026570</v>
      </c>
      <c r="AU37" s="80">
        <f t="shared" si="20"/>
        <v>291132.75784753362</v>
      </c>
      <c r="AV37" s="80">
        <f t="shared" si="21"/>
        <v>395396.36851520574</v>
      </c>
      <c r="AW37" s="80">
        <v>2468</v>
      </c>
      <c r="AX37" s="80">
        <v>628</v>
      </c>
      <c r="AY37" s="80">
        <v>458</v>
      </c>
      <c r="AZ37" s="55">
        <f t="shared" si="22"/>
        <v>0.25445705024311183</v>
      </c>
      <c r="BA37" s="55">
        <f t="shared" si="23"/>
        <v>0.18557536466774716</v>
      </c>
      <c r="BB37" s="80">
        <v>186825870</v>
      </c>
      <c r="BC37" s="80">
        <v>153776300</v>
      </c>
      <c r="BD37" s="80">
        <f t="shared" si="24"/>
        <v>297493.42356687901</v>
      </c>
      <c r="BE37" s="80">
        <f t="shared" si="25"/>
        <v>335756.1135371179</v>
      </c>
      <c r="BF37" s="80">
        <v>948</v>
      </c>
      <c r="BG37" s="80">
        <v>275</v>
      </c>
      <c r="BH37" s="80">
        <v>219</v>
      </c>
      <c r="BI37" s="55">
        <f t="shared" si="26"/>
        <v>0.29008438818565402</v>
      </c>
      <c r="BJ37" s="55">
        <f t="shared" si="27"/>
        <v>0.23101265822784811</v>
      </c>
      <c r="BK37" s="80">
        <v>90456140</v>
      </c>
      <c r="BL37" s="80">
        <v>78814440</v>
      </c>
      <c r="BM37" s="80">
        <f t="shared" si="28"/>
        <v>328931.41818181815</v>
      </c>
      <c r="BN37" s="80">
        <f t="shared" si="29"/>
        <v>359883.28767123289</v>
      </c>
      <c r="BO37" s="80">
        <f t="shared" si="55"/>
        <v>29681</v>
      </c>
      <c r="BP37" s="80">
        <f t="shared" si="55"/>
        <v>3054</v>
      </c>
      <c r="BQ37" s="80">
        <f t="shared" si="55"/>
        <v>1912</v>
      </c>
      <c r="BR37" s="55">
        <f t="shared" si="32"/>
        <v>0.10289410734139685</v>
      </c>
      <c r="BS37" s="55">
        <f t="shared" si="33"/>
        <v>6.4418314746807717E-2</v>
      </c>
      <c r="BT37" s="80">
        <f t="shared" si="56"/>
        <v>908441050</v>
      </c>
      <c r="BU37" s="80">
        <f t="shared" si="56"/>
        <v>739172030</v>
      </c>
      <c r="BV37" s="80">
        <f t="shared" si="35"/>
        <v>297459.41388343158</v>
      </c>
      <c r="BW37" s="80">
        <f t="shared" si="36"/>
        <v>386596.25</v>
      </c>
      <c r="BY37" s="95">
        <v>31</v>
      </c>
      <c r="BZ37" s="206" t="s">
        <v>36</v>
      </c>
      <c r="CA37" s="155">
        <v>27885</v>
      </c>
      <c r="CB37" s="155">
        <v>2805</v>
      </c>
      <c r="CC37" s="155">
        <v>1789</v>
      </c>
      <c r="CD37" s="28">
        <v>0.10059171597633136</v>
      </c>
      <c r="CE37" s="28">
        <v>6.4156356464048769E-2</v>
      </c>
      <c r="CF37" s="155">
        <v>864746390</v>
      </c>
      <c r="CG37" s="155">
        <v>713370850</v>
      </c>
      <c r="CH37" s="155">
        <v>308287.48306595365</v>
      </c>
      <c r="CI37" s="155">
        <v>398753.9686975964</v>
      </c>
      <c r="CK37" s="43" t="str">
        <f t="shared" si="37"/>
        <v>堺市堺区</v>
      </c>
      <c r="CL37" s="91">
        <f t="shared" si="0"/>
        <v>0.12059580573019958</v>
      </c>
      <c r="CM37" s="102">
        <f t="shared" si="38"/>
        <v>0.121</v>
      </c>
      <c r="CN37" s="102">
        <f t="shared" si="53"/>
        <v>0.11840941259731069</v>
      </c>
      <c r="CO37" s="102">
        <f t="shared" si="40"/>
        <v>0.11799999999999999</v>
      </c>
      <c r="CP37" s="157">
        <f t="shared" si="54"/>
        <v>0.30000000000000027</v>
      </c>
      <c r="CQ37" s="43" t="str">
        <f t="shared" si="42"/>
        <v>茨木市</v>
      </c>
      <c r="CR37" s="91">
        <f t="shared" si="1"/>
        <v>7.5650864581309499E-2</v>
      </c>
      <c r="CS37" s="91">
        <f t="shared" si="43"/>
        <v>7.5999999999999998E-2</v>
      </c>
      <c r="CT37" s="102">
        <f t="shared" si="44"/>
        <v>7.5425978913721548E-2</v>
      </c>
      <c r="CU37" s="102">
        <f t="shared" si="45"/>
        <v>7.4999999999999997E-2</v>
      </c>
      <c r="CV37" s="157">
        <f t="shared" si="46"/>
        <v>0.10000000000000009</v>
      </c>
      <c r="CW37" s="44"/>
      <c r="CX37" s="91">
        <f t="shared" si="47"/>
        <v>0.123</v>
      </c>
      <c r="CY37" s="91">
        <f t="shared" si="48"/>
        <v>0.11899999999999999</v>
      </c>
      <c r="CZ37" s="158">
        <f t="shared" si="49"/>
        <v>0.40000000000000036</v>
      </c>
      <c r="DA37" s="91">
        <f t="shared" si="50"/>
        <v>7.8E-2</v>
      </c>
      <c r="DB37" s="91">
        <f t="shared" si="51"/>
        <v>7.6999999999999999E-2</v>
      </c>
      <c r="DC37" s="158">
        <f t="shared" si="52"/>
        <v>0.10000000000000009</v>
      </c>
      <c r="DD37" s="184">
        <v>0</v>
      </c>
    </row>
    <row r="38" spans="2:108" s="16" customFormat="1" ht="13.5" customHeight="1">
      <c r="B38" s="54">
        <v>32</v>
      </c>
      <c r="C38" s="206" t="s">
        <v>37</v>
      </c>
      <c r="D38" s="80">
        <v>48</v>
      </c>
      <c r="E38" s="80">
        <v>7</v>
      </c>
      <c r="F38" s="80">
        <v>4</v>
      </c>
      <c r="G38" s="55">
        <f t="shared" si="2"/>
        <v>0.14583333333333334</v>
      </c>
      <c r="H38" s="55">
        <f t="shared" si="3"/>
        <v>8.3333333333333329E-2</v>
      </c>
      <c r="I38" s="80">
        <v>3908250</v>
      </c>
      <c r="J38" s="80">
        <v>3623970</v>
      </c>
      <c r="K38" s="80">
        <f t="shared" si="4"/>
        <v>558321.42857142852</v>
      </c>
      <c r="L38" s="80">
        <f t="shared" si="5"/>
        <v>905992.5</v>
      </c>
      <c r="M38" s="80">
        <v>157</v>
      </c>
      <c r="N38" s="80">
        <v>18</v>
      </c>
      <c r="O38" s="80">
        <v>5</v>
      </c>
      <c r="P38" s="55">
        <f t="shared" si="6"/>
        <v>0.11464968152866242</v>
      </c>
      <c r="Q38" s="55">
        <f t="shared" si="7"/>
        <v>3.1847133757961783E-2</v>
      </c>
      <c r="R38" s="80">
        <v>3529540</v>
      </c>
      <c r="S38" s="80">
        <v>2761200</v>
      </c>
      <c r="T38" s="80">
        <f t="shared" si="8"/>
        <v>196085.55555555556</v>
      </c>
      <c r="U38" s="80">
        <f t="shared" si="9"/>
        <v>552240</v>
      </c>
      <c r="V38" s="80">
        <v>8298</v>
      </c>
      <c r="W38" s="80">
        <v>358</v>
      </c>
      <c r="X38" s="80">
        <v>188</v>
      </c>
      <c r="Y38" s="55">
        <f t="shared" si="10"/>
        <v>4.3142926006266569E-2</v>
      </c>
      <c r="Z38" s="55">
        <f t="shared" si="11"/>
        <v>2.2656061701614848E-2</v>
      </c>
      <c r="AA38" s="80">
        <v>88359780</v>
      </c>
      <c r="AB38" s="80">
        <v>65209180</v>
      </c>
      <c r="AC38" s="80">
        <f t="shared" si="12"/>
        <v>246815.02793296089</v>
      </c>
      <c r="AD38" s="80">
        <f t="shared" si="13"/>
        <v>346857.3404255319</v>
      </c>
      <c r="AE38" s="80">
        <v>7576</v>
      </c>
      <c r="AF38" s="80">
        <v>631</v>
      </c>
      <c r="AG38" s="80">
        <v>333</v>
      </c>
      <c r="AH38" s="55">
        <f t="shared" si="14"/>
        <v>8.3289334741288273E-2</v>
      </c>
      <c r="AI38" s="55">
        <f t="shared" si="15"/>
        <v>4.3954593453009505E-2</v>
      </c>
      <c r="AJ38" s="80">
        <v>152745300</v>
      </c>
      <c r="AK38" s="80">
        <v>122469740</v>
      </c>
      <c r="AL38" s="80">
        <f t="shared" si="16"/>
        <v>242068.62123613313</v>
      </c>
      <c r="AM38" s="80">
        <f t="shared" si="17"/>
        <v>367776.99699699698</v>
      </c>
      <c r="AN38" s="80">
        <v>5154</v>
      </c>
      <c r="AO38" s="80">
        <v>808</v>
      </c>
      <c r="AP38" s="80">
        <v>531</v>
      </c>
      <c r="AQ38" s="55">
        <f t="shared" si="18"/>
        <v>0.15677143965851767</v>
      </c>
      <c r="AR38" s="55">
        <f t="shared" si="19"/>
        <v>0.10302677532013969</v>
      </c>
      <c r="AS38" s="80">
        <v>238417360</v>
      </c>
      <c r="AT38" s="80">
        <v>193868850</v>
      </c>
      <c r="AU38" s="80">
        <f t="shared" si="20"/>
        <v>295070.99009900988</v>
      </c>
      <c r="AV38" s="80">
        <f t="shared" si="21"/>
        <v>365101.41242937854</v>
      </c>
      <c r="AW38" s="80">
        <v>2372</v>
      </c>
      <c r="AX38" s="80">
        <v>663</v>
      </c>
      <c r="AY38" s="80">
        <v>474</v>
      </c>
      <c r="AZ38" s="55">
        <f t="shared" si="22"/>
        <v>0.27951096121416524</v>
      </c>
      <c r="BA38" s="55">
        <f t="shared" si="23"/>
        <v>0.19983136593591905</v>
      </c>
      <c r="BB38" s="80">
        <v>204589670</v>
      </c>
      <c r="BC38" s="80">
        <v>179341220</v>
      </c>
      <c r="BD38" s="80">
        <f t="shared" si="24"/>
        <v>308581.7043740573</v>
      </c>
      <c r="BE38" s="80">
        <f t="shared" si="25"/>
        <v>378357.00421940931</v>
      </c>
      <c r="BF38" s="80">
        <v>901</v>
      </c>
      <c r="BG38" s="80">
        <v>266</v>
      </c>
      <c r="BH38" s="80">
        <v>216</v>
      </c>
      <c r="BI38" s="55">
        <f t="shared" si="26"/>
        <v>0.29522752497225307</v>
      </c>
      <c r="BJ38" s="55">
        <f t="shared" si="27"/>
        <v>0.23973362930077691</v>
      </c>
      <c r="BK38" s="80">
        <v>90887260</v>
      </c>
      <c r="BL38" s="80">
        <v>84140850</v>
      </c>
      <c r="BM38" s="80">
        <f t="shared" si="28"/>
        <v>341681.42857142858</v>
      </c>
      <c r="BN38" s="80">
        <f t="shared" si="29"/>
        <v>389540.97222222225</v>
      </c>
      <c r="BO38" s="80">
        <f t="shared" si="55"/>
        <v>24506</v>
      </c>
      <c r="BP38" s="80">
        <f t="shared" si="55"/>
        <v>2751</v>
      </c>
      <c r="BQ38" s="80">
        <f t="shared" si="55"/>
        <v>1751</v>
      </c>
      <c r="BR38" s="55">
        <f t="shared" si="32"/>
        <v>0.11225822247612829</v>
      </c>
      <c r="BS38" s="55">
        <f t="shared" si="33"/>
        <v>7.1451889333224522E-2</v>
      </c>
      <c r="BT38" s="80">
        <f t="shared" si="56"/>
        <v>782437160</v>
      </c>
      <c r="BU38" s="80">
        <f t="shared" si="56"/>
        <v>651415010</v>
      </c>
      <c r="BV38" s="80">
        <f t="shared" si="35"/>
        <v>284419.17848055251</v>
      </c>
      <c r="BW38" s="80">
        <f t="shared" si="36"/>
        <v>372024.56310679612</v>
      </c>
      <c r="BY38" s="95">
        <v>32</v>
      </c>
      <c r="BZ38" s="206" t="s">
        <v>37</v>
      </c>
      <c r="CA38" s="155">
        <v>23454</v>
      </c>
      <c r="CB38" s="155">
        <v>2590</v>
      </c>
      <c r="CC38" s="155">
        <v>1668</v>
      </c>
      <c r="CD38" s="28">
        <v>0.11042892470367528</v>
      </c>
      <c r="CE38" s="28">
        <v>7.1117932975185469E-2</v>
      </c>
      <c r="CF38" s="155">
        <v>733355720</v>
      </c>
      <c r="CG38" s="155">
        <v>601620070</v>
      </c>
      <c r="CH38" s="155">
        <v>283148.92664092663</v>
      </c>
      <c r="CI38" s="155">
        <v>360683.49520383694</v>
      </c>
      <c r="CK38" s="43" t="str">
        <f t="shared" si="37"/>
        <v>西成区</v>
      </c>
      <c r="CL38" s="91">
        <f t="shared" si="0"/>
        <v>0.12028529203881</v>
      </c>
      <c r="CM38" s="102">
        <f t="shared" si="38"/>
        <v>0.12</v>
      </c>
      <c r="CN38" s="102">
        <f t="shared" si="53"/>
        <v>0.11100808054046894</v>
      </c>
      <c r="CO38" s="102">
        <f t="shared" si="40"/>
        <v>0.111</v>
      </c>
      <c r="CP38" s="157">
        <f t="shared" si="54"/>
        <v>0.89999999999999947</v>
      </c>
      <c r="CQ38" s="43" t="str">
        <f t="shared" si="42"/>
        <v>泉佐野市</v>
      </c>
      <c r="CR38" s="91">
        <f t="shared" si="1"/>
        <v>7.5377845800650475E-2</v>
      </c>
      <c r="CS38" s="91">
        <f t="shared" si="43"/>
        <v>7.4999999999999997E-2</v>
      </c>
      <c r="CT38" s="102">
        <f t="shared" si="44"/>
        <v>7.1983914209115277E-2</v>
      </c>
      <c r="CU38" s="102">
        <f t="shared" si="45"/>
        <v>7.1999999999999995E-2</v>
      </c>
      <c r="CV38" s="157">
        <f t="shared" si="46"/>
        <v>0.30000000000000027</v>
      </c>
      <c r="CW38" s="44"/>
      <c r="CX38" s="91">
        <f t="shared" si="47"/>
        <v>0.123</v>
      </c>
      <c r="CY38" s="91">
        <f t="shared" si="48"/>
        <v>0.11899999999999999</v>
      </c>
      <c r="CZ38" s="158">
        <f t="shared" si="49"/>
        <v>0.40000000000000036</v>
      </c>
      <c r="DA38" s="91">
        <f t="shared" si="50"/>
        <v>7.8E-2</v>
      </c>
      <c r="DB38" s="91">
        <f t="shared" si="51"/>
        <v>7.6999999999999999E-2</v>
      </c>
      <c r="DC38" s="158">
        <f t="shared" si="52"/>
        <v>0.10000000000000009</v>
      </c>
      <c r="DD38" s="184">
        <v>0</v>
      </c>
    </row>
    <row r="39" spans="2:108" s="16" customFormat="1" ht="13.5" customHeight="1">
      <c r="B39" s="54">
        <v>33</v>
      </c>
      <c r="C39" s="206" t="s">
        <v>38</v>
      </c>
      <c r="D39" s="80">
        <v>11</v>
      </c>
      <c r="E39" s="80">
        <v>0</v>
      </c>
      <c r="F39" s="80">
        <v>0</v>
      </c>
      <c r="G39" s="55">
        <f t="shared" si="2"/>
        <v>0</v>
      </c>
      <c r="H39" s="55">
        <f t="shared" si="3"/>
        <v>0</v>
      </c>
      <c r="I39" s="80">
        <v>0</v>
      </c>
      <c r="J39" s="80">
        <v>0</v>
      </c>
      <c r="K39" s="80" t="str">
        <f t="shared" si="4"/>
        <v>-</v>
      </c>
      <c r="L39" s="80" t="str">
        <f t="shared" si="5"/>
        <v>-</v>
      </c>
      <c r="M39" s="80">
        <v>45</v>
      </c>
      <c r="N39" s="80">
        <v>10</v>
      </c>
      <c r="O39" s="80">
        <v>6</v>
      </c>
      <c r="P39" s="55">
        <f t="shared" si="6"/>
        <v>0.22222222222222221</v>
      </c>
      <c r="Q39" s="55">
        <f t="shared" si="7"/>
        <v>0.13333333333333333</v>
      </c>
      <c r="R39" s="80">
        <v>4185330</v>
      </c>
      <c r="S39" s="80">
        <v>3749770</v>
      </c>
      <c r="T39" s="80">
        <f t="shared" si="8"/>
        <v>418533</v>
      </c>
      <c r="U39" s="80">
        <f t="shared" si="9"/>
        <v>624961.66666666663</v>
      </c>
      <c r="V39" s="80">
        <v>2779</v>
      </c>
      <c r="W39" s="80">
        <v>119</v>
      </c>
      <c r="X39" s="80">
        <v>67</v>
      </c>
      <c r="Y39" s="55">
        <f t="shared" si="10"/>
        <v>4.2821158690176324E-2</v>
      </c>
      <c r="Z39" s="55">
        <f t="shared" si="11"/>
        <v>2.4109391867578267E-2</v>
      </c>
      <c r="AA39" s="80">
        <v>33910770</v>
      </c>
      <c r="AB39" s="80">
        <v>25923010</v>
      </c>
      <c r="AC39" s="80">
        <f t="shared" si="12"/>
        <v>284964.45378151262</v>
      </c>
      <c r="AD39" s="80">
        <f t="shared" si="13"/>
        <v>386910.59701492538</v>
      </c>
      <c r="AE39" s="80">
        <v>2140</v>
      </c>
      <c r="AF39" s="80">
        <v>204</v>
      </c>
      <c r="AG39" s="80">
        <v>107</v>
      </c>
      <c r="AH39" s="55">
        <f t="shared" si="14"/>
        <v>9.5327102803738323E-2</v>
      </c>
      <c r="AI39" s="55">
        <f t="shared" si="15"/>
        <v>0.05</v>
      </c>
      <c r="AJ39" s="80">
        <v>75708510</v>
      </c>
      <c r="AK39" s="80">
        <v>46413580</v>
      </c>
      <c r="AL39" s="80">
        <f t="shared" si="16"/>
        <v>371120.14705882355</v>
      </c>
      <c r="AM39" s="80">
        <f t="shared" si="17"/>
        <v>433771.77570093458</v>
      </c>
      <c r="AN39" s="80">
        <v>1245</v>
      </c>
      <c r="AO39" s="80">
        <v>214</v>
      </c>
      <c r="AP39" s="80">
        <v>138</v>
      </c>
      <c r="AQ39" s="55">
        <f t="shared" si="18"/>
        <v>0.17188755020080321</v>
      </c>
      <c r="AR39" s="55">
        <f t="shared" si="19"/>
        <v>0.1108433734939759</v>
      </c>
      <c r="AS39" s="80">
        <v>94631040</v>
      </c>
      <c r="AT39" s="80">
        <v>66228840</v>
      </c>
      <c r="AU39" s="80">
        <f t="shared" si="20"/>
        <v>442201.1214953271</v>
      </c>
      <c r="AV39" s="80">
        <f t="shared" si="21"/>
        <v>479919.13043478259</v>
      </c>
      <c r="AW39" s="80">
        <v>659</v>
      </c>
      <c r="AX39" s="80">
        <v>173</v>
      </c>
      <c r="AY39" s="80">
        <v>122</v>
      </c>
      <c r="AZ39" s="55">
        <f t="shared" si="22"/>
        <v>0.26251896813353565</v>
      </c>
      <c r="BA39" s="55">
        <f t="shared" si="23"/>
        <v>0.18512898330804248</v>
      </c>
      <c r="BB39" s="80">
        <v>56962400</v>
      </c>
      <c r="BC39" s="80">
        <v>49403570</v>
      </c>
      <c r="BD39" s="80">
        <f t="shared" si="24"/>
        <v>329262.42774566473</v>
      </c>
      <c r="BE39" s="80">
        <f t="shared" si="25"/>
        <v>404947.2950819672</v>
      </c>
      <c r="BF39" s="80">
        <v>246</v>
      </c>
      <c r="BG39" s="80">
        <v>76</v>
      </c>
      <c r="BH39" s="80">
        <v>62</v>
      </c>
      <c r="BI39" s="55">
        <f t="shared" si="26"/>
        <v>0.30894308943089432</v>
      </c>
      <c r="BJ39" s="55">
        <f t="shared" si="27"/>
        <v>0.25203252032520324</v>
      </c>
      <c r="BK39" s="80">
        <v>38975360</v>
      </c>
      <c r="BL39" s="80">
        <v>32531030</v>
      </c>
      <c r="BM39" s="80">
        <f t="shared" si="28"/>
        <v>512833.68421052629</v>
      </c>
      <c r="BN39" s="80">
        <f t="shared" si="29"/>
        <v>524694.03225806449</v>
      </c>
      <c r="BO39" s="80">
        <f t="shared" si="55"/>
        <v>7125</v>
      </c>
      <c r="BP39" s="80">
        <f t="shared" si="55"/>
        <v>796</v>
      </c>
      <c r="BQ39" s="80">
        <f t="shared" si="55"/>
        <v>502</v>
      </c>
      <c r="BR39" s="55">
        <f t="shared" si="32"/>
        <v>0.11171929824561404</v>
      </c>
      <c r="BS39" s="55">
        <f t="shared" si="33"/>
        <v>7.0456140350877189E-2</v>
      </c>
      <c r="BT39" s="80">
        <f t="shared" si="56"/>
        <v>304373410</v>
      </c>
      <c r="BU39" s="80">
        <f t="shared" si="56"/>
        <v>224249800</v>
      </c>
      <c r="BV39" s="80">
        <f t="shared" si="35"/>
        <v>382378.65577889449</v>
      </c>
      <c r="BW39" s="80">
        <f t="shared" si="36"/>
        <v>446712.74900398409</v>
      </c>
      <c r="BY39" s="95">
        <v>33</v>
      </c>
      <c r="BZ39" s="206" t="s">
        <v>38</v>
      </c>
      <c r="CA39" s="155">
        <v>6680</v>
      </c>
      <c r="CB39" s="155">
        <v>751</v>
      </c>
      <c r="CC39" s="155">
        <v>491</v>
      </c>
      <c r="CD39" s="28">
        <v>0.1124251497005988</v>
      </c>
      <c r="CE39" s="28">
        <v>7.3502994011976047E-2</v>
      </c>
      <c r="CF39" s="155">
        <v>307125480</v>
      </c>
      <c r="CG39" s="155">
        <v>228680660</v>
      </c>
      <c r="CH39" s="155">
        <v>408955.36617842875</v>
      </c>
      <c r="CI39" s="155">
        <v>465744.72505091649</v>
      </c>
      <c r="CK39" s="43" t="str">
        <f t="shared" si="37"/>
        <v>茨木市</v>
      </c>
      <c r="CL39" s="91">
        <f t="shared" ref="CL39:CL70" si="57">LARGE(BR$7:BR$80,ROW(A33))</f>
        <v>0.11980279774625996</v>
      </c>
      <c r="CM39" s="102">
        <f t="shared" si="38"/>
        <v>0.12</v>
      </c>
      <c r="CN39" s="102">
        <f t="shared" si="53"/>
        <v>0.11685097826927539</v>
      </c>
      <c r="CO39" s="102">
        <f t="shared" si="40"/>
        <v>0.11700000000000001</v>
      </c>
      <c r="CP39" s="157">
        <f t="shared" si="54"/>
        <v>0.29999999999999888</v>
      </c>
      <c r="CQ39" s="43" t="str">
        <f t="shared" si="42"/>
        <v>淀川区</v>
      </c>
      <c r="CR39" s="91">
        <f t="shared" ref="CR39:CR70" si="58">LARGE(BS$7:BS$80,ROW(A33))</f>
        <v>7.501891233083971E-2</v>
      </c>
      <c r="CS39" s="91">
        <f t="shared" si="43"/>
        <v>7.4999999999999997E-2</v>
      </c>
      <c r="CT39" s="102">
        <f t="shared" si="44"/>
        <v>7.1173120226058539E-2</v>
      </c>
      <c r="CU39" s="102">
        <f t="shared" si="45"/>
        <v>7.0999999999999994E-2</v>
      </c>
      <c r="CV39" s="157">
        <f t="shared" si="46"/>
        <v>0.40000000000000036</v>
      </c>
      <c r="CW39" s="44"/>
      <c r="CX39" s="91">
        <f t="shared" si="47"/>
        <v>0.123</v>
      </c>
      <c r="CY39" s="91">
        <f t="shared" si="48"/>
        <v>0.11899999999999999</v>
      </c>
      <c r="CZ39" s="158">
        <f t="shared" si="49"/>
        <v>0.40000000000000036</v>
      </c>
      <c r="DA39" s="91">
        <f t="shared" si="50"/>
        <v>7.8E-2</v>
      </c>
      <c r="DB39" s="91">
        <f t="shared" si="51"/>
        <v>7.6999999999999999E-2</v>
      </c>
      <c r="DC39" s="158">
        <f t="shared" si="52"/>
        <v>0.10000000000000009</v>
      </c>
      <c r="DD39" s="184">
        <v>0</v>
      </c>
    </row>
    <row r="40" spans="2:108" s="16" customFormat="1" ht="13.5" customHeight="1">
      <c r="B40" s="54">
        <v>34</v>
      </c>
      <c r="C40" s="206" t="s">
        <v>39</v>
      </c>
      <c r="D40" s="80">
        <v>117</v>
      </c>
      <c r="E40" s="80">
        <v>16</v>
      </c>
      <c r="F40" s="80">
        <v>6</v>
      </c>
      <c r="G40" s="55">
        <f t="shared" si="2"/>
        <v>0.13675213675213677</v>
      </c>
      <c r="H40" s="55">
        <f t="shared" si="3"/>
        <v>5.128205128205128E-2</v>
      </c>
      <c r="I40" s="80">
        <v>3323200</v>
      </c>
      <c r="J40" s="80">
        <v>1706170</v>
      </c>
      <c r="K40" s="80">
        <f t="shared" si="4"/>
        <v>207700</v>
      </c>
      <c r="L40" s="80">
        <f t="shared" si="5"/>
        <v>284361.66666666669</v>
      </c>
      <c r="M40" s="80">
        <v>217</v>
      </c>
      <c r="N40" s="80">
        <v>32</v>
      </c>
      <c r="O40" s="80">
        <v>16</v>
      </c>
      <c r="P40" s="55">
        <f t="shared" si="6"/>
        <v>0.14746543778801843</v>
      </c>
      <c r="Q40" s="55">
        <f t="shared" si="7"/>
        <v>7.3732718894009217E-2</v>
      </c>
      <c r="R40" s="80">
        <v>12722720</v>
      </c>
      <c r="S40" s="80">
        <v>9650280</v>
      </c>
      <c r="T40" s="80">
        <f t="shared" si="8"/>
        <v>397585</v>
      </c>
      <c r="U40" s="80">
        <f t="shared" si="9"/>
        <v>603142.5</v>
      </c>
      <c r="V40" s="80">
        <v>10912</v>
      </c>
      <c r="W40" s="80">
        <v>430</v>
      </c>
      <c r="X40" s="80">
        <v>199</v>
      </c>
      <c r="Y40" s="55">
        <f t="shared" si="10"/>
        <v>3.9406158357771261E-2</v>
      </c>
      <c r="Z40" s="55">
        <f t="shared" si="11"/>
        <v>1.8236803519061585E-2</v>
      </c>
      <c r="AA40" s="80">
        <v>104085930</v>
      </c>
      <c r="AB40" s="80">
        <v>78097510</v>
      </c>
      <c r="AC40" s="80">
        <f t="shared" si="12"/>
        <v>242060.3023255814</v>
      </c>
      <c r="AD40" s="80">
        <f t="shared" si="13"/>
        <v>392449.79899497487</v>
      </c>
      <c r="AE40" s="80">
        <v>9369</v>
      </c>
      <c r="AF40" s="80">
        <v>699</v>
      </c>
      <c r="AG40" s="80">
        <v>395</v>
      </c>
      <c r="AH40" s="55">
        <f t="shared" si="14"/>
        <v>7.4607748959333975E-2</v>
      </c>
      <c r="AI40" s="55">
        <f t="shared" si="15"/>
        <v>4.2160315935532072E-2</v>
      </c>
      <c r="AJ40" s="80">
        <v>195289100</v>
      </c>
      <c r="AK40" s="80">
        <v>156945980</v>
      </c>
      <c r="AL40" s="80">
        <f t="shared" si="16"/>
        <v>279383.547925608</v>
      </c>
      <c r="AM40" s="80">
        <f t="shared" si="17"/>
        <v>397331.59493670886</v>
      </c>
      <c r="AN40" s="80">
        <v>6163</v>
      </c>
      <c r="AO40" s="80">
        <v>913</v>
      </c>
      <c r="AP40" s="80">
        <v>603</v>
      </c>
      <c r="AQ40" s="55">
        <f t="shared" si="18"/>
        <v>0.14814213856887878</v>
      </c>
      <c r="AR40" s="55">
        <f t="shared" si="19"/>
        <v>9.7841960084374499E-2</v>
      </c>
      <c r="AS40" s="80">
        <v>266689080</v>
      </c>
      <c r="AT40" s="80">
        <v>211591910</v>
      </c>
      <c r="AU40" s="80">
        <f t="shared" si="20"/>
        <v>292101.94961664843</v>
      </c>
      <c r="AV40" s="80">
        <f t="shared" si="21"/>
        <v>350898.68988391379</v>
      </c>
      <c r="AW40" s="80">
        <v>3140</v>
      </c>
      <c r="AX40" s="80">
        <v>770</v>
      </c>
      <c r="AY40" s="80">
        <v>571</v>
      </c>
      <c r="AZ40" s="55">
        <f t="shared" si="22"/>
        <v>0.24522292993630573</v>
      </c>
      <c r="BA40" s="55">
        <f t="shared" si="23"/>
        <v>0.18184713375796177</v>
      </c>
      <c r="BB40" s="80">
        <v>244127800</v>
      </c>
      <c r="BC40" s="80">
        <v>203289410</v>
      </c>
      <c r="BD40" s="80">
        <f t="shared" si="24"/>
        <v>317049.09090909088</v>
      </c>
      <c r="BE40" s="80">
        <f t="shared" si="25"/>
        <v>356023.48511383537</v>
      </c>
      <c r="BF40" s="80">
        <v>1126</v>
      </c>
      <c r="BG40" s="80">
        <v>346</v>
      </c>
      <c r="BH40" s="80">
        <v>284</v>
      </c>
      <c r="BI40" s="55">
        <f t="shared" si="26"/>
        <v>0.30728241563055064</v>
      </c>
      <c r="BJ40" s="55">
        <f t="shared" si="27"/>
        <v>0.25222024866785081</v>
      </c>
      <c r="BK40" s="80">
        <v>119852670</v>
      </c>
      <c r="BL40" s="80">
        <v>108033350</v>
      </c>
      <c r="BM40" s="80">
        <f t="shared" si="28"/>
        <v>346395</v>
      </c>
      <c r="BN40" s="80">
        <f t="shared" si="29"/>
        <v>380399.11971830984</v>
      </c>
      <c r="BO40" s="80">
        <f t="shared" si="55"/>
        <v>31044</v>
      </c>
      <c r="BP40" s="80">
        <f t="shared" si="55"/>
        <v>3206</v>
      </c>
      <c r="BQ40" s="80">
        <f t="shared" si="55"/>
        <v>2074</v>
      </c>
      <c r="BR40" s="55">
        <f t="shared" si="32"/>
        <v>0.10327277412704548</v>
      </c>
      <c r="BS40" s="55">
        <f t="shared" si="33"/>
        <v>6.680840097925525E-2</v>
      </c>
      <c r="BT40" s="80">
        <f t="shared" si="56"/>
        <v>946090500</v>
      </c>
      <c r="BU40" s="80">
        <f t="shared" si="56"/>
        <v>769314610</v>
      </c>
      <c r="BV40" s="80">
        <f t="shared" si="35"/>
        <v>295099.96880848409</v>
      </c>
      <c r="BW40" s="80">
        <f t="shared" si="36"/>
        <v>370932.79170684668</v>
      </c>
      <c r="BY40" s="95">
        <v>34</v>
      </c>
      <c r="BZ40" s="206" t="s">
        <v>39</v>
      </c>
      <c r="CA40" s="155">
        <v>29757</v>
      </c>
      <c r="CB40" s="155">
        <v>2958</v>
      </c>
      <c r="CC40" s="155">
        <v>1895</v>
      </c>
      <c r="CD40" s="28">
        <v>9.9405181973989315E-2</v>
      </c>
      <c r="CE40" s="28">
        <v>6.3682494875155427E-2</v>
      </c>
      <c r="CF40" s="155">
        <v>910368690</v>
      </c>
      <c r="CG40" s="155">
        <v>722988620</v>
      </c>
      <c r="CH40" s="155">
        <v>307764.93914807303</v>
      </c>
      <c r="CI40" s="155">
        <v>381524.3377308707</v>
      </c>
      <c r="CK40" s="43" t="str">
        <f t="shared" si="37"/>
        <v>富田林市</v>
      </c>
      <c r="CL40" s="91">
        <f t="shared" si="57"/>
        <v>0.11932522947159514</v>
      </c>
      <c r="CM40" s="102">
        <f t="shared" si="38"/>
        <v>0.11899999999999999</v>
      </c>
      <c r="CN40" s="102">
        <f t="shared" si="53"/>
        <v>0.1173292772474562</v>
      </c>
      <c r="CO40" s="102">
        <f t="shared" si="40"/>
        <v>0.11700000000000001</v>
      </c>
      <c r="CP40" s="157">
        <f t="shared" si="54"/>
        <v>0.19999999999999879</v>
      </c>
      <c r="CQ40" s="43" t="str">
        <f t="shared" si="42"/>
        <v>東淀川区</v>
      </c>
      <c r="CR40" s="91">
        <f t="shared" si="58"/>
        <v>7.4373987791204688E-2</v>
      </c>
      <c r="CS40" s="91">
        <f t="shared" si="43"/>
        <v>7.3999999999999996E-2</v>
      </c>
      <c r="CT40" s="102">
        <f t="shared" si="44"/>
        <v>7.2120977122915861E-2</v>
      </c>
      <c r="CU40" s="102">
        <f t="shared" si="45"/>
        <v>7.1999999999999995E-2</v>
      </c>
      <c r="CV40" s="157">
        <f t="shared" si="46"/>
        <v>0.20000000000000018</v>
      </c>
      <c r="CW40" s="44"/>
      <c r="CX40" s="91">
        <f t="shared" si="47"/>
        <v>0.123</v>
      </c>
      <c r="CY40" s="91">
        <f t="shared" si="48"/>
        <v>0.11899999999999999</v>
      </c>
      <c r="CZ40" s="158">
        <f t="shared" si="49"/>
        <v>0.40000000000000036</v>
      </c>
      <c r="DA40" s="91">
        <f t="shared" si="50"/>
        <v>7.8E-2</v>
      </c>
      <c r="DB40" s="91">
        <f t="shared" si="51"/>
        <v>7.6999999999999999E-2</v>
      </c>
      <c r="DC40" s="158">
        <f t="shared" si="52"/>
        <v>0.10000000000000009</v>
      </c>
      <c r="DD40" s="184">
        <v>0</v>
      </c>
    </row>
    <row r="41" spans="2:108" s="16" customFormat="1" ht="13.5" customHeight="1">
      <c r="B41" s="54">
        <v>35</v>
      </c>
      <c r="C41" s="206" t="s">
        <v>2</v>
      </c>
      <c r="D41" s="80">
        <v>18</v>
      </c>
      <c r="E41" s="80">
        <v>2</v>
      </c>
      <c r="F41" s="80">
        <v>2</v>
      </c>
      <c r="G41" s="55">
        <f t="shared" si="2"/>
        <v>0.1111111111111111</v>
      </c>
      <c r="H41" s="55">
        <f t="shared" si="3"/>
        <v>0.1111111111111111</v>
      </c>
      <c r="I41" s="80">
        <v>351510</v>
      </c>
      <c r="J41" s="80">
        <v>351510</v>
      </c>
      <c r="K41" s="80">
        <f t="shared" si="4"/>
        <v>175755</v>
      </c>
      <c r="L41" s="80">
        <f t="shared" si="5"/>
        <v>175755</v>
      </c>
      <c r="M41" s="80">
        <v>53</v>
      </c>
      <c r="N41" s="80">
        <v>11</v>
      </c>
      <c r="O41" s="80">
        <v>6</v>
      </c>
      <c r="P41" s="55">
        <f t="shared" si="6"/>
        <v>0.20754716981132076</v>
      </c>
      <c r="Q41" s="55">
        <f t="shared" si="7"/>
        <v>0.11320754716981132</v>
      </c>
      <c r="R41" s="80">
        <v>6075110</v>
      </c>
      <c r="S41" s="80">
        <v>5917850</v>
      </c>
      <c r="T41" s="80">
        <f t="shared" si="8"/>
        <v>552282.72727272729</v>
      </c>
      <c r="U41" s="80">
        <f t="shared" si="9"/>
        <v>986308.33333333337</v>
      </c>
      <c r="V41" s="80">
        <v>21933</v>
      </c>
      <c r="W41" s="80">
        <v>1106</v>
      </c>
      <c r="X41" s="80">
        <v>603</v>
      </c>
      <c r="Y41" s="55">
        <f t="shared" si="10"/>
        <v>5.0426298272010214E-2</v>
      </c>
      <c r="Z41" s="55">
        <f t="shared" si="11"/>
        <v>2.7492819039803038E-2</v>
      </c>
      <c r="AA41" s="80">
        <v>292361690</v>
      </c>
      <c r="AB41" s="80">
        <v>222978530</v>
      </c>
      <c r="AC41" s="80">
        <f t="shared" si="12"/>
        <v>264341.49186256784</v>
      </c>
      <c r="AD41" s="80">
        <f t="shared" si="13"/>
        <v>369781.97346600331</v>
      </c>
      <c r="AE41" s="80">
        <v>19088</v>
      </c>
      <c r="AF41" s="80">
        <v>1930</v>
      </c>
      <c r="AG41" s="80">
        <v>1114</v>
      </c>
      <c r="AH41" s="55">
        <f t="shared" si="14"/>
        <v>0.10111064543168483</v>
      </c>
      <c r="AI41" s="55">
        <f t="shared" si="15"/>
        <v>5.8361274098910308E-2</v>
      </c>
      <c r="AJ41" s="80">
        <v>516837380</v>
      </c>
      <c r="AK41" s="80">
        <v>415225920</v>
      </c>
      <c r="AL41" s="80">
        <f t="shared" si="16"/>
        <v>267791.38860103628</v>
      </c>
      <c r="AM41" s="80">
        <f t="shared" si="17"/>
        <v>372734.21903052065</v>
      </c>
      <c r="AN41" s="80">
        <v>13513</v>
      </c>
      <c r="AO41" s="80">
        <v>2620</v>
      </c>
      <c r="AP41" s="80">
        <v>1720</v>
      </c>
      <c r="AQ41" s="55">
        <f t="shared" si="18"/>
        <v>0.19388736771997336</v>
      </c>
      <c r="AR41" s="55">
        <f t="shared" si="19"/>
        <v>0.12728483682379929</v>
      </c>
      <c r="AS41" s="80">
        <v>728473910</v>
      </c>
      <c r="AT41" s="80">
        <v>605831800</v>
      </c>
      <c r="AU41" s="80">
        <f t="shared" si="20"/>
        <v>278043.47709923662</v>
      </c>
      <c r="AV41" s="80">
        <f t="shared" si="21"/>
        <v>352227.79069767444</v>
      </c>
      <c r="AW41" s="80">
        <v>6580</v>
      </c>
      <c r="AX41" s="80">
        <v>2135</v>
      </c>
      <c r="AY41" s="80">
        <v>1563</v>
      </c>
      <c r="AZ41" s="55">
        <f t="shared" si="22"/>
        <v>0.32446808510638298</v>
      </c>
      <c r="BA41" s="55">
        <f t="shared" si="23"/>
        <v>0.23753799392097263</v>
      </c>
      <c r="BB41" s="80">
        <v>658641810</v>
      </c>
      <c r="BC41" s="80">
        <v>579445580</v>
      </c>
      <c r="BD41" s="80">
        <f t="shared" si="24"/>
        <v>308497.3348946136</v>
      </c>
      <c r="BE41" s="80">
        <f t="shared" si="25"/>
        <v>370726.53870761354</v>
      </c>
      <c r="BF41" s="80">
        <v>2498</v>
      </c>
      <c r="BG41" s="80">
        <v>1092</v>
      </c>
      <c r="BH41" s="80">
        <v>899</v>
      </c>
      <c r="BI41" s="55">
        <f t="shared" si="26"/>
        <v>0.43714971977582068</v>
      </c>
      <c r="BJ41" s="55">
        <f t="shared" si="27"/>
        <v>0.35988791032826262</v>
      </c>
      <c r="BK41" s="80">
        <v>372594410</v>
      </c>
      <c r="BL41" s="80">
        <v>344458850</v>
      </c>
      <c r="BM41" s="80">
        <f t="shared" si="28"/>
        <v>341203.67216117214</v>
      </c>
      <c r="BN41" s="80">
        <f t="shared" si="29"/>
        <v>383157.78642936598</v>
      </c>
      <c r="BO41" s="80">
        <f t="shared" si="55"/>
        <v>63683</v>
      </c>
      <c r="BP41" s="80">
        <f t="shared" si="55"/>
        <v>8896</v>
      </c>
      <c r="BQ41" s="80">
        <f t="shared" si="55"/>
        <v>5907</v>
      </c>
      <c r="BR41" s="55">
        <f t="shared" si="32"/>
        <v>0.1396919114991442</v>
      </c>
      <c r="BS41" s="55">
        <f t="shared" si="33"/>
        <v>9.2756308590989753E-2</v>
      </c>
      <c r="BT41" s="80">
        <f t="shared" si="56"/>
        <v>2575335820</v>
      </c>
      <c r="BU41" s="80">
        <f t="shared" si="56"/>
        <v>2174210040</v>
      </c>
      <c r="BV41" s="80">
        <f t="shared" si="35"/>
        <v>289493.68480215827</v>
      </c>
      <c r="BW41" s="80">
        <f t="shared" si="36"/>
        <v>368073.47892331134</v>
      </c>
      <c r="BY41" s="95">
        <v>35</v>
      </c>
      <c r="BZ41" s="206" t="s">
        <v>2</v>
      </c>
      <c r="CA41" s="155">
        <v>60596</v>
      </c>
      <c r="CB41" s="155">
        <v>8011</v>
      </c>
      <c r="CC41" s="155">
        <v>5345</v>
      </c>
      <c r="CD41" s="28">
        <v>0.13220344577199816</v>
      </c>
      <c r="CE41" s="28">
        <v>8.8207142385636012E-2</v>
      </c>
      <c r="CF41" s="155">
        <v>2312202490</v>
      </c>
      <c r="CG41" s="155">
        <v>1948691010</v>
      </c>
      <c r="CH41" s="155">
        <v>288628.44713518914</v>
      </c>
      <c r="CI41" s="155">
        <v>364582.04115996259</v>
      </c>
      <c r="CK41" s="43" t="str">
        <f t="shared" si="37"/>
        <v>泉佐野市</v>
      </c>
      <c r="CL41" s="91">
        <f t="shared" si="57"/>
        <v>0.11855111281168293</v>
      </c>
      <c r="CM41" s="102">
        <f t="shared" si="38"/>
        <v>0.11899999999999999</v>
      </c>
      <c r="CN41" s="102">
        <f t="shared" si="53"/>
        <v>0.11293565683646113</v>
      </c>
      <c r="CO41" s="102">
        <f t="shared" si="40"/>
        <v>0.113</v>
      </c>
      <c r="CP41" s="157">
        <f t="shared" si="54"/>
        <v>0.5999999999999992</v>
      </c>
      <c r="CQ41" s="43" t="str">
        <f t="shared" si="42"/>
        <v>堺市中区</v>
      </c>
      <c r="CR41" s="91">
        <f t="shared" si="58"/>
        <v>7.4340042480024279E-2</v>
      </c>
      <c r="CS41" s="91">
        <f t="shared" si="43"/>
        <v>7.3999999999999996E-2</v>
      </c>
      <c r="CT41" s="102">
        <f t="shared" si="44"/>
        <v>7.2515185722732897E-2</v>
      </c>
      <c r="CU41" s="102">
        <f t="shared" si="45"/>
        <v>7.2999999999999995E-2</v>
      </c>
      <c r="CV41" s="157">
        <f t="shared" si="46"/>
        <v>0.10000000000000009</v>
      </c>
      <c r="CW41" s="44"/>
      <c r="CX41" s="91">
        <f t="shared" si="47"/>
        <v>0.123</v>
      </c>
      <c r="CY41" s="91">
        <f t="shared" si="48"/>
        <v>0.11899999999999999</v>
      </c>
      <c r="CZ41" s="158">
        <f t="shared" si="49"/>
        <v>0.40000000000000036</v>
      </c>
      <c r="DA41" s="91">
        <f t="shared" si="50"/>
        <v>7.8E-2</v>
      </c>
      <c r="DB41" s="91">
        <f t="shared" si="51"/>
        <v>7.6999999999999999E-2</v>
      </c>
      <c r="DC41" s="158">
        <f t="shared" si="52"/>
        <v>0.10000000000000009</v>
      </c>
      <c r="DD41" s="184">
        <v>0</v>
      </c>
    </row>
    <row r="42" spans="2:108" s="16" customFormat="1" ht="13.5" customHeight="1">
      <c r="B42" s="54">
        <v>36</v>
      </c>
      <c r="C42" s="206" t="s">
        <v>3</v>
      </c>
      <c r="D42" s="80">
        <v>29</v>
      </c>
      <c r="E42" s="80">
        <v>8</v>
      </c>
      <c r="F42" s="80">
        <v>2</v>
      </c>
      <c r="G42" s="55">
        <f t="shared" si="2"/>
        <v>0.27586206896551724</v>
      </c>
      <c r="H42" s="55">
        <f t="shared" si="3"/>
        <v>6.8965517241379309E-2</v>
      </c>
      <c r="I42" s="80">
        <v>2882830</v>
      </c>
      <c r="J42" s="80">
        <v>753730</v>
      </c>
      <c r="K42" s="80">
        <f t="shared" si="4"/>
        <v>360353.75</v>
      </c>
      <c r="L42" s="80">
        <f t="shared" si="5"/>
        <v>376865</v>
      </c>
      <c r="M42" s="80">
        <v>55</v>
      </c>
      <c r="N42" s="80">
        <v>15</v>
      </c>
      <c r="O42" s="80">
        <v>9</v>
      </c>
      <c r="P42" s="55">
        <f t="shared" si="6"/>
        <v>0.27272727272727271</v>
      </c>
      <c r="Q42" s="55">
        <f t="shared" si="7"/>
        <v>0.16363636363636364</v>
      </c>
      <c r="R42" s="80">
        <v>4506480</v>
      </c>
      <c r="S42" s="80">
        <v>2862180</v>
      </c>
      <c r="T42" s="80">
        <f t="shared" si="8"/>
        <v>300432</v>
      </c>
      <c r="U42" s="80">
        <f t="shared" si="9"/>
        <v>318020</v>
      </c>
      <c r="V42" s="80">
        <v>5940</v>
      </c>
      <c r="W42" s="80">
        <v>215</v>
      </c>
      <c r="X42" s="80">
        <v>113</v>
      </c>
      <c r="Y42" s="55">
        <f t="shared" si="10"/>
        <v>3.6195286195286197E-2</v>
      </c>
      <c r="Z42" s="55">
        <f t="shared" si="11"/>
        <v>1.9023569023569022E-2</v>
      </c>
      <c r="AA42" s="80">
        <v>59613530</v>
      </c>
      <c r="AB42" s="80">
        <v>45844420</v>
      </c>
      <c r="AC42" s="80">
        <f t="shared" si="12"/>
        <v>277272.23255813954</v>
      </c>
      <c r="AD42" s="80">
        <f t="shared" si="13"/>
        <v>405702.83185840707</v>
      </c>
      <c r="AE42" s="80">
        <v>5081</v>
      </c>
      <c r="AF42" s="80">
        <v>498</v>
      </c>
      <c r="AG42" s="80">
        <v>255</v>
      </c>
      <c r="AH42" s="55">
        <f t="shared" si="14"/>
        <v>9.8012202322377479E-2</v>
      </c>
      <c r="AI42" s="55">
        <f t="shared" si="15"/>
        <v>5.0186971068687268E-2</v>
      </c>
      <c r="AJ42" s="80">
        <v>123909880</v>
      </c>
      <c r="AK42" s="80">
        <v>97683810</v>
      </c>
      <c r="AL42" s="80">
        <f t="shared" si="16"/>
        <v>248815.02008032129</v>
      </c>
      <c r="AM42" s="80">
        <f t="shared" si="17"/>
        <v>383073.76470588235</v>
      </c>
      <c r="AN42" s="80">
        <v>3730</v>
      </c>
      <c r="AO42" s="80">
        <v>728</v>
      </c>
      <c r="AP42" s="80">
        <v>440</v>
      </c>
      <c r="AQ42" s="55">
        <f t="shared" si="18"/>
        <v>0.19517426273458446</v>
      </c>
      <c r="AR42" s="55">
        <f t="shared" si="19"/>
        <v>0.11796246648793565</v>
      </c>
      <c r="AS42" s="80">
        <v>198643250</v>
      </c>
      <c r="AT42" s="80">
        <v>164625650</v>
      </c>
      <c r="AU42" s="80">
        <f t="shared" si="20"/>
        <v>272861.60714285716</v>
      </c>
      <c r="AV42" s="80">
        <f t="shared" si="21"/>
        <v>374149.20454545453</v>
      </c>
      <c r="AW42" s="80">
        <v>1949</v>
      </c>
      <c r="AX42" s="80">
        <v>656</v>
      </c>
      <c r="AY42" s="80">
        <v>471</v>
      </c>
      <c r="AZ42" s="55">
        <f t="shared" si="22"/>
        <v>0.33658286300667006</v>
      </c>
      <c r="BA42" s="55">
        <f t="shared" si="23"/>
        <v>0.24166239096972805</v>
      </c>
      <c r="BB42" s="80">
        <v>201317720</v>
      </c>
      <c r="BC42" s="80">
        <v>175034250</v>
      </c>
      <c r="BD42" s="80">
        <f t="shared" si="24"/>
        <v>306886.76829268294</v>
      </c>
      <c r="BE42" s="80">
        <f t="shared" si="25"/>
        <v>371622.61146496813</v>
      </c>
      <c r="BF42" s="80">
        <v>805</v>
      </c>
      <c r="BG42" s="80">
        <v>362</v>
      </c>
      <c r="BH42" s="80">
        <v>283</v>
      </c>
      <c r="BI42" s="55">
        <f t="shared" si="26"/>
        <v>0.44968944099378882</v>
      </c>
      <c r="BJ42" s="55">
        <f t="shared" si="27"/>
        <v>0.35155279503105591</v>
      </c>
      <c r="BK42" s="80">
        <v>120662670</v>
      </c>
      <c r="BL42" s="80">
        <v>108705970</v>
      </c>
      <c r="BM42" s="80">
        <f t="shared" si="28"/>
        <v>333322.29281767958</v>
      </c>
      <c r="BN42" s="80">
        <f t="shared" si="29"/>
        <v>384120.03533568903</v>
      </c>
      <c r="BO42" s="80">
        <f t="shared" si="55"/>
        <v>17589</v>
      </c>
      <c r="BP42" s="80">
        <f t="shared" si="55"/>
        <v>2482</v>
      </c>
      <c r="BQ42" s="80">
        <f t="shared" si="55"/>
        <v>1573</v>
      </c>
      <c r="BR42" s="55">
        <f t="shared" si="32"/>
        <v>0.14111092159872649</v>
      </c>
      <c r="BS42" s="55">
        <f t="shared" si="33"/>
        <v>8.943089430894309E-2</v>
      </c>
      <c r="BT42" s="80">
        <f t="shared" si="56"/>
        <v>711536360</v>
      </c>
      <c r="BU42" s="80">
        <f t="shared" si="56"/>
        <v>595510010</v>
      </c>
      <c r="BV42" s="80">
        <f t="shared" si="35"/>
        <v>286678.63013698632</v>
      </c>
      <c r="BW42" s="80">
        <f t="shared" si="36"/>
        <v>378582.33312142402</v>
      </c>
      <c r="BY42" s="95">
        <v>36</v>
      </c>
      <c r="BZ42" s="206" t="s">
        <v>3</v>
      </c>
      <c r="CA42" s="155">
        <v>16741</v>
      </c>
      <c r="CB42" s="155">
        <v>2273</v>
      </c>
      <c r="CC42" s="155">
        <v>1460</v>
      </c>
      <c r="CD42" s="28">
        <v>0.13577444597096947</v>
      </c>
      <c r="CE42" s="28">
        <v>8.7211038767098736E-2</v>
      </c>
      <c r="CF42" s="155">
        <v>646482430</v>
      </c>
      <c r="CG42" s="155">
        <v>537089160</v>
      </c>
      <c r="CH42" s="155">
        <v>284418.1390233172</v>
      </c>
      <c r="CI42" s="155">
        <v>367869.28767123289</v>
      </c>
      <c r="CK42" s="43" t="str">
        <f t="shared" si="37"/>
        <v>高石市</v>
      </c>
      <c r="CL42" s="91">
        <f t="shared" si="57"/>
        <v>0.11683312526009156</v>
      </c>
      <c r="CM42" s="102">
        <f t="shared" si="38"/>
        <v>0.11700000000000001</v>
      </c>
      <c r="CN42" s="102">
        <f t="shared" si="53"/>
        <v>0.11863666156871314</v>
      </c>
      <c r="CO42" s="102">
        <f t="shared" si="40"/>
        <v>0.11899999999999999</v>
      </c>
      <c r="CP42" s="157">
        <f t="shared" si="54"/>
        <v>-0.19999999999999879</v>
      </c>
      <c r="CQ42" s="43" t="str">
        <f t="shared" si="42"/>
        <v>西淀川区</v>
      </c>
      <c r="CR42" s="91">
        <f t="shared" si="58"/>
        <v>7.4058310278782721E-2</v>
      </c>
      <c r="CS42" s="91">
        <f t="shared" si="43"/>
        <v>7.3999999999999996E-2</v>
      </c>
      <c r="CT42" s="102">
        <f t="shared" si="44"/>
        <v>7.4019135207298081E-2</v>
      </c>
      <c r="CU42" s="102">
        <f t="shared" si="45"/>
        <v>7.3999999999999996E-2</v>
      </c>
      <c r="CV42" s="157">
        <f t="shared" si="46"/>
        <v>0</v>
      </c>
      <c r="CW42" s="44"/>
      <c r="CX42" s="91">
        <f t="shared" si="47"/>
        <v>0.123</v>
      </c>
      <c r="CY42" s="91">
        <f t="shared" si="48"/>
        <v>0.11899999999999999</v>
      </c>
      <c r="CZ42" s="158">
        <f t="shared" si="49"/>
        <v>0.40000000000000036</v>
      </c>
      <c r="DA42" s="91">
        <f t="shared" si="50"/>
        <v>7.8E-2</v>
      </c>
      <c r="DB42" s="91">
        <f t="shared" si="51"/>
        <v>7.6999999999999999E-2</v>
      </c>
      <c r="DC42" s="158">
        <f t="shared" si="52"/>
        <v>0.10000000000000009</v>
      </c>
      <c r="DD42" s="184">
        <v>0</v>
      </c>
    </row>
    <row r="43" spans="2:108" s="16" customFormat="1" ht="13.5" customHeight="1">
      <c r="B43" s="54">
        <v>37</v>
      </c>
      <c r="C43" s="206" t="s">
        <v>4</v>
      </c>
      <c r="D43" s="80">
        <v>26</v>
      </c>
      <c r="E43" s="80">
        <v>3</v>
      </c>
      <c r="F43" s="80">
        <v>2</v>
      </c>
      <c r="G43" s="55">
        <f t="shared" si="2"/>
        <v>0.11538461538461539</v>
      </c>
      <c r="H43" s="55">
        <f t="shared" si="3"/>
        <v>7.6923076923076927E-2</v>
      </c>
      <c r="I43" s="80">
        <v>536620</v>
      </c>
      <c r="J43" s="80">
        <v>412800</v>
      </c>
      <c r="K43" s="80">
        <f t="shared" si="4"/>
        <v>178873.33333333334</v>
      </c>
      <c r="L43" s="80">
        <f t="shared" si="5"/>
        <v>206400</v>
      </c>
      <c r="M43" s="80">
        <v>106</v>
      </c>
      <c r="N43" s="80">
        <v>22</v>
      </c>
      <c r="O43" s="80">
        <v>12</v>
      </c>
      <c r="P43" s="55">
        <f t="shared" si="6"/>
        <v>0.20754716981132076</v>
      </c>
      <c r="Q43" s="55">
        <f t="shared" si="7"/>
        <v>0.11320754716981132</v>
      </c>
      <c r="R43" s="80">
        <v>9655760</v>
      </c>
      <c r="S43" s="80">
        <v>7695640</v>
      </c>
      <c r="T43" s="80">
        <f t="shared" si="8"/>
        <v>438898.18181818182</v>
      </c>
      <c r="U43" s="80">
        <f t="shared" si="9"/>
        <v>641303.33333333337</v>
      </c>
      <c r="V43" s="80">
        <v>19235</v>
      </c>
      <c r="W43" s="80">
        <v>868</v>
      </c>
      <c r="X43" s="80">
        <v>423</v>
      </c>
      <c r="Y43" s="55">
        <f t="shared" si="10"/>
        <v>4.5126072264101896E-2</v>
      </c>
      <c r="Z43" s="55">
        <f t="shared" si="11"/>
        <v>2.1991161944372239E-2</v>
      </c>
      <c r="AA43" s="80">
        <v>221118170</v>
      </c>
      <c r="AB43" s="80">
        <v>169711970</v>
      </c>
      <c r="AC43" s="80">
        <f t="shared" si="12"/>
        <v>254744.43548387097</v>
      </c>
      <c r="AD43" s="80">
        <f t="shared" si="13"/>
        <v>401210.33096926712</v>
      </c>
      <c r="AE43" s="80">
        <v>15898</v>
      </c>
      <c r="AF43" s="80">
        <v>1551</v>
      </c>
      <c r="AG43" s="80">
        <v>776</v>
      </c>
      <c r="AH43" s="55">
        <f t="shared" si="14"/>
        <v>9.7559441439174735E-2</v>
      </c>
      <c r="AI43" s="55">
        <f t="shared" si="15"/>
        <v>4.8811171216505224E-2</v>
      </c>
      <c r="AJ43" s="80">
        <v>389236860</v>
      </c>
      <c r="AK43" s="80">
        <v>306232040</v>
      </c>
      <c r="AL43" s="80">
        <f t="shared" si="16"/>
        <v>250958.64603481625</v>
      </c>
      <c r="AM43" s="80">
        <f t="shared" si="17"/>
        <v>394628.91752577317</v>
      </c>
      <c r="AN43" s="80">
        <v>11258</v>
      </c>
      <c r="AO43" s="80">
        <v>2198</v>
      </c>
      <c r="AP43" s="80">
        <v>1369</v>
      </c>
      <c r="AQ43" s="55">
        <f t="shared" si="18"/>
        <v>0.19523894119737076</v>
      </c>
      <c r="AR43" s="55">
        <f t="shared" si="19"/>
        <v>0.12160241605969088</v>
      </c>
      <c r="AS43" s="80">
        <v>636102490</v>
      </c>
      <c r="AT43" s="80">
        <v>543780710</v>
      </c>
      <c r="AU43" s="80">
        <f t="shared" si="20"/>
        <v>289400.58689717925</v>
      </c>
      <c r="AV43" s="80">
        <f t="shared" si="21"/>
        <v>397210.16070124181</v>
      </c>
      <c r="AW43" s="80">
        <v>5597</v>
      </c>
      <c r="AX43" s="80">
        <v>1800</v>
      </c>
      <c r="AY43" s="80">
        <v>1281</v>
      </c>
      <c r="AZ43" s="55">
        <f t="shared" si="22"/>
        <v>0.32160085760228696</v>
      </c>
      <c r="BA43" s="55">
        <f t="shared" si="23"/>
        <v>0.22887261032696088</v>
      </c>
      <c r="BB43" s="80">
        <v>534366740</v>
      </c>
      <c r="BC43" s="80">
        <v>476122940</v>
      </c>
      <c r="BD43" s="80">
        <f t="shared" si="24"/>
        <v>296870.41111111111</v>
      </c>
      <c r="BE43" s="80">
        <f t="shared" si="25"/>
        <v>371680.67135050741</v>
      </c>
      <c r="BF43" s="80">
        <v>2125</v>
      </c>
      <c r="BG43" s="80">
        <v>888</v>
      </c>
      <c r="BH43" s="80">
        <v>687</v>
      </c>
      <c r="BI43" s="55">
        <f t="shared" si="26"/>
        <v>0.41788235294117648</v>
      </c>
      <c r="BJ43" s="55">
        <f t="shared" si="27"/>
        <v>0.32329411764705884</v>
      </c>
      <c r="BK43" s="80">
        <v>298253790</v>
      </c>
      <c r="BL43" s="80">
        <v>269711110</v>
      </c>
      <c r="BM43" s="80">
        <f t="shared" si="28"/>
        <v>335871.38513513515</v>
      </c>
      <c r="BN43" s="80">
        <f t="shared" si="29"/>
        <v>392592.59097525472</v>
      </c>
      <c r="BO43" s="80">
        <f t="shared" si="55"/>
        <v>54245</v>
      </c>
      <c r="BP43" s="80">
        <f t="shared" si="55"/>
        <v>7330</v>
      </c>
      <c r="BQ43" s="80">
        <f t="shared" si="55"/>
        <v>4550</v>
      </c>
      <c r="BR43" s="55">
        <f t="shared" si="32"/>
        <v>0.13512766153562542</v>
      </c>
      <c r="BS43" s="55">
        <f t="shared" si="33"/>
        <v>8.3878698497557372E-2</v>
      </c>
      <c r="BT43" s="80">
        <f t="shared" si="56"/>
        <v>2089270430</v>
      </c>
      <c r="BU43" s="80">
        <f t="shared" si="56"/>
        <v>1773667210</v>
      </c>
      <c r="BV43" s="80">
        <f t="shared" si="35"/>
        <v>285030.07230559346</v>
      </c>
      <c r="BW43" s="80">
        <f t="shared" si="36"/>
        <v>389816.9692307692</v>
      </c>
      <c r="BY43" s="95">
        <v>37</v>
      </c>
      <c r="BZ43" s="206" t="s">
        <v>4</v>
      </c>
      <c r="CA43" s="155">
        <v>51067</v>
      </c>
      <c r="CB43" s="155">
        <v>6723</v>
      </c>
      <c r="CC43" s="155">
        <v>4343</v>
      </c>
      <c r="CD43" s="28">
        <v>0.13165057669336361</v>
      </c>
      <c r="CE43" s="28">
        <v>8.5045136781091504E-2</v>
      </c>
      <c r="CF43" s="155">
        <v>1954512750</v>
      </c>
      <c r="CG43" s="155">
        <v>1660590240</v>
      </c>
      <c r="CH43" s="155">
        <v>290720.32574743417</v>
      </c>
      <c r="CI43" s="155">
        <v>382360.1749942436</v>
      </c>
      <c r="CK43" s="43" t="str">
        <f t="shared" si="37"/>
        <v>堺市</v>
      </c>
      <c r="CL43" s="91">
        <f t="shared" si="57"/>
        <v>0.11670097786927432</v>
      </c>
      <c r="CM43" s="102">
        <f t="shared" si="38"/>
        <v>0.11700000000000001</v>
      </c>
      <c r="CN43" s="102">
        <f t="shared" si="53"/>
        <v>0.11466087441832402</v>
      </c>
      <c r="CO43" s="102">
        <f t="shared" si="40"/>
        <v>0.115</v>
      </c>
      <c r="CP43" s="157">
        <f t="shared" si="54"/>
        <v>0.20000000000000018</v>
      </c>
      <c r="CQ43" s="43" t="str">
        <f t="shared" si="42"/>
        <v>岬町</v>
      </c>
      <c r="CR43" s="91">
        <f t="shared" si="58"/>
        <v>7.371794871794872E-2</v>
      </c>
      <c r="CS43" s="91">
        <f t="shared" si="43"/>
        <v>7.3999999999999996E-2</v>
      </c>
      <c r="CT43" s="102">
        <f t="shared" si="44"/>
        <v>7.3047858942065488E-2</v>
      </c>
      <c r="CU43" s="102">
        <f t="shared" si="45"/>
        <v>7.2999999999999995E-2</v>
      </c>
      <c r="CV43" s="157">
        <f t="shared" si="46"/>
        <v>0.10000000000000009</v>
      </c>
      <c r="CW43" s="44"/>
      <c r="CX43" s="91">
        <f t="shared" si="47"/>
        <v>0.123</v>
      </c>
      <c r="CY43" s="91">
        <f t="shared" si="48"/>
        <v>0.11899999999999999</v>
      </c>
      <c r="CZ43" s="158">
        <f t="shared" si="49"/>
        <v>0.40000000000000036</v>
      </c>
      <c r="DA43" s="91">
        <f t="shared" si="50"/>
        <v>7.8E-2</v>
      </c>
      <c r="DB43" s="91">
        <f t="shared" si="51"/>
        <v>7.6999999999999999E-2</v>
      </c>
      <c r="DC43" s="158">
        <f t="shared" si="52"/>
        <v>0.10000000000000009</v>
      </c>
      <c r="DD43" s="184">
        <v>0</v>
      </c>
    </row>
    <row r="44" spans="2:108" s="16" customFormat="1" ht="13.5" customHeight="1">
      <c r="B44" s="54">
        <v>38</v>
      </c>
      <c r="C44" s="207" t="s">
        <v>40</v>
      </c>
      <c r="D44" s="80">
        <v>20</v>
      </c>
      <c r="E44" s="80">
        <v>2</v>
      </c>
      <c r="F44" s="80">
        <v>1</v>
      </c>
      <c r="G44" s="55">
        <f t="shared" si="2"/>
        <v>0.1</v>
      </c>
      <c r="H44" s="55">
        <f t="shared" si="3"/>
        <v>0.05</v>
      </c>
      <c r="I44" s="80">
        <v>271450</v>
      </c>
      <c r="J44" s="80">
        <v>249640</v>
      </c>
      <c r="K44" s="80">
        <f t="shared" si="4"/>
        <v>135725</v>
      </c>
      <c r="L44" s="80">
        <f t="shared" si="5"/>
        <v>249640</v>
      </c>
      <c r="M44" s="80">
        <v>49</v>
      </c>
      <c r="N44" s="80">
        <v>3</v>
      </c>
      <c r="O44" s="80">
        <v>2</v>
      </c>
      <c r="P44" s="55">
        <f t="shared" si="6"/>
        <v>6.1224489795918366E-2</v>
      </c>
      <c r="Q44" s="55">
        <f t="shared" si="7"/>
        <v>4.0816326530612242E-2</v>
      </c>
      <c r="R44" s="80">
        <v>1853720</v>
      </c>
      <c r="S44" s="80">
        <v>1846000</v>
      </c>
      <c r="T44" s="80">
        <f t="shared" si="8"/>
        <v>617906.66666666663</v>
      </c>
      <c r="U44" s="80">
        <f t="shared" si="9"/>
        <v>923000</v>
      </c>
      <c r="V44" s="80">
        <v>4040</v>
      </c>
      <c r="W44" s="80">
        <v>160</v>
      </c>
      <c r="X44" s="80">
        <v>90</v>
      </c>
      <c r="Y44" s="55">
        <f t="shared" si="10"/>
        <v>3.9603960396039604E-2</v>
      </c>
      <c r="Z44" s="55">
        <f t="shared" si="11"/>
        <v>2.2277227722772276E-2</v>
      </c>
      <c r="AA44" s="80">
        <v>42104300</v>
      </c>
      <c r="AB44" s="80">
        <v>34878200</v>
      </c>
      <c r="AC44" s="80">
        <f t="shared" si="12"/>
        <v>263151.875</v>
      </c>
      <c r="AD44" s="80">
        <f t="shared" si="13"/>
        <v>387535.55555555556</v>
      </c>
      <c r="AE44" s="80">
        <v>3359</v>
      </c>
      <c r="AF44" s="80">
        <v>253</v>
      </c>
      <c r="AG44" s="80">
        <v>151</v>
      </c>
      <c r="AH44" s="55">
        <f t="shared" si="14"/>
        <v>7.5320035724918133E-2</v>
      </c>
      <c r="AI44" s="55">
        <f t="shared" si="15"/>
        <v>4.4953855314081574E-2</v>
      </c>
      <c r="AJ44" s="80">
        <v>65423000</v>
      </c>
      <c r="AK44" s="80">
        <v>53473310</v>
      </c>
      <c r="AL44" s="80">
        <f t="shared" si="16"/>
        <v>258588.9328063241</v>
      </c>
      <c r="AM44" s="80">
        <f t="shared" si="17"/>
        <v>354127.88079470198</v>
      </c>
      <c r="AN44" s="80">
        <v>2339</v>
      </c>
      <c r="AO44" s="80">
        <v>354</v>
      </c>
      <c r="AP44" s="80">
        <v>267</v>
      </c>
      <c r="AQ44" s="55">
        <f t="shared" si="18"/>
        <v>0.1513467293715263</v>
      </c>
      <c r="AR44" s="55">
        <f t="shared" si="19"/>
        <v>0.11415134672937152</v>
      </c>
      <c r="AS44" s="80">
        <v>99103380</v>
      </c>
      <c r="AT44" s="80">
        <v>88318370</v>
      </c>
      <c r="AU44" s="80">
        <f t="shared" si="20"/>
        <v>279953.05084745761</v>
      </c>
      <c r="AV44" s="80">
        <f t="shared" si="21"/>
        <v>330780.4119850187</v>
      </c>
      <c r="AW44" s="80">
        <v>1117</v>
      </c>
      <c r="AX44" s="80">
        <v>263</v>
      </c>
      <c r="AY44" s="80">
        <v>207</v>
      </c>
      <c r="AZ44" s="55">
        <f t="shared" si="22"/>
        <v>0.23545210384959714</v>
      </c>
      <c r="BA44" s="55">
        <f t="shared" si="23"/>
        <v>0.18531781557743957</v>
      </c>
      <c r="BB44" s="80">
        <v>77673730</v>
      </c>
      <c r="BC44" s="80">
        <v>70834640</v>
      </c>
      <c r="BD44" s="80">
        <f t="shared" si="24"/>
        <v>295337.3764258555</v>
      </c>
      <c r="BE44" s="80">
        <f t="shared" si="25"/>
        <v>342196.32850241545</v>
      </c>
      <c r="BF44" s="80">
        <v>419</v>
      </c>
      <c r="BG44" s="80">
        <v>119</v>
      </c>
      <c r="BH44" s="80">
        <v>99</v>
      </c>
      <c r="BI44" s="55">
        <f t="shared" si="26"/>
        <v>0.28400954653937949</v>
      </c>
      <c r="BJ44" s="55">
        <f t="shared" si="27"/>
        <v>0.23627684964200477</v>
      </c>
      <c r="BK44" s="80">
        <v>42786840</v>
      </c>
      <c r="BL44" s="80">
        <v>40091390</v>
      </c>
      <c r="BM44" s="80">
        <f t="shared" si="28"/>
        <v>359553.27731092437</v>
      </c>
      <c r="BN44" s="80">
        <f t="shared" si="29"/>
        <v>404963.53535353538</v>
      </c>
      <c r="BO44" s="80">
        <f t="shared" si="55"/>
        <v>11343</v>
      </c>
      <c r="BP44" s="80">
        <f t="shared" si="55"/>
        <v>1154</v>
      </c>
      <c r="BQ44" s="80">
        <f t="shared" si="55"/>
        <v>817</v>
      </c>
      <c r="BR44" s="55">
        <f t="shared" si="32"/>
        <v>0.10173675394516442</v>
      </c>
      <c r="BS44" s="55">
        <f t="shared" si="33"/>
        <v>7.2026800670016752E-2</v>
      </c>
      <c r="BT44" s="80">
        <f t="shared" si="56"/>
        <v>329216420</v>
      </c>
      <c r="BU44" s="80">
        <f t="shared" si="56"/>
        <v>289691550</v>
      </c>
      <c r="BV44" s="80">
        <f t="shared" si="35"/>
        <v>285282.85961871751</v>
      </c>
      <c r="BW44" s="80">
        <f t="shared" si="36"/>
        <v>354579.62056303548</v>
      </c>
      <c r="BY44" s="95">
        <v>38</v>
      </c>
      <c r="BZ44" s="207" t="s">
        <v>40</v>
      </c>
      <c r="CA44" s="155">
        <v>10794</v>
      </c>
      <c r="CB44" s="155">
        <v>1097</v>
      </c>
      <c r="CC44" s="155">
        <v>767</v>
      </c>
      <c r="CD44" s="28">
        <v>0.10163053548267556</v>
      </c>
      <c r="CE44" s="28">
        <v>7.1057995182508799E-2</v>
      </c>
      <c r="CF44" s="155">
        <v>322247610</v>
      </c>
      <c r="CG44" s="155">
        <v>271592380</v>
      </c>
      <c r="CH44" s="155">
        <v>293753.51868732908</v>
      </c>
      <c r="CI44" s="155">
        <v>354096.97522816167</v>
      </c>
      <c r="CK44" s="43" t="str">
        <f t="shared" si="37"/>
        <v>西区</v>
      </c>
      <c r="CL44" s="91">
        <f t="shared" si="57"/>
        <v>0.11627408993576017</v>
      </c>
      <c r="CM44" s="102">
        <f t="shared" si="38"/>
        <v>0.11600000000000001</v>
      </c>
      <c r="CN44" s="102">
        <f t="shared" si="53"/>
        <v>0.11335298118340513</v>
      </c>
      <c r="CO44" s="102">
        <f t="shared" si="40"/>
        <v>0.113</v>
      </c>
      <c r="CP44" s="157">
        <f t="shared" si="54"/>
        <v>0.30000000000000027</v>
      </c>
      <c r="CQ44" s="43" t="str">
        <f t="shared" si="42"/>
        <v>高槻市</v>
      </c>
      <c r="CR44" s="91">
        <f t="shared" si="58"/>
        <v>7.3334068669933666E-2</v>
      </c>
      <c r="CS44" s="91">
        <f t="shared" si="43"/>
        <v>7.2999999999999995E-2</v>
      </c>
      <c r="CT44" s="102">
        <f t="shared" si="44"/>
        <v>7.2132883330024489E-2</v>
      </c>
      <c r="CU44" s="102">
        <f t="shared" si="45"/>
        <v>7.1999999999999995E-2</v>
      </c>
      <c r="CV44" s="157">
        <f t="shared" si="46"/>
        <v>0.10000000000000009</v>
      </c>
      <c r="CW44" s="44"/>
      <c r="CX44" s="91">
        <f t="shared" si="47"/>
        <v>0.123</v>
      </c>
      <c r="CY44" s="91">
        <f t="shared" si="48"/>
        <v>0.11899999999999999</v>
      </c>
      <c r="CZ44" s="158">
        <f t="shared" si="49"/>
        <v>0.40000000000000036</v>
      </c>
      <c r="DA44" s="91">
        <f t="shared" si="50"/>
        <v>7.8E-2</v>
      </c>
      <c r="DB44" s="91">
        <f t="shared" si="51"/>
        <v>7.6999999999999999E-2</v>
      </c>
      <c r="DC44" s="158">
        <f t="shared" si="52"/>
        <v>0.10000000000000009</v>
      </c>
      <c r="DD44" s="184">
        <v>0</v>
      </c>
    </row>
    <row r="45" spans="2:108" s="16" customFormat="1" ht="13.5" customHeight="1">
      <c r="B45" s="54">
        <v>39</v>
      </c>
      <c r="C45" s="207" t="s">
        <v>8</v>
      </c>
      <c r="D45" s="80">
        <v>39</v>
      </c>
      <c r="E45" s="80">
        <v>9</v>
      </c>
      <c r="F45" s="80">
        <v>5</v>
      </c>
      <c r="G45" s="55">
        <f t="shared" si="2"/>
        <v>0.23076923076923078</v>
      </c>
      <c r="H45" s="55">
        <f t="shared" si="3"/>
        <v>0.12820512820512819</v>
      </c>
      <c r="I45" s="80">
        <v>1379590</v>
      </c>
      <c r="J45" s="80">
        <v>1177910</v>
      </c>
      <c r="K45" s="80">
        <f t="shared" si="4"/>
        <v>153287.77777777778</v>
      </c>
      <c r="L45" s="80">
        <f t="shared" si="5"/>
        <v>235582</v>
      </c>
      <c r="M45" s="80">
        <v>147</v>
      </c>
      <c r="N45" s="80">
        <v>27</v>
      </c>
      <c r="O45" s="80">
        <v>16</v>
      </c>
      <c r="P45" s="55">
        <f t="shared" si="6"/>
        <v>0.18367346938775511</v>
      </c>
      <c r="Q45" s="55">
        <f t="shared" si="7"/>
        <v>0.10884353741496598</v>
      </c>
      <c r="R45" s="80">
        <v>9222360</v>
      </c>
      <c r="S45" s="80">
        <v>7029410</v>
      </c>
      <c r="T45" s="80">
        <f t="shared" si="8"/>
        <v>341568.88888888888</v>
      </c>
      <c r="U45" s="80">
        <f t="shared" si="9"/>
        <v>439338.125</v>
      </c>
      <c r="V45" s="80">
        <v>22714</v>
      </c>
      <c r="W45" s="80">
        <v>751</v>
      </c>
      <c r="X45" s="80">
        <v>405</v>
      </c>
      <c r="Y45" s="55">
        <f t="shared" si="10"/>
        <v>3.3063308972439906E-2</v>
      </c>
      <c r="Z45" s="55">
        <f t="shared" si="11"/>
        <v>1.7830412961169322E-2</v>
      </c>
      <c r="AA45" s="80">
        <v>204022690</v>
      </c>
      <c r="AB45" s="80">
        <v>165623700</v>
      </c>
      <c r="AC45" s="80">
        <f t="shared" si="12"/>
        <v>271668.02929427428</v>
      </c>
      <c r="AD45" s="80">
        <f t="shared" si="13"/>
        <v>408947.40740740742</v>
      </c>
      <c r="AE45" s="80">
        <v>19738</v>
      </c>
      <c r="AF45" s="80">
        <v>1486</v>
      </c>
      <c r="AG45" s="80">
        <v>901</v>
      </c>
      <c r="AH45" s="55">
        <f t="shared" si="14"/>
        <v>7.528624987334076E-2</v>
      </c>
      <c r="AI45" s="55">
        <f t="shared" si="15"/>
        <v>4.5647988651332454E-2</v>
      </c>
      <c r="AJ45" s="80">
        <v>438629010</v>
      </c>
      <c r="AK45" s="80">
        <v>349401110</v>
      </c>
      <c r="AL45" s="80">
        <f t="shared" si="16"/>
        <v>295174.30013458949</v>
      </c>
      <c r="AM45" s="80">
        <f t="shared" si="17"/>
        <v>387792.57491675916</v>
      </c>
      <c r="AN45" s="80">
        <v>12535</v>
      </c>
      <c r="AO45" s="80">
        <v>1945</v>
      </c>
      <c r="AP45" s="80">
        <v>1312</v>
      </c>
      <c r="AQ45" s="55">
        <f t="shared" si="18"/>
        <v>0.15516553649780615</v>
      </c>
      <c r="AR45" s="55">
        <f t="shared" si="19"/>
        <v>0.1046669325887515</v>
      </c>
      <c r="AS45" s="80">
        <v>586916580</v>
      </c>
      <c r="AT45" s="80">
        <v>485547870</v>
      </c>
      <c r="AU45" s="80">
        <f t="shared" si="20"/>
        <v>301756.59640102828</v>
      </c>
      <c r="AV45" s="80">
        <f t="shared" si="21"/>
        <v>370082.21798780491</v>
      </c>
      <c r="AW45" s="80">
        <v>6083</v>
      </c>
      <c r="AX45" s="80">
        <v>1740</v>
      </c>
      <c r="AY45" s="80">
        <v>1318</v>
      </c>
      <c r="AZ45" s="55">
        <f t="shared" si="22"/>
        <v>0.28604307085319741</v>
      </c>
      <c r="BA45" s="55">
        <f t="shared" si="23"/>
        <v>0.21666940654282427</v>
      </c>
      <c r="BB45" s="80">
        <v>525201460</v>
      </c>
      <c r="BC45" s="80">
        <v>469210550</v>
      </c>
      <c r="BD45" s="80">
        <f t="shared" si="24"/>
        <v>301839.91954022989</v>
      </c>
      <c r="BE45" s="80">
        <f t="shared" si="25"/>
        <v>356001.93474962062</v>
      </c>
      <c r="BF45" s="80">
        <v>2207</v>
      </c>
      <c r="BG45" s="80">
        <v>850</v>
      </c>
      <c r="BH45" s="80">
        <v>697</v>
      </c>
      <c r="BI45" s="55">
        <f t="shared" si="26"/>
        <v>0.38513819664703219</v>
      </c>
      <c r="BJ45" s="55">
        <f t="shared" si="27"/>
        <v>0.31581332125056638</v>
      </c>
      <c r="BK45" s="80">
        <v>271514350</v>
      </c>
      <c r="BL45" s="80">
        <v>249029540</v>
      </c>
      <c r="BM45" s="80">
        <f t="shared" si="28"/>
        <v>319428.64705882355</v>
      </c>
      <c r="BN45" s="80">
        <f t="shared" si="29"/>
        <v>357287.71879483503</v>
      </c>
      <c r="BO45" s="80">
        <f t="shared" si="55"/>
        <v>63463</v>
      </c>
      <c r="BP45" s="80">
        <f t="shared" si="55"/>
        <v>6808</v>
      </c>
      <c r="BQ45" s="80">
        <f t="shared" si="55"/>
        <v>4654</v>
      </c>
      <c r="BR45" s="55">
        <f t="shared" si="32"/>
        <v>0.10727510517939587</v>
      </c>
      <c r="BS45" s="55">
        <f t="shared" si="33"/>
        <v>7.3334068669933666E-2</v>
      </c>
      <c r="BT45" s="80">
        <f t="shared" si="56"/>
        <v>2036886040</v>
      </c>
      <c r="BU45" s="80">
        <f t="shared" si="56"/>
        <v>1727020090</v>
      </c>
      <c r="BV45" s="80">
        <f t="shared" si="35"/>
        <v>299190.07638072857</v>
      </c>
      <c r="BW45" s="80">
        <f t="shared" si="36"/>
        <v>371082.95874516544</v>
      </c>
      <c r="BY45" s="95">
        <v>39</v>
      </c>
      <c r="BZ45" s="207" t="s">
        <v>8</v>
      </c>
      <c r="CA45" s="155">
        <v>60444</v>
      </c>
      <c r="CB45" s="155">
        <v>6357</v>
      </c>
      <c r="CC45" s="155">
        <v>4360</v>
      </c>
      <c r="CD45" s="28">
        <v>0.1051717292038912</v>
      </c>
      <c r="CE45" s="28">
        <v>7.2132883330024489E-2</v>
      </c>
      <c r="CF45" s="155">
        <v>1933252840</v>
      </c>
      <c r="CG45" s="155">
        <v>1632452800</v>
      </c>
      <c r="CH45" s="155">
        <v>304114.02233758062</v>
      </c>
      <c r="CI45" s="155">
        <v>374415.77981651376</v>
      </c>
      <c r="CK45" s="43" t="str">
        <f t="shared" si="37"/>
        <v>羽曳野市</v>
      </c>
      <c r="CL45" s="91">
        <f t="shared" si="57"/>
        <v>0.11550601696587098</v>
      </c>
      <c r="CM45" s="102">
        <f t="shared" si="38"/>
        <v>0.11600000000000001</v>
      </c>
      <c r="CN45" s="102">
        <f t="shared" si="53"/>
        <v>0.11404330626691651</v>
      </c>
      <c r="CO45" s="102">
        <f t="shared" si="40"/>
        <v>0.114</v>
      </c>
      <c r="CP45" s="157">
        <f t="shared" si="54"/>
        <v>0.20000000000000018</v>
      </c>
      <c r="CQ45" s="43" t="str">
        <f t="shared" si="42"/>
        <v>堺市東区</v>
      </c>
      <c r="CR45" s="91">
        <f t="shared" si="58"/>
        <v>7.2998002542218998E-2</v>
      </c>
      <c r="CS45" s="91">
        <f t="shared" si="43"/>
        <v>7.2999999999999995E-2</v>
      </c>
      <c r="CT45" s="102">
        <f t="shared" si="44"/>
        <v>7.1186657294395814E-2</v>
      </c>
      <c r="CU45" s="102">
        <f t="shared" si="45"/>
        <v>7.0999999999999994E-2</v>
      </c>
      <c r="CV45" s="157">
        <f t="shared" si="46"/>
        <v>0.20000000000000018</v>
      </c>
      <c r="CW45" s="44"/>
      <c r="CX45" s="91">
        <f t="shared" si="47"/>
        <v>0.123</v>
      </c>
      <c r="CY45" s="91">
        <f t="shared" si="48"/>
        <v>0.11899999999999999</v>
      </c>
      <c r="CZ45" s="158">
        <f t="shared" si="49"/>
        <v>0.40000000000000036</v>
      </c>
      <c r="DA45" s="91">
        <f t="shared" si="50"/>
        <v>7.8E-2</v>
      </c>
      <c r="DB45" s="91">
        <f t="shared" si="51"/>
        <v>7.6999999999999999E-2</v>
      </c>
      <c r="DC45" s="158">
        <f t="shared" si="52"/>
        <v>0.10000000000000009</v>
      </c>
      <c r="DD45" s="184">
        <v>0</v>
      </c>
    </row>
    <row r="46" spans="2:108" s="16" customFormat="1" ht="13.5" customHeight="1">
      <c r="B46" s="54">
        <v>40</v>
      </c>
      <c r="C46" s="207" t="s">
        <v>41</v>
      </c>
      <c r="D46" s="80">
        <v>50</v>
      </c>
      <c r="E46" s="80">
        <v>2</v>
      </c>
      <c r="F46" s="80">
        <v>2</v>
      </c>
      <c r="G46" s="55">
        <f t="shared" si="2"/>
        <v>0.04</v>
      </c>
      <c r="H46" s="55">
        <f t="shared" si="3"/>
        <v>0.04</v>
      </c>
      <c r="I46" s="80">
        <v>1485860</v>
      </c>
      <c r="J46" s="80">
        <v>1485860</v>
      </c>
      <c r="K46" s="80">
        <f t="shared" si="4"/>
        <v>742930</v>
      </c>
      <c r="L46" s="80">
        <f t="shared" si="5"/>
        <v>742930</v>
      </c>
      <c r="M46" s="80">
        <v>130</v>
      </c>
      <c r="N46" s="80">
        <v>19</v>
      </c>
      <c r="O46" s="80">
        <v>7</v>
      </c>
      <c r="P46" s="55">
        <f t="shared" si="6"/>
        <v>0.14615384615384616</v>
      </c>
      <c r="Q46" s="55">
        <f t="shared" si="7"/>
        <v>5.3846153846153849E-2</v>
      </c>
      <c r="R46" s="80">
        <v>4959330</v>
      </c>
      <c r="S46" s="80">
        <v>4081970</v>
      </c>
      <c r="T46" s="80">
        <f t="shared" si="8"/>
        <v>261017.36842105264</v>
      </c>
      <c r="U46" s="80">
        <f t="shared" si="9"/>
        <v>583138.57142857148</v>
      </c>
      <c r="V46" s="80">
        <v>4743</v>
      </c>
      <c r="W46" s="80">
        <v>184</v>
      </c>
      <c r="X46" s="80">
        <v>79</v>
      </c>
      <c r="Y46" s="55">
        <f t="shared" si="10"/>
        <v>3.879401222854733E-2</v>
      </c>
      <c r="Z46" s="55">
        <f t="shared" si="11"/>
        <v>1.6656124815517606E-2</v>
      </c>
      <c r="AA46" s="80">
        <v>53004610</v>
      </c>
      <c r="AB46" s="80">
        <v>33050460</v>
      </c>
      <c r="AC46" s="80">
        <f t="shared" si="12"/>
        <v>288068.53260869568</v>
      </c>
      <c r="AD46" s="80">
        <f t="shared" si="13"/>
        <v>418360.25316455698</v>
      </c>
      <c r="AE46" s="80">
        <v>4129</v>
      </c>
      <c r="AF46" s="80">
        <v>312</v>
      </c>
      <c r="AG46" s="80">
        <v>144</v>
      </c>
      <c r="AH46" s="55">
        <f t="shared" si="14"/>
        <v>7.5563090336643254E-2</v>
      </c>
      <c r="AI46" s="55">
        <f t="shared" si="15"/>
        <v>3.4875272463066119E-2</v>
      </c>
      <c r="AJ46" s="80">
        <v>70397540</v>
      </c>
      <c r="AK46" s="80">
        <v>44288250</v>
      </c>
      <c r="AL46" s="80">
        <f t="shared" si="16"/>
        <v>225633.14102564103</v>
      </c>
      <c r="AM46" s="80">
        <f t="shared" si="17"/>
        <v>307557.29166666669</v>
      </c>
      <c r="AN46" s="80">
        <v>2807</v>
      </c>
      <c r="AO46" s="80">
        <v>360</v>
      </c>
      <c r="AP46" s="80">
        <v>212</v>
      </c>
      <c r="AQ46" s="55">
        <f t="shared" si="18"/>
        <v>0.12825080156750979</v>
      </c>
      <c r="AR46" s="55">
        <f t="shared" si="19"/>
        <v>7.5525472034200208E-2</v>
      </c>
      <c r="AS46" s="80">
        <v>94073900</v>
      </c>
      <c r="AT46" s="80">
        <v>65492460</v>
      </c>
      <c r="AU46" s="80">
        <f t="shared" si="20"/>
        <v>261316.38888888888</v>
      </c>
      <c r="AV46" s="80">
        <f t="shared" si="21"/>
        <v>308926.69811320753</v>
      </c>
      <c r="AW46" s="80">
        <v>1413</v>
      </c>
      <c r="AX46" s="80">
        <v>321</v>
      </c>
      <c r="AY46" s="80">
        <v>222</v>
      </c>
      <c r="AZ46" s="55">
        <f t="shared" si="22"/>
        <v>0.22717622080679406</v>
      </c>
      <c r="BA46" s="55">
        <f t="shared" si="23"/>
        <v>0.15711252653927812</v>
      </c>
      <c r="BB46" s="80">
        <v>90837270</v>
      </c>
      <c r="BC46" s="80">
        <v>75816040</v>
      </c>
      <c r="BD46" s="80">
        <f t="shared" si="24"/>
        <v>282982.14953271026</v>
      </c>
      <c r="BE46" s="80">
        <f t="shared" si="25"/>
        <v>341513.69369369367</v>
      </c>
      <c r="BF46" s="80">
        <v>449</v>
      </c>
      <c r="BG46" s="80">
        <v>155</v>
      </c>
      <c r="BH46" s="80">
        <v>120</v>
      </c>
      <c r="BI46" s="55">
        <f t="shared" si="26"/>
        <v>0.34521158129175944</v>
      </c>
      <c r="BJ46" s="55">
        <f t="shared" si="27"/>
        <v>0.267260579064588</v>
      </c>
      <c r="BK46" s="80">
        <v>51307800</v>
      </c>
      <c r="BL46" s="80">
        <v>44854700</v>
      </c>
      <c r="BM46" s="80">
        <f t="shared" si="28"/>
        <v>331018.06451612903</v>
      </c>
      <c r="BN46" s="80">
        <f t="shared" si="29"/>
        <v>373789.16666666669</v>
      </c>
      <c r="BO46" s="80">
        <f t="shared" si="55"/>
        <v>13721</v>
      </c>
      <c r="BP46" s="80">
        <f t="shared" si="55"/>
        <v>1353</v>
      </c>
      <c r="BQ46" s="80">
        <f t="shared" si="55"/>
        <v>786</v>
      </c>
      <c r="BR46" s="55">
        <f t="shared" si="32"/>
        <v>9.8607973179797387E-2</v>
      </c>
      <c r="BS46" s="55">
        <f t="shared" si="33"/>
        <v>5.728445448582465E-2</v>
      </c>
      <c r="BT46" s="80">
        <f t="shared" si="56"/>
        <v>366066310</v>
      </c>
      <c r="BU46" s="80">
        <f t="shared" si="56"/>
        <v>269069740</v>
      </c>
      <c r="BV46" s="80">
        <f t="shared" si="35"/>
        <v>270558.98743532889</v>
      </c>
      <c r="BW46" s="80">
        <f t="shared" si="36"/>
        <v>342327.9134860051</v>
      </c>
      <c r="BY46" s="95">
        <v>40</v>
      </c>
      <c r="BZ46" s="207" t="s">
        <v>41</v>
      </c>
      <c r="CA46" s="155">
        <v>13161</v>
      </c>
      <c r="CB46" s="155">
        <v>1288</v>
      </c>
      <c r="CC46" s="155">
        <v>739</v>
      </c>
      <c r="CD46" s="28">
        <v>9.7864903882683693E-2</v>
      </c>
      <c r="CE46" s="28">
        <v>5.6150748423372081E-2</v>
      </c>
      <c r="CF46" s="155">
        <v>348471160</v>
      </c>
      <c r="CG46" s="155">
        <v>256994380</v>
      </c>
      <c r="CH46" s="155">
        <v>270552.14285714284</v>
      </c>
      <c r="CI46" s="155">
        <v>347759.64817320701</v>
      </c>
      <c r="CK46" s="43" t="str">
        <f t="shared" si="37"/>
        <v>大東市</v>
      </c>
      <c r="CL46" s="91">
        <f t="shared" si="57"/>
        <v>0.11452682338758288</v>
      </c>
      <c r="CM46" s="102">
        <f t="shared" si="38"/>
        <v>0.115</v>
      </c>
      <c r="CN46" s="102">
        <f t="shared" si="53"/>
        <v>0.10939579451690179</v>
      </c>
      <c r="CO46" s="102">
        <f t="shared" si="40"/>
        <v>0.109</v>
      </c>
      <c r="CP46" s="157">
        <f t="shared" si="54"/>
        <v>0.60000000000000053</v>
      </c>
      <c r="CQ46" s="43" t="str">
        <f t="shared" si="42"/>
        <v>泉大津市</v>
      </c>
      <c r="CR46" s="91">
        <f t="shared" si="58"/>
        <v>7.2026800670016752E-2</v>
      </c>
      <c r="CS46" s="91">
        <f t="shared" si="43"/>
        <v>7.1999999999999995E-2</v>
      </c>
      <c r="CT46" s="102">
        <f t="shared" si="44"/>
        <v>7.1057995182508799E-2</v>
      </c>
      <c r="CU46" s="102">
        <f t="shared" si="45"/>
        <v>7.0999999999999994E-2</v>
      </c>
      <c r="CV46" s="157">
        <f t="shared" si="46"/>
        <v>0.10000000000000009</v>
      </c>
      <c r="CW46" s="44"/>
      <c r="CX46" s="91">
        <f t="shared" si="47"/>
        <v>0.123</v>
      </c>
      <c r="CY46" s="91">
        <f t="shared" si="48"/>
        <v>0.11899999999999999</v>
      </c>
      <c r="CZ46" s="158">
        <f t="shared" si="49"/>
        <v>0.40000000000000036</v>
      </c>
      <c r="DA46" s="91">
        <f t="shared" si="50"/>
        <v>7.8E-2</v>
      </c>
      <c r="DB46" s="91">
        <f t="shared" si="51"/>
        <v>7.6999999999999999E-2</v>
      </c>
      <c r="DC46" s="158">
        <f t="shared" si="52"/>
        <v>0.10000000000000009</v>
      </c>
      <c r="DD46" s="184">
        <v>0</v>
      </c>
    </row>
    <row r="47" spans="2:108" s="16" customFormat="1" ht="13.5" customHeight="1">
      <c r="B47" s="54">
        <v>41</v>
      </c>
      <c r="C47" s="207" t="s">
        <v>12</v>
      </c>
      <c r="D47" s="80">
        <v>19</v>
      </c>
      <c r="E47" s="80">
        <v>2</v>
      </c>
      <c r="F47" s="80">
        <v>1</v>
      </c>
      <c r="G47" s="55">
        <f t="shared" si="2"/>
        <v>0.10526315789473684</v>
      </c>
      <c r="H47" s="55">
        <f t="shared" si="3"/>
        <v>5.2631578947368418E-2</v>
      </c>
      <c r="I47" s="80">
        <v>26340</v>
      </c>
      <c r="J47" s="80">
        <v>16260</v>
      </c>
      <c r="K47" s="80">
        <f t="shared" si="4"/>
        <v>13170</v>
      </c>
      <c r="L47" s="80">
        <f t="shared" si="5"/>
        <v>16260</v>
      </c>
      <c r="M47" s="80">
        <v>86</v>
      </c>
      <c r="N47" s="80">
        <v>16</v>
      </c>
      <c r="O47" s="80">
        <v>13</v>
      </c>
      <c r="P47" s="55">
        <f t="shared" si="6"/>
        <v>0.18604651162790697</v>
      </c>
      <c r="Q47" s="55">
        <f t="shared" si="7"/>
        <v>0.15116279069767441</v>
      </c>
      <c r="R47" s="80">
        <v>4796520</v>
      </c>
      <c r="S47" s="80">
        <v>3607190</v>
      </c>
      <c r="T47" s="80">
        <f t="shared" si="8"/>
        <v>299782.5</v>
      </c>
      <c r="U47" s="80">
        <f t="shared" si="9"/>
        <v>277476.15384615387</v>
      </c>
      <c r="V47" s="80">
        <v>8648</v>
      </c>
      <c r="W47" s="80">
        <v>379</v>
      </c>
      <c r="X47" s="80">
        <v>203</v>
      </c>
      <c r="Y47" s="55">
        <f t="shared" si="10"/>
        <v>4.3825161887141535E-2</v>
      </c>
      <c r="Z47" s="55">
        <f t="shared" si="11"/>
        <v>2.34736355226642E-2</v>
      </c>
      <c r="AA47" s="80">
        <v>103858820</v>
      </c>
      <c r="AB47" s="80">
        <v>73939260</v>
      </c>
      <c r="AC47" s="80">
        <f t="shared" si="12"/>
        <v>274033.82585751981</v>
      </c>
      <c r="AD47" s="80">
        <f t="shared" si="13"/>
        <v>364232.80788177339</v>
      </c>
      <c r="AE47" s="80">
        <v>8118</v>
      </c>
      <c r="AF47" s="80">
        <v>757</v>
      </c>
      <c r="AG47" s="80">
        <v>435</v>
      </c>
      <c r="AH47" s="55">
        <f t="shared" si="14"/>
        <v>9.3249568859324963E-2</v>
      </c>
      <c r="AI47" s="55">
        <f t="shared" si="15"/>
        <v>5.358462675535846E-2</v>
      </c>
      <c r="AJ47" s="80">
        <v>204731730</v>
      </c>
      <c r="AK47" s="80">
        <v>167014300</v>
      </c>
      <c r="AL47" s="80">
        <f t="shared" si="16"/>
        <v>270451.42668428004</v>
      </c>
      <c r="AM47" s="80">
        <f t="shared" si="17"/>
        <v>383940.91954022989</v>
      </c>
      <c r="AN47" s="80">
        <v>5289</v>
      </c>
      <c r="AO47" s="80">
        <v>938</v>
      </c>
      <c r="AP47" s="80">
        <v>599</v>
      </c>
      <c r="AQ47" s="55">
        <f t="shared" si="18"/>
        <v>0.17734921535261863</v>
      </c>
      <c r="AR47" s="55">
        <f t="shared" si="19"/>
        <v>0.11325392323690679</v>
      </c>
      <c r="AS47" s="80">
        <v>268100200</v>
      </c>
      <c r="AT47" s="80">
        <v>217911840</v>
      </c>
      <c r="AU47" s="80">
        <f t="shared" si="20"/>
        <v>285821.10874200426</v>
      </c>
      <c r="AV47" s="80">
        <f t="shared" si="21"/>
        <v>363792.72120200336</v>
      </c>
      <c r="AW47" s="80">
        <v>2289</v>
      </c>
      <c r="AX47" s="80">
        <v>712</v>
      </c>
      <c r="AY47" s="80">
        <v>530</v>
      </c>
      <c r="AZ47" s="55">
        <f t="shared" si="22"/>
        <v>0.31105286151157713</v>
      </c>
      <c r="BA47" s="55">
        <f t="shared" si="23"/>
        <v>0.23154215814766274</v>
      </c>
      <c r="BB47" s="80">
        <v>226805420</v>
      </c>
      <c r="BC47" s="80">
        <v>195764390</v>
      </c>
      <c r="BD47" s="80">
        <f t="shared" si="24"/>
        <v>318546.9382022472</v>
      </c>
      <c r="BE47" s="80">
        <f t="shared" si="25"/>
        <v>369366.77358490566</v>
      </c>
      <c r="BF47" s="80">
        <v>878</v>
      </c>
      <c r="BG47" s="80">
        <v>356</v>
      </c>
      <c r="BH47" s="80">
        <v>267</v>
      </c>
      <c r="BI47" s="55">
        <f t="shared" si="26"/>
        <v>0.40546697038724372</v>
      </c>
      <c r="BJ47" s="55">
        <f t="shared" si="27"/>
        <v>0.30410022779043278</v>
      </c>
      <c r="BK47" s="80">
        <v>112756940</v>
      </c>
      <c r="BL47" s="80">
        <v>92156510</v>
      </c>
      <c r="BM47" s="80">
        <f t="shared" si="28"/>
        <v>316732.97752808989</v>
      </c>
      <c r="BN47" s="80">
        <f t="shared" si="29"/>
        <v>345155.46816479403</v>
      </c>
      <c r="BO47" s="80">
        <f t="shared" si="55"/>
        <v>25327</v>
      </c>
      <c r="BP47" s="80">
        <f t="shared" si="55"/>
        <v>3160</v>
      </c>
      <c r="BQ47" s="80">
        <f t="shared" si="55"/>
        <v>2048</v>
      </c>
      <c r="BR47" s="55">
        <f t="shared" si="32"/>
        <v>0.1247680341137916</v>
      </c>
      <c r="BS47" s="55">
        <f t="shared" si="33"/>
        <v>8.0862320843368737E-2</v>
      </c>
      <c r="BT47" s="80">
        <f t="shared" si="56"/>
        <v>921075970</v>
      </c>
      <c r="BU47" s="80">
        <f t="shared" si="56"/>
        <v>750409750</v>
      </c>
      <c r="BV47" s="80">
        <f t="shared" si="35"/>
        <v>291479.73734177212</v>
      </c>
      <c r="BW47" s="80">
        <f t="shared" si="36"/>
        <v>366411.0107421875</v>
      </c>
      <c r="BY47" s="95">
        <v>41</v>
      </c>
      <c r="BZ47" s="207" t="s">
        <v>12</v>
      </c>
      <c r="CA47" s="155">
        <v>24206</v>
      </c>
      <c r="CB47" s="155">
        <v>2955</v>
      </c>
      <c r="CC47" s="155">
        <v>1935</v>
      </c>
      <c r="CD47" s="28">
        <v>0.1220771709493514</v>
      </c>
      <c r="CE47" s="28">
        <v>7.9938858134346855E-2</v>
      </c>
      <c r="CF47" s="155">
        <v>853250470</v>
      </c>
      <c r="CG47" s="155">
        <v>702409940</v>
      </c>
      <c r="CH47" s="155">
        <v>288748.04399323178</v>
      </c>
      <c r="CI47" s="155">
        <v>363002.55297157622</v>
      </c>
      <c r="CK47" s="43" t="str">
        <f t="shared" si="37"/>
        <v>鶴見区</v>
      </c>
      <c r="CL47" s="91">
        <f t="shared" si="57"/>
        <v>0.11438784629133154</v>
      </c>
      <c r="CM47" s="102">
        <f t="shared" si="38"/>
        <v>0.114</v>
      </c>
      <c r="CN47" s="102">
        <f t="shared" si="53"/>
        <v>0.11179050910541008</v>
      </c>
      <c r="CO47" s="102">
        <f t="shared" si="40"/>
        <v>0.112</v>
      </c>
      <c r="CP47" s="157">
        <f t="shared" si="54"/>
        <v>0.20000000000000018</v>
      </c>
      <c r="CQ47" s="43" t="str">
        <f t="shared" si="42"/>
        <v>鶴見区</v>
      </c>
      <c r="CR47" s="91">
        <f t="shared" si="58"/>
        <v>7.1683901442614578E-2</v>
      </c>
      <c r="CS47" s="91">
        <f t="shared" si="43"/>
        <v>7.1999999999999995E-2</v>
      </c>
      <c r="CT47" s="102">
        <f t="shared" si="44"/>
        <v>7.0583543799016352E-2</v>
      </c>
      <c r="CU47" s="102">
        <f t="shared" si="45"/>
        <v>7.0999999999999994E-2</v>
      </c>
      <c r="CV47" s="157">
        <f t="shared" si="46"/>
        <v>0.10000000000000009</v>
      </c>
      <c r="CW47" s="44"/>
      <c r="CX47" s="91">
        <f t="shared" si="47"/>
        <v>0.123</v>
      </c>
      <c r="CY47" s="91">
        <f t="shared" si="48"/>
        <v>0.11899999999999999</v>
      </c>
      <c r="CZ47" s="158">
        <f t="shared" si="49"/>
        <v>0.40000000000000036</v>
      </c>
      <c r="DA47" s="91">
        <f t="shared" si="50"/>
        <v>7.8E-2</v>
      </c>
      <c r="DB47" s="91">
        <f t="shared" si="51"/>
        <v>7.6999999999999999E-2</v>
      </c>
      <c r="DC47" s="158">
        <f t="shared" si="52"/>
        <v>0.10000000000000009</v>
      </c>
      <c r="DD47" s="184">
        <v>0</v>
      </c>
    </row>
    <row r="48" spans="2:108" s="16" customFormat="1" ht="13.5" customHeight="1">
      <c r="B48" s="54">
        <v>42</v>
      </c>
      <c r="C48" s="207" t="s">
        <v>13</v>
      </c>
      <c r="D48" s="80">
        <v>71</v>
      </c>
      <c r="E48" s="80">
        <v>13</v>
      </c>
      <c r="F48" s="80">
        <v>6</v>
      </c>
      <c r="G48" s="55">
        <f t="shared" si="2"/>
        <v>0.18309859154929578</v>
      </c>
      <c r="H48" s="55">
        <f t="shared" si="3"/>
        <v>8.4507042253521125E-2</v>
      </c>
      <c r="I48" s="80">
        <v>2884560</v>
      </c>
      <c r="J48" s="80">
        <v>1516170</v>
      </c>
      <c r="K48" s="80">
        <f t="shared" si="4"/>
        <v>221889.23076923078</v>
      </c>
      <c r="L48" s="80">
        <f t="shared" si="5"/>
        <v>252695</v>
      </c>
      <c r="M48" s="80">
        <v>357</v>
      </c>
      <c r="N48" s="80">
        <v>54</v>
      </c>
      <c r="O48" s="80">
        <v>29</v>
      </c>
      <c r="P48" s="55">
        <f t="shared" si="6"/>
        <v>0.15126050420168066</v>
      </c>
      <c r="Q48" s="55">
        <f t="shared" si="7"/>
        <v>8.1232492997198882E-2</v>
      </c>
      <c r="R48" s="80">
        <v>16261080</v>
      </c>
      <c r="S48" s="80">
        <v>14883370</v>
      </c>
      <c r="T48" s="80">
        <f t="shared" si="8"/>
        <v>301131.11111111112</v>
      </c>
      <c r="U48" s="80">
        <f t="shared" si="9"/>
        <v>513219.6551724138</v>
      </c>
      <c r="V48" s="80">
        <v>25324</v>
      </c>
      <c r="W48" s="80">
        <v>861</v>
      </c>
      <c r="X48" s="80">
        <v>459</v>
      </c>
      <c r="Y48" s="55">
        <f t="shared" si="10"/>
        <v>3.3999368188279894E-2</v>
      </c>
      <c r="Z48" s="55">
        <f t="shared" si="11"/>
        <v>1.8125098720581267E-2</v>
      </c>
      <c r="AA48" s="80">
        <v>222519170</v>
      </c>
      <c r="AB48" s="80">
        <v>181930440</v>
      </c>
      <c r="AC48" s="80">
        <f t="shared" si="12"/>
        <v>258442.70615563297</v>
      </c>
      <c r="AD48" s="80">
        <f t="shared" si="13"/>
        <v>396362.61437908496</v>
      </c>
      <c r="AE48" s="80">
        <v>20517</v>
      </c>
      <c r="AF48" s="80">
        <v>1564</v>
      </c>
      <c r="AG48" s="80">
        <v>875</v>
      </c>
      <c r="AH48" s="55">
        <f t="shared" si="14"/>
        <v>7.6229468245844909E-2</v>
      </c>
      <c r="AI48" s="55">
        <f t="shared" si="15"/>
        <v>4.2647560559535995E-2</v>
      </c>
      <c r="AJ48" s="80">
        <v>366276290</v>
      </c>
      <c r="AK48" s="80">
        <v>296809950</v>
      </c>
      <c r="AL48" s="80">
        <f t="shared" si="16"/>
        <v>234192.00127877237</v>
      </c>
      <c r="AM48" s="80">
        <f t="shared" si="17"/>
        <v>339211.37142857141</v>
      </c>
      <c r="AN48" s="80">
        <v>12460</v>
      </c>
      <c r="AO48" s="80">
        <v>2000</v>
      </c>
      <c r="AP48" s="80">
        <v>1320</v>
      </c>
      <c r="AQ48" s="55">
        <f t="shared" si="18"/>
        <v>0.16051364365971107</v>
      </c>
      <c r="AR48" s="55">
        <f t="shared" si="19"/>
        <v>0.10593900481540931</v>
      </c>
      <c r="AS48" s="80">
        <v>488161420</v>
      </c>
      <c r="AT48" s="80">
        <v>424196780</v>
      </c>
      <c r="AU48" s="80">
        <f t="shared" si="20"/>
        <v>244080.71</v>
      </c>
      <c r="AV48" s="80">
        <f t="shared" si="21"/>
        <v>321361.19696969696</v>
      </c>
      <c r="AW48" s="80">
        <v>5918</v>
      </c>
      <c r="AX48" s="80">
        <v>1780</v>
      </c>
      <c r="AY48" s="80">
        <v>1354</v>
      </c>
      <c r="AZ48" s="55">
        <f t="shared" si="22"/>
        <v>0.30077728962487327</v>
      </c>
      <c r="BA48" s="55">
        <f t="shared" si="23"/>
        <v>0.22879351132139236</v>
      </c>
      <c r="BB48" s="80">
        <v>498663590</v>
      </c>
      <c r="BC48" s="80">
        <v>443109650</v>
      </c>
      <c r="BD48" s="80">
        <f t="shared" si="24"/>
        <v>280148.08426966291</v>
      </c>
      <c r="BE48" s="80">
        <f t="shared" si="25"/>
        <v>327259.7119645495</v>
      </c>
      <c r="BF48" s="80">
        <v>2253</v>
      </c>
      <c r="BG48" s="80">
        <v>906</v>
      </c>
      <c r="BH48" s="80">
        <v>734</v>
      </c>
      <c r="BI48" s="55">
        <f t="shared" si="26"/>
        <v>0.40213049267643142</v>
      </c>
      <c r="BJ48" s="55">
        <f t="shared" si="27"/>
        <v>0.3257878384376387</v>
      </c>
      <c r="BK48" s="80">
        <v>288183770</v>
      </c>
      <c r="BL48" s="80">
        <v>267815620</v>
      </c>
      <c r="BM48" s="80">
        <f t="shared" si="28"/>
        <v>318083.63134657836</v>
      </c>
      <c r="BN48" s="80">
        <f t="shared" si="29"/>
        <v>364871.41689373297</v>
      </c>
      <c r="BO48" s="80">
        <f t="shared" si="55"/>
        <v>66900</v>
      </c>
      <c r="BP48" s="80">
        <f t="shared" si="55"/>
        <v>7178</v>
      </c>
      <c r="BQ48" s="80">
        <f t="shared" si="55"/>
        <v>4777</v>
      </c>
      <c r="BR48" s="55">
        <f t="shared" si="32"/>
        <v>0.10729446935724962</v>
      </c>
      <c r="BS48" s="55">
        <f t="shared" si="33"/>
        <v>7.1405082212257096E-2</v>
      </c>
      <c r="BT48" s="80">
        <f t="shared" si="56"/>
        <v>1882949880</v>
      </c>
      <c r="BU48" s="80">
        <f t="shared" si="56"/>
        <v>1630261980</v>
      </c>
      <c r="BV48" s="80">
        <f t="shared" si="35"/>
        <v>262322.35720256338</v>
      </c>
      <c r="BW48" s="80">
        <f t="shared" si="36"/>
        <v>341273.17981997068</v>
      </c>
      <c r="BY48" s="95">
        <v>42</v>
      </c>
      <c r="BZ48" s="207" t="s">
        <v>13</v>
      </c>
      <c r="CA48" s="155">
        <v>63271</v>
      </c>
      <c r="CB48" s="155">
        <v>6712</v>
      </c>
      <c r="CC48" s="155">
        <v>4493</v>
      </c>
      <c r="CD48" s="28">
        <v>0.10608335572379131</v>
      </c>
      <c r="CE48" s="28">
        <v>7.101199601713265E-2</v>
      </c>
      <c r="CF48" s="155">
        <v>1760062300</v>
      </c>
      <c r="CG48" s="155">
        <v>1532423260</v>
      </c>
      <c r="CH48" s="155">
        <v>262226.20679380215</v>
      </c>
      <c r="CI48" s="155">
        <v>341069.05408413085</v>
      </c>
      <c r="CK48" s="43" t="str">
        <f t="shared" si="37"/>
        <v>岬町</v>
      </c>
      <c r="CL48" s="91">
        <f t="shared" si="57"/>
        <v>0.11351495726495726</v>
      </c>
      <c r="CM48" s="102">
        <f t="shared" si="38"/>
        <v>0.114</v>
      </c>
      <c r="CN48" s="102">
        <f t="shared" si="53"/>
        <v>0.1063532045899804</v>
      </c>
      <c r="CO48" s="102">
        <f t="shared" si="40"/>
        <v>0.106</v>
      </c>
      <c r="CP48" s="157">
        <f t="shared" si="54"/>
        <v>0.80000000000000071</v>
      </c>
      <c r="CQ48" s="43" t="str">
        <f t="shared" si="42"/>
        <v>堺市北区</v>
      </c>
      <c r="CR48" s="91">
        <f t="shared" si="58"/>
        <v>7.1451889333224522E-2</v>
      </c>
      <c r="CS48" s="91">
        <f t="shared" si="43"/>
        <v>7.0999999999999994E-2</v>
      </c>
      <c r="CT48" s="102">
        <f t="shared" si="44"/>
        <v>7.1117932975185469E-2</v>
      </c>
      <c r="CU48" s="102">
        <f t="shared" si="45"/>
        <v>7.0999999999999994E-2</v>
      </c>
      <c r="CV48" s="157">
        <f t="shared" si="46"/>
        <v>0</v>
      </c>
      <c r="CW48" s="44"/>
      <c r="CX48" s="91">
        <f t="shared" si="47"/>
        <v>0.123</v>
      </c>
      <c r="CY48" s="91">
        <f t="shared" si="48"/>
        <v>0.11899999999999999</v>
      </c>
      <c r="CZ48" s="158">
        <f t="shared" si="49"/>
        <v>0.40000000000000036</v>
      </c>
      <c r="DA48" s="91">
        <f t="shared" si="50"/>
        <v>7.8E-2</v>
      </c>
      <c r="DB48" s="91">
        <f t="shared" si="51"/>
        <v>7.6999999999999999E-2</v>
      </c>
      <c r="DC48" s="158">
        <f t="shared" si="52"/>
        <v>0.10000000000000009</v>
      </c>
      <c r="DD48" s="184">
        <v>0</v>
      </c>
    </row>
    <row r="49" spans="2:108" s="16" customFormat="1" ht="13.5" customHeight="1">
      <c r="B49" s="54">
        <v>43</v>
      </c>
      <c r="C49" s="207" t="s">
        <v>9</v>
      </c>
      <c r="D49" s="80">
        <v>28</v>
      </c>
      <c r="E49" s="80">
        <v>1</v>
      </c>
      <c r="F49" s="80">
        <v>0</v>
      </c>
      <c r="G49" s="55">
        <f t="shared" si="2"/>
        <v>3.5714285714285712E-2</v>
      </c>
      <c r="H49" s="55">
        <f t="shared" si="3"/>
        <v>0</v>
      </c>
      <c r="I49" s="80">
        <v>79820</v>
      </c>
      <c r="J49" s="80">
        <v>0</v>
      </c>
      <c r="K49" s="80">
        <f t="shared" si="4"/>
        <v>79820</v>
      </c>
      <c r="L49" s="80" t="str">
        <f t="shared" si="5"/>
        <v>-</v>
      </c>
      <c r="M49" s="80">
        <v>222</v>
      </c>
      <c r="N49" s="80">
        <v>43</v>
      </c>
      <c r="O49" s="80">
        <v>19</v>
      </c>
      <c r="P49" s="55">
        <f t="shared" si="6"/>
        <v>0.19369369369369369</v>
      </c>
      <c r="Q49" s="55">
        <f t="shared" si="7"/>
        <v>8.5585585585585586E-2</v>
      </c>
      <c r="R49" s="80">
        <v>12816310</v>
      </c>
      <c r="S49" s="80">
        <v>10970480</v>
      </c>
      <c r="T49" s="80">
        <f t="shared" si="8"/>
        <v>298053.72093023255</v>
      </c>
      <c r="U49" s="80">
        <f t="shared" si="9"/>
        <v>577393.68421052629</v>
      </c>
      <c r="V49" s="80">
        <v>15349</v>
      </c>
      <c r="W49" s="80">
        <v>618</v>
      </c>
      <c r="X49" s="80">
        <v>305</v>
      </c>
      <c r="Y49" s="55">
        <f t="shared" si="10"/>
        <v>4.0263209329598017E-2</v>
      </c>
      <c r="Z49" s="55">
        <f t="shared" si="11"/>
        <v>1.9871001368167308E-2</v>
      </c>
      <c r="AA49" s="80">
        <v>169210270</v>
      </c>
      <c r="AB49" s="80">
        <v>117200210</v>
      </c>
      <c r="AC49" s="80">
        <f t="shared" si="12"/>
        <v>273803.02588996763</v>
      </c>
      <c r="AD49" s="80">
        <f t="shared" si="13"/>
        <v>384262.98360655736</v>
      </c>
      <c r="AE49" s="80">
        <v>12494</v>
      </c>
      <c r="AF49" s="80">
        <v>1057</v>
      </c>
      <c r="AG49" s="80">
        <v>579</v>
      </c>
      <c r="AH49" s="55">
        <f t="shared" si="14"/>
        <v>8.4600608291980156E-2</v>
      </c>
      <c r="AI49" s="55">
        <f t="shared" si="15"/>
        <v>4.6342244277253079E-2</v>
      </c>
      <c r="AJ49" s="80">
        <v>266605760</v>
      </c>
      <c r="AK49" s="80">
        <v>223050910</v>
      </c>
      <c r="AL49" s="80">
        <f t="shared" si="16"/>
        <v>252228.72280037843</v>
      </c>
      <c r="AM49" s="80">
        <f t="shared" si="17"/>
        <v>385234.73229706392</v>
      </c>
      <c r="AN49" s="80">
        <v>7756</v>
      </c>
      <c r="AO49" s="80">
        <v>1387</v>
      </c>
      <c r="AP49" s="80">
        <v>850</v>
      </c>
      <c r="AQ49" s="55">
        <f t="shared" si="18"/>
        <v>0.17882929345023207</v>
      </c>
      <c r="AR49" s="55">
        <f t="shared" si="19"/>
        <v>0.10959257349149046</v>
      </c>
      <c r="AS49" s="80">
        <v>364705430</v>
      </c>
      <c r="AT49" s="80">
        <v>319470220</v>
      </c>
      <c r="AU49" s="80">
        <f t="shared" si="20"/>
        <v>262945.51550108148</v>
      </c>
      <c r="AV49" s="80">
        <f t="shared" si="21"/>
        <v>375847.31764705881</v>
      </c>
      <c r="AW49" s="80">
        <v>3885</v>
      </c>
      <c r="AX49" s="80">
        <v>1209</v>
      </c>
      <c r="AY49" s="80">
        <v>875</v>
      </c>
      <c r="AZ49" s="55">
        <f t="shared" si="22"/>
        <v>0.31119691119691117</v>
      </c>
      <c r="BA49" s="55">
        <f t="shared" si="23"/>
        <v>0.22522522522522523</v>
      </c>
      <c r="BB49" s="80">
        <v>340339660</v>
      </c>
      <c r="BC49" s="80">
        <v>311186220</v>
      </c>
      <c r="BD49" s="80">
        <f t="shared" si="24"/>
        <v>281505.09511993383</v>
      </c>
      <c r="BE49" s="80">
        <f t="shared" si="25"/>
        <v>355641.39428571431</v>
      </c>
      <c r="BF49" s="80">
        <v>1442</v>
      </c>
      <c r="BG49" s="80">
        <v>618</v>
      </c>
      <c r="BH49" s="80">
        <v>487</v>
      </c>
      <c r="BI49" s="55">
        <f t="shared" si="26"/>
        <v>0.42857142857142855</v>
      </c>
      <c r="BJ49" s="55">
        <f t="shared" si="27"/>
        <v>0.33772538141470182</v>
      </c>
      <c r="BK49" s="80">
        <v>194671840</v>
      </c>
      <c r="BL49" s="80">
        <v>179153700</v>
      </c>
      <c r="BM49" s="80">
        <f t="shared" si="28"/>
        <v>315002.97734627832</v>
      </c>
      <c r="BN49" s="80">
        <f t="shared" si="29"/>
        <v>367872.07392197126</v>
      </c>
      <c r="BO49" s="80">
        <f t="shared" si="55"/>
        <v>41176</v>
      </c>
      <c r="BP49" s="80">
        <f t="shared" si="55"/>
        <v>4933</v>
      </c>
      <c r="BQ49" s="80">
        <f t="shared" si="55"/>
        <v>3115</v>
      </c>
      <c r="BR49" s="55">
        <f t="shared" si="32"/>
        <v>0.11980279774625996</v>
      </c>
      <c r="BS49" s="55">
        <f t="shared" si="33"/>
        <v>7.5650864581309499E-2</v>
      </c>
      <c r="BT49" s="80">
        <f t="shared" si="56"/>
        <v>1348429090</v>
      </c>
      <c r="BU49" s="80">
        <f t="shared" si="56"/>
        <v>1161031740</v>
      </c>
      <c r="BV49" s="80">
        <f t="shared" si="35"/>
        <v>273348.69045205758</v>
      </c>
      <c r="BW49" s="80">
        <f t="shared" si="36"/>
        <v>372722.86998394865</v>
      </c>
      <c r="BY49" s="95">
        <v>43</v>
      </c>
      <c r="BZ49" s="207" t="s">
        <v>9</v>
      </c>
      <c r="CA49" s="155">
        <v>38793</v>
      </c>
      <c r="CB49" s="155">
        <v>4533</v>
      </c>
      <c r="CC49" s="155">
        <v>2926</v>
      </c>
      <c r="CD49" s="28">
        <v>0.11685097826927539</v>
      </c>
      <c r="CE49" s="28">
        <v>7.5425978913721548E-2</v>
      </c>
      <c r="CF49" s="155">
        <v>1222286160</v>
      </c>
      <c r="CG49" s="155">
        <v>1068343350</v>
      </c>
      <c r="CH49" s="155">
        <v>269641.77365982794</v>
      </c>
      <c r="CI49" s="155">
        <v>365120.76213260426</v>
      </c>
      <c r="CK49" s="43" t="str">
        <f t="shared" si="37"/>
        <v>堺市東区</v>
      </c>
      <c r="CL49" s="91">
        <f t="shared" si="57"/>
        <v>0.11234186792567036</v>
      </c>
      <c r="CM49" s="102">
        <f t="shared" si="38"/>
        <v>0.112</v>
      </c>
      <c r="CN49" s="102">
        <f t="shared" si="53"/>
        <v>0.10850533580420474</v>
      </c>
      <c r="CO49" s="102">
        <f t="shared" si="40"/>
        <v>0.109</v>
      </c>
      <c r="CP49" s="157">
        <f t="shared" si="54"/>
        <v>0.30000000000000027</v>
      </c>
      <c r="CQ49" s="43" t="str">
        <f t="shared" si="42"/>
        <v>枚方市</v>
      </c>
      <c r="CR49" s="91">
        <f t="shared" si="58"/>
        <v>7.1405082212257096E-2</v>
      </c>
      <c r="CS49" s="91">
        <f t="shared" si="43"/>
        <v>7.0999999999999994E-2</v>
      </c>
      <c r="CT49" s="102">
        <f t="shared" si="44"/>
        <v>7.101199601713265E-2</v>
      </c>
      <c r="CU49" s="102">
        <f t="shared" si="45"/>
        <v>7.0999999999999994E-2</v>
      </c>
      <c r="CV49" s="157">
        <f t="shared" si="46"/>
        <v>0</v>
      </c>
      <c r="CW49" s="44"/>
      <c r="CX49" s="91">
        <f t="shared" si="47"/>
        <v>0.123</v>
      </c>
      <c r="CY49" s="91">
        <f t="shared" si="48"/>
        <v>0.11899999999999999</v>
      </c>
      <c r="CZ49" s="158">
        <f t="shared" si="49"/>
        <v>0.40000000000000036</v>
      </c>
      <c r="DA49" s="91">
        <f t="shared" si="50"/>
        <v>7.8E-2</v>
      </c>
      <c r="DB49" s="91">
        <f t="shared" si="51"/>
        <v>7.6999999999999999E-2</v>
      </c>
      <c r="DC49" s="158">
        <f t="shared" si="52"/>
        <v>0.10000000000000009</v>
      </c>
      <c r="DD49" s="184">
        <v>0</v>
      </c>
    </row>
    <row r="50" spans="2:108" s="16" customFormat="1" ht="13.5" customHeight="1">
      <c r="B50" s="54">
        <v>44</v>
      </c>
      <c r="C50" s="207" t="s">
        <v>19</v>
      </c>
      <c r="D50" s="80">
        <v>15</v>
      </c>
      <c r="E50" s="80">
        <v>3</v>
      </c>
      <c r="F50" s="80">
        <v>1</v>
      </c>
      <c r="G50" s="55">
        <f t="shared" si="2"/>
        <v>0.2</v>
      </c>
      <c r="H50" s="55">
        <f t="shared" si="3"/>
        <v>6.6666666666666666E-2</v>
      </c>
      <c r="I50" s="80">
        <v>649900</v>
      </c>
      <c r="J50" s="80">
        <v>463490</v>
      </c>
      <c r="K50" s="80">
        <f t="shared" si="4"/>
        <v>216633.33333333334</v>
      </c>
      <c r="L50" s="80">
        <f t="shared" si="5"/>
        <v>463490</v>
      </c>
      <c r="M50" s="80">
        <v>100</v>
      </c>
      <c r="N50" s="80">
        <v>26</v>
      </c>
      <c r="O50" s="80">
        <v>15</v>
      </c>
      <c r="P50" s="55">
        <f t="shared" si="6"/>
        <v>0.26</v>
      </c>
      <c r="Q50" s="55">
        <f t="shared" si="7"/>
        <v>0.15</v>
      </c>
      <c r="R50" s="80">
        <v>10645940</v>
      </c>
      <c r="S50" s="80">
        <v>6756740</v>
      </c>
      <c r="T50" s="80">
        <f t="shared" si="8"/>
        <v>409459.23076923075</v>
      </c>
      <c r="U50" s="80">
        <f t="shared" si="9"/>
        <v>450449.33333333331</v>
      </c>
      <c r="V50" s="80">
        <v>15992</v>
      </c>
      <c r="W50" s="80">
        <v>714</v>
      </c>
      <c r="X50" s="80">
        <v>429</v>
      </c>
      <c r="Y50" s="55">
        <f t="shared" si="10"/>
        <v>4.4647323661830912E-2</v>
      </c>
      <c r="Z50" s="55">
        <f t="shared" si="11"/>
        <v>2.6825912956478241E-2</v>
      </c>
      <c r="AA50" s="80">
        <v>236025920</v>
      </c>
      <c r="AB50" s="80">
        <v>168317120</v>
      </c>
      <c r="AC50" s="80">
        <f t="shared" si="12"/>
        <v>330568.51540616248</v>
      </c>
      <c r="AD50" s="80">
        <f t="shared" si="13"/>
        <v>392347.59906759905</v>
      </c>
      <c r="AE50" s="80">
        <v>14195</v>
      </c>
      <c r="AF50" s="80">
        <v>1292</v>
      </c>
      <c r="AG50" s="80">
        <v>881</v>
      </c>
      <c r="AH50" s="55">
        <f t="shared" si="14"/>
        <v>9.1017964071856292E-2</v>
      </c>
      <c r="AI50" s="55">
        <f t="shared" si="15"/>
        <v>6.2064107079957728E-2</v>
      </c>
      <c r="AJ50" s="80">
        <v>441511640</v>
      </c>
      <c r="AK50" s="80">
        <v>368162660</v>
      </c>
      <c r="AL50" s="80">
        <f t="shared" si="16"/>
        <v>341727.27554179565</v>
      </c>
      <c r="AM50" s="80">
        <f t="shared" si="17"/>
        <v>417891.78206583427</v>
      </c>
      <c r="AN50" s="80">
        <v>8955</v>
      </c>
      <c r="AO50" s="80">
        <v>1709</v>
      </c>
      <c r="AP50" s="80">
        <v>1250</v>
      </c>
      <c r="AQ50" s="55">
        <f t="shared" si="18"/>
        <v>0.1908431044109436</v>
      </c>
      <c r="AR50" s="55">
        <f t="shared" si="19"/>
        <v>0.13958682300390843</v>
      </c>
      <c r="AS50" s="80">
        <v>601238780</v>
      </c>
      <c r="AT50" s="80">
        <v>516293780</v>
      </c>
      <c r="AU50" s="80">
        <f t="shared" si="20"/>
        <v>351807.361029842</v>
      </c>
      <c r="AV50" s="80">
        <f t="shared" si="21"/>
        <v>413035.02399999998</v>
      </c>
      <c r="AW50" s="80">
        <v>4069</v>
      </c>
      <c r="AX50" s="80">
        <v>1367</v>
      </c>
      <c r="AY50" s="80">
        <v>1104</v>
      </c>
      <c r="AZ50" s="55">
        <f t="shared" si="22"/>
        <v>0.3359547800442369</v>
      </c>
      <c r="BA50" s="55">
        <f t="shared" si="23"/>
        <v>0.27131973457852054</v>
      </c>
      <c r="BB50" s="80">
        <v>524462230</v>
      </c>
      <c r="BC50" s="80">
        <v>468743800</v>
      </c>
      <c r="BD50" s="80">
        <f t="shared" si="24"/>
        <v>383659.27578639355</v>
      </c>
      <c r="BE50" s="80">
        <f t="shared" si="25"/>
        <v>424586.77536231885</v>
      </c>
      <c r="BF50" s="80">
        <v>1470</v>
      </c>
      <c r="BG50" s="80">
        <v>659</v>
      </c>
      <c r="BH50" s="80">
        <v>547</v>
      </c>
      <c r="BI50" s="55">
        <f t="shared" si="26"/>
        <v>0.44829931972789117</v>
      </c>
      <c r="BJ50" s="55">
        <f t="shared" si="27"/>
        <v>0.37210884353741497</v>
      </c>
      <c r="BK50" s="80">
        <v>257925330</v>
      </c>
      <c r="BL50" s="80">
        <v>237799540</v>
      </c>
      <c r="BM50" s="80">
        <f t="shared" si="28"/>
        <v>391388.96813353564</v>
      </c>
      <c r="BN50" s="80">
        <f t="shared" si="29"/>
        <v>434734.07678244973</v>
      </c>
      <c r="BO50" s="80">
        <f t="shared" si="55"/>
        <v>44796</v>
      </c>
      <c r="BP50" s="80">
        <f t="shared" si="55"/>
        <v>5770</v>
      </c>
      <c r="BQ50" s="80">
        <f t="shared" si="55"/>
        <v>4227</v>
      </c>
      <c r="BR50" s="55">
        <f t="shared" si="32"/>
        <v>0.12880614340566121</v>
      </c>
      <c r="BS50" s="55">
        <f t="shared" si="33"/>
        <v>9.4361103669970539E-2</v>
      </c>
      <c r="BT50" s="80">
        <f t="shared" si="56"/>
        <v>2072459740</v>
      </c>
      <c r="BU50" s="80">
        <f t="shared" si="56"/>
        <v>1766537130</v>
      </c>
      <c r="BV50" s="80">
        <f t="shared" si="35"/>
        <v>359178.4644714038</v>
      </c>
      <c r="BW50" s="80">
        <f t="shared" si="36"/>
        <v>417917.46628814761</v>
      </c>
      <c r="BY50" s="95">
        <v>44</v>
      </c>
      <c r="BZ50" s="207" t="s">
        <v>19</v>
      </c>
      <c r="CA50" s="155">
        <v>42898</v>
      </c>
      <c r="CB50" s="155">
        <v>5414</v>
      </c>
      <c r="CC50" s="155">
        <v>3938</v>
      </c>
      <c r="CD50" s="28">
        <v>0.12620634994638444</v>
      </c>
      <c r="CE50" s="28">
        <v>9.1799151475593269E-2</v>
      </c>
      <c r="CF50" s="155">
        <v>1909461650</v>
      </c>
      <c r="CG50" s="155">
        <v>1632216260</v>
      </c>
      <c r="CH50" s="155">
        <v>352689.62874030293</v>
      </c>
      <c r="CI50" s="155">
        <v>414478.48146267142</v>
      </c>
      <c r="CK50" s="43" t="str">
        <f t="shared" si="37"/>
        <v>堺市北区</v>
      </c>
      <c r="CL50" s="91">
        <f t="shared" si="57"/>
        <v>0.11225822247612829</v>
      </c>
      <c r="CM50" s="102">
        <f t="shared" si="38"/>
        <v>0.112</v>
      </c>
      <c r="CN50" s="102">
        <f t="shared" si="53"/>
        <v>0.11042892470367528</v>
      </c>
      <c r="CO50" s="102">
        <f t="shared" si="40"/>
        <v>0.11</v>
      </c>
      <c r="CP50" s="157">
        <f t="shared" si="54"/>
        <v>0.20000000000000018</v>
      </c>
      <c r="CQ50" s="43" t="str">
        <f t="shared" si="42"/>
        <v>忠岡町</v>
      </c>
      <c r="CR50" s="91">
        <f t="shared" si="58"/>
        <v>7.1148825065274146E-2</v>
      </c>
      <c r="CS50" s="91">
        <f t="shared" si="43"/>
        <v>7.0999999999999994E-2</v>
      </c>
      <c r="CT50" s="102">
        <f t="shared" si="44"/>
        <v>6.3633253506671233E-2</v>
      </c>
      <c r="CU50" s="102">
        <f t="shared" si="45"/>
        <v>6.4000000000000001E-2</v>
      </c>
      <c r="CV50" s="157">
        <f t="shared" si="46"/>
        <v>0.69999999999999929</v>
      </c>
      <c r="CW50" s="44"/>
      <c r="CX50" s="91">
        <f t="shared" si="47"/>
        <v>0.123</v>
      </c>
      <c r="CY50" s="91">
        <f t="shared" si="48"/>
        <v>0.11899999999999999</v>
      </c>
      <c r="CZ50" s="158">
        <f t="shared" si="49"/>
        <v>0.40000000000000036</v>
      </c>
      <c r="DA50" s="91">
        <f t="shared" si="50"/>
        <v>7.8E-2</v>
      </c>
      <c r="DB50" s="91">
        <f t="shared" si="51"/>
        <v>7.6999999999999999E-2</v>
      </c>
      <c r="DC50" s="158">
        <f t="shared" si="52"/>
        <v>0.10000000000000009</v>
      </c>
      <c r="DD50" s="184">
        <v>0</v>
      </c>
    </row>
    <row r="51" spans="2:108" s="16" customFormat="1" ht="13.5" customHeight="1">
      <c r="B51" s="54">
        <v>45</v>
      </c>
      <c r="C51" s="207" t="s">
        <v>42</v>
      </c>
      <c r="D51" s="80">
        <v>59</v>
      </c>
      <c r="E51" s="80">
        <v>4</v>
      </c>
      <c r="F51" s="80">
        <v>1</v>
      </c>
      <c r="G51" s="55">
        <f t="shared" si="2"/>
        <v>6.7796610169491525E-2</v>
      </c>
      <c r="H51" s="55">
        <f t="shared" si="3"/>
        <v>1.6949152542372881E-2</v>
      </c>
      <c r="I51" s="80">
        <v>434310</v>
      </c>
      <c r="J51" s="80">
        <v>50280</v>
      </c>
      <c r="K51" s="80">
        <f t="shared" si="4"/>
        <v>108577.5</v>
      </c>
      <c r="L51" s="80">
        <f t="shared" si="5"/>
        <v>50280</v>
      </c>
      <c r="M51" s="80">
        <v>157</v>
      </c>
      <c r="N51" s="80">
        <v>22</v>
      </c>
      <c r="O51" s="80">
        <v>12</v>
      </c>
      <c r="P51" s="55">
        <f t="shared" si="6"/>
        <v>0.14012738853503184</v>
      </c>
      <c r="Q51" s="55">
        <f t="shared" si="7"/>
        <v>7.6433121019108277E-2</v>
      </c>
      <c r="R51" s="80">
        <v>8015660</v>
      </c>
      <c r="S51" s="80">
        <v>6828160</v>
      </c>
      <c r="T51" s="80">
        <f t="shared" si="8"/>
        <v>364348.18181818182</v>
      </c>
      <c r="U51" s="80">
        <f t="shared" si="9"/>
        <v>569013.33333333337</v>
      </c>
      <c r="V51" s="80">
        <v>5435</v>
      </c>
      <c r="W51" s="80">
        <v>241</v>
      </c>
      <c r="X51" s="80">
        <v>116</v>
      </c>
      <c r="Y51" s="55">
        <f t="shared" si="10"/>
        <v>4.4342226310947565E-2</v>
      </c>
      <c r="Z51" s="55">
        <f t="shared" si="11"/>
        <v>2.1343146274149034E-2</v>
      </c>
      <c r="AA51" s="80">
        <v>60365790</v>
      </c>
      <c r="AB51" s="80">
        <v>44795730</v>
      </c>
      <c r="AC51" s="80">
        <f t="shared" si="12"/>
        <v>250480.45643153528</v>
      </c>
      <c r="AD51" s="80">
        <f t="shared" si="13"/>
        <v>386170.08620689658</v>
      </c>
      <c r="AE51" s="80">
        <v>4697</v>
      </c>
      <c r="AF51" s="80">
        <v>411</v>
      </c>
      <c r="AG51" s="80">
        <v>240</v>
      </c>
      <c r="AH51" s="55">
        <f t="shared" si="14"/>
        <v>8.7502661273153079E-2</v>
      </c>
      <c r="AI51" s="55">
        <f t="shared" si="15"/>
        <v>5.109644453906749E-2</v>
      </c>
      <c r="AJ51" s="80">
        <v>98792830</v>
      </c>
      <c r="AK51" s="80">
        <v>83389590</v>
      </c>
      <c r="AL51" s="80">
        <f t="shared" si="16"/>
        <v>240371.84914841849</v>
      </c>
      <c r="AM51" s="80">
        <f t="shared" si="17"/>
        <v>347456.625</v>
      </c>
      <c r="AN51" s="80">
        <v>3260</v>
      </c>
      <c r="AO51" s="80">
        <v>574</v>
      </c>
      <c r="AP51" s="80">
        <v>373</v>
      </c>
      <c r="AQ51" s="55">
        <f t="shared" si="18"/>
        <v>0.17607361963190185</v>
      </c>
      <c r="AR51" s="55">
        <f t="shared" si="19"/>
        <v>0.11441717791411044</v>
      </c>
      <c r="AS51" s="80">
        <v>173920070</v>
      </c>
      <c r="AT51" s="80">
        <v>131241470</v>
      </c>
      <c r="AU51" s="80">
        <f t="shared" si="20"/>
        <v>302996.63763066201</v>
      </c>
      <c r="AV51" s="80">
        <f t="shared" si="21"/>
        <v>351853.80697050941</v>
      </c>
      <c r="AW51" s="80">
        <v>1546</v>
      </c>
      <c r="AX51" s="80">
        <v>449</v>
      </c>
      <c r="AY51" s="80">
        <v>319</v>
      </c>
      <c r="AZ51" s="55">
        <f t="shared" si="22"/>
        <v>0.29042690815006467</v>
      </c>
      <c r="BA51" s="55">
        <f t="shared" si="23"/>
        <v>0.20633893919793014</v>
      </c>
      <c r="BB51" s="80">
        <v>143615430</v>
      </c>
      <c r="BC51" s="80">
        <v>124261930</v>
      </c>
      <c r="BD51" s="80">
        <f t="shared" si="24"/>
        <v>319856.19153674832</v>
      </c>
      <c r="BE51" s="80">
        <f t="shared" si="25"/>
        <v>389535.83072100312</v>
      </c>
      <c r="BF51" s="80">
        <v>527</v>
      </c>
      <c r="BG51" s="80">
        <v>158</v>
      </c>
      <c r="BH51" s="80">
        <v>121</v>
      </c>
      <c r="BI51" s="55">
        <f t="shared" si="26"/>
        <v>0.29981024667931688</v>
      </c>
      <c r="BJ51" s="55">
        <f t="shared" si="27"/>
        <v>0.22960151802656548</v>
      </c>
      <c r="BK51" s="80">
        <v>51758700</v>
      </c>
      <c r="BL51" s="80">
        <v>47692860</v>
      </c>
      <c r="BM51" s="80">
        <f t="shared" si="28"/>
        <v>327586.70886075951</v>
      </c>
      <c r="BN51" s="80">
        <f t="shared" si="29"/>
        <v>394155.86776859505</v>
      </c>
      <c r="BO51" s="80">
        <f t="shared" si="55"/>
        <v>15681</v>
      </c>
      <c r="BP51" s="80">
        <f t="shared" si="55"/>
        <v>1859</v>
      </c>
      <c r="BQ51" s="80">
        <f t="shared" si="55"/>
        <v>1182</v>
      </c>
      <c r="BR51" s="55">
        <f t="shared" si="32"/>
        <v>0.11855111281168293</v>
      </c>
      <c r="BS51" s="55">
        <f t="shared" si="33"/>
        <v>7.5377845800650475E-2</v>
      </c>
      <c r="BT51" s="80">
        <f t="shared" si="56"/>
        <v>536902790</v>
      </c>
      <c r="BU51" s="80">
        <f t="shared" si="56"/>
        <v>438260020</v>
      </c>
      <c r="BV51" s="80">
        <f t="shared" si="35"/>
        <v>288812.68961807422</v>
      </c>
      <c r="BW51" s="80">
        <f t="shared" si="36"/>
        <v>370778.35871404398</v>
      </c>
      <c r="BY51" s="95">
        <v>45</v>
      </c>
      <c r="BZ51" s="207" t="s">
        <v>42</v>
      </c>
      <c r="CA51" s="155">
        <v>14920</v>
      </c>
      <c r="CB51" s="155">
        <v>1685</v>
      </c>
      <c r="CC51" s="155">
        <v>1074</v>
      </c>
      <c r="CD51" s="28">
        <v>0.11293565683646113</v>
      </c>
      <c r="CE51" s="28">
        <v>7.1983914209115277E-2</v>
      </c>
      <c r="CF51" s="155">
        <v>474854250</v>
      </c>
      <c r="CG51" s="155">
        <v>394517250</v>
      </c>
      <c r="CH51" s="155">
        <v>281812.61127596442</v>
      </c>
      <c r="CI51" s="155">
        <v>367334.49720670393</v>
      </c>
      <c r="CK51" s="43" t="str">
        <f t="shared" si="37"/>
        <v>堺市美原区</v>
      </c>
      <c r="CL51" s="91">
        <f t="shared" si="57"/>
        <v>0.11171929824561404</v>
      </c>
      <c r="CM51" s="102">
        <f t="shared" si="38"/>
        <v>0.112</v>
      </c>
      <c r="CN51" s="102">
        <f t="shared" si="53"/>
        <v>0.1124251497005988</v>
      </c>
      <c r="CO51" s="102">
        <f t="shared" si="40"/>
        <v>0.112</v>
      </c>
      <c r="CP51" s="157">
        <f t="shared" si="54"/>
        <v>0</v>
      </c>
      <c r="CQ51" s="43" t="str">
        <f t="shared" si="42"/>
        <v>西成区</v>
      </c>
      <c r="CR51" s="91">
        <f t="shared" si="58"/>
        <v>7.08732249566279E-2</v>
      </c>
      <c r="CS51" s="91">
        <f t="shared" si="43"/>
        <v>7.0999999999999994E-2</v>
      </c>
      <c r="CT51" s="102">
        <f t="shared" si="44"/>
        <v>6.6962511590939203E-2</v>
      </c>
      <c r="CU51" s="102">
        <f t="shared" si="45"/>
        <v>6.7000000000000004E-2</v>
      </c>
      <c r="CV51" s="157">
        <f t="shared" si="46"/>
        <v>0.39999999999999897</v>
      </c>
      <c r="CW51" s="44"/>
      <c r="CX51" s="91">
        <f t="shared" si="47"/>
        <v>0.123</v>
      </c>
      <c r="CY51" s="91">
        <f t="shared" si="48"/>
        <v>0.11899999999999999</v>
      </c>
      <c r="CZ51" s="158">
        <f t="shared" si="49"/>
        <v>0.40000000000000036</v>
      </c>
      <c r="DA51" s="91">
        <f t="shared" si="50"/>
        <v>7.8E-2</v>
      </c>
      <c r="DB51" s="91">
        <f t="shared" si="51"/>
        <v>7.6999999999999999E-2</v>
      </c>
      <c r="DC51" s="158">
        <f t="shared" si="52"/>
        <v>0.10000000000000009</v>
      </c>
      <c r="DD51" s="184">
        <v>0</v>
      </c>
    </row>
    <row r="52" spans="2:108" s="16" customFormat="1" ht="13.5" customHeight="1">
      <c r="B52" s="54">
        <v>46</v>
      </c>
      <c r="C52" s="207" t="s">
        <v>22</v>
      </c>
      <c r="D52" s="80">
        <v>19</v>
      </c>
      <c r="E52" s="80">
        <v>6</v>
      </c>
      <c r="F52" s="80">
        <v>1</v>
      </c>
      <c r="G52" s="55">
        <f t="shared" si="2"/>
        <v>0.31578947368421051</v>
      </c>
      <c r="H52" s="55">
        <f t="shared" si="3"/>
        <v>5.2631578947368418E-2</v>
      </c>
      <c r="I52" s="80">
        <v>266060</v>
      </c>
      <c r="J52" s="80">
        <v>155630</v>
      </c>
      <c r="K52" s="80">
        <f t="shared" si="4"/>
        <v>44343.333333333336</v>
      </c>
      <c r="L52" s="80">
        <f t="shared" si="5"/>
        <v>155630</v>
      </c>
      <c r="M52" s="80">
        <v>173</v>
      </c>
      <c r="N52" s="80">
        <v>23</v>
      </c>
      <c r="O52" s="80">
        <v>8</v>
      </c>
      <c r="P52" s="55">
        <f t="shared" si="6"/>
        <v>0.13294797687861271</v>
      </c>
      <c r="Q52" s="55">
        <f t="shared" si="7"/>
        <v>4.6242774566473986E-2</v>
      </c>
      <c r="R52" s="80">
        <v>10250020</v>
      </c>
      <c r="S52" s="80">
        <v>4957330</v>
      </c>
      <c r="T52" s="80">
        <f t="shared" si="8"/>
        <v>445653.04347826086</v>
      </c>
      <c r="U52" s="80">
        <f t="shared" si="9"/>
        <v>619666.25</v>
      </c>
      <c r="V52" s="80">
        <v>7170</v>
      </c>
      <c r="W52" s="80">
        <v>363</v>
      </c>
      <c r="X52" s="80">
        <v>132</v>
      </c>
      <c r="Y52" s="55">
        <f t="shared" si="10"/>
        <v>5.0627615062761505E-2</v>
      </c>
      <c r="Z52" s="55">
        <f t="shared" si="11"/>
        <v>1.8410041841004185E-2</v>
      </c>
      <c r="AA52" s="80">
        <v>66866480</v>
      </c>
      <c r="AB52" s="80">
        <v>43569090</v>
      </c>
      <c r="AC52" s="80">
        <f t="shared" si="12"/>
        <v>184205.17906336088</v>
      </c>
      <c r="AD52" s="80">
        <f t="shared" si="13"/>
        <v>330068.86363636365</v>
      </c>
      <c r="AE52" s="80">
        <v>5986</v>
      </c>
      <c r="AF52" s="80">
        <v>516</v>
      </c>
      <c r="AG52" s="80">
        <v>201</v>
      </c>
      <c r="AH52" s="55">
        <f t="shared" si="14"/>
        <v>8.6201135983962576E-2</v>
      </c>
      <c r="AI52" s="55">
        <f t="shared" si="15"/>
        <v>3.3578349482124958E-2</v>
      </c>
      <c r="AJ52" s="80">
        <v>120868520</v>
      </c>
      <c r="AK52" s="80">
        <v>72037030</v>
      </c>
      <c r="AL52" s="80">
        <f t="shared" si="16"/>
        <v>234241.31782945737</v>
      </c>
      <c r="AM52" s="80">
        <f t="shared" si="17"/>
        <v>358393.18407960201</v>
      </c>
      <c r="AN52" s="80">
        <v>4005</v>
      </c>
      <c r="AO52" s="80">
        <v>712</v>
      </c>
      <c r="AP52" s="80">
        <v>318</v>
      </c>
      <c r="AQ52" s="55">
        <f t="shared" si="18"/>
        <v>0.17777777777777778</v>
      </c>
      <c r="AR52" s="55">
        <f t="shared" si="19"/>
        <v>7.9400749063670409E-2</v>
      </c>
      <c r="AS52" s="80">
        <v>177579140</v>
      </c>
      <c r="AT52" s="80">
        <v>113440730</v>
      </c>
      <c r="AU52" s="80">
        <f t="shared" si="20"/>
        <v>249408.90449438203</v>
      </c>
      <c r="AV52" s="80">
        <f t="shared" si="21"/>
        <v>356731.85534591193</v>
      </c>
      <c r="AW52" s="80">
        <v>1970</v>
      </c>
      <c r="AX52" s="80">
        <v>516</v>
      </c>
      <c r="AY52" s="80">
        <v>303</v>
      </c>
      <c r="AZ52" s="55">
        <f t="shared" si="22"/>
        <v>0.26192893401015227</v>
      </c>
      <c r="BA52" s="55">
        <f t="shared" si="23"/>
        <v>0.15380710659898478</v>
      </c>
      <c r="BB52" s="80">
        <v>135275880</v>
      </c>
      <c r="BC52" s="80">
        <v>106269780</v>
      </c>
      <c r="BD52" s="80">
        <f t="shared" si="24"/>
        <v>262162.5581395349</v>
      </c>
      <c r="BE52" s="80">
        <f t="shared" si="25"/>
        <v>350725.34653465345</v>
      </c>
      <c r="BF52" s="80">
        <v>832</v>
      </c>
      <c r="BG52" s="80">
        <v>269</v>
      </c>
      <c r="BH52" s="80">
        <v>179</v>
      </c>
      <c r="BI52" s="55">
        <f t="shared" si="26"/>
        <v>0.32331730769230771</v>
      </c>
      <c r="BJ52" s="55">
        <f t="shared" si="27"/>
        <v>0.21514423076923078</v>
      </c>
      <c r="BK52" s="80">
        <v>91461780</v>
      </c>
      <c r="BL52" s="80">
        <v>75421520</v>
      </c>
      <c r="BM52" s="80">
        <f t="shared" si="28"/>
        <v>340006.61710037175</v>
      </c>
      <c r="BN52" s="80">
        <f t="shared" si="29"/>
        <v>421349.27374301676</v>
      </c>
      <c r="BO52" s="80">
        <f t="shared" si="55"/>
        <v>20155</v>
      </c>
      <c r="BP52" s="80">
        <f t="shared" si="55"/>
        <v>2405</v>
      </c>
      <c r="BQ52" s="80">
        <f t="shared" si="55"/>
        <v>1142</v>
      </c>
      <c r="BR52" s="55">
        <f t="shared" si="32"/>
        <v>0.11932522947159514</v>
      </c>
      <c r="BS52" s="55">
        <f t="shared" si="33"/>
        <v>5.6660878193996525E-2</v>
      </c>
      <c r="BT52" s="80">
        <f t="shared" si="56"/>
        <v>602567880</v>
      </c>
      <c r="BU52" s="80">
        <f t="shared" si="56"/>
        <v>415851110</v>
      </c>
      <c r="BV52" s="80">
        <f t="shared" si="35"/>
        <v>250547.97505197505</v>
      </c>
      <c r="BW52" s="80">
        <f t="shared" si="36"/>
        <v>364142.82837127848</v>
      </c>
      <c r="BY52" s="95">
        <v>46</v>
      </c>
      <c r="BZ52" s="207" t="s">
        <v>22</v>
      </c>
      <c r="CA52" s="155">
        <v>19066</v>
      </c>
      <c r="CB52" s="155">
        <v>2237</v>
      </c>
      <c r="CC52" s="155">
        <v>1061</v>
      </c>
      <c r="CD52" s="28">
        <v>0.1173292772474562</v>
      </c>
      <c r="CE52" s="28">
        <v>5.5648798909052763E-2</v>
      </c>
      <c r="CF52" s="155">
        <v>548119190</v>
      </c>
      <c r="CG52" s="155">
        <v>391610710</v>
      </c>
      <c r="CH52" s="155">
        <v>245024.22440768886</v>
      </c>
      <c r="CI52" s="155">
        <v>369095.86239396798</v>
      </c>
      <c r="CK52" s="43" t="str">
        <f t="shared" si="37"/>
        <v>忠岡町</v>
      </c>
      <c r="CL52" s="91">
        <f t="shared" si="57"/>
        <v>0.10998694516971279</v>
      </c>
      <c r="CM52" s="102">
        <f t="shared" si="38"/>
        <v>0.11</v>
      </c>
      <c r="CN52" s="102">
        <f t="shared" si="53"/>
        <v>9.510776599384195E-2</v>
      </c>
      <c r="CO52" s="102">
        <f t="shared" si="40"/>
        <v>9.5000000000000001E-2</v>
      </c>
      <c r="CP52" s="157">
        <f t="shared" si="54"/>
        <v>1.5</v>
      </c>
      <c r="CQ52" s="43" t="str">
        <f t="shared" si="42"/>
        <v>大東市</v>
      </c>
      <c r="CR52" s="91">
        <f t="shared" si="58"/>
        <v>7.0624874422342776E-2</v>
      </c>
      <c r="CS52" s="91">
        <f t="shared" si="43"/>
        <v>7.0999999999999994E-2</v>
      </c>
      <c r="CT52" s="102">
        <f t="shared" si="44"/>
        <v>6.7340963534735163E-2</v>
      </c>
      <c r="CU52" s="102">
        <f t="shared" si="45"/>
        <v>6.7000000000000004E-2</v>
      </c>
      <c r="CV52" s="157">
        <f t="shared" si="46"/>
        <v>0.39999999999999897</v>
      </c>
      <c r="CW52" s="44"/>
      <c r="CX52" s="91">
        <f t="shared" si="47"/>
        <v>0.123</v>
      </c>
      <c r="CY52" s="91">
        <f t="shared" si="48"/>
        <v>0.11899999999999999</v>
      </c>
      <c r="CZ52" s="158">
        <f t="shared" si="49"/>
        <v>0.40000000000000036</v>
      </c>
      <c r="DA52" s="91">
        <f t="shared" si="50"/>
        <v>7.8E-2</v>
      </c>
      <c r="DB52" s="91">
        <f t="shared" si="51"/>
        <v>7.6999999999999999E-2</v>
      </c>
      <c r="DC52" s="158">
        <f t="shared" si="52"/>
        <v>0.10000000000000009</v>
      </c>
      <c r="DD52" s="184">
        <v>0</v>
      </c>
    </row>
    <row r="53" spans="2:108" s="16" customFormat="1" ht="13.5" customHeight="1">
      <c r="B53" s="54">
        <v>47</v>
      </c>
      <c r="C53" s="207" t="s">
        <v>14</v>
      </c>
      <c r="D53" s="80">
        <v>21</v>
      </c>
      <c r="E53" s="80">
        <v>2</v>
      </c>
      <c r="F53" s="80">
        <v>2</v>
      </c>
      <c r="G53" s="55">
        <f t="shared" si="2"/>
        <v>9.5238095238095233E-2</v>
      </c>
      <c r="H53" s="55">
        <f t="shared" si="3"/>
        <v>9.5238095238095233E-2</v>
      </c>
      <c r="I53" s="80">
        <v>1368030</v>
      </c>
      <c r="J53" s="80">
        <v>749280</v>
      </c>
      <c r="K53" s="80">
        <f t="shared" si="4"/>
        <v>684015</v>
      </c>
      <c r="L53" s="80">
        <f t="shared" si="5"/>
        <v>374640</v>
      </c>
      <c r="M53" s="80">
        <v>178</v>
      </c>
      <c r="N53" s="80">
        <v>20</v>
      </c>
      <c r="O53" s="80">
        <v>12</v>
      </c>
      <c r="P53" s="55">
        <f t="shared" si="6"/>
        <v>0.11235955056179775</v>
      </c>
      <c r="Q53" s="55">
        <f t="shared" si="7"/>
        <v>6.741573033707865E-2</v>
      </c>
      <c r="R53" s="80">
        <v>13664830</v>
      </c>
      <c r="S53" s="80">
        <v>10402040</v>
      </c>
      <c r="T53" s="80">
        <f t="shared" si="8"/>
        <v>683241.5</v>
      </c>
      <c r="U53" s="80">
        <f t="shared" si="9"/>
        <v>866836.66666666663</v>
      </c>
      <c r="V53" s="80">
        <v>15305</v>
      </c>
      <c r="W53" s="80">
        <v>587</v>
      </c>
      <c r="X53" s="80">
        <v>275</v>
      </c>
      <c r="Y53" s="55">
        <f t="shared" si="10"/>
        <v>3.835347925514538E-2</v>
      </c>
      <c r="Z53" s="55">
        <f t="shared" si="11"/>
        <v>1.796798431885005E-2</v>
      </c>
      <c r="AA53" s="80">
        <v>155993560</v>
      </c>
      <c r="AB53" s="80">
        <v>94638410</v>
      </c>
      <c r="AC53" s="80">
        <f t="shared" si="12"/>
        <v>265747.12095400342</v>
      </c>
      <c r="AD53" s="80">
        <f t="shared" si="13"/>
        <v>344139.67272727273</v>
      </c>
      <c r="AE53" s="80">
        <v>13119</v>
      </c>
      <c r="AF53" s="80">
        <v>1084</v>
      </c>
      <c r="AG53" s="80">
        <v>558</v>
      </c>
      <c r="AH53" s="55">
        <f t="shared" si="14"/>
        <v>8.2628249104352472E-2</v>
      </c>
      <c r="AI53" s="55">
        <f t="shared" si="15"/>
        <v>4.2533729705008003E-2</v>
      </c>
      <c r="AJ53" s="80">
        <v>285347300</v>
      </c>
      <c r="AK53" s="80">
        <v>211295540</v>
      </c>
      <c r="AL53" s="80">
        <f t="shared" si="16"/>
        <v>263235.51660516608</v>
      </c>
      <c r="AM53" s="80">
        <f t="shared" si="17"/>
        <v>378665.84229390678</v>
      </c>
      <c r="AN53" s="80">
        <v>7716</v>
      </c>
      <c r="AO53" s="80">
        <v>1266</v>
      </c>
      <c r="AP53" s="80">
        <v>779</v>
      </c>
      <c r="AQ53" s="55">
        <f t="shared" si="18"/>
        <v>0.16407465007776051</v>
      </c>
      <c r="AR53" s="55">
        <f t="shared" si="19"/>
        <v>0.10095904613789529</v>
      </c>
      <c r="AS53" s="80">
        <v>314978740</v>
      </c>
      <c r="AT53" s="80">
        <v>263059280</v>
      </c>
      <c r="AU53" s="80">
        <f t="shared" si="20"/>
        <v>248798.37282780409</v>
      </c>
      <c r="AV53" s="80">
        <f t="shared" si="21"/>
        <v>337688.42105263157</v>
      </c>
      <c r="AW53" s="80">
        <v>3367</v>
      </c>
      <c r="AX53" s="80">
        <v>947</v>
      </c>
      <c r="AY53" s="80">
        <v>699</v>
      </c>
      <c r="AZ53" s="55">
        <f t="shared" si="22"/>
        <v>0.28125928125928124</v>
      </c>
      <c r="BA53" s="55">
        <f t="shared" si="23"/>
        <v>0.20760320760320761</v>
      </c>
      <c r="BB53" s="80">
        <v>271102530</v>
      </c>
      <c r="BC53" s="80">
        <v>244799410</v>
      </c>
      <c r="BD53" s="80">
        <f t="shared" si="24"/>
        <v>286275.11087645194</v>
      </c>
      <c r="BE53" s="80">
        <f t="shared" si="25"/>
        <v>350213.74821173103</v>
      </c>
      <c r="BF53" s="80">
        <v>1124</v>
      </c>
      <c r="BG53" s="80">
        <v>404</v>
      </c>
      <c r="BH53" s="80">
        <v>332</v>
      </c>
      <c r="BI53" s="55">
        <f t="shared" si="26"/>
        <v>0.35943060498220641</v>
      </c>
      <c r="BJ53" s="55">
        <f t="shared" si="27"/>
        <v>0.29537366548042704</v>
      </c>
      <c r="BK53" s="80">
        <v>140418840</v>
      </c>
      <c r="BL53" s="80">
        <v>132056570</v>
      </c>
      <c r="BM53" s="80">
        <f t="shared" si="28"/>
        <v>347571.38613861386</v>
      </c>
      <c r="BN53" s="80">
        <f t="shared" si="29"/>
        <v>397760.7530120482</v>
      </c>
      <c r="BO53" s="80">
        <f t="shared" si="55"/>
        <v>40830</v>
      </c>
      <c r="BP53" s="80">
        <f t="shared" si="55"/>
        <v>4310</v>
      </c>
      <c r="BQ53" s="80">
        <f t="shared" si="55"/>
        <v>2657</v>
      </c>
      <c r="BR53" s="55">
        <f t="shared" si="32"/>
        <v>0.10555963752143033</v>
      </c>
      <c r="BS53" s="55">
        <f t="shared" si="33"/>
        <v>6.5074699975508202E-2</v>
      </c>
      <c r="BT53" s="80">
        <f t="shared" si="56"/>
        <v>1182873830</v>
      </c>
      <c r="BU53" s="80">
        <f t="shared" si="56"/>
        <v>957000530</v>
      </c>
      <c r="BV53" s="80">
        <f t="shared" si="35"/>
        <v>274448.68445475638</v>
      </c>
      <c r="BW53" s="80">
        <f t="shared" si="36"/>
        <v>360180.85434700793</v>
      </c>
      <c r="BY53" s="95">
        <v>47</v>
      </c>
      <c r="BZ53" s="207" t="s">
        <v>14</v>
      </c>
      <c r="CA53" s="155">
        <v>38675</v>
      </c>
      <c r="CB53" s="155">
        <v>4078</v>
      </c>
      <c r="CC53" s="155">
        <v>2511</v>
      </c>
      <c r="CD53" s="28">
        <v>0.10544279250161603</v>
      </c>
      <c r="CE53" s="28">
        <v>6.4925662572721393E-2</v>
      </c>
      <c r="CF53" s="155">
        <v>1116750810</v>
      </c>
      <c r="CG53" s="155">
        <v>927443360</v>
      </c>
      <c r="CH53" s="155">
        <v>273847.67287886218</v>
      </c>
      <c r="CI53" s="155">
        <v>369352.1943448825</v>
      </c>
      <c r="CK53" s="43" t="str">
        <f t="shared" si="37"/>
        <v>柏原市</v>
      </c>
      <c r="CL53" s="91">
        <f t="shared" si="57"/>
        <v>0.1082067878184383</v>
      </c>
      <c r="CM53" s="102">
        <f t="shared" si="38"/>
        <v>0.108</v>
      </c>
      <c r="CN53" s="102">
        <f t="shared" si="53"/>
        <v>0.10672630009646585</v>
      </c>
      <c r="CO53" s="102">
        <f t="shared" si="40"/>
        <v>0.107</v>
      </c>
      <c r="CP53" s="157">
        <f t="shared" si="54"/>
        <v>0.10000000000000009</v>
      </c>
      <c r="CQ53" s="43" t="str">
        <f t="shared" si="42"/>
        <v>堺市美原区</v>
      </c>
      <c r="CR53" s="91">
        <f t="shared" si="58"/>
        <v>7.0456140350877189E-2</v>
      </c>
      <c r="CS53" s="91">
        <f t="shared" si="43"/>
        <v>7.0000000000000007E-2</v>
      </c>
      <c r="CT53" s="102">
        <f t="shared" si="44"/>
        <v>7.3502994011976047E-2</v>
      </c>
      <c r="CU53" s="102">
        <f t="shared" si="45"/>
        <v>7.3999999999999996E-2</v>
      </c>
      <c r="CV53" s="157">
        <f t="shared" si="46"/>
        <v>-0.39999999999999897</v>
      </c>
      <c r="CW53" s="44"/>
      <c r="CX53" s="91">
        <f t="shared" si="47"/>
        <v>0.123</v>
      </c>
      <c r="CY53" s="91">
        <f t="shared" si="48"/>
        <v>0.11899999999999999</v>
      </c>
      <c r="CZ53" s="158">
        <f t="shared" si="49"/>
        <v>0.40000000000000036</v>
      </c>
      <c r="DA53" s="91">
        <f t="shared" si="50"/>
        <v>7.8E-2</v>
      </c>
      <c r="DB53" s="91">
        <f t="shared" si="51"/>
        <v>7.6999999999999999E-2</v>
      </c>
      <c r="DC53" s="158">
        <f t="shared" si="52"/>
        <v>0.10000000000000009</v>
      </c>
      <c r="DD53" s="184">
        <v>0</v>
      </c>
    </row>
    <row r="54" spans="2:108" s="16" customFormat="1" ht="13.5" customHeight="1">
      <c r="B54" s="54">
        <v>48</v>
      </c>
      <c r="C54" s="207" t="s">
        <v>23</v>
      </c>
      <c r="D54" s="80">
        <v>10</v>
      </c>
      <c r="E54" s="80">
        <v>0</v>
      </c>
      <c r="F54" s="80">
        <v>0</v>
      </c>
      <c r="G54" s="55">
        <f t="shared" si="2"/>
        <v>0</v>
      </c>
      <c r="H54" s="55">
        <f t="shared" si="3"/>
        <v>0</v>
      </c>
      <c r="I54" s="80">
        <v>0</v>
      </c>
      <c r="J54" s="80">
        <v>0</v>
      </c>
      <c r="K54" s="80" t="str">
        <f t="shared" si="4"/>
        <v>-</v>
      </c>
      <c r="L54" s="80" t="str">
        <f t="shared" si="5"/>
        <v>-</v>
      </c>
      <c r="M54" s="80">
        <v>74</v>
      </c>
      <c r="N54" s="80">
        <v>7</v>
      </c>
      <c r="O54" s="80">
        <v>1</v>
      </c>
      <c r="P54" s="55">
        <f t="shared" si="6"/>
        <v>9.45945945945946E-2</v>
      </c>
      <c r="Q54" s="55">
        <f t="shared" si="7"/>
        <v>1.3513513513513514E-2</v>
      </c>
      <c r="R54" s="80">
        <v>759840</v>
      </c>
      <c r="S54" s="80">
        <v>289770</v>
      </c>
      <c r="T54" s="80">
        <f t="shared" si="8"/>
        <v>108548.57142857143</v>
      </c>
      <c r="U54" s="80">
        <f t="shared" si="9"/>
        <v>289770</v>
      </c>
      <c r="V54" s="80">
        <v>8088</v>
      </c>
      <c r="W54" s="80">
        <v>276</v>
      </c>
      <c r="X54" s="80">
        <v>118</v>
      </c>
      <c r="Y54" s="55">
        <f t="shared" si="10"/>
        <v>3.4124629080118693E-2</v>
      </c>
      <c r="Z54" s="55">
        <f t="shared" si="11"/>
        <v>1.4589515331355093E-2</v>
      </c>
      <c r="AA54" s="80">
        <v>60432670</v>
      </c>
      <c r="AB54" s="80">
        <v>37638970</v>
      </c>
      <c r="AC54" s="80">
        <f t="shared" si="12"/>
        <v>218958.94927536231</v>
      </c>
      <c r="AD54" s="80">
        <f t="shared" si="13"/>
        <v>318974.32203389832</v>
      </c>
      <c r="AE54" s="80">
        <v>6561</v>
      </c>
      <c r="AF54" s="80">
        <v>464</v>
      </c>
      <c r="AG54" s="80">
        <v>189</v>
      </c>
      <c r="AH54" s="55">
        <f t="shared" si="14"/>
        <v>7.0720926688004879E-2</v>
      </c>
      <c r="AI54" s="55">
        <f t="shared" si="15"/>
        <v>2.8806584362139918E-2</v>
      </c>
      <c r="AJ54" s="80">
        <v>106067970</v>
      </c>
      <c r="AK54" s="80">
        <v>64626730</v>
      </c>
      <c r="AL54" s="80">
        <f t="shared" si="16"/>
        <v>228594.76293103449</v>
      </c>
      <c r="AM54" s="80">
        <f t="shared" si="17"/>
        <v>341940.37037037039</v>
      </c>
      <c r="AN54" s="80">
        <v>4190</v>
      </c>
      <c r="AO54" s="80">
        <v>546</v>
      </c>
      <c r="AP54" s="80">
        <v>279</v>
      </c>
      <c r="AQ54" s="55">
        <f t="shared" si="18"/>
        <v>0.13031026252983294</v>
      </c>
      <c r="AR54" s="55">
        <f t="shared" si="19"/>
        <v>6.6587112171837715E-2</v>
      </c>
      <c r="AS54" s="80">
        <v>119541450</v>
      </c>
      <c r="AT54" s="80">
        <v>82900920</v>
      </c>
      <c r="AU54" s="80">
        <f t="shared" si="20"/>
        <v>218940.38461538462</v>
      </c>
      <c r="AV54" s="80">
        <f t="shared" si="21"/>
        <v>297135.91397849465</v>
      </c>
      <c r="AW54" s="80">
        <v>2106</v>
      </c>
      <c r="AX54" s="80">
        <v>477</v>
      </c>
      <c r="AY54" s="80">
        <v>301</v>
      </c>
      <c r="AZ54" s="55">
        <f t="shared" si="22"/>
        <v>0.2264957264957265</v>
      </c>
      <c r="BA54" s="55">
        <f t="shared" si="23"/>
        <v>0.14292497625830961</v>
      </c>
      <c r="BB54" s="80">
        <v>113328000</v>
      </c>
      <c r="BC54" s="80">
        <v>90379970</v>
      </c>
      <c r="BD54" s="80">
        <f t="shared" si="24"/>
        <v>237584.90566037735</v>
      </c>
      <c r="BE54" s="80">
        <f t="shared" si="25"/>
        <v>300265.68106312293</v>
      </c>
      <c r="BF54" s="80">
        <v>894</v>
      </c>
      <c r="BG54" s="80">
        <v>235</v>
      </c>
      <c r="BH54" s="80">
        <v>176</v>
      </c>
      <c r="BI54" s="55">
        <f t="shared" si="26"/>
        <v>0.26286353467561524</v>
      </c>
      <c r="BJ54" s="55">
        <f t="shared" si="27"/>
        <v>0.19686800894854586</v>
      </c>
      <c r="BK54" s="80">
        <v>68191510</v>
      </c>
      <c r="BL54" s="80">
        <v>52887950</v>
      </c>
      <c r="BM54" s="80">
        <f t="shared" si="28"/>
        <v>290176.63829787233</v>
      </c>
      <c r="BN54" s="80">
        <f t="shared" si="29"/>
        <v>300499.71590909088</v>
      </c>
      <c r="BO54" s="80">
        <f t="shared" si="55"/>
        <v>21923</v>
      </c>
      <c r="BP54" s="80">
        <f t="shared" si="55"/>
        <v>2005</v>
      </c>
      <c r="BQ54" s="80">
        <f t="shared" si="55"/>
        <v>1064</v>
      </c>
      <c r="BR54" s="55">
        <f t="shared" si="32"/>
        <v>9.1456461250741236E-2</v>
      </c>
      <c r="BS54" s="55">
        <f t="shared" si="33"/>
        <v>4.8533503626328516E-2</v>
      </c>
      <c r="BT54" s="80">
        <f t="shared" si="56"/>
        <v>468321440</v>
      </c>
      <c r="BU54" s="80">
        <f t="shared" si="56"/>
        <v>328724310</v>
      </c>
      <c r="BV54" s="80">
        <f t="shared" si="35"/>
        <v>233576.77805486284</v>
      </c>
      <c r="BW54" s="80">
        <f t="shared" si="36"/>
        <v>308951.41917293234</v>
      </c>
      <c r="BY54" s="95">
        <v>48</v>
      </c>
      <c r="BZ54" s="207" t="s">
        <v>23</v>
      </c>
      <c r="CA54" s="155">
        <v>20759</v>
      </c>
      <c r="CB54" s="155">
        <v>1937</v>
      </c>
      <c r="CC54" s="155">
        <v>1020</v>
      </c>
      <c r="CD54" s="28">
        <v>9.3308926248855922E-2</v>
      </c>
      <c r="CE54" s="28">
        <v>4.913531480321788E-2</v>
      </c>
      <c r="CF54" s="155">
        <v>406203250</v>
      </c>
      <c r="CG54" s="155">
        <v>305730550</v>
      </c>
      <c r="CH54" s="155">
        <v>209707.40836344863</v>
      </c>
      <c r="CI54" s="155">
        <v>299735.83333333331</v>
      </c>
      <c r="CK54" s="43" t="str">
        <f t="shared" si="37"/>
        <v>此花区</v>
      </c>
      <c r="CL54" s="91">
        <f t="shared" si="57"/>
        <v>0.1079136690647482</v>
      </c>
      <c r="CM54" s="102">
        <f t="shared" si="38"/>
        <v>0.108</v>
      </c>
      <c r="CN54" s="102">
        <f t="shared" si="53"/>
        <v>0.10733899151273091</v>
      </c>
      <c r="CO54" s="102">
        <f t="shared" si="40"/>
        <v>0.107</v>
      </c>
      <c r="CP54" s="157">
        <f t="shared" si="54"/>
        <v>0.10000000000000009</v>
      </c>
      <c r="CQ54" s="43" t="str">
        <f t="shared" si="42"/>
        <v>和泉市</v>
      </c>
      <c r="CR54" s="91">
        <f t="shared" si="58"/>
        <v>6.9763117771745195E-2</v>
      </c>
      <c r="CS54" s="91">
        <f t="shared" si="43"/>
        <v>7.0000000000000007E-2</v>
      </c>
      <c r="CT54" s="102">
        <f t="shared" si="44"/>
        <v>6.8805874840357592E-2</v>
      </c>
      <c r="CU54" s="102">
        <f t="shared" si="45"/>
        <v>6.9000000000000006E-2</v>
      </c>
      <c r="CV54" s="157">
        <f t="shared" si="46"/>
        <v>0.10000000000000009</v>
      </c>
      <c r="CW54" s="44"/>
      <c r="CX54" s="91">
        <f t="shared" si="47"/>
        <v>0.123</v>
      </c>
      <c r="CY54" s="91">
        <f t="shared" si="48"/>
        <v>0.11899999999999999</v>
      </c>
      <c r="CZ54" s="158">
        <f t="shared" si="49"/>
        <v>0.40000000000000036</v>
      </c>
      <c r="DA54" s="91">
        <f t="shared" si="50"/>
        <v>7.8E-2</v>
      </c>
      <c r="DB54" s="91">
        <f t="shared" si="51"/>
        <v>7.6999999999999999E-2</v>
      </c>
      <c r="DC54" s="158">
        <f t="shared" si="52"/>
        <v>0.10000000000000009</v>
      </c>
      <c r="DD54" s="184">
        <v>0</v>
      </c>
    </row>
    <row r="55" spans="2:108" s="16" customFormat="1" ht="13.5" customHeight="1">
      <c r="B55" s="54">
        <v>49</v>
      </c>
      <c r="C55" s="207" t="s">
        <v>24</v>
      </c>
      <c r="D55" s="80">
        <v>11</v>
      </c>
      <c r="E55" s="80">
        <v>3</v>
      </c>
      <c r="F55" s="80">
        <v>3</v>
      </c>
      <c r="G55" s="55">
        <f t="shared" si="2"/>
        <v>0.27272727272727271</v>
      </c>
      <c r="H55" s="55">
        <f t="shared" si="3"/>
        <v>0.27272727272727271</v>
      </c>
      <c r="I55" s="80">
        <v>725930</v>
      </c>
      <c r="J55" s="80">
        <v>585370</v>
      </c>
      <c r="K55" s="80">
        <f t="shared" si="4"/>
        <v>241976.66666666666</v>
      </c>
      <c r="L55" s="80">
        <f t="shared" si="5"/>
        <v>195123.33333333334</v>
      </c>
      <c r="M55" s="80">
        <v>42</v>
      </c>
      <c r="N55" s="80">
        <v>10</v>
      </c>
      <c r="O55" s="80">
        <v>6</v>
      </c>
      <c r="P55" s="55">
        <f t="shared" si="6"/>
        <v>0.23809523809523808</v>
      </c>
      <c r="Q55" s="55">
        <f t="shared" si="7"/>
        <v>0.14285714285714285</v>
      </c>
      <c r="R55" s="80">
        <v>2977470</v>
      </c>
      <c r="S55" s="80">
        <v>2602290</v>
      </c>
      <c r="T55" s="80">
        <f t="shared" si="8"/>
        <v>297747</v>
      </c>
      <c r="U55" s="80">
        <f t="shared" si="9"/>
        <v>433715</v>
      </c>
      <c r="V55" s="80">
        <v>7795</v>
      </c>
      <c r="W55" s="80">
        <v>352</v>
      </c>
      <c r="X55" s="80">
        <v>182</v>
      </c>
      <c r="Y55" s="55">
        <f t="shared" si="10"/>
        <v>4.5157152020525976E-2</v>
      </c>
      <c r="Z55" s="55">
        <f t="shared" si="11"/>
        <v>2.3348300192431046E-2</v>
      </c>
      <c r="AA55" s="80">
        <v>94392200</v>
      </c>
      <c r="AB55" s="80">
        <v>68441270</v>
      </c>
      <c r="AC55" s="80">
        <f t="shared" si="12"/>
        <v>268159.65909090912</v>
      </c>
      <c r="AD55" s="80">
        <f t="shared" si="13"/>
        <v>376050.93406593404</v>
      </c>
      <c r="AE55" s="80">
        <v>7162</v>
      </c>
      <c r="AF55" s="80">
        <v>679</v>
      </c>
      <c r="AG55" s="80">
        <v>381</v>
      </c>
      <c r="AH55" s="55">
        <f t="shared" si="14"/>
        <v>9.4805920134040766E-2</v>
      </c>
      <c r="AI55" s="55">
        <f t="shared" si="15"/>
        <v>5.319743088522759E-2</v>
      </c>
      <c r="AJ55" s="80">
        <v>178873050</v>
      </c>
      <c r="AK55" s="80">
        <v>136548200</v>
      </c>
      <c r="AL55" s="80">
        <f t="shared" si="16"/>
        <v>263436.00883652433</v>
      </c>
      <c r="AM55" s="80">
        <f t="shared" si="17"/>
        <v>358394.22572178475</v>
      </c>
      <c r="AN55" s="80">
        <v>4347</v>
      </c>
      <c r="AO55" s="80">
        <v>852</v>
      </c>
      <c r="AP55" s="80">
        <v>540</v>
      </c>
      <c r="AQ55" s="55">
        <f t="shared" si="18"/>
        <v>0.19599723947550035</v>
      </c>
      <c r="AR55" s="55">
        <f t="shared" si="19"/>
        <v>0.12422360248447205</v>
      </c>
      <c r="AS55" s="80">
        <v>226088430</v>
      </c>
      <c r="AT55" s="80">
        <v>184949080</v>
      </c>
      <c r="AU55" s="80">
        <f t="shared" si="20"/>
        <v>265362.00704225351</v>
      </c>
      <c r="AV55" s="80">
        <f t="shared" si="21"/>
        <v>342498.29629629629</v>
      </c>
      <c r="AW55" s="80">
        <v>1882</v>
      </c>
      <c r="AX55" s="80">
        <v>516</v>
      </c>
      <c r="AY55" s="80">
        <v>385</v>
      </c>
      <c r="AZ55" s="55">
        <f t="shared" si="22"/>
        <v>0.27417640807651433</v>
      </c>
      <c r="BA55" s="55">
        <f t="shared" si="23"/>
        <v>0.20456960680127523</v>
      </c>
      <c r="BB55" s="80">
        <v>160100610</v>
      </c>
      <c r="BC55" s="80">
        <v>142729590</v>
      </c>
      <c r="BD55" s="80">
        <f t="shared" si="24"/>
        <v>310272.5</v>
      </c>
      <c r="BE55" s="80">
        <f t="shared" si="25"/>
        <v>370726.20779220777</v>
      </c>
      <c r="BF55" s="80">
        <v>704</v>
      </c>
      <c r="BG55" s="80">
        <v>247</v>
      </c>
      <c r="BH55" s="80">
        <v>183</v>
      </c>
      <c r="BI55" s="55">
        <f t="shared" si="26"/>
        <v>0.35085227272727271</v>
      </c>
      <c r="BJ55" s="55">
        <f t="shared" si="27"/>
        <v>0.25994318181818182</v>
      </c>
      <c r="BK55" s="80">
        <v>74452620</v>
      </c>
      <c r="BL55" s="80">
        <v>64683070</v>
      </c>
      <c r="BM55" s="80">
        <f t="shared" si="28"/>
        <v>301427.61133603239</v>
      </c>
      <c r="BN55" s="80">
        <f t="shared" si="29"/>
        <v>353459.39890710381</v>
      </c>
      <c r="BO55" s="80">
        <f t="shared" si="55"/>
        <v>21943</v>
      </c>
      <c r="BP55" s="80">
        <f t="shared" si="55"/>
        <v>2659</v>
      </c>
      <c r="BQ55" s="80">
        <f t="shared" si="55"/>
        <v>1680</v>
      </c>
      <c r="BR55" s="55">
        <f t="shared" si="32"/>
        <v>0.12117759650002279</v>
      </c>
      <c r="BS55" s="55">
        <f t="shared" si="33"/>
        <v>7.6562001549469086E-2</v>
      </c>
      <c r="BT55" s="80">
        <f t="shared" si="56"/>
        <v>737610310</v>
      </c>
      <c r="BU55" s="80">
        <f t="shared" si="56"/>
        <v>600538870</v>
      </c>
      <c r="BV55" s="80">
        <f t="shared" si="35"/>
        <v>277401.39526137646</v>
      </c>
      <c r="BW55" s="80">
        <f t="shared" si="36"/>
        <v>357463.61309523811</v>
      </c>
      <c r="BY55" s="95">
        <v>49</v>
      </c>
      <c r="BZ55" s="207" t="s">
        <v>24</v>
      </c>
      <c r="CA55" s="155">
        <v>20958</v>
      </c>
      <c r="CB55" s="155">
        <v>2388</v>
      </c>
      <c r="CC55" s="155">
        <v>1553</v>
      </c>
      <c r="CD55" s="28">
        <v>0.1139421700543945</v>
      </c>
      <c r="CE55" s="28">
        <v>7.4100582116614175E-2</v>
      </c>
      <c r="CF55" s="155">
        <v>652390570</v>
      </c>
      <c r="CG55" s="155">
        <v>553366410</v>
      </c>
      <c r="CH55" s="155">
        <v>273195.38107202679</v>
      </c>
      <c r="CI55" s="155">
        <v>356320.93367675465</v>
      </c>
      <c r="CK55" s="43" t="str">
        <f t="shared" si="37"/>
        <v>堺市中区</v>
      </c>
      <c r="CL55" s="91">
        <f t="shared" si="57"/>
        <v>0.10741377566501467</v>
      </c>
      <c r="CM55" s="102">
        <f t="shared" si="38"/>
        <v>0.107</v>
      </c>
      <c r="CN55" s="102">
        <f t="shared" si="53"/>
        <v>0.10616567220340806</v>
      </c>
      <c r="CO55" s="102">
        <f t="shared" si="40"/>
        <v>0.106</v>
      </c>
      <c r="CP55" s="157">
        <f t="shared" si="54"/>
        <v>0.10000000000000009</v>
      </c>
      <c r="CQ55" s="43" t="str">
        <f t="shared" si="42"/>
        <v>熊取町</v>
      </c>
      <c r="CR55" s="91">
        <f t="shared" si="58"/>
        <v>6.8890401633764461E-2</v>
      </c>
      <c r="CS55" s="91">
        <f t="shared" si="43"/>
        <v>6.9000000000000006E-2</v>
      </c>
      <c r="CT55" s="102">
        <f t="shared" si="44"/>
        <v>6.8703405934804854E-2</v>
      </c>
      <c r="CU55" s="102">
        <f t="shared" si="45"/>
        <v>6.9000000000000006E-2</v>
      </c>
      <c r="CV55" s="157">
        <f t="shared" si="46"/>
        <v>0</v>
      </c>
      <c r="CW55" s="44"/>
      <c r="CX55" s="91">
        <f t="shared" si="47"/>
        <v>0.123</v>
      </c>
      <c r="CY55" s="91">
        <f t="shared" si="48"/>
        <v>0.11899999999999999</v>
      </c>
      <c r="CZ55" s="158">
        <f t="shared" si="49"/>
        <v>0.40000000000000036</v>
      </c>
      <c r="DA55" s="91">
        <f t="shared" si="50"/>
        <v>7.8E-2</v>
      </c>
      <c r="DB55" s="91">
        <f t="shared" si="51"/>
        <v>7.6999999999999999E-2</v>
      </c>
      <c r="DC55" s="158">
        <f t="shared" si="52"/>
        <v>0.10000000000000009</v>
      </c>
      <c r="DD55" s="184">
        <v>0</v>
      </c>
    </row>
    <row r="56" spans="2:108" s="16" customFormat="1" ht="13.5" customHeight="1">
      <c r="B56" s="54">
        <v>50</v>
      </c>
      <c r="C56" s="207" t="s">
        <v>15</v>
      </c>
      <c r="D56" s="80">
        <v>13</v>
      </c>
      <c r="E56" s="80">
        <v>2</v>
      </c>
      <c r="F56" s="80">
        <v>1</v>
      </c>
      <c r="G56" s="55">
        <f t="shared" si="2"/>
        <v>0.15384615384615385</v>
      </c>
      <c r="H56" s="55">
        <f t="shared" si="3"/>
        <v>7.6923076923076927E-2</v>
      </c>
      <c r="I56" s="80">
        <v>272810</v>
      </c>
      <c r="J56" s="80">
        <v>265340</v>
      </c>
      <c r="K56" s="80">
        <f t="shared" si="4"/>
        <v>136405</v>
      </c>
      <c r="L56" s="80">
        <f t="shared" si="5"/>
        <v>265340</v>
      </c>
      <c r="M56" s="80">
        <v>115</v>
      </c>
      <c r="N56" s="80">
        <v>23</v>
      </c>
      <c r="O56" s="80">
        <v>15</v>
      </c>
      <c r="P56" s="55">
        <f t="shared" si="6"/>
        <v>0.2</v>
      </c>
      <c r="Q56" s="55">
        <f t="shared" si="7"/>
        <v>0.13043478260869565</v>
      </c>
      <c r="R56" s="80">
        <v>8731650</v>
      </c>
      <c r="S56" s="80">
        <v>7216800</v>
      </c>
      <c r="T56" s="80">
        <f t="shared" si="8"/>
        <v>379636.95652173914</v>
      </c>
      <c r="U56" s="80">
        <f t="shared" si="9"/>
        <v>481120</v>
      </c>
      <c r="V56" s="80">
        <v>7404</v>
      </c>
      <c r="W56" s="80">
        <v>329</v>
      </c>
      <c r="X56" s="80">
        <v>158</v>
      </c>
      <c r="Y56" s="55">
        <f t="shared" si="10"/>
        <v>4.4435440302539167E-2</v>
      </c>
      <c r="Z56" s="55">
        <f t="shared" si="11"/>
        <v>2.1339816315505133E-2</v>
      </c>
      <c r="AA56" s="80">
        <v>74001680</v>
      </c>
      <c r="AB56" s="80">
        <v>49737700</v>
      </c>
      <c r="AC56" s="80">
        <f t="shared" si="12"/>
        <v>224929.11854103344</v>
      </c>
      <c r="AD56" s="80">
        <f t="shared" si="13"/>
        <v>314795.56962025317</v>
      </c>
      <c r="AE56" s="80">
        <v>6490</v>
      </c>
      <c r="AF56" s="80">
        <v>570</v>
      </c>
      <c r="AG56" s="80">
        <v>311</v>
      </c>
      <c r="AH56" s="55">
        <f t="shared" si="14"/>
        <v>8.7827426810477657E-2</v>
      </c>
      <c r="AI56" s="55">
        <f t="shared" si="15"/>
        <v>4.7919876733436055E-2</v>
      </c>
      <c r="AJ56" s="80">
        <v>144569770</v>
      </c>
      <c r="AK56" s="80">
        <v>113164830</v>
      </c>
      <c r="AL56" s="80">
        <f t="shared" si="16"/>
        <v>253631.17543859649</v>
      </c>
      <c r="AM56" s="80">
        <f t="shared" si="17"/>
        <v>363874.05144694535</v>
      </c>
      <c r="AN56" s="80">
        <v>3750</v>
      </c>
      <c r="AO56" s="80">
        <v>668</v>
      </c>
      <c r="AP56" s="80">
        <v>412</v>
      </c>
      <c r="AQ56" s="55">
        <f t="shared" si="18"/>
        <v>0.17813333333333334</v>
      </c>
      <c r="AR56" s="55">
        <f t="shared" si="19"/>
        <v>0.10986666666666667</v>
      </c>
      <c r="AS56" s="80">
        <v>176525050</v>
      </c>
      <c r="AT56" s="80">
        <v>151215750</v>
      </c>
      <c r="AU56" s="80">
        <f t="shared" si="20"/>
        <v>264259.05688622757</v>
      </c>
      <c r="AV56" s="80">
        <f t="shared" si="21"/>
        <v>367028.51941747573</v>
      </c>
      <c r="AW56" s="80">
        <v>1582</v>
      </c>
      <c r="AX56" s="80">
        <v>471</v>
      </c>
      <c r="AY56" s="80">
        <v>334</v>
      </c>
      <c r="AZ56" s="55">
        <f t="shared" si="22"/>
        <v>0.29772439949431101</v>
      </c>
      <c r="BA56" s="55">
        <f t="shared" si="23"/>
        <v>0.2111251580278129</v>
      </c>
      <c r="BB56" s="80">
        <v>131614120</v>
      </c>
      <c r="BC56" s="80">
        <v>113809860</v>
      </c>
      <c r="BD56" s="80">
        <f t="shared" si="24"/>
        <v>279435.49893842888</v>
      </c>
      <c r="BE56" s="80">
        <f t="shared" si="25"/>
        <v>340748.08383233531</v>
      </c>
      <c r="BF56" s="80">
        <v>554</v>
      </c>
      <c r="BG56" s="80">
        <v>217</v>
      </c>
      <c r="BH56" s="80">
        <v>175</v>
      </c>
      <c r="BI56" s="55">
        <f t="shared" si="26"/>
        <v>0.39169675090252709</v>
      </c>
      <c r="BJ56" s="55">
        <f t="shared" si="27"/>
        <v>0.31588447653429602</v>
      </c>
      <c r="BK56" s="80">
        <v>74260980</v>
      </c>
      <c r="BL56" s="80">
        <v>67410160</v>
      </c>
      <c r="BM56" s="80">
        <f t="shared" si="28"/>
        <v>342216.49769585254</v>
      </c>
      <c r="BN56" s="80">
        <f t="shared" si="29"/>
        <v>385200.91428571427</v>
      </c>
      <c r="BO56" s="80">
        <f t="shared" si="55"/>
        <v>19908</v>
      </c>
      <c r="BP56" s="80">
        <f t="shared" si="55"/>
        <v>2280</v>
      </c>
      <c r="BQ56" s="80">
        <f t="shared" si="55"/>
        <v>1406</v>
      </c>
      <c r="BR56" s="55">
        <f t="shared" si="32"/>
        <v>0.11452682338758288</v>
      </c>
      <c r="BS56" s="55">
        <f t="shared" si="33"/>
        <v>7.0624874422342776E-2</v>
      </c>
      <c r="BT56" s="80">
        <f t="shared" si="56"/>
        <v>609976060</v>
      </c>
      <c r="BU56" s="80">
        <f t="shared" si="56"/>
        <v>502820440</v>
      </c>
      <c r="BV56" s="80">
        <f t="shared" si="35"/>
        <v>267533.35964912281</v>
      </c>
      <c r="BW56" s="80">
        <f t="shared" si="36"/>
        <v>357624.77951635845</v>
      </c>
      <c r="BY56" s="95">
        <v>50</v>
      </c>
      <c r="BZ56" s="207" t="s">
        <v>15</v>
      </c>
      <c r="CA56" s="155">
        <v>18785</v>
      </c>
      <c r="CB56" s="155">
        <v>2055</v>
      </c>
      <c r="CC56" s="155">
        <v>1265</v>
      </c>
      <c r="CD56" s="28">
        <v>0.10939579451690179</v>
      </c>
      <c r="CE56" s="28">
        <v>6.7340963534735163E-2</v>
      </c>
      <c r="CF56" s="155">
        <v>535236500</v>
      </c>
      <c r="CG56" s="155">
        <v>441794700</v>
      </c>
      <c r="CH56" s="155">
        <v>260455.71776155717</v>
      </c>
      <c r="CI56" s="155">
        <v>349244.82213438733</v>
      </c>
      <c r="CK56" s="43" t="str">
        <f t="shared" si="37"/>
        <v>枚方市</v>
      </c>
      <c r="CL56" s="91">
        <f t="shared" si="57"/>
        <v>0.10729446935724962</v>
      </c>
      <c r="CM56" s="102">
        <f t="shared" si="38"/>
        <v>0.107</v>
      </c>
      <c r="CN56" s="102">
        <f t="shared" si="53"/>
        <v>0.10608335572379131</v>
      </c>
      <c r="CO56" s="102">
        <f t="shared" si="40"/>
        <v>0.106</v>
      </c>
      <c r="CP56" s="157">
        <f t="shared" si="54"/>
        <v>0.10000000000000009</v>
      </c>
      <c r="CQ56" s="43" t="str">
        <f t="shared" si="42"/>
        <v>柏原市</v>
      </c>
      <c r="CR56" s="91">
        <f t="shared" si="58"/>
        <v>6.7712223052028883E-2</v>
      </c>
      <c r="CS56" s="91">
        <f t="shared" si="43"/>
        <v>6.8000000000000005E-2</v>
      </c>
      <c r="CT56" s="102">
        <f t="shared" si="44"/>
        <v>6.6912216083486797E-2</v>
      </c>
      <c r="CU56" s="102">
        <f t="shared" si="45"/>
        <v>6.7000000000000004E-2</v>
      </c>
      <c r="CV56" s="157">
        <f t="shared" si="46"/>
        <v>0.10000000000000009</v>
      </c>
      <c r="CW56" s="44"/>
      <c r="CX56" s="91">
        <f t="shared" si="47"/>
        <v>0.123</v>
      </c>
      <c r="CY56" s="91">
        <f t="shared" si="48"/>
        <v>0.11899999999999999</v>
      </c>
      <c r="CZ56" s="158">
        <f t="shared" si="49"/>
        <v>0.40000000000000036</v>
      </c>
      <c r="DA56" s="91">
        <f t="shared" si="50"/>
        <v>7.8E-2</v>
      </c>
      <c r="DB56" s="91">
        <f t="shared" si="51"/>
        <v>7.6999999999999999E-2</v>
      </c>
      <c r="DC56" s="158">
        <f t="shared" si="52"/>
        <v>0.10000000000000009</v>
      </c>
      <c r="DD56" s="184">
        <v>0</v>
      </c>
    </row>
    <row r="57" spans="2:108" s="16" customFormat="1" ht="13.5" customHeight="1">
      <c r="B57" s="54">
        <v>51</v>
      </c>
      <c r="C57" s="207" t="s">
        <v>43</v>
      </c>
      <c r="D57" s="80">
        <v>49</v>
      </c>
      <c r="E57" s="80">
        <v>8</v>
      </c>
      <c r="F57" s="80">
        <v>2</v>
      </c>
      <c r="G57" s="55">
        <f t="shared" si="2"/>
        <v>0.16326530612244897</v>
      </c>
      <c r="H57" s="55">
        <f t="shared" si="3"/>
        <v>4.0816326530612242E-2</v>
      </c>
      <c r="I57" s="80">
        <v>742960</v>
      </c>
      <c r="J57" s="80">
        <v>338870</v>
      </c>
      <c r="K57" s="80">
        <f t="shared" si="4"/>
        <v>92870</v>
      </c>
      <c r="L57" s="80">
        <f t="shared" si="5"/>
        <v>169435</v>
      </c>
      <c r="M57" s="80">
        <v>146</v>
      </c>
      <c r="N57" s="80">
        <v>23</v>
      </c>
      <c r="O57" s="80">
        <v>16</v>
      </c>
      <c r="P57" s="55">
        <f t="shared" si="6"/>
        <v>0.15753424657534246</v>
      </c>
      <c r="Q57" s="55">
        <f t="shared" si="7"/>
        <v>0.1095890410958904</v>
      </c>
      <c r="R57" s="80">
        <v>10653840</v>
      </c>
      <c r="S57" s="80">
        <v>8975120</v>
      </c>
      <c r="T57" s="80">
        <f t="shared" si="8"/>
        <v>463210.4347826087</v>
      </c>
      <c r="U57" s="80">
        <f t="shared" si="9"/>
        <v>560945</v>
      </c>
      <c r="V57" s="80">
        <v>10278</v>
      </c>
      <c r="W57" s="80">
        <v>349</v>
      </c>
      <c r="X57" s="80">
        <v>196</v>
      </c>
      <c r="Y57" s="55">
        <f t="shared" si="10"/>
        <v>3.3956022572484916E-2</v>
      </c>
      <c r="Z57" s="55">
        <f t="shared" si="11"/>
        <v>1.9069857949017319E-2</v>
      </c>
      <c r="AA57" s="80">
        <v>97025940</v>
      </c>
      <c r="AB57" s="80">
        <v>74837610</v>
      </c>
      <c r="AC57" s="80">
        <f t="shared" si="12"/>
        <v>278011.28939828079</v>
      </c>
      <c r="AD57" s="80">
        <f t="shared" si="13"/>
        <v>381824.54081632651</v>
      </c>
      <c r="AE57" s="80">
        <v>7968</v>
      </c>
      <c r="AF57" s="80">
        <v>594</v>
      </c>
      <c r="AG57" s="80">
        <v>384</v>
      </c>
      <c r="AH57" s="55">
        <f t="shared" si="14"/>
        <v>7.4548192771084335E-2</v>
      </c>
      <c r="AI57" s="55">
        <f t="shared" si="15"/>
        <v>4.8192771084337352E-2</v>
      </c>
      <c r="AJ57" s="80">
        <v>181315300</v>
      </c>
      <c r="AK57" s="80">
        <v>141256480</v>
      </c>
      <c r="AL57" s="80">
        <f t="shared" si="16"/>
        <v>305244.61279461277</v>
      </c>
      <c r="AM57" s="80">
        <f t="shared" si="17"/>
        <v>367855.41666666669</v>
      </c>
      <c r="AN57" s="80">
        <v>5042</v>
      </c>
      <c r="AO57" s="80">
        <v>768</v>
      </c>
      <c r="AP57" s="80">
        <v>555</v>
      </c>
      <c r="AQ57" s="55">
        <f t="shared" si="18"/>
        <v>0.15232050773502578</v>
      </c>
      <c r="AR57" s="55">
        <f t="shared" si="19"/>
        <v>0.11007536691788973</v>
      </c>
      <c r="AS57" s="80">
        <v>197211830</v>
      </c>
      <c r="AT57" s="80">
        <v>175664530</v>
      </c>
      <c r="AU57" s="80">
        <f t="shared" si="20"/>
        <v>256786.23697916666</v>
      </c>
      <c r="AV57" s="80">
        <f t="shared" si="21"/>
        <v>316512.66666666669</v>
      </c>
      <c r="AW57" s="80">
        <v>2465</v>
      </c>
      <c r="AX57" s="80">
        <v>605</v>
      </c>
      <c r="AY57" s="80">
        <v>460</v>
      </c>
      <c r="AZ57" s="55">
        <f t="shared" si="22"/>
        <v>0.24543610547667344</v>
      </c>
      <c r="BA57" s="55">
        <f t="shared" si="23"/>
        <v>0.18661257606490872</v>
      </c>
      <c r="BB57" s="80">
        <v>181707420</v>
      </c>
      <c r="BC57" s="80">
        <v>166223490</v>
      </c>
      <c r="BD57" s="80">
        <f t="shared" si="24"/>
        <v>300342.84297520661</v>
      </c>
      <c r="BE57" s="80">
        <f t="shared" si="25"/>
        <v>361355.41304347827</v>
      </c>
      <c r="BF57" s="80">
        <v>943</v>
      </c>
      <c r="BG57" s="80">
        <v>304</v>
      </c>
      <c r="BH57" s="80">
        <v>263</v>
      </c>
      <c r="BI57" s="55">
        <f t="shared" si="26"/>
        <v>0.32237539766702017</v>
      </c>
      <c r="BJ57" s="55">
        <f t="shared" si="27"/>
        <v>0.27889713679745493</v>
      </c>
      <c r="BK57" s="80">
        <v>101103980</v>
      </c>
      <c r="BL57" s="80">
        <v>96969630</v>
      </c>
      <c r="BM57" s="80">
        <f t="shared" si="28"/>
        <v>332578.88157894736</v>
      </c>
      <c r="BN57" s="80">
        <f t="shared" si="29"/>
        <v>368705.81749049429</v>
      </c>
      <c r="BO57" s="80">
        <f t="shared" si="55"/>
        <v>26891</v>
      </c>
      <c r="BP57" s="80">
        <f t="shared" si="55"/>
        <v>2651</v>
      </c>
      <c r="BQ57" s="80">
        <f t="shared" si="55"/>
        <v>1876</v>
      </c>
      <c r="BR57" s="55">
        <f t="shared" si="32"/>
        <v>9.8583169090030121E-2</v>
      </c>
      <c r="BS57" s="55">
        <f t="shared" si="33"/>
        <v>6.9763117771745195E-2</v>
      </c>
      <c r="BT57" s="80">
        <f t="shared" si="56"/>
        <v>769761270</v>
      </c>
      <c r="BU57" s="80">
        <f t="shared" si="56"/>
        <v>664265730</v>
      </c>
      <c r="BV57" s="80">
        <f t="shared" si="35"/>
        <v>290366.37872500945</v>
      </c>
      <c r="BW57" s="80">
        <f t="shared" si="36"/>
        <v>354086.21002132195</v>
      </c>
      <c r="BY57" s="95">
        <v>51</v>
      </c>
      <c r="BZ57" s="207" t="s">
        <v>43</v>
      </c>
      <c r="CA57" s="155">
        <v>25056</v>
      </c>
      <c r="CB57" s="155">
        <v>2467</v>
      </c>
      <c r="CC57" s="155">
        <v>1724</v>
      </c>
      <c r="CD57" s="28">
        <v>9.8459450830140488E-2</v>
      </c>
      <c r="CE57" s="28">
        <v>6.8805874840357592E-2</v>
      </c>
      <c r="CF57" s="155">
        <v>725109090</v>
      </c>
      <c r="CG57" s="155">
        <v>623521510</v>
      </c>
      <c r="CH57" s="155">
        <v>293923.42521280906</v>
      </c>
      <c r="CI57" s="155">
        <v>361671.40951276105</v>
      </c>
      <c r="CK57" s="43" t="str">
        <f t="shared" si="37"/>
        <v>高槻市</v>
      </c>
      <c r="CL57" s="91">
        <f t="shared" si="57"/>
        <v>0.10727510517939587</v>
      </c>
      <c r="CM57" s="102">
        <f t="shared" si="38"/>
        <v>0.107</v>
      </c>
      <c r="CN57" s="102">
        <f t="shared" si="53"/>
        <v>0.1051717292038912</v>
      </c>
      <c r="CO57" s="102">
        <f t="shared" si="40"/>
        <v>0.105</v>
      </c>
      <c r="CP57" s="157">
        <f t="shared" si="54"/>
        <v>0.20000000000000018</v>
      </c>
      <c r="CQ57" s="43" t="str">
        <f t="shared" si="42"/>
        <v>岸和田市</v>
      </c>
      <c r="CR57" s="91">
        <f t="shared" si="58"/>
        <v>6.680840097925525E-2</v>
      </c>
      <c r="CS57" s="91">
        <f t="shared" si="43"/>
        <v>6.7000000000000004E-2</v>
      </c>
      <c r="CT57" s="102">
        <f t="shared" si="44"/>
        <v>6.3682494875155427E-2</v>
      </c>
      <c r="CU57" s="102">
        <f t="shared" si="45"/>
        <v>6.4000000000000001E-2</v>
      </c>
      <c r="CV57" s="157">
        <f t="shared" si="46"/>
        <v>0.30000000000000027</v>
      </c>
      <c r="CW57" s="44"/>
      <c r="CX57" s="91">
        <f t="shared" si="47"/>
        <v>0.123</v>
      </c>
      <c r="CY57" s="91">
        <f t="shared" si="48"/>
        <v>0.11899999999999999</v>
      </c>
      <c r="CZ57" s="158">
        <f t="shared" si="49"/>
        <v>0.40000000000000036</v>
      </c>
      <c r="DA57" s="91">
        <f t="shared" si="50"/>
        <v>7.8E-2</v>
      </c>
      <c r="DB57" s="91">
        <f t="shared" si="51"/>
        <v>7.6999999999999999E-2</v>
      </c>
      <c r="DC57" s="158">
        <f t="shared" si="52"/>
        <v>0.10000000000000009</v>
      </c>
      <c r="DD57" s="184">
        <v>0</v>
      </c>
    </row>
    <row r="58" spans="2:108" s="16" customFormat="1" ht="13.5" customHeight="1">
      <c r="B58" s="54">
        <v>52</v>
      </c>
      <c r="C58" s="207" t="s">
        <v>5</v>
      </c>
      <c r="D58" s="80">
        <v>7</v>
      </c>
      <c r="E58" s="80">
        <v>0</v>
      </c>
      <c r="F58" s="80">
        <v>0</v>
      </c>
      <c r="G58" s="55">
        <f t="shared" si="2"/>
        <v>0</v>
      </c>
      <c r="H58" s="55">
        <f t="shared" si="3"/>
        <v>0</v>
      </c>
      <c r="I58" s="80">
        <v>0</v>
      </c>
      <c r="J58" s="80">
        <v>0</v>
      </c>
      <c r="K58" s="80" t="str">
        <f t="shared" si="4"/>
        <v>-</v>
      </c>
      <c r="L58" s="80" t="str">
        <f t="shared" si="5"/>
        <v>-</v>
      </c>
      <c r="M58" s="80">
        <v>16</v>
      </c>
      <c r="N58" s="80">
        <v>4</v>
      </c>
      <c r="O58" s="80">
        <v>2</v>
      </c>
      <c r="P58" s="55">
        <f t="shared" si="6"/>
        <v>0.25</v>
      </c>
      <c r="Q58" s="55">
        <f t="shared" si="7"/>
        <v>0.125</v>
      </c>
      <c r="R58" s="80">
        <v>1263700</v>
      </c>
      <c r="S58" s="80">
        <v>1174410</v>
      </c>
      <c r="T58" s="80">
        <f t="shared" si="8"/>
        <v>315925</v>
      </c>
      <c r="U58" s="80">
        <f t="shared" si="9"/>
        <v>587205</v>
      </c>
      <c r="V58" s="80">
        <v>7928</v>
      </c>
      <c r="W58" s="80">
        <v>331</v>
      </c>
      <c r="X58" s="80">
        <v>166</v>
      </c>
      <c r="Y58" s="55">
        <f t="shared" si="10"/>
        <v>4.1750756811301713E-2</v>
      </c>
      <c r="Z58" s="55">
        <f t="shared" si="11"/>
        <v>2.0938446014127143E-2</v>
      </c>
      <c r="AA58" s="80">
        <v>96220210</v>
      </c>
      <c r="AB58" s="80">
        <v>68611290</v>
      </c>
      <c r="AC58" s="80">
        <f t="shared" si="12"/>
        <v>290695.49848942598</v>
      </c>
      <c r="AD58" s="80">
        <f t="shared" si="13"/>
        <v>413321.02409638552</v>
      </c>
      <c r="AE58" s="80">
        <v>6554</v>
      </c>
      <c r="AF58" s="80">
        <v>639</v>
      </c>
      <c r="AG58" s="80">
        <v>345</v>
      </c>
      <c r="AH58" s="55">
        <f t="shared" si="14"/>
        <v>9.7497711321330491E-2</v>
      </c>
      <c r="AI58" s="55">
        <f t="shared" si="15"/>
        <v>5.2639609398840402E-2</v>
      </c>
      <c r="AJ58" s="80">
        <v>154483390</v>
      </c>
      <c r="AK58" s="80">
        <v>131665020</v>
      </c>
      <c r="AL58" s="80">
        <f t="shared" si="16"/>
        <v>241758.04381846637</v>
      </c>
      <c r="AM58" s="80">
        <f t="shared" si="17"/>
        <v>381637.73913043475</v>
      </c>
      <c r="AN58" s="80">
        <v>4124</v>
      </c>
      <c r="AO58" s="80">
        <v>835</v>
      </c>
      <c r="AP58" s="80">
        <v>539</v>
      </c>
      <c r="AQ58" s="55">
        <f t="shared" si="18"/>
        <v>0.2024733268671193</v>
      </c>
      <c r="AR58" s="55">
        <f t="shared" si="19"/>
        <v>0.13069835111542191</v>
      </c>
      <c r="AS58" s="80">
        <v>236787460</v>
      </c>
      <c r="AT58" s="80">
        <v>202900060</v>
      </c>
      <c r="AU58" s="80">
        <f t="shared" si="20"/>
        <v>283577.79640718561</v>
      </c>
      <c r="AV58" s="80">
        <f t="shared" si="21"/>
        <v>376437.95918367349</v>
      </c>
      <c r="AW58" s="80">
        <v>2195</v>
      </c>
      <c r="AX58" s="80">
        <v>791</v>
      </c>
      <c r="AY58" s="80">
        <v>596</v>
      </c>
      <c r="AZ58" s="55">
        <f t="shared" si="22"/>
        <v>0.3603644646924829</v>
      </c>
      <c r="BA58" s="55">
        <f t="shared" si="23"/>
        <v>0.27152619589977223</v>
      </c>
      <c r="BB58" s="80">
        <v>247381910</v>
      </c>
      <c r="BC58" s="80">
        <v>225948620</v>
      </c>
      <c r="BD58" s="80">
        <f t="shared" si="24"/>
        <v>312745.77749683947</v>
      </c>
      <c r="BE58" s="80">
        <f t="shared" si="25"/>
        <v>379108.42281879194</v>
      </c>
      <c r="BF58" s="80">
        <v>930</v>
      </c>
      <c r="BG58" s="80">
        <v>408</v>
      </c>
      <c r="BH58" s="80">
        <v>347</v>
      </c>
      <c r="BI58" s="55">
        <f t="shared" si="26"/>
        <v>0.43870967741935485</v>
      </c>
      <c r="BJ58" s="55">
        <f t="shared" si="27"/>
        <v>0.37311827956989246</v>
      </c>
      <c r="BK58" s="80">
        <v>142201290</v>
      </c>
      <c r="BL58" s="80">
        <v>129891610</v>
      </c>
      <c r="BM58" s="80">
        <f t="shared" si="28"/>
        <v>348532.57352941175</v>
      </c>
      <c r="BN58" s="80">
        <f t="shared" si="29"/>
        <v>374327.40634005761</v>
      </c>
      <c r="BO58" s="80">
        <f t="shared" si="55"/>
        <v>21754</v>
      </c>
      <c r="BP58" s="80">
        <f t="shared" si="55"/>
        <v>3008</v>
      </c>
      <c r="BQ58" s="80">
        <f t="shared" si="55"/>
        <v>1995</v>
      </c>
      <c r="BR58" s="55">
        <f t="shared" si="32"/>
        <v>0.13827342098004963</v>
      </c>
      <c r="BS58" s="55">
        <f t="shared" si="33"/>
        <v>9.1707272225797554E-2</v>
      </c>
      <c r="BT58" s="80">
        <f t="shared" si="56"/>
        <v>878337960</v>
      </c>
      <c r="BU58" s="80">
        <f t="shared" si="56"/>
        <v>760191010</v>
      </c>
      <c r="BV58" s="80">
        <f t="shared" si="35"/>
        <v>292000.65159574465</v>
      </c>
      <c r="BW58" s="80">
        <f t="shared" si="36"/>
        <v>381048.12531328324</v>
      </c>
      <c r="BY58" s="95">
        <v>52</v>
      </c>
      <c r="BZ58" s="207" t="s">
        <v>5</v>
      </c>
      <c r="CA58" s="155">
        <v>20478</v>
      </c>
      <c r="CB58" s="155">
        <v>2781</v>
      </c>
      <c r="CC58" s="155">
        <v>1918</v>
      </c>
      <c r="CD58" s="28">
        <v>0.13580427776150014</v>
      </c>
      <c r="CE58" s="28">
        <v>9.3661490379919915E-2</v>
      </c>
      <c r="CF58" s="155">
        <v>819778850</v>
      </c>
      <c r="CG58" s="155">
        <v>719695300</v>
      </c>
      <c r="CH58" s="155">
        <v>294778.44300611288</v>
      </c>
      <c r="CI58" s="155">
        <v>375232.16892596456</v>
      </c>
      <c r="CK58" s="43" t="str">
        <f t="shared" si="37"/>
        <v>四條畷市</v>
      </c>
      <c r="CL58" s="91">
        <f t="shared" si="57"/>
        <v>0.1072466889199957</v>
      </c>
      <c r="CM58" s="102">
        <f t="shared" si="38"/>
        <v>0.107</v>
      </c>
      <c r="CN58" s="102">
        <f t="shared" si="53"/>
        <v>0.10281225093931458</v>
      </c>
      <c r="CO58" s="102">
        <f t="shared" si="40"/>
        <v>0.10299999999999999</v>
      </c>
      <c r="CP58" s="157">
        <f t="shared" si="54"/>
        <v>0.40000000000000036</v>
      </c>
      <c r="CQ58" s="43" t="str">
        <f t="shared" si="42"/>
        <v>大阪狭山市</v>
      </c>
      <c r="CR58" s="91">
        <f t="shared" si="58"/>
        <v>6.6747206282090008E-2</v>
      </c>
      <c r="CS58" s="91">
        <f t="shared" si="43"/>
        <v>6.7000000000000004E-2</v>
      </c>
      <c r="CT58" s="102">
        <f t="shared" si="44"/>
        <v>6.5782493368700262E-2</v>
      </c>
      <c r="CU58" s="102">
        <f t="shared" si="45"/>
        <v>6.6000000000000003E-2</v>
      </c>
      <c r="CV58" s="157">
        <f t="shared" si="46"/>
        <v>0.10000000000000009</v>
      </c>
      <c r="CW58" s="44"/>
      <c r="CX58" s="91">
        <f t="shared" si="47"/>
        <v>0.123</v>
      </c>
      <c r="CY58" s="91">
        <f t="shared" si="48"/>
        <v>0.11899999999999999</v>
      </c>
      <c r="CZ58" s="158">
        <f t="shared" si="49"/>
        <v>0.40000000000000036</v>
      </c>
      <c r="DA58" s="91">
        <f t="shared" si="50"/>
        <v>7.8E-2</v>
      </c>
      <c r="DB58" s="91">
        <f t="shared" si="51"/>
        <v>7.6999999999999999E-2</v>
      </c>
      <c r="DC58" s="158">
        <f t="shared" si="52"/>
        <v>0.10000000000000009</v>
      </c>
      <c r="DD58" s="184">
        <v>0</v>
      </c>
    </row>
    <row r="59" spans="2:108" s="16" customFormat="1" ht="13.5" customHeight="1">
      <c r="B59" s="54">
        <v>53</v>
      </c>
      <c r="C59" s="207" t="s">
        <v>20</v>
      </c>
      <c r="D59" s="80">
        <v>26</v>
      </c>
      <c r="E59" s="80">
        <v>6</v>
      </c>
      <c r="F59" s="80">
        <v>4</v>
      </c>
      <c r="G59" s="55">
        <f t="shared" si="2"/>
        <v>0.23076923076923078</v>
      </c>
      <c r="H59" s="55">
        <f t="shared" si="3"/>
        <v>0.15384615384615385</v>
      </c>
      <c r="I59" s="80">
        <v>2947770</v>
      </c>
      <c r="J59" s="80">
        <v>1955630</v>
      </c>
      <c r="K59" s="80">
        <f t="shared" si="4"/>
        <v>491295</v>
      </c>
      <c r="L59" s="80">
        <f t="shared" si="5"/>
        <v>488907.5</v>
      </c>
      <c r="M59" s="80">
        <v>81</v>
      </c>
      <c r="N59" s="80">
        <v>10</v>
      </c>
      <c r="O59" s="80">
        <v>3</v>
      </c>
      <c r="P59" s="55">
        <f t="shared" si="6"/>
        <v>0.12345679012345678</v>
      </c>
      <c r="Q59" s="55">
        <f t="shared" si="7"/>
        <v>3.7037037037037035E-2</v>
      </c>
      <c r="R59" s="80">
        <v>3314840</v>
      </c>
      <c r="S59" s="80">
        <v>3136080</v>
      </c>
      <c r="T59" s="80">
        <f t="shared" si="8"/>
        <v>331484</v>
      </c>
      <c r="U59" s="80">
        <f t="shared" si="9"/>
        <v>1045360</v>
      </c>
      <c r="V59" s="80">
        <v>4391</v>
      </c>
      <c r="W59" s="80">
        <v>164</v>
      </c>
      <c r="X59" s="80">
        <v>78</v>
      </c>
      <c r="Y59" s="55">
        <f t="shared" si="10"/>
        <v>3.7349123206558872E-2</v>
      </c>
      <c r="Z59" s="55">
        <f t="shared" si="11"/>
        <v>1.7763607378729219E-2</v>
      </c>
      <c r="AA59" s="80">
        <v>36305560</v>
      </c>
      <c r="AB59" s="80">
        <v>25112010</v>
      </c>
      <c r="AC59" s="80">
        <f t="shared" si="12"/>
        <v>221375.36585365853</v>
      </c>
      <c r="AD59" s="80">
        <f t="shared" si="13"/>
        <v>321948.84615384613</v>
      </c>
      <c r="AE59" s="80">
        <v>3721</v>
      </c>
      <c r="AF59" s="80">
        <v>322</v>
      </c>
      <c r="AG59" s="80">
        <v>176</v>
      </c>
      <c r="AH59" s="55">
        <f t="shared" si="14"/>
        <v>8.6535877452297766E-2</v>
      </c>
      <c r="AI59" s="55">
        <f t="shared" si="15"/>
        <v>4.7299113141628595E-2</v>
      </c>
      <c r="AJ59" s="80">
        <v>75666750</v>
      </c>
      <c r="AK59" s="80">
        <v>56553670</v>
      </c>
      <c r="AL59" s="80">
        <f t="shared" si="16"/>
        <v>234989.90683229815</v>
      </c>
      <c r="AM59" s="80">
        <f t="shared" si="17"/>
        <v>321327.67045454547</v>
      </c>
      <c r="AN59" s="80">
        <v>2349</v>
      </c>
      <c r="AO59" s="80">
        <v>367</v>
      </c>
      <c r="AP59" s="80">
        <v>237</v>
      </c>
      <c r="AQ59" s="55">
        <f t="shared" si="18"/>
        <v>0.15623669646658153</v>
      </c>
      <c r="AR59" s="55">
        <f t="shared" si="19"/>
        <v>0.10089399744572158</v>
      </c>
      <c r="AS59" s="80">
        <v>100485240</v>
      </c>
      <c r="AT59" s="80">
        <v>80075230</v>
      </c>
      <c r="AU59" s="80">
        <f t="shared" si="20"/>
        <v>273801.74386920984</v>
      </c>
      <c r="AV59" s="80">
        <f t="shared" si="21"/>
        <v>337870.16877637128</v>
      </c>
      <c r="AW59" s="80">
        <v>1074</v>
      </c>
      <c r="AX59" s="80">
        <v>296</v>
      </c>
      <c r="AY59" s="80">
        <v>201</v>
      </c>
      <c r="AZ59" s="55">
        <f t="shared" si="22"/>
        <v>0.27560521415270017</v>
      </c>
      <c r="BA59" s="55">
        <f t="shared" si="23"/>
        <v>0.18715083798882681</v>
      </c>
      <c r="BB59" s="80">
        <v>79913120</v>
      </c>
      <c r="BC59" s="80">
        <v>68284970</v>
      </c>
      <c r="BD59" s="80">
        <f t="shared" si="24"/>
        <v>269976.75675675675</v>
      </c>
      <c r="BE59" s="80">
        <f t="shared" si="25"/>
        <v>339726.21890547266</v>
      </c>
      <c r="BF59" s="80">
        <v>409</v>
      </c>
      <c r="BG59" s="80">
        <v>139</v>
      </c>
      <c r="BH59" s="80">
        <v>117</v>
      </c>
      <c r="BI59" s="55">
        <f t="shared" si="26"/>
        <v>0.33985330073349634</v>
      </c>
      <c r="BJ59" s="55">
        <f t="shared" si="27"/>
        <v>0.28606356968215157</v>
      </c>
      <c r="BK59" s="80">
        <v>46579310</v>
      </c>
      <c r="BL59" s="80">
        <v>44208990</v>
      </c>
      <c r="BM59" s="80">
        <f t="shared" si="28"/>
        <v>335102.94964028778</v>
      </c>
      <c r="BN59" s="80">
        <f t="shared" si="29"/>
        <v>377854.61538461538</v>
      </c>
      <c r="BO59" s="80">
        <f t="shared" si="55"/>
        <v>12051</v>
      </c>
      <c r="BP59" s="80">
        <f t="shared" si="55"/>
        <v>1304</v>
      </c>
      <c r="BQ59" s="80">
        <f t="shared" si="55"/>
        <v>816</v>
      </c>
      <c r="BR59" s="55">
        <f t="shared" si="32"/>
        <v>0.1082067878184383</v>
      </c>
      <c r="BS59" s="55">
        <f t="shared" si="33"/>
        <v>6.7712223052028883E-2</v>
      </c>
      <c r="BT59" s="80">
        <f t="shared" si="56"/>
        <v>345212590</v>
      </c>
      <c r="BU59" s="80">
        <f t="shared" si="56"/>
        <v>279326580</v>
      </c>
      <c r="BV59" s="80">
        <f t="shared" si="35"/>
        <v>264733.58128834359</v>
      </c>
      <c r="BW59" s="80">
        <f t="shared" si="36"/>
        <v>342311.98529411765</v>
      </c>
      <c r="BY59" s="95">
        <v>53</v>
      </c>
      <c r="BZ59" s="207" t="s">
        <v>20</v>
      </c>
      <c r="CA59" s="155">
        <v>11403</v>
      </c>
      <c r="CB59" s="155">
        <v>1217</v>
      </c>
      <c r="CC59" s="155">
        <v>763</v>
      </c>
      <c r="CD59" s="28">
        <v>0.10672630009646585</v>
      </c>
      <c r="CE59" s="28">
        <v>6.6912216083486797E-2</v>
      </c>
      <c r="CF59" s="155">
        <v>328787850</v>
      </c>
      <c r="CG59" s="155">
        <v>274470170</v>
      </c>
      <c r="CH59" s="155">
        <v>270162.57189811009</v>
      </c>
      <c r="CI59" s="155">
        <v>359724.99344692007</v>
      </c>
      <c r="CK59" s="43" t="str">
        <f t="shared" si="37"/>
        <v>寝屋川市</v>
      </c>
      <c r="CL59" s="91">
        <f t="shared" si="57"/>
        <v>0.10555963752143033</v>
      </c>
      <c r="CM59" s="102">
        <f t="shared" si="38"/>
        <v>0.106</v>
      </c>
      <c r="CN59" s="102">
        <f t="shared" si="53"/>
        <v>0.10544279250161603</v>
      </c>
      <c r="CO59" s="102">
        <f t="shared" si="40"/>
        <v>0.105</v>
      </c>
      <c r="CP59" s="157">
        <f t="shared" si="54"/>
        <v>0.10000000000000009</v>
      </c>
      <c r="CQ59" s="43" t="str">
        <f t="shared" si="42"/>
        <v>西区</v>
      </c>
      <c r="CR59" s="91">
        <f t="shared" si="58"/>
        <v>6.638115631691649E-2</v>
      </c>
      <c r="CS59" s="91">
        <f t="shared" si="43"/>
        <v>6.6000000000000003E-2</v>
      </c>
      <c r="CT59" s="102">
        <f t="shared" si="44"/>
        <v>6.9258671503060532E-2</v>
      </c>
      <c r="CU59" s="102">
        <f t="shared" si="45"/>
        <v>6.9000000000000006E-2</v>
      </c>
      <c r="CV59" s="157">
        <f t="shared" si="46"/>
        <v>-0.30000000000000027</v>
      </c>
      <c r="CW59" s="44"/>
      <c r="CX59" s="91">
        <f t="shared" si="47"/>
        <v>0.123</v>
      </c>
      <c r="CY59" s="91">
        <f t="shared" si="48"/>
        <v>0.11899999999999999</v>
      </c>
      <c r="CZ59" s="158">
        <f t="shared" si="49"/>
        <v>0.40000000000000036</v>
      </c>
      <c r="DA59" s="91">
        <f t="shared" si="50"/>
        <v>7.8E-2</v>
      </c>
      <c r="DB59" s="91">
        <f t="shared" si="51"/>
        <v>7.6999999999999999E-2</v>
      </c>
      <c r="DC59" s="158">
        <f t="shared" si="52"/>
        <v>0.10000000000000009</v>
      </c>
      <c r="DD59" s="184">
        <v>0</v>
      </c>
    </row>
    <row r="60" spans="2:108" s="16" customFormat="1" ht="13.5" customHeight="1">
      <c r="B60" s="54">
        <v>54</v>
      </c>
      <c r="C60" s="207" t="s">
        <v>25</v>
      </c>
      <c r="D60" s="80">
        <v>36</v>
      </c>
      <c r="E60" s="80">
        <v>7</v>
      </c>
      <c r="F60" s="80">
        <v>4</v>
      </c>
      <c r="G60" s="55">
        <f t="shared" si="2"/>
        <v>0.19444444444444445</v>
      </c>
      <c r="H60" s="55">
        <f t="shared" si="3"/>
        <v>0.1111111111111111</v>
      </c>
      <c r="I60" s="80">
        <v>3559440</v>
      </c>
      <c r="J60" s="80">
        <v>2608920</v>
      </c>
      <c r="K60" s="80">
        <f t="shared" si="4"/>
        <v>508491.42857142858</v>
      </c>
      <c r="L60" s="80">
        <f t="shared" si="5"/>
        <v>652230</v>
      </c>
      <c r="M60" s="80">
        <v>127</v>
      </c>
      <c r="N60" s="80">
        <v>25</v>
      </c>
      <c r="O60" s="80">
        <v>12</v>
      </c>
      <c r="P60" s="55">
        <f t="shared" si="6"/>
        <v>0.19685039370078741</v>
      </c>
      <c r="Q60" s="55">
        <f t="shared" si="7"/>
        <v>9.4488188976377951E-2</v>
      </c>
      <c r="R60" s="80">
        <v>9103910</v>
      </c>
      <c r="S60" s="80">
        <v>4800610</v>
      </c>
      <c r="T60" s="80">
        <f t="shared" si="8"/>
        <v>364156.4</v>
      </c>
      <c r="U60" s="80">
        <f t="shared" si="9"/>
        <v>400050.83333333331</v>
      </c>
      <c r="V60" s="80">
        <v>7258</v>
      </c>
      <c r="W60" s="80">
        <v>296</v>
      </c>
      <c r="X60" s="80">
        <v>153</v>
      </c>
      <c r="Y60" s="55">
        <f t="shared" si="10"/>
        <v>4.0782584734086524E-2</v>
      </c>
      <c r="Z60" s="55">
        <f t="shared" si="11"/>
        <v>2.1080187379443373E-2</v>
      </c>
      <c r="AA60" s="80">
        <v>69085680</v>
      </c>
      <c r="AB60" s="80">
        <v>51413850</v>
      </c>
      <c r="AC60" s="80">
        <f t="shared" si="12"/>
        <v>233397.56756756757</v>
      </c>
      <c r="AD60" s="80">
        <f t="shared" si="13"/>
        <v>336038.23529411765</v>
      </c>
      <c r="AE60" s="80">
        <v>6270</v>
      </c>
      <c r="AF60" s="80">
        <v>538</v>
      </c>
      <c r="AG60" s="80">
        <v>332</v>
      </c>
      <c r="AH60" s="55">
        <f t="shared" si="14"/>
        <v>8.5805422647527912E-2</v>
      </c>
      <c r="AI60" s="55">
        <f t="shared" si="15"/>
        <v>5.2950558213716109E-2</v>
      </c>
      <c r="AJ60" s="80">
        <v>151431530</v>
      </c>
      <c r="AK60" s="80">
        <v>115005170</v>
      </c>
      <c r="AL60" s="80">
        <f t="shared" si="16"/>
        <v>281471.24535315984</v>
      </c>
      <c r="AM60" s="80">
        <f t="shared" si="17"/>
        <v>346401.11445783131</v>
      </c>
      <c r="AN60" s="80">
        <v>3885</v>
      </c>
      <c r="AO60" s="80">
        <v>659</v>
      </c>
      <c r="AP60" s="80">
        <v>434</v>
      </c>
      <c r="AQ60" s="55">
        <f t="shared" si="18"/>
        <v>0.16962676962676962</v>
      </c>
      <c r="AR60" s="55">
        <f t="shared" si="19"/>
        <v>0.11171171171171171</v>
      </c>
      <c r="AS60" s="80">
        <v>188710520</v>
      </c>
      <c r="AT60" s="80">
        <v>150186580</v>
      </c>
      <c r="AU60" s="80">
        <f t="shared" si="20"/>
        <v>286358.90743550833</v>
      </c>
      <c r="AV60" s="80">
        <f t="shared" si="21"/>
        <v>346052.02764976956</v>
      </c>
      <c r="AW60" s="80">
        <v>1954</v>
      </c>
      <c r="AX60" s="80">
        <v>560</v>
      </c>
      <c r="AY60" s="80">
        <v>425</v>
      </c>
      <c r="AZ60" s="55">
        <f t="shared" si="22"/>
        <v>0.2865916069600819</v>
      </c>
      <c r="BA60" s="55">
        <f t="shared" si="23"/>
        <v>0.21750255885363357</v>
      </c>
      <c r="BB60" s="80">
        <v>174935350</v>
      </c>
      <c r="BC60" s="80">
        <v>153701010</v>
      </c>
      <c r="BD60" s="80">
        <f t="shared" si="24"/>
        <v>312384.55357142858</v>
      </c>
      <c r="BE60" s="80">
        <f t="shared" si="25"/>
        <v>361649.43529411766</v>
      </c>
      <c r="BF60" s="80">
        <v>746</v>
      </c>
      <c r="BG60" s="80">
        <v>257</v>
      </c>
      <c r="BH60" s="80">
        <v>207</v>
      </c>
      <c r="BI60" s="55">
        <f t="shared" si="26"/>
        <v>0.34450402144772119</v>
      </c>
      <c r="BJ60" s="55">
        <f t="shared" si="27"/>
        <v>0.27747989276139412</v>
      </c>
      <c r="BK60" s="80">
        <v>80403540</v>
      </c>
      <c r="BL60" s="80">
        <v>68984350</v>
      </c>
      <c r="BM60" s="80">
        <f t="shared" si="28"/>
        <v>312854.24124513619</v>
      </c>
      <c r="BN60" s="80">
        <f t="shared" si="29"/>
        <v>333257.72946859902</v>
      </c>
      <c r="BO60" s="80">
        <f t="shared" si="55"/>
        <v>20276</v>
      </c>
      <c r="BP60" s="80">
        <f t="shared" si="55"/>
        <v>2342</v>
      </c>
      <c r="BQ60" s="80">
        <f t="shared" si="55"/>
        <v>1567</v>
      </c>
      <c r="BR60" s="55">
        <f t="shared" si="32"/>
        <v>0.11550601696587098</v>
      </c>
      <c r="BS60" s="55">
        <f t="shared" si="33"/>
        <v>7.7283487867429473E-2</v>
      </c>
      <c r="BT60" s="80">
        <f t="shared" si="56"/>
        <v>677229970</v>
      </c>
      <c r="BU60" s="80">
        <f t="shared" si="56"/>
        <v>546700490</v>
      </c>
      <c r="BV60" s="80">
        <f t="shared" si="35"/>
        <v>289167.365499573</v>
      </c>
      <c r="BW60" s="80">
        <f t="shared" si="36"/>
        <v>348883.52903637523</v>
      </c>
      <c r="BY60" s="95">
        <v>54</v>
      </c>
      <c r="BZ60" s="207" t="s">
        <v>25</v>
      </c>
      <c r="CA60" s="155">
        <v>19212</v>
      </c>
      <c r="CB60" s="155">
        <v>2191</v>
      </c>
      <c r="CC60" s="155">
        <v>1485</v>
      </c>
      <c r="CD60" s="28">
        <v>0.11404330626691651</v>
      </c>
      <c r="CE60" s="28">
        <v>7.7295440349781391E-2</v>
      </c>
      <c r="CF60" s="155">
        <v>623541820</v>
      </c>
      <c r="CG60" s="155">
        <v>523122110</v>
      </c>
      <c r="CH60" s="155">
        <v>284592.34139662253</v>
      </c>
      <c r="CI60" s="155">
        <v>352270.78114478115</v>
      </c>
      <c r="CK60" s="43" t="str">
        <f t="shared" si="37"/>
        <v>豊能町</v>
      </c>
      <c r="CL60" s="91">
        <f t="shared" si="57"/>
        <v>0.10515502428091147</v>
      </c>
      <c r="CM60" s="102">
        <f t="shared" si="38"/>
        <v>0.105</v>
      </c>
      <c r="CN60" s="102">
        <f t="shared" si="53"/>
        <v>9.6903096903096897E-2</v>
      </c>
      <c r="CO60" s="102">
        <f t="shared" si="40"/>
        <v>9.7000000000000003E-2</v>
      </c>
      <c r="CP60" s="157">
        <f t="shared" si="54"/>
        <v>0.79999999999999938</v>
      </c>
      <c r="CQ60" s="43" t="str">
        <f t="shared" si="42"/>
        <v>四條畷市</v>
      </c>
      <c r="CR60" s="91">
        <f t="shared" si="58"/>
        <v>6.6113922687627863E-2</v>
      </c>
      <c r="CS60" s="91">
        <f t="shared" si="43"/>
        <v>6.6000000000000003E-2</v>
      </c>
      <c r="CT60" s="102">
        <f t="shared" si="44"/>
        <v>6.3645679152909029E-2</v>
      </c>
      <c r="CU60" s="102">
        <f t="shared" si="45"/>
        <v>6.4000000000000001E-2</v>
      </c>
      <c r="CV60" s="157">
        <f t="shared" si="46"/>
        <v>0.20000000000000018</v>
      </c>
      <c r="CW60" s="44"/>
      <c r="CX60" s="91">
        <f t="shared" si="47"/>
        <v>0.123</v>
      </c>
      <c r="CY60" s="91">
        <f t="shared" si="48"/>
        <v>0.11899999999999999</v>
      </c>
      <c r="CZ60" s="158">
        <f t="shared" si="49"/>
        <v>0.40000000000000036</v>
      </c>
      <c r="DA60" s="91">
        <f t="shared" si="50"/>
        <v>7.8E-2</v>
      </c>
      <c r="DB60" s="91">
        <f t="shared" si="51"/>
        <v>7.6999999999999999E-2</v>
      </c>
      <c r="DC60" s="158">
        <f t="shared" si="52"/>
        <v>0.10000000000000009</v>
      </c>
      <c r="DD60" s="184">
        <v>0</v>
      </c>
    </row>
    <row r="61" spans="2:108" s="16" customFormat="1" ht="13.5" customHeight="1">
      <c r="B61" s="54">
        <v>55</v>
      </c>
      <c r="C61" s="207" t="s">
        <v>16</v>
      </c>
      <c r="D61" s="80">
        <v>24</v>
      </c>
      <c r="E61" s="80">
        <v>3</v>
      </c>
      <c r="F61" s="80">
        <v>2</v>
      </c>
      <c r="G61" s="55">
        <f t="shared" si="2"/>
        <v>0.125</v>
      </c>
      <c r="H61" s="55">
        <f t="shared" si="3"/>
        <v>8.3333333333333329E-2</v>
      </c>
      <c r="I61" s="80">
        <v>1066530</v>
      </c>
      <c r="J61" s="80">
        <v>864480</v>
      </c>
      <c r="K61" s="80">
        <f t="shared" si="4"/>
        <v>355510</v>
      </c>
      <c r="L61" s="80">
        <f t="shared" si="5"/>
        <v>432240</v>
      </c>
      <c r="M61" s="80">
        <v>85</v>
      </c>
      <c r="N61" s="80">
        <v>11</v>
      </c>
      <c r="O61" s="80">
        <v>6</v>
      </c>
      <c r="P61" s="55">
        <f t="shared" si="6"/>
        <v>0.12941176470588237</v>
      </c>
      <c r="Q61" s="55">
        <f t="shared" si="7"/>
        <v>7.0588235294117646E-2</v>
      </c>
      <c r="R61" s="80">
        <v>7710310</v>
      </c>
      <c r="S61" s="80">
        <v>6677740</v>
      </c>
      <c r="T61" s="80">
        <f t="shared" si="8"/>
        <v>700937.27272727271</v>
      </c>
      <c r="U61" s="80">
        <f t="shared" si="9"/>
        <v>1112956.6666666667</v>
      </c>
      <c r="V61" s="80">
        <v>7455</v>
      </c>
      <c r="W61" s="80">
        <v>282</v>
      </c>
      <c r="X61" s="80">
        <v>150</v>
      </c>
      <c r="Y61" s="55">
        <f t="shared" si="10"/>
        <v>3.7826961770623745E-2</v>
      </c>
      <c r="Z61" s="55">
        <f t="shared" si="11"/>
        <v>2.0120724346076459E-2</v>
      </c>
      <c r="AA61" s="80">
        <v>78040890</v>
      </c>
      <c r="AB61" s="80">
        <v>52837420</v>
      </c>
      <c r="AC61" s="80">
        <f t="shared" si="12"/>
        <v>276740.74468085106</v>
      </c>
      <c r="AD61" s="80">
        <f t="shared" si="13"/>
        <v>352249.46666666667</v>
      </c>
      <c r="AE61" s="80">
        <v>7002</v>
      </c>
      <c r="AF61" s="80">
        <v>518</v>
      </c>
      <c r="AG61" s="80">
        <v>283</v>
      </c>
      <c r="AH61" s="55">
        <f t="shared" si="14"/>
        <v>7.3978863181948018E-2</v>
      </c>
      <c r="AI61" s="55">
        <f t="shared" si="15"/>
        <v>4.0417023707512142E-2</v>
      </c>
      <c r="AJ61" s="80">
        <v>132017820</v>
      </c>
      <c r="AK61" s="80">
        <v>109357870</v>
      </c>
      <c r="AL61" s="80">
        <f t="shared" si="16"/>
        <v>254860.65637065636</v>
      </c>
      <c r="AM61" s="80">
        <f t="shared" si="17"/>
        <v>386423.56890459365</v>
      </c>
      <c r="AN61" s="80">
        <v>4300</v>
      </c>
      <c r="AO61" s="80">
        <v>569</v>
      </c>
      <c r="AP61" s="80">
        <v>356</v>
      </c>
      <c r="AQ61" s="55">
        <f t="shared" si="18"/>
        <v>0.13232558139534883</v>
      </c>
      <c r="AR61" s="55">
        <f t="shared" si="19"/>
        <v>8.2790697674418601E-2</v>
      </c>
      <c r="AS61" s="80">
        <v>158555910</v>
      </c>
      <c r="AT61" s="80">
        <v>126658260</v>
      </c>
      <c r="AU61" s="80">
        <f t="shared" si="20"/>
        <v>278657.13532513182</v>
      </c>
      <c r="AV61" s="80">
        <f t="shared" si="21"/>
        <v>355781.62921348313</v>
      </c>
      <c r="AW61" s="80">
        <v>1692</v>
      </c>
      <c r="AX61" s="80">
        <v>390</v>
      </c>
      <c r="AY61" s="80">
        <v>286</v>
      </c>
      <c r="AZ61" s="55">
        <f t="shared" si="22"/>
        <v>0.23049645390070922</v>
      </c>
      <c r="BA61" s="55">
        <f t="shared" si="23"/>
        <v>0.16903073286052009</v>
      </c>
      <c r="BB61" s="80">
        <v>114380300</v>
      </c>
      <c r="BC61" s="80">
        <v>100012240</v>
      </c>
      <c r="BD61" s="80">
        <f t="shared" si="24"/>
        <v>293282.8205128205</v>
      </c>
      <c r="BE61" s="80">
        <f t="shared" si="25"/>
        <v>349693.14685314684</v>
      </c>
      <c r="BF61" s="80">
        <v>528</v>
      </c>
      <c r="BG61" s="80">
        <v>155</v>
      </c>
      <c r="BH61" s="80">
        <v>109</v>
      </c>
      <c r="BI61" s="55">
        <f t="shared" si="26"/>
        <v>0.29356060606060608</v>
      </c>
      <c r="BJ61" s="55">
        <f t="shared" si="27"/>
        <v>0.20643939393939395</v>
      </c>
      <c r="BK61" s="80">
        <v>45598760</v>
      </c>
      <c r="BL61" s="80">
        <v>39897550</v>
      </c>
      <c r="BM61" s="80">
        <f t="shared" si="28"/>
        <v>294185.54838709679</v>
      </c>
      <c r="BN61" s="80">
        <f t="shared" si="29"/>
        <v>366032.56880733947</v>
      </c>
      <c r="BO61" s="80">
        <f t="shared" si="55"/>
        <v>21086</v>
      </c>
      <c r="BP61" s="80">
        <f t="shared" si="55"/>
        <v>1928</v>
      </c>
      <c r="BQ61" s="80">
        <f t="shared" si="55"/>
        <v>1192</v>
      </c>
      <c r="BR61" s="55">
        <f t="shared" si="32"/>
        <v>9.1435075405482305E-2</v>
      </c>
      <c r="BS61" s="55">
        <f t="shared" si="33"/>
        <v>5.6530399317082425E-2</v>
      </c>
      <c r="BT61" s="80">
        <f t="shared" si="56"/>
        <v>537370520</v>
      </c>
      <c r="BU61" s="80">
        <f t="shared" si="56"/>
        <v>436305560</v>
      </c>
      <c r="BV61" s="80">
        <f t="shared" si="35"/>
        <v>278719.14937759336</v>
      </c>
      <c r="BW61" s="80">
        <f t="shared" si="36"/>
        <v>366028.15436241613</v>
      </c>
      <c r="BY61" s="95">
        <v>55</v>
      </c>
      <c r="BZ61" s="207" t="s">
        <v>16</v>
      </c>
      <c r="CA61" s="155">
        <v>20118</v>
      </c>
      <c r="CB61" s="155">
        <v>1740</v>
      </c>
      <c r="CC61" s="155">
        <v>1099</v>
      </c>
      <c r="CD61" s="28">
        <v>8.6489710706829703E-2</v>
      </c>
      <c r="CE61" s="28">
        <v>5.4627696590118305E-2</v>
      </c>
      <c r="CF61" s="155">
        <v>479822330</v>
      </c>
      <c r="CG61" s="155">
        <v>391300800</v>
      </c>
      <c r="CH61" s="155">
        <v>275759.95977011492</v>
      </c>
      <c r="CI61" s="155">
        <v>356051.68334849866</v>
      </c>
      <c r="CK61" s="43" t="str">
        <f t="shared" si="37"/>
        <v>熊取町</v>
      </c>
      <c r="CL61" s="91">
        <f t="shared" si="57"/>
        <v>0.10510551395507148</v>
      </c>
      <c r="CM61" s="102">
        <f t="shared" si="38"/>
        <v>0.105</v>
      </c>
      <c r="CN61" s="102">
        <f t="shared" si="53"/>
        <v>0.10422452857769332</v>
      </c>
      <c r="CO61" s="102">
        <f t="shared" si="40"/>
        <v>0.104</v>
      </c>
      <c r="CP61" s="157">
        <f t="shared" si="54"/>
        <v>0.10000000000000009</v>
      </c>
      <c r="CQ61" s="43" t="str">
        <f t="shared" si="42"/>
        <v>住之江区</v>
      </c>
      <c r="CR61" s="91">
        <f t="shared" si="58"/>
        <v>6.5305524349142774E-2</v>
      </c>
      <c r="CS61" s="91">
        <f t="shared" si="43"/>
        <v>6.5000000000000002E-2</v>
      </c>
      <c r="CT61" s="102">
        <f t="shared" si="44"/>
        <v>6.7463396968286002E-2</v>
      </c>
      <c r="CU61" s="102">
        <f t="shared" si="45"/>
        <v>6.7000000000000004E-2</v>
      </c>
      <c r="CV61" s="157">
        <f t="shared" si="46"/>
        <v>-0.20000000000000018</v>
      </c>
      <c r="CW61" s="44"/>
      <c r="CX61" s="91">
        <f t="shared" si="47"/>
        <v>0.123</v>
      </c>
      <c r="CY61" s="91">
        <f t="shared" si="48"/>
        <v>0.11899999999999999</v>
      </c>
      <c r="CZ61" s="158">
        <f t="shared" si="49"/>
        <v>0.40000000000000036</v>
      </c>
      <c r="DA61" s="91">
        <f t="shared" si="50"/>
        <v>7.8E-2</v>
      </c>
      <c r="DB61" s="91">
        <f t="shared" si="51"/>
        <v>7.6999999999999999E-2</v>
      </c>
      <c r="DC61" s="158">
        <f t="shared" si="52"/>
        <v>0.10000000000000009</v>
      </c>
      <c r="DD61" s="184">
        <v>0</v>
      </c>
    </row>
    <row r="62" spans="2:108" s="16" customFormat="1" ht="13.5" customHeight="1">
      <c r="B62" s="54">
        <v>56</v>
      </c>
      <c r="C62" s="207" t="s">
        <v>10</v>
      </c>
      <c r="D62" s="80">
        <v>5</v>
      </c>
      <c r="E62" s="80">
        <v>1</v>
      </c>
      <c r="F62" s="80">
        <v>0</v>
      </c>
      <c r="G62" s="55">
        <f t="shared" si="2"/>
        <v>0.2</v>
      </c>
      <c r="H62" s="55">
        <f t="shared" si="3"/>
        <v>0</v>
      </c>
      <c r="I62" s="80">
        <v>418210</v>
      </c>
      <c r="J62" s="80">
        <v>0</v>
      </c>
      <c r="K62" s="80">
        <f t="shared" si="4"/>
        <v>418210</v>
      </c>
      <c r="L62" s="80" t="str">
        <f t="shared" si="5"/>
        <v>-</v>
      </c>
      <c r="M62" s="80">
        <v>53</v>
      </c>
      <c r="N62" s="80">
        <v>9</v>
      </c>
      <c r="O62" s="80">
        <v>4</v>
      </c>
      <c r="P62" s="55">
        <f t="shared" si="6"/>
        <v>0.16981132075471697</v>
      </c>
      <c r="Q62" s="55">
        <f t="shared" si="7"/>
        <v>7.5471698113207544E-2</v>
      </c>
      <c r="R62" s="80">
        <v>2879410</v>
      </c>
      <c r="S62" s="80">
        <v>2098750</v>
      </c>
      <c r="T62" s="80">
        <f t="shared" si="8"/>
        <v>319934.44444444444</v>
      </c>
      <c r="U62" s="80">
        <f t="shared" si="9"/>
        <v>524687.5</v>
      </c>
      <c r="V62" s="80">
        <v>5156</v>
      </c>
      <c r="W62" s="80">
        <v>218</v>
      </c>
      <c r="X62" s="80">
        <v>104</v>
      </c>
      <c r="Y62" s="55">
        <f t="shared" si="10"/>
        <v>4.2280837858805279E-2</v>
      </c>
      <c r="Z62" s="55">
        <f t="shared" si="11"/>
        <v>2.0170674941815361E-2</v>
      </c>
      <c r="AA62" s="80">
        <v>52932930</v>
      </c>
      <c r="AB62" s="80">
        <v>42395790</v>
      </c>
      <c r="AC62" s="80">
        <f t="shared" si="12"/>
        <v>242811.60550458715</v>
      </c>
      <c r="AD62" s="80">
        <f t="shared" si="13"/>
        <v>407651.82692307694</v>
      </c>
      <c r="AE62" s="80">
        <v>4359</v>
      </c>
      <c r="AF62" s="80">
        <v>360</v>
      </c>
      <c r="AG62" s="80">
        <v>187</v>
      </c>
      <c r="AH62" s="55">
        <f t="shared" si="14"/>
        <v>8.2587749483826564E-2</v>
      </c>
      <c r="AI62" s="55">
        <f t="shared" si="15"/>
        <v>4.2899747648543242E-2</v>
      </c>
      <c r="AJ62" s="80">
        <v>94537090</v>
      </c>
      <c r="AK62" s="80">
        <v>71983770</v>
      </c>
      <c r="AL62" s="80">
        <f t="shared" si="16"/>
        <v>262603.02777777775</v>
      </c>
      <c r="AM62" s="80">
        <f t="shared" si="17"/>
        <v>384939.94652406417</v>
      </c>
      <c r="AN62" s="80">
        <v>2456</v>
      </c>
      <c r="AO62" s="80">
        <v>412</v>
      </c>
      <c r="AP62" s="80">
        <v>237</v>
      </c>
      <c r="AQ62" s="55">
        <f t="shared" si="18"/>
        <v>0.16775244299674266</v>
      </c>
      <c r="AR62" s="55">
        <f t="shared" si="19"/>
        <v>9.6498371335504887E-2</v>
      </c>
      <c r="AS62" s="80">
        <v>115032480</v>
      </c>
      <c r="AT62" s="80">
        <v>100346300</v>
      </c>
      <c r="AU62" s="80">
        <f t="shared" si="20"/>
        <v>279205.04854368931</v>
      </c>
      <c r="AV62" s="80">
        <f t="shared" si="21"/>
        <v>423402.10970464133</v>
      </c>
      <c r="AW62" s="80">
        <v>1044</v>
      </c>
      <c r="AX62" s="80">
        <v>280</v>
      </c>
      <c r="AY62" s="80">
        <v>193</v>
      </c>
      <c r="AZ62" s="55">
        <f t="shared" si="22"/>
        <v>0.26819923371647508</v>
      </c>
      <c r="BA62" s="55">
        <f t="shared" si="23"/>
        <v>0.18486590038314177</v>
      </c>
      <c r="BB62" s="80">
        <v>75438560</v>
      </c>
      <c r="BC62" s="80">
        <v>63464100</v>
      </c>
      <c r="BD62" s="80">
        <f t="shared" si="24"/>
        <v>269423.42857142858</v>
      </c>
      <c r="BE62" s="80">
        <f t="shared" si="25"/>
        <v>328829.5336787565</v>
      </c>
      <c r="BF62" s="80">
        <v>393</v>
      </c>
      <c r="BG62" s="80">
        <v>129</v>
      </c>
      <c r="BH62" s="80">
        <v>102</v>
      </c>
      <c r="BI62" s="55">
        <f t="shared" si="26"/>
        <v>0.3282442748091603</v>
      </c>
      <c r="BJ62" s="55">
        <f t="shared" si="27"/>
        <v>0.25954198473282442</v>
      </c>
      <c r="BK62" s="80">
        <v>43449940</v>
      </c>
      <c r="BL62" s="80">
        <v>41255840</v>
      </c>
      <c r="BM62" s="80">
        <f t="shared" si="28"/>
        <v>336821.2403100775</v>
      </c>
      <c r="BN62" s="80">
        <f t="shared" si="29"/>
        <v>404469.01960784313</v>
      </c>
      <c r="BO62" s="80">
        <f t="shared" si="55"/>
        <v>13466</v>
      </c>
      <c r="BP62" s="80">
        <f t="shared" si="55"/>
        <v>1409</v>
      </c>
      <c r="BQ62" s="80">
        <f t="shared" si="55"/>
        <v>827</v>
      </c>
      <c r="BR62" s="55">
        <f t="shared" si="32"/>
        <v>0.10463389276696866</v>
      </c>
      <c r="BS62" s="55">
        <f t="shared" si="33"/>
        <v>6.1413931382741718E-2</v>
      </c>
      <c r="BT62" s="80">
        <f t="shared" si="56"/>
        <v>384688620</v>
      </c>
      <c r="BU62" s="80">
        <f t="shared" si="56"/>
        <v>321544550</v>
      </c>
      <c r="BV62" s="80">
        <f t="shared" si="35"/>
        <v>273022.44144783536</v>
      </c>
      <c r="BW62" s="80">
        <f t="shared" si="36"/>
        <v>388808.40386940748</v>
      </c>
      <c r="BY62" s="95">
        <v>56</v>
      </c>
      <c r="BZ62" s="207" t="s">
        <v>10</v>
      </c>
      <c r="CA62" s="155">
        <v>12664</v>
      </c>
      <c r="CB62" s="155">
        <v>1316</v>
      </c>
      <c r="CC62" s="155">
        <v>788</v>
      </c>
      <c r="CD62" s="28">
        <v>0.10391661402400505</v>
      </c>
      <c r="CE62" s="28">
        <v>6.2223626026531899E-2</v>
      </c>
      <c r="CF62" s="155">
        <v>344971450</v>
      </c>
      <c r="CG62" s="155">
        <v>292966670</v>
      </c>
      <c r="CH62" s="155">
        <v>262136.36018237082</v>
      </c>
      <c r="CI62" s="155">
        <v>371785.11421319796</v>
      </c>
      <c r="CK62" s="43" t="str">
        <f t="shared" si="37"/>
        <v>摂津市</v>
      </c>
      <c r="CL62" s="91">
        <f t="shared" si="57"/>
        <v>0.10463389276696866</v>
      </c>
      <c r="CM62" s="102">
        <f t="shared" si="38"/>
        <v>0.105</v>
      </c>
      <c r="CN62" s="102">
        <f t="shared" si="53"/>
        <v>0.10391661402400505</v>
      </c>
      <c r="CO62" s="102">
        <f t="shared" si="40"/>
        <v>0.104</v>
      </c>
      <c r="CP62" s="157">
        <f t="shared" si="54"/>
        <v>0.10000000000000009</v>
      </c>
      <c r="CQ62" s="43" t="str">
        <f t="shared" si="42"/>
        <v>寝屋川市</v>
      </c>
      <c r="CR62" s="91">
        <f t="shared" si="58"/>
        <v>6.5074699975508202E-2</v>
      </c>
      <c r="CS62" s="91">
        <f t="shared" si="43"/>
        <v>6.5000000000000002E-2</v>
      </c>
      <c r="CT62" s="102">
        <f t="shared" si="44"/>
        <v>6.4925662572721393E-2</v>
      </c>
      <c r="CU62" s="102">
        <f t="shared" si="45"/>
        <v>6.5000000000000002E-2</v>
      </c>
      <c r="CV62" s="157">
        <f t="shared" si="46"/>
        <v>0</v>
      </c>
      <c r="CW62" s="44"/>
      <c r="CX62" s="91">
        <f t="shared" si="47"/>
        <v>0.123</v>
      </c>
      <c r="CY62" s="91">
        <f t="shared" si="48"/>
        <v>0.11899999999999999</v>
      </c>
      <c r="CZ62" s="158">
        <f t="shared" si="49"/>
        <v>0.40000000000000036</v>
      </c>
      <c r="DA62" s="91">
        <f t="shared" si="50"/>
        <v>7.8E-2</v>
      </c>
      <c r="DB62" s="91">
        <f t="shared" si="51"/>
        <v>7.6999999999999999E-2</v>
      </c>
      <c r="DC62" s="158">
        <f t="shared" si="52"/>
        <v>0.10000000000000009</v>
      </c>
      <c r="DD62" s="184">
        <v>0</v>
      </c>
    </row>
    <row r="63" spans="2:108" s="16" customFormat="1" ht="13.5" customHeight="1">
      <c r="B63" s="54">
        <v>57</v>
      </c>
      <c r="C63" s="207" t="s">
        <v>44</v>
      </c>
      <c r="D63" s="80">
        <v>11</v>
      </c>
      <c r="E63" s="80">
        <v>2</v>
      </c>
      <c r="F63" s="80">
        <v>2</v>
      </c>
      <c r="G63" s="55">
        <f t="shared" si="2"/>
        <v>0.18181818181818182</v>
      </c>
      <c r="H63" s="55">
        <f t="shared" si="3"/>
        <v>0.18181818181818182</v>
      </c>
      <c r="I63" s="80">
        <v>1719660</v>
      </c>
      <c r="J63" s="80">
        <v>1704140</v>
      </c>
      <c r="K63" s="80">
        <f t="shared" si="4"/>
        <v>859830</v>
      </c>
      <c r="L63" s="80">
        <f t="shared" si="5"/>
        <v>852070</v>
      </c>
      <c r="M63" s="80">
        <v>56</v>
      </c>
      <c r="N63" s="80">
        <v>7</v>
      </c>
      <c r="O63" s="80">
        <v>5</v>
      </c>
      <c r="P63" s="55">
        <f t="shared" si="6"/>
        <v>0.125</v>
      </c>
      <c r="Q63" s="55">
        <f t="shared" si="7"/>
        <v>8.9285714285714288E-2</v>
      </c>
      <c r="R63" s="80">
        <v>4454910</v>
      </c>
      <c r="S63" s="80">
        <v>4271140</v>
      </c>
      <c r="T63" s="80">
        <f t="shared" si="8"/>
        <v>636415.71428571432</v>
      </c>
      <c r="U63" s="80">
        <f t="shared" si="9"/>
        <v>854228</v>
      </c>
      <c r="V63" s="80">
        <v>3352</v>
      </c>
      <c r="W63" s="80">
        <v>117</v>
      </c>
      <c r="X63" s="80">
        <v>67</v>
      </c>
      <c r="Y63" s="55">
        <f t="shared" si="10"/>
        <v>3.4904534606205254E-2</v>
      </c>
      <c r="Z63" s="55">
        <f t="shared" si="11"/>
        <v>1.9988066825775655E-2</v>
      </c>
      <c r="AA63" s="80">
        <v>32842970</v>
      </c>
      <c r="AB63" s="80">
        <v>25609470</v>
      </c>
      <c r="AC63" s="80">
        <f t="shared" si="12"/>
        <v>280709.14529914531</v>
      </c>
      <c r="AD63" s="80">
        <f t="shared" si="13"/>
        <v>382230.89552238805</v>
      </c>
      <c r="AE63" s="80">
        <v>2887</v>
      </c>
      <c r="AF63" s="80">
        <v>262</v>
      </c>
      <c r="AG63" s="80">
        <v>159</v>
      </c>
      <c r="AH63" s="55">
        <f t="shared" si="14"/>
        <v>9.0751645306546586E-2</v>
      </c>
      <c r="AI63" s="55">
        <f t="shared" si="15"/>
        <v>5.5074471770003464E-2</v>
      </c>
      <c r="AJ63" s="80">
        <v>82667650</v>
      </c>
      <c r="AK63" s="80">
        <v>67753600</v>
      </c>
      <c r="AL63" s="80">
        <f t="shared" si="16"/>
        <v>315525.38167938933</v>
      </c>
      <c r="AM63" s="80">
        <f t="shared" si="17"/>
        <v>426123.27044025157</v>
      </c>
      <c r="AN63" s="80">
        <v>1945</v>
      </c>
      <c r="AO63" s="80">
        <v>321</v>
      </c>
      <c r="AP63" s="80">
        <v>219</v>
      </c>
      <c r="AQ63" s="55">
        <f t="shared" si="18"/>
        <v>0.16503856041131104</v>
      </c>
      <c r="AR63" s="55">
        <f t="shared" si="19"/>
        <v>0.11259640102827763</v>
      </c>
      <c r="AS63" s="80">
        <v>102834270</v>
      </c>
      <c r="AT63" s="80">
        <v>81846490</v>
      </c>
      <c r="AU63" s="80">
        <f t="shared" si="20"/>
        <v>320355.98130841122</v>
      </c>
      <c r="AV63" s="80">
        <f t="shared" si="21"/>
        <v>373728.26484018267</v>
      </c>
      <c r="AW63" s="80">
        <v>991</v>
      </c>
      <c r="AX63" s="80">
        <v>282</v>
      </c>
      <c r="AY63" s="80">
        <v>209</v>
      </c>
      <c r="AZ63" s="55">
        <f t="shared" si="22"/>
        <v>0.28456104944500504</v>
      </c>
      <c r="BA63" s="55">
        <f t="shared" si="23"/>
        <v>0.21089808274470231</v>
      </c>
      <c r="BB63" s="80">
        <v>101110960</v>
      </c>
      <c r="BC63" s="80">
        <v>86445680</v>
      </c>
      <c r="BD63" s="80">
        <f t="shared" si="24"/>
        <v>358549.50354609929</v>
      </c>
      <c r="BE63" s="80">
        <f t="shared" si="25"/>
        <v>413615.69377990428</v>
      </c>
      <c r="BF63" s="80">
        <v>370</v>
      </c>
      <c r="BG63" s="80">
        <v>132</v>
      </c>
      <c r="BH63" s="80">
        <v>114</v>
      </c>
      <c r="BI63" s="55">
        <f t="shared" si="26"/>
        <v>0.35675675675675678</v>
      </c>
      <c r="BJ63" s="55">
        <f t="shared" si="27"/>
        <v>0.30810810810810813</v>
      </c>
      <c r="BK63" s="80">
        <v>46516040</v>
      </c>
      <c r="BL63" s="80">
        <v>43396990</v>
      </c>
      <c r="BM63" s="80">
        <f t="shared" si="28"/>
        <v>352394.24242424243</v>
      </c>
      <c r="BN63" s="80">
        <f t="shared" si="29"/>
        <v>380675.35087719298</v>
      </c>
      <c r="BO63" s="80">
        <f t="shared" si="55"/>
        <v>9612</v>
      </c>
      <c r="BP63" s="80">
        <f t="shared" si="55"/>
        <v>1123</v>
      </c>
      <c r="BQ63" s="80">
        <f t="shared" si="55"/>
        <v>775</v>
      </c>
      <c r="BR63" s="55">
        <f t="shared" si="32"/>
        <v>0.11683312526009156</v>
      </c>
      <c r="BS63" s="55">
        <f t="shared" si="33"/>
        <v>8.0628381190178941E-2</v>
      </c>
      <c r="BT63" s="80">
        <f t="shared" si="56"/>
        <v>372146460</v>
      </c>
      <c r="BU63" s="80">
        <f t="shared" si="56"/>
        <v>311027510</v>
      </c>
      <c r="BV63" s="80">
        <f t="shared" si="35"/>
        <v>331385.9839715049</v>
      </c>
      <c r="BW63" s="80">
        <f t="shared" si="36"/>
        <v>401325.81935483869</v>
      </c>
      <c r="BY63" s="95">
        <v>57</v>
      </c>
      <c r="BZ63" s="207" t="s">
        <v>44</v>
      </c>
      <c r="CA63" s="155">
        <v>9154</v>
      </c>
      <c r="CB63" s="155">
        <v>1086</v>
      </c>
      <c r="CC63" s="155">
        <v>742</v>
      </c>
      <c r="CD63" s="28">
        <v>0.11863666156871314</v>
      </c>
      <c r="CE63" s="28">
        <v>8.1057461219139176E-2</v>
      </c>
      <c r="CF63" s="155">
        <v>372396670</v>
      </c>
      <c r="CG63" s="155">
        <v>303953900</v>
      </c>
      <c r="CH63" s="155">
        <v>342906.69429097604</v>
      </c>
      <c r="CI63" s="155">
        <v>409641.37466307275</v>
      </c>
      <c r="CK63" s="43" t="str">
        <f t="shared" si="37"/>
        <v>岸和田市</v>
      </c>
      <c r="CL63" s="91">
        <f t="shared" si="57"/>
        <v>0.10327277412704548</v>
      </c>
      <c r="CM63" s="102">
        <f t="shared" si="38"/>
        <v>0.10299999999999999</v>
      </c>
      <c r="CN63" s="102">
        <f t="shared" si="53"/>
        <v>9.9405181973989315E-2</v>
      </c>
      <c r="CO63" s="102">
        <f t="shared" si="40"/>
        <v>9.9000000000000005E-2</v>
      </c>
      <c r="CP63" s="157">
        <f t="shared" si="54"/>
        <v>0.39999999999999897</v>
      </c>
      <c r="CQ63" s="43" t="str">
        <f t="shared" si="42"/>
        <v>堺市南区</v>
      </c>
      <c r="CR63" s="91">
        <f t="shared" si="58"/>
        <v>6.4418314746807717E-2</v>
      </c>
      <c r="CS63" s="91">
        <f t="shared" si="43"/>
        <v>6.4000000000000001E-2</v>
      </c>
      <c r="CT63" s="102">
        <f t="shared" si="44"/>
        <v>6.4156356464048769E-2</v>
      </c>
      <c r="CU63" s="102">
        <f t="shared" si="45"/>
        <v>6.4000000000000001E-2</v>
      </c>
      <c r="CV63" s="157">
        <f t="shared" si="46"/>
        <v>0</v>
      </c>
      <c r="CW63" s="44"/>
      <c r="CX63" s="91">
        <f t="shared" si="47"/>
        <v>0.123</v>
      </c>
      <c r="CY63" s="91">
        <f t="shared" si="48"/>
        <v>0.11899999999999999</v>
      </c>
      <c r="CZ63" s="158">
        <f t="shared" si="49"/>
        <v>0.40000000000000036</v>
      </c>
      <c r="DA63" s="91">
        <f t="shared" si="50"/>
        <v>7.8E-2</v>
      </c>
      <c r="DB63" s="91">
        <f t="shared" si="51"/>
        <v>7.6999999999999999E-2</v>
      </c>
      <c r="DC63" s="158">
        <f t="shared" si="52"/>
        <v>0.10000000000000009</v>
      </c>
      <c r="DD63" s="184">
        <v>0</v>
      </c>
    </row>
    <row r="64" spans="2:108" s="16" customFormat="1" ht="13.5" customHeight="1">
      <c r="B64" s="54">
        <v>58</v>
      </c>
      <c r="C64" s="207" t="s">
        <v>26</v>
      </c>
      <c r="D64" s="80">
        <v>5</v>
      </c>
      <c r="E64" s="80">
        <v>0</v>
      </c>
      <c r="F64" s="80">
        <v>0</v>
      </c>
      <c r="G64" s="55">
        <f t="shared" si="2"/>
        <v>0</v>
      </c>
      <c r="H64" s="55">
        <f t="shared" si="3"/>
        <v>0</v>
      </c>
      <c r="I64" s="80">
        <v>0</v>
      </c>
      <c r="J64" s="80">
        <v>0</v>
      </c>
      <c r="K64" s="80" t="str">
        <f t="shared" si="4"/>
        <v>-</v>
      </c>
      <c r="L64" s="80" t="str">
        <f t="shared" si="5"/>
        <v>-</v>
      </c>
      <c r="M64" s="80">
        <v>48</v>
      </c>
      <c r="N64" s="80">
        <v>8</v>
      </c>
      <c r="O64" s="80">
        <v>4</v>
      </c>
      <c r="P64" s="55">
        <f t="shared" si="6"/>
        <v>0.16666666666666666</v>
      </c>
      <c r="Q64" s="55">
        <f t="shared" si="7"/>
        <v>8.3333333333333329E-2</v>
      </c>
      <c r="R64" s="80">
        <v>3974590</v>
      </c>
      <c r="S64" s="80">
        <v>3814360</v>
      </c>
      <c r="T64" s="80">
        <f t="shared" si="8"/>
        <v>496823.75</v>
      </c>
      <c r="U64" s="80">
        <f t="shared" si="9"/>
        <v>953590</v>
      </c>
      <c r="V64" s="80">
        <v>3877</v>
      </c>
      <c r="W64" s="80">
        <v>178</v>
      </c>
      <c r="X64" s="80">
        <v>85</v>
      </c>
      <c r="Y64" s="55">
        <f t="shared" si="10"/>
        <v>4.5911787464534434E-2</v>
      </c>
      <c r="Z64" s="55">
        <f t="shared" si="11"/>
        <v>2.1924168171266443E-2</v>
      </c>
      <c r="AA64" s="80">
        <v>59209000</v>
      </c>
      <c r="AB64" s="80">
        <v>45695680</v>
      </c>
      <c r="AC64" s="80">
        <f t="shared" si="12"/>
        <v>332634.83146067418</v>
      </c>
      <c r="AD64" s="80">
        <f t="shared" si="13"/>
        <v>537596.23529411759</v>
      </c>
      <c r="AE64" s="80">
        <v>3432</v>
      </c>
      <c r="AF64" s="80">
        <v>321</v>
      </c>
      <c r="AG64" s="80">
        <v>187</v>
      </c>
      <c r="AH64" s="55">
        <f t="shared" si="14"/>
        <v>9.3531468531468528E-2</v>
      </c>
      <c r="AI64" s="55">
        <f t="shared" si="15"/>
        <v>5.4487179487179488E-2</v>
      </c>
      <c r="AJ64" s="80">
        <v>93001740</v>
      </c>
      <c r="AK64" s="80">
        <v>67233160</v>
      </c>
      <c r="AL64" s="80">
        <f t="shared" si="16"/>
        <v>289725.04672897194</v>
      </c>
      <c r="AM64" s="80">
        <f t="shared" si="17"/>
        <v>359535.61497326201</v>
      </c>
      <c r="AN64" s="80">
        <v>2262</v>
      </c>
      <c r="AO64" s="80">
        <v>416</v>
      </c>
      <c r="AP64" s="80">
        <v>290</v>
      </c>
      <c r="AQ64" s="55">
        <f t="shared" si="18"/>
        <v>0.18390804597701149</v>
      </c>
      <c r="AR64" s="55">
        <f t="shared" si="19"/>
        <v>0.12820512820512819</v>
      </c>
      <c r="AS64" s="80">
        <v>135007290</v>
      </c>
      <c r="AT64" s="80">
        <v>109115830</v>
      </c>
      <c r="AU64" s="80">
        <f t="shared" si="20"/>
        <v>324536.75480769231</v>
      </c>
      <c r="AV64" s="80">
        <f t="shared" si="21"/>
        <v>376261.4827586207</v>
      </c>
      <c r="AW64" s="80">
        <v>1131</v>
      </c>
      <c r="AX64" s="80">
        <v>333</v>
      </c>
      <c r="AY64" s="80">
        <v>260</v>
      </c>
      <c r="AZ64" s="55">
        <f t="shared" si="22"/>
        <v>0.29442970822281167</v>
      </c>
      <c r="BA64" s="55">
        <f t="shared" si="23"/>
        <v>0.22988505747126436</v>
      </c>
      <c r="BB64" s="80">
        <v>103437720</v>
      </c>
      <c r="BC64" s="80">
        <v>95399400</v>
      </c>
      <c r="BD64" s="80">
        <f t="shared" si="24"/>
        <v>310623.78378378379</v>
      </c>
      <c r="BE64" s="80">
        <f t="shared" si="25"/>
        <v>366920.76923076925</v>
      </c>
      <c r="BF64" s="80">
        <v>466</v>
      </c>
      <c r="BG64" s="80">
        <v>176</v>
      </c>
      <c r="BH64" s="80">
        <v>145</v>
      </c>
      <c r="BI64" s="55">
        <f t="shared" si="26"/>
        <v>0.37768240343347642</v>
      </c>
      <c r="BJ64" s="55">
        <f t="shared" si="27"/>
        <v>0.31115879828326182</v>
      </c>
      <c r="BK64" s="80">
        <v>59370240</v>
      </c>
      <c r="BL64" s="80">
        <v>52908760</v>
      </c>
      <c r="BM64" s="80">
        <f t="shared" si="28"/>
        <v>337330.90909090912</v>
      </c>
      <c r="BN64" s="80">
        <f t="shared" si="29"/>
        <v>364888</v>
      </c>
      <c r="BO64" s="80">
        <f t="shared" si="55"/>
        <v>11221</v>
      </c>
      <c r="BP64" s="80">
        <f t="shared" si="55"/>
        <v>1432</v>
      </c>
      <c r="BQ64" s="80">
        <f t="shared" si="55"/>
        <v>971</v>
      </c>
      <c r="BR64" s="55">
        <f t="shared" si="32"/>
        <v>0.12761785937082257</v>
      </c>
      <c r="BS64" s="55">
        <f t="shared" si="33"/>
        <v>8.6534176989573122E-2</v>
      </c>
      <c r="BT64" s="80">
        <f t="shared" si="56"/>
        <v>454000580</v>
      </c>
      <c r="BU64" s="80">
        <f t="shared" si="56"/>
        <v>374167190</v>
      </c>
      <c r="BV64" s="80">
        <f t="shared" si="35"/>
        <v>317039.51117318438</v>
      </c>
      <c r="BW64" s="80">
        <f t="shared" si="36"/>
        <v>385342.11122554069</v>
      </c>
      <c r="BY64" s="95">
        <v>58</v>
      </c>
      <c r="BZ64" s="207" t="s">
        <v>26</v>
      </c>
      <c r="CA64" s="155">
        <v>10701</v>
      </c>
      <c r="CB64" s="155">
        <v>1301</v>
      </c>
      <c r="CC64" s="155">
        <v>901</v>
      </c>
      <c r="CD64" s="28">
        <v>0.12157742267077844</v>
      </c>
      <c r="CE64" s="28">
        <v>8.4197738529109431E-2</v>
      </c>
      <c r="CF64" s="155">
        <v>404565970</v>
      </c>
      <c r="CG64" s="155">
        <v>340554590</v>
      </c>
      <c r="CH64" s="155">
        <v>310965.38816295157</v>
      </c>
      <c r="CI64" s="155">
        <v>377974.01775804663</v>
      </c>
      <c r="CK64" s="43" t="str">
        <f t="shared" si="37"/>
        <v>住之江区</v>
      </c>
      <c r="CL64" s="91">
        <f t="shared" si="57"/>
        <v>0.10325794949445612</v>
      </c>
      <c r="CM64" s="102">
        <f t="shared" si="38"/>
        <v>0.10299999999999999</v>
      </c>
      <c r="CN64" s="102">
        <f t="shared" si="53"/>
        <v>0.10321278907341301</v>
      </c>
      <c r="CO64" s="102">
        <f t="shared" si="40"/>
        <v>0.10299999999999999</v>
      </c>
      <c r="CP64" s="157">
        <f t="shared" si="54"/>
        <v>0</v>
      </c>
      <c r="CQ64" s="43" t="str">
        <f t="shared" si="42"/>
        <v>摂津市</v>
      </c>
      <c r="CR64" s="91">
        <f t="shared" si="58"/>
        <v>6.1413931382741718E-2</v>
      </c>
      <c r="CS64" s="91">
        <f t="shared" si="43"/>
        <v>6.0999999999999999E-2</v>
      </c>
      <c r="CT64" s="102">
        <f t="shared" si="44"/>
        <v>6.2223626026531899E-2</v>
      </c>
      <c r="CU64" s="102">
        <f t="shared" si="45"/>
        <v>6.2E-2</v>
      </c>
      <c r="CV64" s="157">
        <f t="shared" si="46"/>
        <v>-0.10000000000000009</v>
      </c>
      <c r="CW64" s="44"/>
      <c r="CX64" s="91">
        <f t="shared" si="47"/>
        <v>0.123</v>
      </c>
      <c r="CY64" s="91">
        <f t="shared" si="48"/>
        <v>0.11899999999999999</v>
      </c>
      <c r="CZ64" s="158">
        <f t="shared" si="49"/>
        <v>0.40000000000000036</v>
      </c>
      <c r="DA64" s="91">
        <f t="shared" si="50"/>
        <v>7.8E-2</v>
      </c>
      <c r="DB64" s="91">
        <f t="shared" si="51"/>
        <v>7.6999999999999999E-2</v>
      </c>
      <c r="DC64" s="158">
        <f t="shared" si="52"/>
        <v>0.10000000000000009</v>
      </c>
      <c r="DD64" s="184">
        <v>0</v>
      </c>
    </row>
    <row r="65" spans="2:108" s="16" customFormat="1" ht="13.5" customHeight="1">
      <c r="B65" s="54">
        <v>59</v>
      </c>
      <c r="C65" s="207" t="s">
        <v>21</v>
      </c>
      <c r="D65" s="80">
        <v>50</v>
      </c>
      <c r="E65" s="80">
        <v>5</v>
      </c>
      <c r="F65" s="80">
        <v>1</v>
      </c>
      <c r="G65" s="55">
        <f t="shared" si="2"/>
        <v>0.1</v>
      </c>
      <c r="H65" s="55">
        <f t="shared" si="3"/>
        <v>0.02</v>
      </c>
      <c r="I65" s="80">
        <v>1464870</v>
      </c>
      <c r="J65" s="80">
        <v>1268400</v>
      </c>
      <c r="K65" s="80">
        <f t="shared" si="4"/>
        <v>292974</v>
      </c>
      <c r="L65" s="80">
        <f t="shared" si="5"/>
        <v>1268400</v>
      </c>
      <c r="M65" s="80">
        <v>138</v>
      </c>
      <c r="N65" s="80">
        <v>19</v>
      </c>
      <c r="O65" s="80">
        <v>10</v>
      </c>
      <c r="P65" s="55">
        <f t="shared" si="6"/>
        <v>0.13768115942028986</v>
      </c>
      <c r="Q65" s="55">
        <f t="shared" si="7"/>
        <v>7.2463768115942032E-2</v>
      </c>
      <c r="R65" s="80">
        <v>6216960</v>
      </c>
      <c r="S65" s="80">
        <v>3412340</v>
      </c>
      <c r="T65" s="80">
        <f t="shared" si="8"/>
        <v>327208.42105263157</v>
      </c>
      <c r="U65" s="80">
        <f t="shared" si="9"/>
        <v>341234</v>
      </c>
      <c r="V65" s="80">
        <v>29005</v>
      </c>
      <c r="W65" s="80">
        <v>1311</v>
      </c>
      <c r="X65" s="80">
        <v>714</v>
      </c>
      <c r="Y65" s="55">
        <f t="shared" si="10"/>
        <v>4.5199103602827098E-2</v>
      </c>
      <c r="Z65" s="55">
        <f t="shared" si="11"/>
        <v>2.4616445440441302E-2</v>
      </c>
      <c r="AA65" s="80">
        <v>346890420</v>
      </c>
      <c r="AB65" s="80">
        <v>270228400</v>
      </c>
      <c r="AC65" s="80">
        <f t="shared" si="12"/>
        <v>264599.86270022881</v>
      </c>
      <c r="AD65" s="80">
        <f t="shared" si="13"/>
        <v>378471.14845938375</v>
      </c>
      <c r="AE65" s="80">
        <v>25127</v>
      </c>
      <c r="AF65" s="80">
        <v>2368</v>
      </c>
      <c r="AG65" s="80">
        <v>1420</v>
      </c>
      <c r="AH65" s="55">
        <f t="shared" si="14"/>
        <v>9.4241254427508261E-2</v>
      </c>
      <c r="AI65" s="55">
        <f t="shared" si="15"/>
        <v>5.6512914394874041E-2</v>
      </c>
      <c r="AJ65" s="80">
        <v>691236030</v>
      </c>
      <c r="AK65" s="80">
        <v>562078420</v>
      </c>
      <c r="AL65" s="80">
        <f t="shared" si="16"/>
        <v>291907.10726351349</v>
      </c>
      <c r="AM65" s="80">
        <f t="shared" si="17"/>
        <v>395829.87323943659</v>
      </c>
      <c r="AN65" s="80">
        <v>16370</v>
      </c>
      <c r="AO65" s="80">
        <v>2963</v>
      </c>
      <c r="AP65" s="80">
        <v>1967</v>
      </c>
      <c r="AQ65" s="55">
        <f t="shared" si="18"/>
        <v>0.18100183262064753</v>
      </c>
      <c r="AR65" s="55">
        <f t="shared" si="19"/>
        <v>0.12015882712278558</v>
      </c>
      <c r="AS65" s="80">
        <v>916178270</v>
      </c>
      <c r="AT65" s="80">
        <v>770215100</v>
      </c>
      <c r="AU65" s="80">
        <f t="shared" si="20"/>
        <v>309206.30104623694</v>
      </c>
      <c r="AV65" s="80">
        <f t="shared" si="21"/>
        <v>391568.42907981697</v>
      </c>
      <c r="AW65" s="80">
        <v>7000</v>
      </c>
      <c r="AX65" s="80">
        <v>2125</v>
      </c>
      <c r="AY65" s="80">
        <v>1533</v>
      </c>
      <c r="AZ65" s="55">
        <f t="shared" si="22"/>
        <v>0.30357142857142855</v>
      </c>
      <c r="BA65" s="55">
        <f t="shared" si="23"/>
        <v>0.219</v>
      </c>
      <c r="BB65" s="80">
        <v>668700200</v>
      </c>
      <c r="BC65" s="80">
        <v>573759630</v>
      </c>
      <c r="BD65" s="80">
        <f t="shared" si="24"/>
        <v>314682.44705882354</v>
      </c>
      <c r="BE65" s="80">
        <f t="shared" si="25"/>
        <v>374272.42661448143</v>
      </c>
      <c r="BF65" s="80">
        <v>2469</v>
      </c>
      <c r="BG65" s="80">
        <v>921</v>
      </c>
      <c r="BH65" s="80">
        <v>746</v>
      </c>
      <c r="BI65" s="55">
        <f t="shared" si="26"/>
        <v>0.3730255164034022</v>
      </c>
      <c r="BJ65" s="55">
        <f t="shared" si="27"/>
        <v>0.30214661806399351</v>
      </c>
      <c r="BK65" s="80">
        <v>346087340</v>
      </c>
      <c r="BL65" s="80">
        <v>315839950</v>
      </c>
      <c r="BM65" s="80">
        <f t="shared" si="28"/>
        <v>375773.44191096636</v>
      </c>
      <c r="BN65" s="80">
        <f t="shared" si="29"/>
        <v>423377.94906166219</v>
      </c>
      <c r="BO65" s="80">
        <f t="shared" si="55"/>
        <v>80159</v>
      </c>
      <c r="BP65" s="80">
        <f t="shared" si="55"/>
        <v>9712</v>
      </c>
      <c r="BQ65" s="80">
        <f t="shared" si="55"/>
        <v>6391</v>
      </c>
      <c r="BR65" s="55">
        <f t="shared" si="32"/>
        <v>0.12115919609775572</v>
      </c>
      <c r="BS65" s="55">
        <f t="shared" si="33"/>
        <v>7.9729038535909874E-2</v>
      </c>
      <c r="BT65" s="80">
        <f t="shared" si="56"/>
        <v>2976774090</v>
      </c>
      <c r="BU65" s="80">
        <f t="shared" si="56"/>
        <v>2496802240</v>
      </c>
      <c r="BV65" s="80">
        <f t="shared" si="35"/>
        <v>306504.74567545304</v>
      </c>
      <c r="BW65" s="80">
        <f t="shared" si="36"/>
        <v>390674.73634798935</v>
      </c>
      <c r="BY65" s="95">
        <v>59</v>
      </c>
      <c r="BZ65" s="207" t="s">
        <v>21</v>
      </c>
      <c r="CA65" s="155">
        <v>76479</v>
      </c>
      <c r="CB65" s="155">
        <v>9019</v>
      </c>
      <c r="CC65" s="155">
        <v>6050</v>
      </c>
      <c r="CD65" s="28">
        <v>0.11792779717308019</v>
      </c>
      <c r="CE65" s="28">
        <v>7.9106682880267787E-2</v>
      </c>
      <c r="CF65" s="155">
        <v>2808705370</v>
      </c>
      <c r="CG65" s="155">
        <v>2369830390</v>
      </c>
      <c r="CH65" s="155">
        <v>311420.93025834352</v>
      </c>
      <c r="CI65" s="155">
        <v>391707.50247933884</v>
      </c>
      <c r="CK65" s="43" t="str">
        <f t="shared" si="37"/>
        <v>堺市南区</v>
      </c>
      <c r="CL65" s="91">
        <f t="shared" si="57"/>
        <v>0.10289410734139685</v>
      </c>
      <c r="CM65" s="102">
        <f t="shared" si="38"/>
        <v>0.10299999999999999</v>
      </c>
      <c r="CN65" s="102">
        <f t="shared" si="53"/>
        <v>0.10059171597633136</v>
      </c>
      <c r="CO65" s="102">
        <f t="shared" si="40"/>
        <v>0.10100000000000001</v>
      </c>
      <c r="CP65" s="157">
        <f t="shared" si="54"/>
        <v>0.19999999999999879</v>
      </c>
      <c r="CQ65" s="43" t="str">
        <f t="shared" si="42"/>
        <v>豊能町</v>
      </c>
      <c r="CR65" s="91">
        <f t="shared" si="58"/>
        <v>5.9955173701905118E-2</v>
      </c>
      <c r="CS65" s="91">
        <f t="shared" si="43"/>
        <v>0.06</v>
      </c>
      <c r="CT65" s="102">
        <f t="shared" si="44"/>
        <v>5.7142857142857141E-2</v>
      </c>
      <c r="CU65" s="102">
        <f t="shared" si="45"/>
        <v>5.7000000000000002E-2</v>
      </c>
      <c r="CV65" s="157">
        <f t="shared" si="46"/>
        <v>0.2999999999999996</v>
      </c>
      <c r="CW65" s="44"/>
      <c r="CX65" s="91">
        <f t="shared" si="47"/>
        <v>0.123</v>
      </c>
      <c r="CY65" s="91">
        <f t="shared" si="48"/>
        <v>0.11899999999999999</v>
      </c>
      <c r="CZ65" s="158">
        <f t="shared" si="49"/>
        <v>0.40000000000000036</v>
      </c>
      <c r="DA65" s="91">
        <f t="shared" si="50"/>
        <v>7.8E-2</v>
      </c>
      <c r="DB65" s="91">
        <f t="shared" si="51"/>
        <v>7.6999999999999999E-2</v>
      </c>
      <c r="DC65" s="158">
        <f t="shared" si="52"/>
        <v>0.10000000000000009</v>
      </c>
      <c r="DD65" s="184">
        <v>0</v>
      </c>
    </row>
    <row r="66" spans="2:108" s="16" customFormat="1" ht="13.5" customHeight="1">
      <c r="B66" s="54">
        <v>60</v>
      </c>
      <c r="C66" s="207" t="s">
        <v>45</v>
      </c>
      <c r="D66" s="80">
        <v>29</v>
      </c>
      <c r="E66" s="80">
        <v>5</v>
      </c>
      <c r="F66" s="80">
        <v>2</v>
      </c>
      <c r="G66" s="55">
        <f t="shared" si="2"/>
        <v>0.17241379310344829</v>
      </c>
      <c r="H66" s="55">
        <f t="shared" si="3"/>
        <v>6.8965517241379309E-2</v>
      </c>
      <c r="I66" s="80">
        <v>1184440</v>
      </c>
      <c r="J66" s="80">
        <v>936770</v>
      </c>
      <c r="K66" s="80">
        <f t="shared" si="4"/>
        <v>236888</v>
      </c>
      <c r="L66" s="80">
        <f t="shared" si="5"/>
        <v>468385</v>
      </c>
      <c r="M66" s="80">
        <v>53</v>
      </c>
      <c r="N66" s="80">
        <v>6</v>
      </c>
      <c r="O66" s="80">
        <v>2</v>
      </c>
      <c r="P66" s="55">
        <f t="shared" si="6"/>
        <v>0.11320754716981132</v>
      </c>
      <c r="Q66" s="55">
        <f t="shared" si="7"/>
        <v>3.7735849056603772E-2</v>
      </c>
      <c r="R66" s="80">
        <v>1569450</v>
      </c>
      <c r="S66" s="80">
        <v>1402050</v>
      </c>
      <c r="T66" s="80">
        <f t="shared" si="8"/>
        <v>261575</v>
      </c>
      <c r="U66" s="80">
        <f t="shared" si="9"/>
        <v>701025</v>
      </c>
      <c r="V66" s="80">
        <v>3959</v>
      </c>
      <c r="W66" s="80">
        <v>123</v>
      </c>
      <c r="X66" s="80">
        <v>50</v>
      </c>
      <c r="Y66" s="55">
        <f t="shared" si="10"/>
        <v>3.1068451629199294E-2</v>
      </c>
      <c r="Z66" s="55">
        <f t="shared" si="11"/>
        <v>1.262945188178833E-2</v>
      </c>
      <c r="AA66" s="80">
        <v>26943170</v>
      </c>
      <c r="AB66" s="80">
        <v>15576640</v>
      </c>
      <c r="AC66" s="80">
        <f t="shared" si="12"/>
        <v>219050.16260162601</v>
      </c>
      <c r="AD66" s="80">
        <f t="shared" si="13"/>
        <v>311532.79999999999</v>
      </c>
      <c r="AE66" s="80">
        <v>3221</v>
      </c>
      <c r="AF66" s="80">
        <v>200</v>
      </c>
      <c r="AG66" s="80">
        <v>88</v>
      </c>
      <c r="AH66" s="55">
        <f t="shared" si="14"/>
        <v>6.2092517851598882E-2</v>
      </c>
      <c r="AI66" s="55">
        <f t="shared" si="15"/>
        <v>2.7320707854703509E-2</v>
      </c>
      <c r="AJ66" s="80">
        <v>44449790</v>
      </c>
      <c r="AK66" s="80">
        <v>34313240</v>
      </c>
      <c r="AL66" s="80">
        <f t="shared" si="16"/>
        <v>222248.95</v>
      </c>
      <c r="AM66" s="80">
        <f t="shared" si="17"/>
        <v>389923.18181818182</v>
      </c>
      <c r="AN66" s="80">
        <v>1996</v>
      </c>
      <c r="AO66" s="80">
        <v>251</v>
      </c>
      <c r="AP66" s="80">
        <v>126</v>
      </c>
      <c r="AQ66" s="55">
        <f t="shared" si="18"/>
        <v>0.12575150300601201</v>
      </c>
      <c r="AR66" s="55">
        <f t="shared" si="19"/>
        <v>6.3126252505010014E-2</v>
      </c>
      <c r="AS66" s="80">
        <v>60645680</v>
      </c>
      <c r="AT66" s="80">
        <v>47774890</v>
      </c>
      <c r="AU66" s="80">
        <f t="shared" si="20"/>
        <v>241616.25498007968</v>
      </c>
      <c r="AV66" s="80">
        <f t="shared" si="21"/>
        <v>379165.79365079367</v>
      </c>
      <c r="AW66" s="80">
        <v>973</v>
      </c>
      <c r="AX66" s="80">
        <v>204</v>
      </c>
      <c r="AY66" s="80">
        <v>136</v>
      </c>
      <c r="AZ66" s="55">
        <f t="shared" si="22"/>
        <v>0.20966084275436794</v>
      </c>
      <c r="BA66" s="55">
        <f t="shared" si="23"/>
        <v>0.13977389516957861</v>
      </c>
      <c r="BB66" s="80">
        <v>52240040</v>
      </c>
      <c r="BC66" s="80">
        <v>45325560</v>
      </c>
      <c r="BD66" s="80">
        <f t="shared" si="24"/>
        <v>256078.62745098039</v>
      </c>
      <c r="BE66" s="80">
        <f t="shared" si="25"/>
        <v>333276.17647058825</v>
      </c>
      <c r="BF66" s="80">
        <v>338</v>
      </c>
      <c r="BG66" s="80">
        <v>87</v>
      </c>
      <c r="BH66" s="80">
        <v>58</v>
      </c>
      <c r="BI66" s="55">
        <f t="shared" si="26"/>
        <v>0.25739644970414199</v>
      </c>
      <c r="BJ66" s="55">
        <f t="shared" si="27"/>
        <v>0.17159763313609466</v>
      </c>
      <c r="BK66" s="80">
        <v>21059540</v>
      </c>
      <c r="BL66" s="80">
        <v>18735240</v>
      </c>
      <c r="BM66" s="80">
        <f t="shared" si="28"/>
        <v>242063.67816091955</v>
      </c>
      <c r="BN66" s="80">
        <f t="shared" si="29"/>
        <v>323021.37931034481</v>
      </c>
      <c r="BO66" s="80">
        <f t="shared" si="55"/>
        <v>10569</v>
      </c>
      <c r="BP66" s="80">
        <f t="shared" si="55"/>
        <v>876</v>
      </c>
      <c r="BQ66" s="80">
        <f t="shared" si="55"/>
        <v>462</v>
      </c>
      <c r="BR66" s="55">
        <f t="shared" si="32"/>
        <v>8.2883905762134544E-2</v>
      </c>
      <c r="BS66" s="55">
        <f t="shared" si="33"/>
        <v>4.3712744819755893E-2</v>
      </c>
      <c r="BT66" s="80">
        <f t="shared" si="56"/>
        <v>208092110</v>
      </c>
      <c r="BU66" s="80">
        <f t="shared" si="56"/>
        <v>164064390</v>
      </c>
      <c r="BV66" s="80">
        <f t="shared" si="35"/>
        <v>237548.07077625571</v>
      </c>
      <c r="BW66" s="80">
        <f t="shared" si="36"/>
        <v>355117.72727272729</v>
      </c>
      <c r="BY66" s="95">
        <v>60</v>
      </c>
      <c r="BZ66" s="207" t="s">
        <v>45</v>
      </c>
      <c r="CA66" s="155">
        <v>9993</v>
      </c>
      <c r="CB66" s="155">
        <v>785</v>
      </c>
      <c r="CC66" s="155">
        <v>443</v>
      </c>
      <c r="CD66" s="28">
        <v>7.8554988491944366E-2</v>
      </c>
      <c r="CE66" s="28">
        <v>4.4331031722205545E-2</v>
      </c>
      <c r="CF66" s="155">
        <v>191386410</v>
      </c>
      <c r="CG66" s="155">
        <v>155142380</v>
      </c>
      <c r="CH66" s="155">
        <v>243804.34394904459</v>
      </c>
      <c r="CI66" s="155">
        <v>350208.532731377</v>
      </c>
      <c r="CK66" s="43" t="str">
        <f t="shared" si="37"/>
        <v>交野市</v>
      </c>
      <c r="CL66" s="91">
        <f t="shared" si="57"/>
        <v>0.10218123261601522</v>
      </c>
      <c r="CM66" s="102">
        <f t="shared" si="38"/>
        <v>0.10199999999999999</v>
      </c>
      <c r="CN66" s="102">
        <f t="shared" si="53"/>
        <v>0.10121207442291361</v>
      </c>
      <c r="CO66" s="102">
        <f t="shared" si="40"/>
        <v>0.10100000000000001</v>
      </c>
      <c r="CP66" s="157">
        <f t="shared" si="54"/>
        <v>9.9999999999998701E-2</v>
      </c>
      <c r="CQ66" s="43" t="str">
        <f t="shared" si="42"/>
        <v>此花区</v>
      </c>
      <c r="CR66" s="91">
        <f t="shared" si="58"/>
        <v>5.9856115107913672E-2</v>
      </c>
      <c r="CS66" s="91">
        <f t="shared" si="43"/>
        <v>0.06</v>
      </c>
      <c r="CT66" s="102">
        <f t="shared" si="44"/>
        <v>6.0509236145781325E-2</v>
      </c>
      <c r="CU66" s="102">
        <f t="shared" si="45"/>
        <v>6.0999999999999999E-2</v>
      </c>
      <c r="CV66" s="157">
        <f t="shared" si="46"/>
        <v>-0.10000000000000009</v>
      </c>
      <c r="CW66" s="44"/>
      <c r="CX66" s="91">
        <f t="shared" si="47"/>
        <v>0.123</v>
      </c>
      <c r="CY66" s="91">
        <f t="shared" si="48"/>
        <v>0.11899999999999999</v>
      </c>
      <c r="CZ66" s="158">
        <f t="shared" si="49"/>
        <v>0.40000000000000036</v>
      </c>
      <c r="DA66" s="91">
        <f t="shared" si="50"/>
        <v>7.8E-2</v>
      </c>
      <c r="DB66" s="91">
        <f t="shared" si="51"/>
        <v>7.6999999999999999E-2</v>
      </c>
      <c r="DC66" s="158">
        <f t="shared" si="52"/>
        <v>0.10000000000000009</v>
      </c>
      <c r="DD66" s="184">
        <v>0</v>
      </c>
    </row>
    <row r="67" spans="2:108" s="16" customFormat="1" ht="13.5" customHeight="1">
      <c r="B67" s="54">
        <v>61</v>
      </c>
      <c r="C67" s="207" t="s">
        <v>17</v>
      </c>
      <c r="D67" s="80">
        <v>0</v>
      </c>
      <c r="E67" s="80">
        <v>0</v>
      </c>
      <c r="F67" s="80">
        <v>0</v>
      </c>
      <c r="G67" s="55" t="str">
        <f t="shared" si="2"/>
        <v>-</v>
      </c>
      <c r="H67" s="55" t="str">
        <f t="shared" si="3"/>
        <v>-</v>
      </c>
      <c r="I67" s="80">
        <v>0</v>
      </c>
      <c r="J67" s="80">
        <v>0</v>
      </c>
      <c r="K67" s="80" t="str">
        <f t="shared" si="4"/>
        <v>-</v>
      </c>
      <c r="L67" s="80" t="str">
        <f t="shared" si="5"/>
        <v>-</v>
      </c>
      <c r="M67" s="80">
        <v>12</v>
      </c>
      <c r="N67" s="80">
        <v>2</v>
      </c>
      <c r="O67" s="80">
        <v>1</v>
      </c>
      <c r="P67" s="55">
        <f t="shared" si="6"/>
        <v>0.16666666666666666</v>
      </c>
      <c r="Q67" s="55">
        <f t="shared" si="7"/>
        <v>8.3333333333333329E-2</v>
      </c>
      <c r="R67" s="80">
        <v>277030</v>
      </c>
      <c r="S67" s="80">
        <v>262190</v>
      </c>
      <c r="T67" s="80">
        <f t="shared" si="8"/>
        <v>138515</v>
      </c>
      <c r="U67" s="80">
        <f t="shared" si="9"/>
        <v>262190</v>
      </c>
      <c r="V67" s="80">
        <v>3541</v>
      </c>
      <c r="W67" s="80">
        <v>155</v>
      </c>
      <c r="X67" s="80">
        <v>76</v>
      </c>
      <c r="Y67" s="55">
        <f t="shared" si="10"/>
        <v>4.3772945495622703E-2</v>
      </c>
      <c r="Z67" s="55">
        <f t="shared" si="11"/>
        <v>2.1462863597853713E-2</v>
      </c>
      <c r="AA67" s="80">
        <v>29644900</v>
      </c>
      <c r="AB67" s="80">
        <v>22364810</v>
      </c>
      <c r="AC67" s="80">
        <f t="shared" si="12"/>
        <v>191257.4193548387</v>
      </c>
      <c r="AD67" s="80">
        <f t="shared" si="13"/>
        <v>294273.81578947371</v>
      </c>
      <c r="AE67" s="80">
        <v>3007</v>
      </c>
      <c r="AF67" s="80">
        <v>260</v>
      </c>
      <c r="AG67" s="80">
        <v>142</v>
      </c>
      <c r="AH67" s="55">
        <f t="shared" si="14"/>
        <v>8.6464915197871639E-2</v>
      </c>
      <c r="AI67" s="55">
        <f t="shared" si="15"/>
        <v>4.7223145992683735E-2</v>
      </c>
      <c r="AJ67" s="80">
        <v>61332720</v>
      </c>
      <c r="AK67" s="80">
        <v>45927160</v>
      </c>
      <c r="AL67" s="80">
        <f t="shared" si="16"/>
        <v>235895.07692307694</v>
      </c>
      <c r="AM67" s="80">
        <f t="shared" si="17"/>
        <v>323430.70422535209</v>
      </c>
      <c r="AN67" s="80">
        <v>1706</v>
      </c>
      <c r="AO67" s="80">
        <v>307</v>
      </c>
      <c r="AP67" s="80">
        <v>192</v>
      </c>
      <c r="AQ67" s="55">
        <f t="shared" si="18"/>
        <v>0.17995310668229778</v>
      </c>
      <c r="AR67" s="55">
        <f t="shared" si="19"/>
        <v>0.11254396248534584</v>
      </c>
      <c r="AS67" s="80">
        <v>80096710</v>
      </c>
      <c r="AT67" s="80">
        <v>67023080</v>
      </c>
      <c r="AU67" s="80">
        <f t="shared" si="20"/>
        <v>260901.335504886</v>
      </c>
      <c r="AV67" s="80">
        <f t="shared" si="21"/>
        <v>349078.54166666669</v>
      </c>
      <c r="AW67" s="80">
        <v>743</v>
      </c>
      <c r="AX67" s="80">
        <v>187</v>
      </c>
      <c r="AY67" s="80">
        <v>138</v>
      </c>
      <c r="AZ67" s="55">
        <f t="shared" si="22"/>
        <v>0.25168236877523553</v>
      </c>
      <c r="BA67" s="55">
        <f t="shared" si="23"/>
        <v>0.1857335127860027</v>
      </c>
      <c r="BB67" s="80">
        <v>55901300</v>
      </c>
      <c r="BC67" s="80">
        <v>48655850</v>
      </c>
      <c r="BD67" s="80">
        <f t="shared" si="24"/>
        <v>298937.43315508019</v>
      </c>
      <c r="BE67" s="80">
        <f t="shared" si="25"/>
        <v>352578.62318840582</v>
      </c>
      <c r="BF67" s="80">
        <v>278</v>
      </c>
      <c r="BG67" s="80">
        <v>85</v>
      </c>
      <c r="BH67" s="80">
        <v>65</v>
      </c>
      <c r="BI67" s="55">
        <f t="shared" si="26"/>
        <v>0.30575539568345322</v>
      </c>
      <c r="BJ67" s="55">
        <f t="shared" si="27"/>
        <v>0.23381294964028776</v>
      </c>
      <c r="BK67" s="80">
        <v>26653430</v>
      </c>
      <c r="BL67" s="80">
        <v>23955280</v>
      </c>
      <c r="BM67" s="80">
        <f t="shared" si="28"/>
        <v>313569.76470588235</v>
      </c>
      <c r="BN67" s="80">
        <f t="shared" si="29"/>
        <v>368542.76923076925</v>
      </c>
      <c r="BO67" s="80">
        <f t="shared" si="55"/>
        <v>9287</v>
      </c>
      <c r="BP67" s="80">
        <f t="shared" si="55"/>
        <v>996</v>
      </c>
      <c r="BQ67" s="80">
        <f t="shared" si="55"/>
        <v>614</v>
      </c>
      <c r="BR67" s="55">
        <f t="shared" si="32"/>
        <v>0.1072466889199957</v>
      </c>
      <c r="BS67" s="55">
        <f t="shared" si="33"/>
        <v>6.6113922687627863E-2</v>
      </c>
      <c r="BT67" s="80">
        <f t="shared" si="56"/>
        <v>253906090</v>
      </c>
      <c r="BU67" s="80">
        <f t="shared" si="56"/>
        <v>208188370</v>
      </c>
      <c r="BV67" s="80">
        <f t="shared" si="35"/>
        <v>254925.79317269076</v>
      </c>
      <c r="BW67" s="80">
        <f t="shared" si="36"/>
        <v>339069.00651465799</v>
      </c>
      <c r="BY67" s="95">
        <v>61</v>
      </c>
      <c r="BZ67" s="207" t="s">
        <v>17</v>
      </c>
      <c r="CA67" s="155">
        <v>8783</v>
      </c>
      <c r="CB67" s="155">
        <v>903</v>
      </c>
      <c r="CC67" s="155">
        <v>559</v>
      </c>
      <c r="CD67" s="28">
        <v>0.10281225093931458</v>
      </c>
      <c r="CE67" s="28">
        <v>6.3645679152909029E-2</v>
      </c>
      <c r="CF67" s="155">
        <v>234529320</v>
      </c>
      <c r="CG67" s="155">
        <v>185758470</v>
      </c>
      <c r="CH67" s="155">
        <v>259722.39202657808</v>
      </c>
      <c r="CI67" s="155">
        <v>332304.95527728088</v>
      </c>
      <c r="CK67" s="43" t="str">
        <f t="shared" si="37"/>
        <v>泉大津市</v>
      </c>
      <c r="CL67" s="91">
        <f t="shared" si="57"/>
        <v>0.10173675394516442</v>
      </c>
      <c r="CM67" s="102">
        <f t="shared" si="38"/>
        <v>0.10199999999999999</v>
      </c>
      <c r="CN67" s="102">
        <f t="shared" si="53"/>
        <v>0.10163053548267556</v>
      </c>
      <c r="CO67" s="102">
        <f t="shared" si="40"/>
        <v>0.10199999999999999</v>
      </c>
      <c r="CP67" s="157">
        <f t="shared" si="54"/>
        <v>0</v>
      </c>
      <c r="CQ67" s="43" t="str">
        <f t="shared" si="42"/>
        <v>交野市</v>
      </c>
      <c r="CR67" s="91">
        <f t="shared" si="58"/>
        <v>5.7971014492753624E-2</v>
      </c>
      <c r="CS67" s="91">
        <f t="shared" si="43"/>
        <v>5.8000000000000003E-2</v>
      </c>
      <c r="CT67" s="102">
        <f t="shared" si="44"/>
        <v>5.6589207133482589E-2</v>
      </c>
      <c r="CU67" s="102">
        <f t="shared" si="45"/>
        <v>5.7000000000000002E-2</v>
      </c>
      <c r="CV67" s="157">
        <f t="shared" si="46"/>
        <v>0.10000000000000009</v>
      </c>
      <c r="CW67" s="44"/>
      <c r="CX67" s="91">
        <f t="shared" si="47"/>
        <v>0.123</v>
      </c>
      <c r="CY67" s="91">
        <f t="shared" si="48"/>
        <v>0.11899999999999999</v>
      </c>
      <c r="CZ67" s="158">
        <f t="shared" si="49"/>
        <v>0.40000000000000036</v>
      </c>
      <c r="DA67" s="91">
        <f t="shared" si="50"/>
        <v>7.8E-2</v>
      </c>
      <c r="DB67" s="91">
        <f t="shared" si="51"/>
        <v>7.6999999999999999E-2</v>
      </c>
      <c r="DC67" s="158">
        <f t="shared" si="52"/>
        <v>0.10000000000000009</v>
      </c>
      <c r="DD67" s="184">
        <v>0</v>
      </c>
    </row>
    <row r="68" spans="2:108" s="16" customFormat="1" ht="13.5" customHeight="1">
      <c r="B68" s="54">
        <v>62</v>
      </c>
      <c r="C68" s="207" t="s">
        <v>18</v>
      </c>
      <c r="D68" s="80">
        <v>12</v>
      </c>
      <c r="E68" s="80">
        <v>1</v>
      </c>
      <c r="F68" s="80">
        <v>0</v>
      </c>
      <c r="G68" s="55">
        <f t="shared" si="2"/>
        <v>8.3333333333333329E-2</v>
      </c>
      <c r="H68" s="55">
        <f t="shared" si="3"/>
        <v>0</v>
      </c>
      <c r="I68" s="80">
        <v>17100</v>
      </c>
      <c r="J68" s="80">
        <v>0</v>
      </c>
      <c r="K68" s="80">
        <f t="shared" si="4"/>
        <v>17100</v>
      </c>
      <c r="L68" s="80" t="str">
        <f t="shared" si="5"/>
        <v>-</v>
      </c>
      <c r="M68" s="80">
        <v>46</v>
      </c>
      <c r="N68" s="80">
        <v>6</v>
      </c>
      <c r="O68" s="80">
        <v>2</v>
      </c>
      <c r="P68" s="55">
        <f t="shared" si="6"/>
        <v>0.13043478260869565</v>
      </c>
      <c r="Q68" s="55">
        <f t="shared" si="7"/>
        <v>4.3478260869565216E-2</v>
      </c>
      <c r="R68" s="80">
        <v>908890</v>
      </c>
      <c r="S68" s="80">
        <v>780550</v>
      </c>
      <c r="T68" s="80">
        <f t="shared" si="8"/>
        <v>151481.66666666666</v>
      </c>
      <c r="U68" s="80">
        <f t="shared" si="9"/>
        <v>390275</v>
      </c>
      <c r="V68" s="80">
        <v>5083</v>
      </c>
      <c r="W68" s="80">
        <v>183</v>
      </c>
      <c r="X68" s="80">
        <v>74</v>
      </c>
      <c r="Y68" s="55">
        <f t="shared" si="10"/>
        <v>3.6002360810544955E-2</v>
      </c>
      <c r="Z68" s="55">
        <f t="shared" si="11"/>
        <v>1.4558331693881566E-2</v>
      </c>
      <c r="AA68" s="80">
        <v>44893030</v>
      </c>
      <c r="AB68" s="80">
        <v>27084840</v>
      </c>
      <c r="AC68" s="80">
        <f t="shared" si="12"/>
        <v>245317.10382513661</v>
      </c>
      <c r="AD68" s="80">
        <f t="shared" si="13"/>
        <v>366011.35135135136</v>
      </c>
      <c r="AE68" s="80">
        <v>4382</v>
      </c>
      <c r="AF68" s="80">
        <v>330</v>
      </c>
      <c r="AG68" s="80">
        <v>161</v>
      </c>
      <c r="AH68" s="55">
        <f t="shared" si="14"/>
        <v>7.5308078502966683E-2</v>
      </c>
      <c r="AI68" s="55">
        <f t="shared" si="15"/>
        <v>3.6741214057507986E-2</v>
      </c>
      <c r="AJ68" s="80">
        <v>76984440</v>
      </c>
      <c r="AK68" s="80">
        <v>51899930</v>
      </c>
      <c r="AL68" s="80">
        <f t="shared" si="16"/>
        <v>233286.18181818182</v>
      </c>
      <c r="AM68" s="80">
        <f t="shared" si="17"/>
        <v>322359.81366459629</v>
      </c>
      <c r="AN68" s="80">
        <v>2600</v>
      </c>
      <c r="AO68" s="80">
        <v>441</v>
      </c>
      <c r="AP68" s="80">
        <v>257</v>
      </c>
      <c r="AQ68" s="55">
        <f t="shared" si="18"/>
        <v>0.16961538461538461</v>
      </c>
      <c r="AR68" s="55">
        <f t="shared" si="19"/>
        <v>9.8846153846153847E-2</v>
      </c>
      <c r="AS68" s="80">
        <v>95503200</v>
      </c>
      <c r="AT68" s="80">
        <v>77134410</v>
      </c>
      <c r="AU68" s="80">
        <f t="shared" si="20"/>
        <v>216560.54421768707</v>
      </c>
      <c r="AV68" s="80">
        <f t="shared" si="21"/>
        <v>300133.89105058368</v>
      </c>
      <c r="AW68" s="80">
        <v>1112</v>
      </c>
      <c r="AX68" s="80">
        <v>279</v>
      </c>
      <c r="AY68" s="80">
        <v>187</v>
      </c>
      <c r="AZ68" s="55">
        <f t="shared" si="22"/>
        <v>0.25089928057553956</v>
      </c>
      <c r="BA68" s="55">
        <f t="shared" si="23"/>
        <v>0.16816546762589929</v>
      </c>
      <c r="BB68" s="80">
        <v>65336450</v>
      </c>
      <c r="BC68" s="80">
        <v>57273530</v>
      </c>
      <c r="BD68" s="80">
        <f t="shared" si="24"/>
        <v>234180.82437275985</v>
      </c>
      <c r="BE68" s="80">
        <f t="shared" si="25"/>
        <v>306275.56149732618</v>
      </c>
      <c r="BF68" s="80">
        <v>427</v>
      </c>
      <c r="BG68" s="80">
        <v>156</v>
      </c>
      <c r="BH68" s="80">
        <v>111</v>
      </c>
      <c r="BI68" s="55">
        <f t="shared" si="26"/>
        <v>0.36533957845433257</v>
      </c>
      <c r="BJ68" s="55">
        <f t="shared" si="27"/>
        <v>0.25995316159250587</v>
      </c>
      <c r="BK68" s="80">
        <v>43663590</v>
      </c>
      <c r="BL68" s="80">
        <v>40419300</v>
      </c>
      <c r="BM68" s="80">
        <f t="shared" si="28"/>
        <v>279894.80769230769</v>
      </c>
      <c r="BN68" s="80">
        <f t="shared" si="29"/>
        <v>364137.83783783781</v>
      </c>
      <c r="BO68" s="80">
        <f t="shared" si="55"/>
        <v>13662</v>
      </c>
      <c r="BP68" s="80">
        <f t="shared" si="55"/>
        <v>1396</v>
      </c>
      <c r="BQ68" s="80">
        <f t="shared" si="55"/>
        <v>792</v>
      </c>
      <c r="BR68" s="55">
        <f t="shared" si="32"/>
        <v>0.10218123261601522</v>
      </c>
      <c r="BS68" s="55">
        <f t="shared" si="33"/>
        <v>5.7971014492753624E-2</v>
      </c>
      <c r="BT68" s="80">
        <f t="shared" si="56"/>
        <v>327306700</v>
      </c>
      <c r="BU68" s="80">
        <f t="shared" si="56"/>
        <v>254592560</v>
      </c>
      <c r="BV68" s="80">
        <f t="shared" si="35"/>
        <v>234460.38681948424</v>
      </c>
      <c r="BW68" s="80">
        <f t="shared" si="36"/>
        <v>321455.25252525252</v>
      </c>
      <c r="BY68" s="95">
        <v>62</v>
      </c>
      <c r="BZ68" s="207" t="s">
        <v>18</v>
      </c>
      <c r="CA68" s="155">
        <v>12953</v>
      </c>
      <c r="CB68" s="155">
        <v>1311</v>
      </c>
      <c r="CC68" s="155">
        <v>733</v>
      </c>
      <c r="CD68" s="28">
        <v>0.10121207442291361</v>
      </c>
      <c r="CE68" s="28">
        <v>5.6589207133482589E-2</v>
      </c>
      <c r="CF68" s="155">
        <v>290678170</v>
      </c>
      <c r="CG68" s="155">
        <v>233845770</v>
      </c>
      <c r="CH68" s="155">
        <v>221722.47902364607</v>
      </c>
      <c r="CI68" s="155">
        <v>319025.60709413368</v>
      </c>
      <c r="CK68" s="43" t="str">
        <f t="shared" si="37"/>
        <v>阪南市</v>
      </c>
      <c r="CL68" s="91">
        <f t="shared" si="57"/>
        <v>9.9665551839464878E-2</v>
      </c>
      <c r="CM68" s="102">
        <f t="shared" si="38"/>
        <v>0.1</v>
      </c>
      <c r="CN68" s="102">
        <f t="shared" si="53"/>
        <v>9.4664371772805511E-2</v>
      </c>
      <c r="CO68" s="102">
        <f t="shared" si="40"/>
        <v>9.5000000000000001E-2</v>
      </c>
      <c r="CP68" s="157">
        <f t="shared" si="54"/>
        <v>0.50000000000000044</v>
      </c>
      <c r="CQ68" s="43" t="str">
        <f t="shared" si="42"/>
        <v>大正区</v>
      </c>
      <c r="CR68" s="91">
        <f t="shared" si="58"/>
        <v>5.7494329087419298E-2</v>
      </c>
      <c r="CS68" s="91">
        <f t="shared" si="43"/>
        <v>5.7000000000000002E-2</v>
      </c>
      <c r="CT68" s="102">
        <f t="shared" si="44"/>
        <v>5.7262315942555896E-2</v>
      </c>
      <c r="CU68" s="102">
        <f t="shared" si="45"/>
        <v>5.7000000000000002E-2</v>
      </c>
      <c r="CV68" s="157">
        <f t="shared" si="46"/>
        <v>0</v>
      </c>
      <c r="CW68" s="44"/>
      <c r="CX68" s="91">
        <f t="shared" si="47"/>
        <v>0.123</v>
      </c>
      <c r="CY68" s="91">
        <f t="shared" si="48"/>
        <v>0.11899999999999999</v>
      </c>
      <c r="CZ68" s="158">
        <f t="shared" si="49"/>
        <v>0.40000000000000036</v>
      </c>
      <c r="DA68" s="91">
        <f t="shared" si="50"/>
        <v>7.8E-2</v>
      </c>
      <c r="DB68" s="91">
        <f t="shared" si="51"/>
        <v>7.6999999999999999E-2</v>
      </c>
      <c r="DC68" s="158">
        <f t="shared" si="52"/>
        <v>0.10000000000000009</v>
      </c>
      <c r="DD68" s="184">
        <v>0</v>
      </c>
    </row>
    <row r="69" spans="2:108" s="16" customFormat="1" ht="13.5" customHeight="1">
      <c r="B69" s="54">
        <v>63</v>
      </c>
      <c r="C69" s="207" t="s">
        <v>27</v>
      </c>
      <c r="D69" s="80">
        <v>6</v>
      </c>
      <c r="E69" s="80">
        <v>2</v>
      </c>
      <c r="F69" s="80">
        <v>1</v>
      </c>
      <c r="G69" s="55">
        <f t="shared" si="2"/>
        <v>0.33333333333333331</v>
      </c>
      <c r="H69" s="55">
        <f t="shared" si="3"/>
        <v>0.16666666666666666</v>
      </c>
      <c r="I69" s="80">
        <v>369990</v>
      </c>
      <c r="J69" s="80">
        <v>256140</v>
      </c>
      <c r="K69" s="80">
        <f t="shared" si="4"/>
        <v>184995</v>
      </c>
      <c r="L69" s="80">
        <f t="shared" si="5"/>
        <v>256140</v>
      </c>
      <c r="M69" s="80">
        <v>18</v>
      </c>
      <c r="N69" s="80">
        <v>2</v>
      </c>
      <c r="O69" s="80">
        <v>0</v>
      </c>
      <c r="P69" s="55">
        <f t="shared" si="6"/>
        <v>0.1111111111111111</v>
      </c>
      <c r="Q69" s="55">
        <f t="shared" si="7"/>
        <v>0</v>
      </c>
      <c r="R69" s="80">
        <v>180010</v>
      </c>
      <c r="S69" s="80">
        <v>0</v>
      </c>
      <c r="T69" s="80">
        <f t="shared" si="8"/>
        <v>90005</v>
      </c>
      <c r="U69" s="80" t="str">
        <f t="shared" si="9"/>
        <v>-</v>
      </c>
      <c r="V69" s="80">
        <v>3599</v>
      </c>
      <c r="W69" s="80">
        <v>157</v>
      </c>
      <c r="X69" s="80">
        <v>63</v>
      </c>
      <c r="Y69" s="55">
        <f t="shared" si="10"/>
        <v>4.3623228674631843E-2</v>
      </c>
      <c r="Z69" s="55">
        <f t="shared" si="11"/>
        <v>1.7504862461794942E-2</v>
      </c>
      <c r="AA69" s="80">
        <v>33118070</v>
      </c>
      <c r="AB69" s="80">
        <v>27415380</v>
      </c>
      <c r="AC69" s="80">
        <f t="shared" si="12"/>
        <v>210943.12101910828</v>
      </c>
      <c r="AD69" s="80">
        <f t="shared" si="13"/>
        <v>435164.76190476189</v>
      </c>
      <c r="AE69" s="80">
        <v>2972</v>
      </c>
      <c r="AF69" s="80">
        <v>261</v>
      </c>
      <c r="AG69" s="80">
        <v>112</v>
      </c>
      <c r="AH69" s="55">
        <f t="shared" si="14"/>
        <v>8.7819650067294752E-2</v>
      </c>
      <c r="AI69" s="55">
        <f t="shared" si="15"/>
        <v>3.7685060565275909E-2</v>
      </c>
      <c r="AJ69" s="80">
        <v>54255240</v>
      </c>
      <c r="AK69" s="80">
        <v>38278220</v>
      </c>
      <c r="AL69" s="80">
        <f t="shared" si="16"/>
        <v>207874.4827586207</v>
      </c>
      <c r="AM69" s="80">
        <f t="shared" si="17"/>
        <v>341769.82142857142</v>
      </c>
      <c r="AN69" s="80">
        <v>1952</v>
      </c>
      <c r="AO69" s="80">
        <v>346</v>
      </c>
      <c r="AP69" s="80">
        <v>198</v>
      </c>
      <c r="AQ69" s="55">
        <f t="shared" si="18"/>
        <v>0.17725409836065573</v>
      </c>
      <c r="AR69" s="55">
        <f t="shared" si="19"/>
        <v>0.1014344262295082</v>
      </c>
      <c r="AS69" s="80">
        <v>103786670</v>
      </c>
      <c r="AT69" s="80">
        <v>87826200</v>
      </c>
      <c r="AU69" s="80">
        <f t="shared" si="20"/>
        <v>299961.47398843931</v>
      </c>
      <c r="AV69" s="80">
        <f t="shared" si="21"/>
        <v>443566.66666666669</v>
      </c>
      <c r="AW69" s="80">
        <v>995</v>
      </c>
      <c r="AX69" s="80">
        <v>291</v>
      </c>
      <c r="AY69" s="80">
        <v>187</v>
      </c>
      <c r="AZ69" s="55">
        <f t="shared" si="22"/>
        <v>0.29246231155778896</v>
      </c>
      <c r="BA69" s="55">
        <f t="shared" si="23"/>
        <v>0.18793969849246231</v>
      </c>
      <c r="BB69" s="80">
        <v>88778430</v>
      </c>
      <c r="BC69" s="80">
        <v>68440590</v>
      </c>
      <c r="BD69" s="80">
        <f t="shared" si="24"/>
        <v>305080.51546391752</v>
      </c>
      <c r="BE69" s="80">
        <f t="shared" si="25"/>
        <v>365992.4598930481</v>
      </c>
      <c r="BF69" s="80">
        <v>391</v>
      </c>
      <c r="BG69" s="80">
        <v>140</v>
      </c>
      <c r="BH69" s="80">
        <v>102</v>
      </c>
      <c r="BI69" s="55">
        <f t="shared" si="26"/>
        <v>0.35805626598465473</v>
      </c>
      <c r="BJ69" s="55">
        <f t="shared" si="27"/>
        <v>0.2608695652173913</v>
      </c>
      <c r="BK69" s="80">
        <v>45950650</v>
      </c>
      <c r="BL69" s="80">
        <v>38204370</v>
      </c>
      <c r="BM69" s="80">
        <f t="shared" si="28"/>
        <v>328218.92857142858</v>
      </c>
      <c r="BN69" s="80">
        <f t="shared" si="29"/>
        <v>374552.64705882355</v>
      </c>
      <c r="BO69" s="80">
        <f t="shared" si="55"/>
        <v>9933</v>
      </c>
      <c r="BP69" s="80">
        <f t="shared" si="55"/>
        <v>1199</v>
      </c>
      <c r="BQ69" s="80">
        <f t="shared" si="55"/>
        <v>663</v>
      </c>
      <c r="BR69" s="55">
        <f t="shared" si="32"/>
        <v>0.12070874861572536</v>
      </c>
      <c r="BS69" s="55">
        <f t="shared" si="33"/>
        <v>6.6747206282090008E-2</v>
      </c>
      <c r="BT69" s="80">
        <f t="shared" si="56"/>
        <v>326439060</v>
      </c>
      <c r="BU69" s="80">
        <f t="shared" si="56"/>
        <v>260420900</v>
      </c>
      <c r="BV69" s="80">
        <f t="shared" si="35"/>
        <v>272259.43286071724</v>
      </c>
      <c r="BW69" s="80">
        <f t="shared" si="36"/>
        <v>392791.7043740573</v>
      </c>
      <c r="BY69" s="95">
        <v>63</v>
      </c>
      <c r="BZ69" s="207" t="s">
        <v>27</v>
      </c>
      <c r="CA69" s="155">
        <v>9425</v>
      </c>
      <c r="CB69" s="155">
        <v>1129</v>
      </c>
      <c r="CC69" s="155">
        <v>620</v>
      </c>
      <c r="CD69" s="28">
        <v>0.11978779840848806</v>
      </c>
      <c r="CE69" s="28">
        <v>6.5782493368700262E-2</v>
      </c>
      <c r="CF69" s="155">
        <v>301607490</v>
      </c>
      <c r="CG69" s="155">
        <v>233087860</v>
      </c>
      <c r="CH69" s="155">
        <v>267145.69530558016</v>
      </c>
      <c r="CI69" s="155">
        <v>375948.16129032261</v>
      </c>
      <c r="CK69" s="43" t="str">
        <f t="shared" si="37"/>
        <v>貝塚市</v>
      </c>
      <c r="CL69" s="91">
        <f t="shared" si="57"/>
        <v>9.8607973179797387E-2</v>
      </c>
      <c r="CM69" s="102">
        <f t="shared" si="38"/>
        <v>9.9000000000000005E-2</v>
      </c>
      <c r="CN69" s="102">
        <f t="shared" si="53"/>
        <v>9.7864903882683693E-2</v>
      </c>
      <c r="CO69" s="102">
        <f t="shared" si="40"/>
        <v>9.8000000000000004E-2</v>
      </c>
      <c r="CP69" s="157">
        <f t="shared" si="54"/>
        <v>0.10000000000000009</v>
      </c>
      <c r="CQ69" s="43" t="str">
        <f t="shared" si="42"/>
        <v>貝塚市</v>
      </c>
      <c r="CR69" s="91">
        <f t="shared" si="58"/>
        <v>5.728445448582465E-2</v>
      </c>
      <c r="CS69" s="91">
        <f t="shared" si="43"/>
        <v>5.7000000000000002E-2</v>
      </c>
      <c r="CT69" s="102">
        <f t="shared" si="44"/>
        <v>5.6150748423372081E-2</v>
      </c>
      <c r="CU69" s="102">
        <f t="shared" si="45"/>
        <v>5.6000000000000001E-2</v>
      </c>
      <c r="CV69" s="157">
        <f t="shared" si="46"/>
        <v>0.10000000000000009</v>
      </c>
      <c r="CW69" s="44"/>
      <c r="CX69" s="91">
        <f t="shared" si="47"/>
        <v>0.123</v>
      </c>
      <c r="CY69" s="91">
        <f t="shared" si="48"/>
        <v>0.11899999999999999</v>
      </c>
      <c r="CZ69" s="158">
        <f t="shared" si="49"/>
        <v>0.40000000000000036</v>
      </c>
      <c r="DA69" s="91">
        <f t="shared" si="50"/>
        <v>7.8E-2</v>
      </c>
      <c r="DB69" s="91">
        <f t="shared" si="51"/>
        <v>7.6999999999999999E-2</v>
      </c>
      <c r="DC69" s="158">
        <f t="shared" si="52"/>
        <v>0.10000000000000009</v>
      </c>
      <c r="DD69" s="184">
        <v>0</v>
      </c>
    </row>
    <row r="70" spans="2:108" s="16" customFormat="1" ht="13.5" customHeight="1">
      <c r="B70" s="54">
        <v>64</v>
      </c>
      <c r="C70" s="207" t="s">
        <v>46</v>
      </c>
      <c r="D70" s="80">
        <v>53</v>
      </c>
      <c r="E70" s="80">
        <v>3</v>
      </c>
      <c r="F70" s="80">
        <v>1</v>
      </c>
      <c r="G70" s="55">
        <f t="shared" si="2"/>
        <v>5.6603773584905662E-2</v>
      </c>
      <c r="H70" s="55">
        <f t="shared" si="3"/>
        <v>1.8867924528301886E-2</v>
      </c>
      <c r="I70" s="80">
        <v>596820</v>
      </c>
      <c r="J70" s="80">
        <v>109070</v>
      </c>
      <c r="K70" s="80">
        <f t="shared" si="4"/>
        <v>198940</v>
      </c>
      <c r="L70" s="80">
        <f t="shared" si="5"/>
        <v>109070</v>
      </c>
      <c r="M70" s="80">
        <v>120</v>
      </c>
      <c r="N70" s="80">
        <v>20</v>
      </c>
      <c r="O70" s="80">
        <v>11</v>
      </c>
      <c r="P70" s="55">
        <f t="shared" si="6"/>
        <v>0.16666666666666666</v>
      </c>
      <c r="Q70" s="55">
        <f t="shared" si="7"/>
        <v>9.166666666666666E-2</v>
      </c>
      <c r="R70" s="80">
        <v>8054500</v>
      </c>
      <c r="S70" s="80">
        <v>7386960</v>
      </c>
      <c r="T70" s="80">
        <f t="shared" si="8"/>
        <v>402725</v>
      </c>
      <c r="U70" s="80">
        <f t="shared" si="9"/>
        <v>671541.81818181823</v>
      </c>
      <c r="V70" s="80">
        <v>4016</v>
      </c>
      <c r="W70" s="80">
        <v>136</v>
      </c>
      <c r="X70" s="80">
        <v>52</v>
      </c>
      <c r="Y70" s="55">
        <f t="shared" si="10"/>
        <v>3.386454183266932E-2</v>
      </c>
      <c r="Z70" s="55">
        <f t="shared" si="11"/>
        <v>1.2948207171314742E-2</v>
      </c>
      <c r="AA70" s="80">
        <v>34985000</v>
      </c>
      <c r="AB70" s="80">
        <v>19126520</v>
      </c>
      <c r="AC70" s="80">
        <f t="shared" si="12"/>
        <v>257242.64705882352</v>
      </c>
      <c r="AD70" s="80">
        <f t="shared" si="13"/>
        <v>367817.69230769231</v>
      </c>
      <c r="AE70" s="80">
        <v>3161</v>
      </c>
      <c r="AF70" s="80">
        <v>249</v>
      </c>
      <c r="AG70" s="80">
        <v>130</v>
      </c>
      <c r="AH70" s="55">
        <f t="shared" si="14"/>
        <v>7.8772540335336913E-2</v>
      </c>
      <c r="AI70" s="55">
        <f t="shared" si="15"/>
        <v>4.1126225877886745E-2</v>
      </c>
      <c r="AJ70" s="80">
        <v>61219960</v>
      </c>
      <c r="AK70" s="80">
        <v>39228100</v>
      </c>
      <c r="AL70" s="80">
        <f t="shared" si="16"/>
        <v>245863.29317269076</v>
      </c>
      <c r="AM70" s="80">
        <f t="shared" si="17"/>
        <v>301754.61538461538</v>
      </c>
      <c r="AN70" s="80">
        <v>1825</v>
      </c>
      <c r="AO70" s="80">
        <v>285</v>
      </c>
      <c r="AP70" s="80">
        <v>162</v>
      </c>
      <c r="AQ70" s="55">
        <f t="shared" si="18"/>
        <v>0.15616438356164383</v>
      </c>
      <c r="AR70" s="55">
        <f t="shared" si="19"/>
        <v>8.8767123287671237E-2</v>
      </c>
      <c r="AS70" s="80">
        <v>87759770</v>
      </c>
      <c r="AT70" s="80">
        <v>59770180</v>
      </c>
      <c r="AU70" s="80">
        <f t="shared" si="20"/>
        <v>307929.01754385966</v>
      </c>
      <c r="AV70" s="80">
        <f t="shared" si="21"/>
        <v>368951.72839506174</v>
      </c>
      <c r="AW70" s="80">
        <v>940</v>
      </c>
      <c r="AX70" s="80">
        <v>233</v>
      </c>
      <c r="AY70" s="80">
        <v>137</v>
      </c>
      <c r="AZ70" s="55">
        <f t="shared" si="22"/>
        <v>0.24787234042553191</v>
      </c>
      <c r="BA70" s="55">
        <f t="shared" si="23"/>
        <v>0.14574468085106382</v>
      </c>
      <c r="BB70" s="80">
        <v>67743040</v>
      </c>
      <c r="BC70" s="80">
        <v>44982350</v>
      </c>
      <c r="BD70" s="80">
        <f t="shared" si="24"/>
        <v>290742.660944206</v>
      </c>
      <c r="BE70" s="80">
        <f t="shared" si="25"/>
        <v>328338.32116788323</v>
      </c>
      <c r="BF70" s="80">
        <v>350</v>
      </c>
      <c r="BG70" s="80">
        <v>117</v>
      </c>
      <c r="BH70" s="80">
        <v>83</v>
      </c>
      <c r="BI70" s="55">
        <f t="shared" si="26"/>
        <v>0.3342857142857143</v>
      </c>
      <c r="BJ70" s="55">
        <f t="shared" si="27"/>
        <v>0.23714285714285716</v>
      </c>
      <c r="BK70" s="80">
        <v>32788810</v>
      </c>
      <c r="BL70" s="80">
        <v>27185220</v>
      </c>
      <c r="BM70" s="80">
        <f t="shared" si="28"/>
        <v>280246.23931623931</v>
      </c>
      <c r="BN70" s="80">
        <f t="shared" si="29"/>
        <v>327532.77108433732</v>
      </c>
      <c r="BO70" s="80">
        <f t="shared" si="55"/>
        <v>10465</v>
      </c>
      <c r="BP70" s="80">
        <f t="shared" si="55"/>
        <v>1043</v>
      </c>
      <c r="BQ70" s="80">
        <f t="shared" si="55"/>
        <v>576</v>
      </c>
      <c r="BR70" s="55">
        <f t="shared" si="32"/>
        <v>9.9665551839464878E-2</v>
      </c>
      <c r="BS70" s="55">
        <f t="shared" si="33"/>
        <v>5.504061156235069E-2</v>
      </c>
      <c r="BT70" s="80">
        <f t="shared" si="56"/>
        <v>293147900</v>
      </c>
      <c r="BU70" s="80">
        <f t="shared" si="56"/>
        <v>197788400</v>
      </c>
      <c r="BV70" s="80">
        <f t="shared" si="35"/>
        <v>281062.2243528284</v>
      </c>
      <c r="BW70" s="80">
        <f t="shared" si="36"/>
        <v>343382.63888888888</v>
      </c>
      <c r="BY70" s="95">
        <v>64</v>
      </c>
      <c r="BZ70" s="207" t="s">
        <v>46</v>
      </c>
      <c r="CA70" s="155">
        <v>9877</v>
      </c>
      <c r="CB70" s="155">
        <v>935</v>
      </c>
      <c r="CC70" s="155">
        <v>529</v>
      </c>
      <c r="CD70" s="28">
        <v>9.4664371772805511E-2</v>
      </c>
      <c r="CE70" s="28">
        <v>5.3558772906753066E-2</v>
      </c>
      <c r="CF70" s="155">
        <v>278682770</v>
      </c>
      <c r="CG70" s="155">
        <v>188753860</v>
      </c>
      <c r="CH70" s="155">
        <v>298056.43850267382</v>
      </c>
      <c r="CI70" s="155">
        <v>356812.58979206049</v>
      </c>
      <c r="CK70" s="43" t="str">
        <f t="shared" si="37"/>
        <v>和泉市</v>
      </c>
      <c r="CL70" s="91">
        <f t="shared" si="57"/>
        <v>9.8583169090030121E-2</v>
      </c>
      <c r="CM70" s="102">
        <f t="shared" si="38"/>
        <v>9.9000000000000005E-2</v>
      </c>
      <c r="CN70" s="102">
        <f t="shared" si="53"/>
        <v>9.8459450830140488E-2</v>
      </c>
      <c r="CO70" s="102">
        <f t="shared" si="40"/>
        <v>9.8000000000000004E-2</v>
      </c>
      <c r="CP70" s="157">
        <f t="shared" si="54"/>
        <v>0.10000000000000009</v>
      </c>
      <c r="CQ70" s="43" t="str">
        <f t="shared" si="42"/>
        <v>富田林市</v>
      </c>
      <c r="CR70" s="91">
        <f t="shared" si="58"/>
        <v>5.6660878193996525E-2</v>
      </c>
      <c r="CS70" s="91">
        <f t="shared" si="43"/>
        <v>5.7000000000000002E-2</v>
      </c>
      <c r="CT70" s="102">
        <f t="shared" si="44"/>
        <v>5.5648798909052763E-2</v>
      </c>
      <c r="CU70" s="102">
        <f t="shared" si="45"/>
        <v>5.6000000000000001E-2</v>
      </c>
      <c r="CV70" s="157">
        <f t="shared" si="46"/>
        <v>0.10000000000000009</v>
      </c>
      <c r="CW70" s="44"/>
      <c r="CX70" s="91">
        <f t="shared" si="47"/>
        <v>0.123</v>
      </c>
      <c r="CY70" s="91">
        <f t="shared" si="48"/>
        <v>0.11899999999999999</v>
      </c>
      <c r="CZ70" s="158">
        <f t="shared" si="49"/>
        <v>0.40000000000000036</v>
      </c>
      <c r="DA70" s="91">
        <f t="shared" si="50"/>
        <v>7.8E-2</v>
      </c>
      <c r="DB70" s="91">
        <f t="shared" si="51"/>
        <v>7.6999999999999999E-2</v>
      </c>
      <c r="DC70" s="158">
        <f t="shared" si="52"/>
        <v>0.10000000000000009</v>
      </c>
      <c r="DD70" s="184">
        <v>0</v>
      </c>
    </row>
    <row r="71" spans="2:108" s="16" customFormat="1" ht="13.5" customHeight="1">
      <c r="B71" s="54">
        <v>65</v>
      </c>
      <c r="C71" s="207" t="s">
        <v>11</v>
      </c>
      <c r="D71" s="80">
        <v>7</v>
      </c>
      <c r="E71" s="80">
        <v>2</v>
      </c>
      <c r="F71" s="80">
        <v>1</v>
      </c>
      <c r="G71" s="55">
        <f t="shared" si="2"/>
        <v>0.2857142857142857</v>
      </c>
      <c r="H71" s="55">
        <f t="shared" si="3"/>
        <v>0.14285714285714285</v>
      </c>
      <c r="I71" s="80">
        <v>215680</v>
      </c>
      <c r="J71" s="80">
        <v>145230</v>
      </c>
      <c r="K71" s="80">
        <f t="shared" si="4"/>
        <v>107840</v>
      </c>
      <c r="L71" s="80">
        <f t="shared" si="5"/>
        <v>145230</v>
      </c>
      <c r="M71" s="80">
        <v>23</v>
      </c>
      <c r="N71" s="80">
        <v>3</v>
      </c>
      <c r="O71" s="80">
        <v>2</v>
      </c>
      <c r="P71" s="55">
        <f t="shared" si="6"/>
        <v>0.13043478260869565</v>
      </c>
      <c r="Q71" s="55">
        <f t="shared" si="7"/>
        <v>8.6956521739130432E-2</v>
      </c>
      <c r="R71" s="80">
        <v>1887220</v>
      </c>
      <c r="S71" s="80">
        <v>1726330</v>
      </c>
      <c r="T71" s="80">
        <f t="shared" si="8"/>
        <v>629073.33333333337</v>
      </c>
      <c r="U71" s="80">
        <f t="shared" si="9"/>
        <v>863165</v>
      </c>
      <c r="V71" s="80">
        <v>2009</v>
      </c>
      <c r="W71" s="80">
        <v>59</v>
      </c>
      <c r="X71" s="80">
        <v>28</v>
      </c>
      <c r="Y71" s="55">
        <f t="shared" si="10"/>
        <v>2.9367844698855151E-2</v>
      </c>
      <c r="Z71" s="55">
        <f t="shared" si="11"/>
        <v>1.3937282229965157E-2</v>
      </c>
      <c r="AA71" s="80">
        <v>17197570</v>
      </c>
      <c r="AB71" s="80">
        <v>12728220</v>
      </c>
      <c r="AC71" s="80">
        <f t="shared" si="12"/>
        <v>291484.23728813557</v>
      </c>
      <c r="AD71" s="80">
        <f t="shared" si="13"/>
        <v>454579.28571428574</v>
      </c>
      <c r="AE71" s="80">
        <v>1499</v>
      </c>
      <c r="AF71" s="80">
        <v>93</v>
      </c>
      <c r="AG71" s="80">
        <v>37</v>
      </c>
      <c r="AH71" s="55">
        <f t="shared" si="14"/>
        <v>6.2041360907271512E-2</v>
      </c>
      <c r="AI71" s="55">
        <f t="shared" si="15"/>
        <v>2.4683122081387593E-2</v>
      </c>
      <c r="AJ71" s="80">
        <v>23484850</v>
      </c>
      <c r="AK71" s="80">
        <v>14709450</v>
      </c>
      <c r="AL71" s="80">
        <f t="shared" si="16"/>
        <v>252525.26881720431</v>
      </c>
      <c r="AM71" s="80">
        <f t="shared" si="17"/>
        <v>397552.70270270272</v>
      </c>
      <c r="AN71" s="80">
        <v>967</v>
      </c>
      <c r="AO71" s="80">
        <v>103</v>
      </c>
      <c r="AP71" s="80">
        <v>55</v>
      </c>
      <c r="AQ71" s="55">
        <f t="shared" si="18"/>
        <v>0.10651499482936919</v>
      </c>
      <c r="AR71" s="55">
        <f t="shared" si="19"/>
        <v>5.6876938986556359E-2</v>
      </c>
      <c r="AS71" s="80">
        <v>23065660</v>
      </c>
      <c r="AT71" s="80">
        <v>19030600</v>
      </c>
      <c r="AU71" s="80">
        <f t="shared" si="20"/>
        <v>223938.44660194175</v>
      </c>
      <c r="AV71" s="80">
        <f t="shared" si="21"/>
        <v>346010.90909090912</v>
      </c>
      <c r="AW71" s="80">
        <v>496</v>
      </c>
      <c r="AX71" s="80">
        <v>119</v>
      </c>
      <c r="AY71" s="80">
        <v>79</v>
      </c>
      <c r="AZ71" s="55">
        <f t="shared" si="22"/>
        <v>0.23991935483870969</v>
      </c>
      <c r="BA71" s="55">
        <f t="shared" si="23"/>
        <v>0.15927419354838709</v>
      </c>
      <c r="BB71" s="80">
        <v>28622860</v>
      </c>
      <c r="BC71" s="80">
        <v>24102830</v>
      </c>
      <c r="BD71" s="80">
        <f t="shared" si="24"/>
        <v>240528.23529411765</v>
      </c>
      <c r="BE71" s="80">
        <f t="shared" si="25"/>
        <v>305099.11392405065</v>
      </c>
      <c r="BF71" s="80">
        <v>212</v>
      </c>
      <c r="BG71" s="80">
        <v>76</v>
      </c>
      <c r="BH71" s="80">
        <v>59</v>
      </c>
      <c r="BI71" s="55">
        <f t="shared" si="26"/>
        <v>0.35849056603773582</v>
      </c>
      <c r="BJ71" s="55">
        <f t="shared" si="27"/>
        <v>0.27830188679245282</v>
      </c>
      <c r="BK71" s="80">
        <v>19978480</v>
      </c>
      <c r="BL71" s="80">
        <v>18426460</v>
      </c>
      <c r="BM71" s="80">
        <f t="shared" si="28"/>
        <v>262874.73684210528</v>
      </c>
      <c r="BN71" s="80">
        <f t="shared" si="29"/>
        <v>312312.88135593222</v>
      </c>
      <c r="BO71" s="80">
        <f t="shared" si="55"/>
        <v>5213</v>
      </c>
      <c r="BP71" s="80">
        <f t="shared" si="55"/>
        <v>455</v>
      </c>
      <c r="BQ71" s="80">
        <f t="shared" si="55"/>
        <v>261</v>
      </c>
      <c r="BR71" s="55">
        <f t="shared" si="32"/>
        <v>8.7281795511221949E-2</v>
      </c>
      <c r="BS71" s="55">
        <f t="shared" si="33"/>
        <v>5.006713984270094E-2</v>
      </c>
      <c r="BT71" s="80">
        <f t="shared" si="56"/>
        <v>114452320</v>
      </c>
      <c r="BU71" s="80">
        <f t="shared" si="56"/>
        <v>90869120</v>
      </c>
      <c r="BV71" s="80">
        <f t="shared" si="35"/>
        <v>251543.56043956045</v>
      </c>
      <c r="BW71" s="80">
        <f t="shared" si="36"/>
        <v>348157.54789272032</v>
      </c>
      <c r="BY71" s="95">
        <v>65</v>
      </c>
      <c r="BZ71" s="207" t="s">
        <v>11</v>
      </c>
      <c r="CA71" s="155">
        <v>4881</v>
      </c>
      <c r="CB71" s="155">
        <v>427</v>
      </c>
      <c r="CC71" s="155">
        <v>262</v>
      </c>
      <c r="CD71" s="28">
        <v>8.7482073345625896E-2</v>
      </c>
      <c r="CE71" s="28">
        <v>5.3677525097316124E-2</v>
      </c>
      <c r="CF71" s="155">
        <v>122456100</v>
      </c>
      <c r="CG71" s="155">
        <v>99086700</v>
      </c>
      <c r="CH71" s="155">
        <v>286782.4355971897</v>
      </c>
      <c r="CI71" s="155">
        <v>378193.51145038166</v>
      </c>
      <c r="CK71" s="43" t="str">
        <f t="shared" si="37"/>
        <v>太子町</v>
      </c>
      <c r="CL71" s="91">
        <f t="shared" ref="CL71:CL80" si="59">LARGE(BR$7:BR$80,ROW(A65))</f>
        <v>9.7812097812097806E-2</v>
      </c>
      <c r="CM71" s="102">
        <f t="shared" si="38"/>
        <v>9.8000000000000004E-2</v>
      </c>
      <c r="CN71" s="102">
        <f t="shared" si="53"/>
        <v>0.11080958842152872</v>
      </c>
      <c r="CO71" s="102">
        <f t="shared" si="40"/>
        <v>0.111</v>
      </c>
      <c r="CP71" s="157">
        <f t="shared" si="54"/>
        <v>-1.2999999999999998</v>
      </c>
      <c r="CQ71" s="43" t="str">
        <f t="shared" si="42"/>
        <v>門真市</v>
      </c>
      <c r="CR71" s="91">
        <f t="shared" ref="CR71:CR80" si="60">LARGE(BS$7:BS$80,ROW(A65))</f>
        <v>5.6530399317082425E-2</v>
      </c>
      <c r="CS71" s="91">
        <f t="shared" si="43"/>
        <v>5.7000000000000002E-2</v>
      </c>
      <c r="CT71" s="102">
        <f t="shared" si="44"/>
        <v>5.4627696590118305E-2</v>
      </c>
      <c r="CU71" s="102">
        <f t="shared" si="45"/>
        <v>5.5E-2</v>
      </c>
      <c r="CV71" s="157">
        <f t="shared" si="46"/>
        <v>0.20000000000000018</v>
      </c>
      <c r="CW71" s="44"/>
      <c r="CX71" s="91">
        <f t="shared" si="47"/>
        <v>0.123</v>
      </c>
      <c r="CY71" s="91">
        <f t="shared" si="48"/>
        <v>0.11899999999999999</v>
      </c>
      <c r="CZ71" s="158">
        <f t="shared" si="49"/>
        <v>0.40000000000000036</v>
      </c>
      <c r="DA71" s="91">
        <f t="shared" si="50"/>
        <v>7.8E-2</v>
      </c>
      <c r="DB71" s="91">
        <f t="shared" si="51"/>
        <v>7.6999999999999999E-2</v>
      </c>
      <c r="DC71" s="158">
        <f t="shared" si="52"/>
        <v>0.10000000000000009</v>
      </c>
      <c r="DD71" s="184">
        <v>0</v>
      </c>
    </row>
    <row r="72" spans="2:108" s="16" customFormat="1" ht="13.5" customHeight="1">
      <c r="B72" s="54">
        <v>66</v>
      </c>
      <c r="C72" s="207" t="s">
        <v>6</v>
      </c>
      <c r="D72" s="80">
        <v>7</v>
      </c>
      <c r="E72" s="80">
        <v>6</v>
      </c>
      <c r="F72" s="80">
        <v>3</v>
      </c>
      <c r="G72" s="55">
        <f t="shared" ref="G72:G80" si="61">IFERROR(E72/D72,"-")</f>
        <v>0.8571428571428571</v>
      </c>
      <c r="H72" s="55">
        <f t="shared" ref="H72:H80" si="62">IFERROR(F72/D72,"-")</f>
        <v>0.42857142857142855</v>
      </c>
      <c r="I72" s="80">
        <v>433360</v>
      </c>
      <c r="J72" s="80">
        <v>60510</v>
      </c>
      <c r="K72" s="80">
        <f t="shared" ref="K72:K80" si="63">IFERROR(I72/E72,"-")</f>
        <v>72226.666666666672</v>
      </c>
      <c r="L72" s="80">
        <f t="shared" ref="L72:L80" si="64">IFERROR(J72/F72,"-")</f>
        <v>20170</v>
      </c>
      <c r="M72" s="80">
        <v>11</v>
      </c>
      <c r="N72" s="80">
        <v>1</v>
      </c>
      <c r="O72" s="80">
        <v>1</v>
      </c>
      <c r="P72" s="55">
        <f t="shared" ref="P72:P80" si="65">IFERROR(N72/M72,"-")</f>
        <v>9.0909090909090912E-2</v>
      </c>
      <c r="Q72" s="55">
        <f t="shared" ref="Q72:Q80" si="66">IFERROR(O72/M72,"-")</f>
        <v>9.0909090909090912E-2</v>
      </c>
      <c r="R72" s="80">
        <v>8930</v>
      </c>
      <c r="S72" s="80">
        <v>8930</v>
      </c>
      <c r="T72" s="80">
        <f t="shared" ref="T72:T80" si="67">IFERROR(R72/N72,"-")</f>
        <v>8930</v>
      </c>
      <c r="U72" s="80">
        <f t="shared" ref="U72:U80" si="68">IFERROR(S72/O72,"-")</f>
        <v>8930</v>
      </c>
      <c r="V72" s="80">
        <v>2105</v>
      </c>
      <c r="W72" s="80">
        <v>88</v>
      </c>
      <c r="X72" s="80">
        <v>40</v>
      </c>
      <c r="Y72" s="55">
        <f t="shared" ref="Y72:Y80" si="69">IFERROR(W72/V72,"-")</f>
        <v>4.180522565320665E-2</v>
      </c>
      <c r="Z72" s="55">
        <f t="shared" ref="Z72:Z80" si="70">IFERROR(X72/V72,"-")</f>
        <v>1.9002375296912115E-2</v>
      </c>
      <c r="AA72" s="80">
        <v>21112670</v>
      </c>
      <c r="AB72" s="80">
        <v>15629890</v>
      </c>
      <c r="AC72" s="80">
        <f t="shared" ref="AC72:AC80" si="71">IFERROR(AA72/W72,"-")</f>
        <v>239916.70454545456</v>
      </c>
      <c r="AD72" s="80">
        <f t="shared" ref="AD72:AD80" si="72">IFERROR(AB72/X72,"-")</f>
        <v>390747.25</v>
      </c>
      <c r="AE72" s="80">
        <v>1559</v>
      </c>
      <c r="AF72" s="80">
        <v>95</v>
      </c>
      <c r="AG72" s="80">
        <v>44</v>
      </c>
      <c r="AH72" s="55">
        <f t="shared" ref="AH72:AH80" si="73">IFERROR(AF72/AE72,"-")</f>
        <v>6.0936497754971133E-2</v>
      </c>
      <c r="AI72" s="55">
        <f t="shared" ref="AI72:AI80" si="74">IFERROR(AG72/AE72,"-")</f>
        <v>2.8223220012828735E-2</v>
      </c>
      <c r="AJ72" s="80">
        <v>21388090</v>
      </c>
      <c r="AK72" s="80">
        <v>16557080</v>
      </c>
      <c r="AL72" s="80">
        <f t="shared" ref="AL72:AL80" si="75">IFERROR(AJ72/AF72,"-")</f>
        <v>225137.78947368421</v>
      </c>
      <c r="AM72" s="80">
        <f t="shared" ref="AM72:AM80" si="76">IFERROR(AK72/AG72,"-")</f>
        <v>376297.27272727271</v>
      </c>
      <c r="AN72" s="80">
        <v>984</v>
      </c>
      <c r="AO72" s="80">
        <v>148</v>
      </c>
      <c r="AP72" s="80">
        <v>85</v>
      </c>
      <c r="AQ72" s="55">
        <f t="shared" ref="AQ72:AQ80" si="77">IFERROR(AO72/AN72,"-")</f>
        <v>0.15040650406504066</v>
      </c>
      <c r="AR72" s="55">
        <f t="shared" ref="AR72:AR80" si="78">IFERROR(AP72/AN72,"-")</f>
        <v>8.6382113821138209E-2</v>
      </c>
      <c r="AS72" s="80">
        <v>33278060</v>
      </c>
      <c r="AT72" s="80">
        <v>27183310</v>
      </c>
      <c r="AU72" s="80">
        <f t="shared" ref="AU72:AU80" si="79">IFERROR(AS72/AO72,"-")</f>
        <v>224851.75675675675</v>
      </c>
      <c r="AV72" s="80">
        <f t="shared" ref="AV72:AV80" si="80">IFERROR(AT72/AP72,"-")</f>
        <v>319803.64705882355</v>
      </c>
      <c r="AW72" s="80">
        <v>467</v>
      </c>
      <c r="AX72" s="80">
        <v>133</v>
      </c>
      <c r="AY72" s="80">
        <v>83</v>
      </c>
      <c r="AZ72" s="55">
        <f t="shared" ref="AZ72:AZ80" si="81">IFERROR(AX72/AW72,"-")</f>
        <v>0.28479657387580298</v>
      </c>
      <c r="BA72" s="55">
        <f t="shared" ref="BA72:BA80" si="82">IFERROR(AY72/AW72,"-")</f>
        <v>0.17773019271948609</v>
      </c>
      <c r="BB72" s="80">
        <v>29350050</v>
      </c>
      <c r="BC72" s="80">
        <v>23686590</v>
      </c>
      <c r="BD72" s="80">
        <f t="shared" ref="BD72:BD80" si="83">IFERROR(BB72/AX72,"-")</f>
        <v>220677.06766917295</v>
      </c>
      <c r="BE72" s="80">
        <f t="shared" ref="BE72:BE80" si="84">IFERROR(BC72/AY72,"-")</f>
        <v>285380.60240963858</v>
      </c>
      <c r="BF72" s="80">
        <v>221</v>
      </c>
      <c r="BG72" s="80">
        <v>92</v>
      </c>
      <c r="BH72" s="80">
        <v>65</v>
      </c>
      <c r="BI72" s="55">
        <f t="shared" ref="BI72:BI80" si="85">IFERROR(BG72/BF72,"-")</f>
        <v>0.41628959276018102</v>
      </c>
      <c r="BJ72" s="55">
        <f t="shared" ref="BJ72:BJ80" si="86">IFERROR(BH72/BF72,"-")</f>
        <v>0.29411764705882354</v>
      </c>
      <c r="BK72" s="80">
        <v>23424350</v>
      </c>
      <c r="BL72" s="80">
        <v>20462830</v>
      </c>
      <c r="BM72" s="80">
        <f t="shared" ref="BM72:BM80" si="87">IFERROR(BK72/BG72,"-")</f>
        <v>254612.5</v>
      </c>
      <c r="BN72" s="80">
        <f t="shared" ref="BN72:BN80" si="88">IFERROR(BL72/BH72,"-")</f>
        <v>314812.76923076925</v>
      </c>
      <c r="BO72" s="80">
        <f t="shared" ref="BO72:BQ80" si="89">SUM(D72,M72,V72,AE72,AN72,AW72,BF72)</f>
        <v>5354</v>
      </c>
      <c r="BP72" s="80">
        <f t="shared" si="89"/>
        <v>563</v>
      </c>
      <c r="BQ72" s="80">
        <f t="shared" si="89"/>
        <v>321</v>
      </c>
      <c r="BR72" s="55">
        <f t="shared" ref="BR72:BR80" si="90">IFERROR(BP72/BO72,"-")</f>
        <v>0.10515502428091147</v>
      </c>
      <c r="BS72" s="55">
        <f t="shared" ref="BS72:BS80" si="91">IFERROR(BQ72/BO72,"-")</f>
        <v>5.9955173701905118E-2</v>
      </c>
      <c r="BT72" s="80">
        <f t="shared" si="56"/>
        <v>128995510</v>
      </c>
      <c r="BU72" s="80">
        <f t="shared" si="56"/>
        <v>103589140</v>
      </c>
      <c r="BV72" s="80">
        <f t="shared" ref="BV72:BV80" si="92">IFERROR(BT72/BP72,"-")</f>
        <v>229121.68738898757</v>
      </c>
      <c r="BW72" s="80">
        <f t="shared" ref="BW72:BW80" si="93">IFERROR(BU72/BQ72,"-")</f>
        <v>322707.60124610591</v>
      </c>
      <c r="BY72" s="95">
        <v>66</v>
      </c>
      <c r="BZ72" s="207" t="s">
        <v>6</v>
      </c>
      <c r="CA72" s="155">
        <v>5005</v>
      </c>
      <c r="CB72" s="155">
        <v>485</v>
      </c>
      <c r="CC72" s="155">
        <v>286</v>
      </c>
      <c r="CD72" s="28">
        <v>9.6903096903096897E-2</v>
      </c>
      <c r="CE72" s="28">
        <v>5.7142857142857141E-2</v>
      </c>
      <c r="CF72" s="155">
        <v>108014900</v>
      </c>
      <c r="CG72" s="155">
        <v>87484080</v>
      </c>
      <c r="CH72" s="155">
        <v>222711.13402061857</v>
      </c>
      <c r="CI72" s="155">
        <v>305888.3916083916</v>
      </c>
      <c r="CK72" s="43" t="str">
        <f t="shared" ref="CK72:CK80" si="94">INDEX($C$7:$C$80,MATCH(CL72,BR$7:BR$80,0))</f>
        <v>河南町</v>
      </c>
      <c r="CL72" s="91">
        <f t="shared" si="59"/>
        <v>9.6753860699653318E-2</v>
      </c>
      <c r="CM72" s="102">
        <f t="shared" ref="CM72:CM80" si="95">ROUND(CL72,3)</f>
        <v>9.7000000000000003E-2</v>
      </c>
      <c r="CN72" s="102">
        <f t="shared" si="53"/>
        <v>9.1691492883151274E-2</v>
      </c>
      <c r="CO72" s="102">
        <f t="shared" ref="CO72:CO80" si="96">ROUND(CN72,3)</f>
        <v>9.1999999999999998E-2</v>
      </c>
      <c r="CP72" s="157">
        <f t="shared" si="54"/>
        <v>0.50000000000000044</v>
      </c>
      <c r="CQ72" s="43" t="str">
        <f t="shared" ref="CQ72:CQ80" si="97">INDEX($C$7:$C$80,MATCH(CR72,BS$7:BS$80,0))</f>
        <v>港区</v>
      </c>
      <c r="CR72" s="91">
        <f t="shared" si="60"/>
        <v>5.573821825583216E-2</v>
      </c>
      <c r="CS72" s="91">
        <f t="shared" ref="CS72:CS80" si="98">ROUND(CR72,3)</f>
        <v>5.6000000000000001E-2</v>
      </c>
      <c r="CT72" s="102">
        <f t="shared" ref="CT72:CT80" si="99">VLOOKUP(CQ72,$BZ$7:$CI$80,6,FALSE)</f>
        <v>5.0599093264248704E-2</v>
      </c>
      <c r="CU72" s="102">
        <f t="shared" ref="CU72:CU80" si="100">ROUND(CT72,3)</f>
        <v>5.0999999999999997E-2</v>
      </c>
      <c r="CV72" s="157">
        <f t="shared" ref="CV72:CV80" si="101">(CS72-CU72)*100</f>
        <v>0.50000000000000044</v>
      </c>
      <c r="CW72" s="44"/>
      <c r="CX72" s="91">
        <f t="shared" ref="CX72:CX80" si="102">ROUND($BR$81,3)</f>
        <v>0.123</v>
      </c>
      <c r="CY72" s="91">
        <f t="shared" ref="CY72:CY80" si="103">ROUND($CD$81,3)</f>
        <v>0.11899999999999999</v>
      </c>
      <c r="CZ72" s="158">
        <f t="shared" ref="CZ72:CZ80" si="104">(CX72-CY72)*100</f>
        <v>0.40000000000000036</v>
      </c>
      <c r="DA72" s="91">
        <f t="shared" ref="DA72:DA79" si="105">ROUND($BS$81,3)</f>
        <v>7.8E-2</v>
      </c>
      <c r="DB72" s="91">
        <f t="shared" ref="DB72:DB80" si="106">ROUND($CE$81,3)</f>
        <v>7.6999999999999999E-2</v>
      </c>
      <c r="DC72" s="158">
        <f t="shared" ref="DC72:DC80" si="107">(DA72-DB72)*100</f>
        <v>0.10000000000000009</v>
      </c>
      <c r="DD72" s="184">
        <v>0</v>
      </c>
    </row>
    <row r="73" spans="2:108" s="16" customFormat="1" ht="13.5" customHeight="1">
      <c r="B73" s="54">
        <v>67</v>
      </c>
      <c r="C73" s="207" t="s">
        <v>7</v>
      </c>
      <c r="D73" s="80">
        <v>15</v>
      </c>
      <c r="E73" s="80">
        <v>2</v>
      </c>
      <c r="F73" s="80">
        <v>0</v>
      </c>
      <c r="G73" s="55">
        <f t="shared" si="61"/>
        <v>0.13333333333333333</v>
      </c>
      <c r="H73" s="55">
        <f t="shared" si="62"/>
        <v>0</v>
      </c>
      <c r="I73" s="80">
        <v>588390</v>
      </c>
      <c r="J73" s="80">
        <v>0</v>
      </c>
      <c r="K73" s="80">
        <f t="shared" si="63"/>
        <v>294195</v>
      </c>
      <c r="L73" s="80" t="str">
        <f t="shared" si="64"/>
        <v>-</v>
      </c>
      <c r="M73" s="80">
        <v>28</v>
      </c>
      <c r="N73" s="80">
        <v>1</v>
      </c>
      <c r="O73" s="80">
        <v>1</v>
      </c>
      <c r="P73" s="55">
        <f t="shared" si="65"/>
        <v>3.5714285714285712E-2</v>
      </c>
      <c r="Q73" s="55">
        <f t="shared" si="66"/>
        <v>3.5714285714285712E-2</v>
      </c>
      <c r="R73" s="80">
        <v>166850</v>
      </c>
      <c r="S73" s="80">
        <v>156090</v>
      </c>
      <c r="T73" s="80">
        <f t="shared" si="67"/>
        <v>166850</v>
      </c>
      <c r="U73" s="80">
        <f t="shared" si="68"/>
        <v>156090</v>
      </c>
      <c r="V73" s="80">
        <v>856</v>
      </c>
      <c r="W73" s="80">
        <v>27</v>
      </c>
      <c r="X73" s="80">
        <v>5</v>
      </c>
      <c r="Y73" s="55">
        <f t="shared" si="69"/>
        <v>3.1542056074766352E-2</v>
      </c>
      <c r="Z73" s="55">
        <f t="shared" si="70"/>
        <v>5.8411214953271026E-3</v>
      </c>
      <c r="AA73" s="80">
        <v>4395380</v>
      </c>
      <c r="AB73" s="80">
        <v>1965710</v>
      </c>
      <c r="AC73" s="80">
        <f t="shared" si="71"/>
        <v>162791.85185185185</v>
      </c>
      <c r="AD73" s="80">
        <f t="shared" si="72"/>
        <v>393142</v>
      </c>
      <c r="AE73" s="80">
        <v>590</v>
      </c>
      <c r="AF73" s="80">
        <v>39</v>
      </c>
      <c r="AG73" s="80">
        <v>14</v>
      </c>
      <c r="AH73" s="55">
        <f t="shared" si="73"/>
        <v>6.6101694915254236E-2</v>
      </c>
      <c r="AI73" s="55">
        <f t="shared" si="74"/>
        <v>2.3728813559322035E-2</v>
      </c>
      <c r="AJ73" s="80">
        <v>6375550</v>
      </c>
      <c r="AK73" s="80">
        <v>4452300</v>
      </c>
      <c r="AL73" s="80">
        <f t="shared" si="75"/>
        <v>163475.64102564103</v>
      </c>
      <c r="AM73" s="80">
        <f t="shared" si="76"/>
        <v>318021.42857142858</v>
      </c>
      <c r="AN73" s="80">
        <v>397</v>
      </c>
      <c r="AO73" s="80">
        <v>43</v>
      </c>
      <c r="AP73" s="80">
        <v>20</v>
      </c>
      <c r="AQ73" s="55">
        <f t="shared" si="77"/>
        <v>0.10831234256926953</v>
      </c>
      <c r="AR73" s="55">
        <f t="shared" si="78"/>
        <v>5.0377833753148617E-2</v>
      </c>
      <c r="AS73" s="80">
        <v>7675550</v>
      </c>
      <c r="AT73" s="80">
        <v>5512600</v>
      </c>
      <c r="AU73" s="80">
        <f t="shared" si="79"/>
        <v>178501.16279069768</v>
      </c>
      <c r="AV73" s="80">
        <f t="shared" si="80"/>
        <v>275630</v>
      </c>
      <c r="AW73" s="80">
        <v>265</v>
      </c>
      <c r="AX73" s="80">
        <v>43</v>
      </c>
      <c r="AY73" s="80">
        <v>31</v>
      </c>
      <c r="AZ73" s="55">
        <f t="shared" si="81"/>
        <v>0.16226415094339622</v>
      </c>
      <c r="BA73" s="55">
        <f t="shared" si="82"/>
        <v>0.1169811320754717</v>
      </c>
      <c r="BB73" s="80">
        <v>11631490</v>
      </c>
      <c r="BC73" s="80">
        <v>10659600</v>
      </c>
      <c r="BD73" s="80">
        <f t="shared" si="83"/>
        <v>270499.76744186046</v>
      </c>
      <c r="BE73" s="80">
        <f t="shared" si="84"/>
        <v>343858.06451612903</v>
      </c>
      <c r="BF73" s="80">
        <v>130</v>
      </c>
      <c r="BG73" s="80">
        <v>26</v>
      </c>
      <c r="BH73" s="80">
        <v>21</v>
      </c>
      <c r="BI73" s="55">
        <f t="shared" si="85"/>
        <v>0.2</v>
      </c>
      <c r="BJ73" s="55">
        <f t="shared" si="86"/>
        <v>0.16153846153846155</v>
      </c>
      <c r="BK73" s="80">
        <v>8834420</v>
      </c>
      <c r="BL73" s="80">
        <v>7877540</v>
      </c>
      <c r="BM73" s="80">
        <f t="shared" si="87"/>
        <v>339785.38461538462</v>
      </c>
      <c r="BN73" s="80">
        <f t="shared" si="88"/>
        <v>375120.95238095237</v>
      </c>
      <c r="BO73" s="80">
        <f t="shared" si="89"/>
        <v>2281</v>
      </c>
      <c r="BP73" s="80">
        <f t="shared" si="89"/>
        <v>181</v>
      </c>
      <c r="BQ73" s="80">
        <f t="shared" si="89"/>
        <v>92</v>
      </c>
      <c r="BR73" s="55">
        <f t="shared" si="90"/>
        <v>7.9351161771153006E-2</v>
      </c>
      <c r="BS73" s="55">
        <f t="shared" si="91"/>
        <v>4.0333187198597104E-2</v>
      </c>
      <c r="BT73" s="80">
        <f t="shared" si="56"/>
        <v>39667630</v>
      </c>
      <c r="BU73" s="80">
        <f t="shared" si="56"/>
        <v>30623840</v>
      </c>
      <c r="BV73" s="80">
        <f t="shared" si="92"/>
        <v>219158.1767955801</v>
      </c>
      <c r="BW73" s="80">
        <f t="shared" si="93"/>
        <v>332867.82608695654</v>
      </c>
      <c r="BY73" s="95">
        <v>67</v>
      </c>
      <c r="BZ73" s="207" t="s">
        <v>7</v>
      </c>
      <c r="CA73" s="155">
        <v>2177</v>
      </c>
      <c r="CB73" s="155">
        <v>193</v>
      </c>
      <c r="CC73" s="155">
        <v>89</v>
      </c>
      <c r="CD73" s="28">
        <v>8.8654111162149746E-2</v>
      </c>
      <c r="CE73" s="28">
        <v>4.0881947634359213E-2</v>
      </c>
      <c r="CF73" s="155">
        <v>40970420</v>
      </c>
      <c r="CG73" s="155">
        <v>29396370</v>
      </c>
      <c r="CH73" s="155">
        <v>212281.96891191709</v>
      </c>
      <c r="CI73" s="155">
        <v>330296.29213483148</v>
      </c>
      <c r="CK73" s="43" t="str">
        <f t="shared" si="94"/>
        <v>大正区</v>
      </c>
      <c r="CL73" s="91">
        <f t="shared" si="59"/>
        <v>9.3613679986040838E-2</v>
      </c>
      <c r="CM73" s="102">
        <f t="shared" si="95"/>
        <v>9.4E-2</v>
      </c>
      <c r="CN73" s="102">
        <f t="shared" si="53"/>
        <v>9.1528812943101251E-2</v>
      </c>
      <c r="CO73" s="102">
        <f t="shared" si="96"/>
        <v>9.1999999999999998E-2</v>
      </c>
      <c r="CP73" s="157">
        <f t="shared" si="54"/>
        <v>0.20000000000000018</v>
      </c>
      <c r="CQ73" s="43" t="str">
        <f t="shared" si="97"/>
        <v>阪南市</v>
      </c>
      <c r="CR73" s="91">
        <f t="shared" si="60"/>
        <v>5.504061156235069E-2</v>
      </c>
      <c r="CS73" s="91">
        <f t="shared" si="98"/>
        <v>5.5E-2</v>
      </c>
      <c r="CT73" s="102">
        <f t="shared" si="99"/>
        <v>5.3558772906753066E-2</v>
      </c>
      <c r="CU73" s="102">
        <f t="shared" si="100"/>
        <v>5.3999999999999999E-2</v>
      </c>
      <c r="CV73" s="157">
        <f t="shared" si="101"/>
        <v>0.10000000000000009</v>
      </c>
      <c r="CW73" s="44"/>
      <c r="CX73" s="91">
        <f t="shared" si="102"/>
        <v>0.123</v>
      </c>
      <c r="CY73" s="91">
        <f t="shared" si="103"/>
        <v>0.11899999999999999</v>
      </c>
      <c r="CZ73" s="158">
        <f t="shared" si="104"/>
        <v>0.40000000000000036</v>
      </c>
      <c r="DA73" s="91">
        <f t="shared" si="105"/>
        <v>7.8E-2</v>
      </c>
      <c r="DB73" s="91">
        <f t="shared" si="106"/>
        <v>7.6999999999999999E-2</v>
      </c>
      <c r="DC73" s="158">
        <f t="shared" si="107"/>
        <v>0.10000000000000009</v>
      </c>
      <c r="DD73" s="184">
        <v>0</v>
      </c>
    </row>
    <row r="74" spans="2:108" s="16" customFormat="1" ht="13.5" customHeight="1">
      <c r="B74" s="54">
        <v>68</v>
      </c>
      <c r="C74" s="207" t="s">
        <v>47</v>
      </c>
      <c r="D74" s="80">
        <v>18</v>
      </c>
      <c r="E74" s="80">
        <v>1</v>
      </c>
      <c r="F74" s="80">
        <v>0</v>
      </c>
      <c r="G74" s="55">
        <f t="shared" si="61"/>
        <v>5.5555555555555552E-2</v>
      </c>
      <c r="H74" s="55">
        <f t="shared" si="62"/>
        <v>0</v>
      </c>
      <c r="I74" s="80">
        <v>84760</v>
      </c>
      <c r="J74" s="80">
        <v>0</v>
      </c>
      <c r="K74" s="80">
        <f t="shared" si="63"/>
        <v>84760</v>
      </c>
      <c r="L74" s="80" t="str">
        <f t="shared" si="64"/>
        <v>-</v>
      </c>
      <c r="M74" s="80">
        <v>28</v>
      </c>
      <c r="N74" s="80">
        <v>4</v>
      </c>
      <c r="O74" s="80">
        <v>1</v>
      </c>
      <c r="P74" s="55">
        <f t="shared" si="65"/>
        <v>0.14285714285714285</v>
      </c>
      <c r="Q74" s="55">
        <f t="shared" si="66"/>
        <v>3.5714285714285712E-2</v>
      </c>
      <c r="R74" s="80">
        <v>4944710</v>
      </c>
      <c r="S74" s="80">
        <v>640550</v>
      </c>
      <c r="T74" s="80">
        <f t="shared" si="67"/>
        <v>1236177.5</v>
      </c>
      <c r="U74" s="80">
        <f t="shared" si="68"/>
        <v>640550</v>
      </c>
      <c r="V74" s="80">
        <v>1035</v>
      </c>
      <c r="W74" s="80">
        <v>42</v>
      </c>
      <c r="X74" s="80">
        <v>24</v>
      </c>
      <c r="Y74" s="55">
        <f t="shared" si="69"/>
        <v>4.0579710144927533E-2</v>
      </c>
      <c r="Z74" s="55">
        <f t="shared" si="70"/>
        <v>2.318840579710145E-2</v>
      </c>
      <c r="AA74" s="80">
        <v>9518830</v>
      </c>
      <c r="AB74" s="80">
        <v>7712940</v>
      </c>
      <c r="AC74" s="80">
        <f t="shared" si="71"/>
        <v>226638.80952380953</v>
      </c>
      <c r="AD74" s="80">
        <f t="shared" si="72"/>
        <v>321372.5</v>
      </c>
      <c r="AE74" s="80">
        <v>876</v>
      </c>
      <c r="AF74" s="80">
        <v>69</v>
      </c>
      <c r="AG74" s="80">
        <v>42</v>
      </c>
      <c r="AH74" s="55">
        <f t="shared" si="73"/>
        <v>7.8767123287671229E-2</v>
      </c>
      <c r="AI74" s="55">
        <f t="shared" si="74"/>
        <v>4.7945205479452052E-2</v>
      </c>
      <c r="AJ74" s="80">
        <v>18852850</v>
      </c>
      <c r="AK74" s="80">
        <v>16185610</v>
      </c>
      <c r="AL74" s="80">
        <f t="shared" si="75"/>
        <v>273229.71014492755</v>
      </c>
      <c r="AM74" s="80">
        <f t="shared" si="76"/>
        <v>385371.66666666669</v>
      </c>
      <c r="AN74" s="80">
        <v>643</v>
      </c>
      <c r="AO74" s="80">
        <v>103</v>
      </c>
      <c r="AP74" s="80">
        <v>68</v>
      </c>
      <c r="AQ74" s="55">
        <f t="shared" si="77"/>
        <v>0.16018662519440124</v>
      </c>
      <c r="AR74" s="55">
        <f t="shared" si="78"/>
        <v>0.10575427682737169</v>
      </c>
      <c r="AS74" s="80">
        <v>24832530</v>
      </c>
      <c r="AT74" s="80">
        <v>21403600</v>
      </c>
      <c r="AU74" s="80">
        <f t="shared" si="79"/>
        <v>241092.52427184465</v>
      </c>
      <c r="AV74" s="80">
        <f t="shared" si="80"/>
        <v>314758.82352941175</v>
      </c>
      <c r="AW74" s="80">
        <v>314</v>
      </c>
      <c r="AX74" s="80">
        <v>77</v>
      </c>
      <c r="AY74" s="80">
        <v>51</v>
      </c>
      <c r="AZ74" s="55">
        <f t="shared" si="81"/>
        <v>0.24522292993630573</v>
      </c>
      <c r="BA74" s="55">
        <f t="shared" si="82"/>
        <v>0.16242038216560509</v>
      </c>
      <c r="BB74" s="80">
        <v>20181090</v>
      </c>
      <c r="BC74" s="80">
        <v>16621670</v>
      </c>
      <c r="BD74" s="80">
        <f t="shared" si="83"/>
        <v>262092.07792207791</v>
      </c>
      <c r="BE74" s="80">
        <f t="shared" si="84"/>
        <v>325915.09803921566</v>
      </c>
      <c r="BF74" s="80">
        <v>150</v>
      </c>
      <c r="BG74" s="80">
        <v>41</v>
      </c>
      <c r="BH74" s="80">
        <v>32</v>
      </c>
      <c r="BI74" s="55">
        <f t="shared" si="85"/>
        <v>0.27333333333333332</v>
      </c>
      <c r="BJ74" s="55">
        <f t="shared" si="86"/>
        <v>0.21333333333333335</v>
      </c>
      <c r="BK74" s="80">
        <v>12612190</v>
      </c>
      <c r="BL74" s="80">
        <v>10785540</v>
      </c>
      <c r="BM74" s="80">
        <f t="shared" si="87"/>
        <v>307614.39024390245</v>
      </c>
      <c r="BN74" s="80">
        <f t="shared" si="88"/>
        <v>337048.125</v>
      </c>
      <c r="BO74" s="80">
        <f t="shared" si="89"/>
        <v>3064</v>
      </c>
      <c r="BP74" s="80">
        <f t="shared" si="89"/>
        <v>337</v>
      </c>
      <c r="BQ74" s="80">
        <f t="shared" si="89"/>
        <v>218</v>
      </c>
      <c r="BR74" s="55">
        <f t="shared" si="90"/>
        <v>0.10998694516971279</v>
      </c>
      <c r="BS74" s="55">
        <f t="shared" si="91"/>
        <v>7.1148825065274146E-2</v>
      </c>
      <c r="BT74" s="80">
        <f t="shared" si="56"/>
        <v>91026960</v>
      </c>
      <c r="BU74" s="80">
        <f t="shared" si="56"/>
        <v>73349910</v>
      </c>
      <c r="BV74" s="80">
        <f t="shared" si="92"/>
        <v>270109.67359050445</v>
      </c>
      <c r="BW74" s="80">
        <f t="shared" si="93"/>
        <v>336467.47706422018</v>
      </c>
      <c r="BY74" s="95">
        <v>68</v>
      </c>
      <c r="BZ74" s="207" t="s">
        <v>47</v>
      </c>
      <c r="CA74" s="155">
        <v>2923</v>
      </c>
      <c r="CB74" s="155">
        <v>278</v>
      </c>
      <c r="CC74" s="155">
        <v>186</v>
      </c>
      <c r="CD74" s="28">
        <v>9.510776599384195E-2</v>
      </c>
      <c r="CE74" s="28">
        <v>6.3633253506671233E-2</v>
      </c>
      <c r="CF74" s="155">
        <v>76186500</v>
      </c>
      <c r="CG74" s="155">
        <v>60817350</v>
      </c>
      <c r="CH74" s="155">
        <v>274052.1582733813</v>
      </c>
      <c r="CI74" s="155">
        <v>326975</v>
      </c>
      <c r="CK74" s="43" t="str">
        <f t="shared" si="94"/>
        <v>港区</v>
      </c>
      <c r="CL74" s="91">
        <f t="shared" si="59"/>
        <v>9.1592296852982619E-2</v>
      </c>
      <c r="CM74" s="102">
        <f t="shared" si="95"/>
        <v>9.1999999999999998E-2</v>
      </c>
      <c r="CN74" s="102">
        <f t="shared" si="53"/>
        <v>8.1606217616580309E-2</v>
      </c>
      <c r="CO74" s="102">
        <f t="shared" si="96"/>
        <v>8.2000000000000003E-2</v>
      </c>
      <c r="CP74" s="157">
        <f t="shared" si="54"/>
        <v>0.99999999999999956</v>
      </c>
      <c r="CQ74" s="43" t="str">
        <f t="shared" si="97"/>
        <v>河南町</v>
      </c>
      <c r="CR74" s="91">
        <f t="shared" si="60"/>
        <v>5.0425464859754174E-2</v>
      </c>
      <c r="CS74" s="91">
        <f t="shared" si="98"/>
        <v>0.05</v>
      </c>
      <c r="CT74" s="102">
        <f t="shared" si="99"/>
        <v>4.6011254551473021E-2</v>
      </c>
      <c r="CU74" s="102">
        <f t="shared" si="100"/>
        <v>4.5999999999999999E-2</v>
      </c>
      <c r="CV74" s="157">
        <f t="shared" si="101"/>
        <v>0.40000000000000036</v>
      </c>
      <c r="CW74" s="44"/>
      <c r="CX74" s="91">
        <f t="shared" si="102"/>
        <v>0.123</v>
      </c>
      <c r="CY74" s="91">
        <f t="shared" si="103"/>
        <v>0.11899999999999999</v>
      </c>
      <c r="CZ74" s="158">
        <f t="shared" si="104"/>
        <v>0.40000000000000036</v>
      </c>
      <c r="DA74" s="91">
        <f t="shared" si="105"/>
        <v>7.8E-2</v>
      </c>
      <c r="DB74" s="91">
        <f t="shared" si="106"/>
        <v>7.6999999999999999E-2</v>
      </c>
      <c r="DC74" s="158">
        <f t="shared" si="107"/>
        <v>0.10000000000000009</v>
      </c>
      <c r="DD74" s="184">
        <v>0</v>
      </c>
    </row>
    <row r="75" spans="2:108" s="16" customFormat="1" ht="13.5" customHeight="1">
      <c r="B75" s="54">
        <v>69</v>
      </c>
      <c r="C75" s="207" t="s">
        <v>48</v>
      </c>
      <c r="D75" s="80">
        <v>18</v>
      </c>
      <c r="E75" s="80">
        <v>2</v>
      </c>
      <c r="F75" s="80">
        <v>2</v>
      </c>
      <c r="G75" s="55">
        <f t="shared" si="61"/>
        <v>0.1111111111111111</v>
      </c>
      <c r="H75" s="55">
        <f t="shared" si="62"/>
        <v>0.1111111111111111</v>
      </c>
      <c r="I75" s="80">
        <v>887130</v>
      </c>
      <c r="J75" s="80">
        <v>887130</v>
      </c>
      <c r="K75" s="80">
        <f t="shared" si="63"/>
        <v>443565</v>
      </c>
      <c r="L75" s="80">
        <f t="shared" si="64"/>
        <v>443565</v>
      </c>
      <c r="M75" s="80">
        <v>58</v>
      </c>
      <c r="N75" s="80">
        <v>6</v>
      </c>
      <c r="O75" s="80">
        <v>2</v>
      </c>
      <c r="P75" s="55">
        <f t="shared" si="65"/>
        <v>0.10344827586206896</v>
      </c>
      <c r="Q75" s="55">
        <f t="shared" si="66"/>
        <v>3.4482758620689655E-2</v>
      </c>
      <c r="R75" s="80">
        <v>1698170</v>
      </c>
      <c r="S75" s="80">
        <v>1210320</v>
      </c>
      <c r="T75" s="80">
        <f t="shared" si="67"/>
        <v>283028.33333333331</v>
      </c>
      <c r="U75" s="80">
        <f t="shared" si="68"/>
        <v>605160</v>
      </c>
      <c r="V75" s="80">
        <v>2975</v>
      </c>
      <c r="W75" s="80">
        <v>116</v>
      </c>
      <c r="X75" s="80">
        <v>57</v>
      </c>
      <c r="Y75" s="55">
        <f t="shared" si="69"/>
        <v>3.8991596638655465E-2</v>
      </c>
      <c r="Z75" s="55">
        <f t="shared" si="70"/>
        <v>1.9159663865546218E-2</v>
      </c>
      <c r="AA75" s="80">
        <v>28053280</v>
      </c>
      <c r="AB75" s="80">
        <v>17968310</v>
      </c>
      <c r="AC75" s="80">
        <f t="shared" si="71"/>
        <v>241838.62068965516</v>
      </c>
      <c r="AD75" s="80">
        <f t="shared" si="72"/>
        <v>315233.50877192983</v>
      </c>
      <c r="AE75" s="80">
        <v>2174</v>
      </c>
      <c r="AF75" s="80">
        <v>188</v>
      </c>
      <c r="AG75" s="80">
        <v>101</v>
      </c>
      <c r="AH75" s="55">
        <f t="shared" si="73"/>
        <v>8.6476540938362462E-2</v>
      </c>
      <c r="AI75" s="55">
        <f t="shared" si="74"/>
        <v>4.6458141674333028E-2</v>
      </c>
      <c r="AJ75" s="80">
        <v>52563750</v>
      </c>
      <c r="AK75" s="80">
        <v>34133160</v>
      </c>
      <c r="AL75" s="80">
        <f t="shared" si="75"/>
        <v>279594.41489361704</v>
      </c>
      <c r="AM75" s="80">
        <f t="shared" si="76"/>
        <v>337952.07920792082</v>
      </c>
      <c r="AN75" s="80">
        <v>1198</v>
      </c>
      <c r="AO75" s="80">
        <v>193</v>
      </c>
      <c r="AP75" s="80">
        <v>136</v>
      </c>
      <c r="AQ75" s="55">
        <f t="shared" si="77"/>
        <v>0.16110183639398998</v>
      </c>
      <c r="AR75" s="55">
        <f t="shared" si="78"/>
        <v>0.11352253756260434</v>
      </c>
      <c r="AS75" s="80">
        <v>54231880</v>
      </c>
      <c r="AT75" s="80">
        <v>46035360</v>
      </c>
      <c r="AU75" s="80">
        <f t="shared" si="79"/>
        <v>280994.19689119171</v>
      </c>
      <c r="AV75" s="80">
        <f t="shared" si="80"/>
        <v>338495.29411764705</v>
      </c>
      <c r="AW75" s="80">
        <v>661</v>
      </c>
      <c r="AX75" s="80">
        <v>177</v>
      </c>
      <c r="AY75" s="80">
        <v>131</v>
      </c>
      <c r="AZ75" s="55">
        <f t="shared" si="81"/>
        <v>0.26777609682299547</v>
      </c>
      <c r="BA75" s="55">
        <f t="shared" si="82"/>
        <v>0.19818456883509833</v>
      </c>
      <c r="BB75" s="80">
        <v>60301590</v>
      </c>
      <c r="BC75" s="80">
        <v>45793980</v>
      </c>
      <c r="BD75" s="80">
        <f t="shared" si="83"/>
        <v>340686.94915254239</v>
      </c>
      <c r="BE75" s="80">
        <f t="shared" si="84"/>
        <v>349572.36641221371</v>
      </c>
      <c r="BF75" s="80">
        <v>261</v>
      </c>
      <c r="BG75" s="80">
        <v>90</v>
      </c>
      <c r="BH75" s="80">
        <v>77</v>
      </c>
      <c r="BI75" s="55">
        <f t="shared" si="85"/>
        <v>0.34482758620689657</v>
      </c>
      <c r="BJ75" s="55">
        <f t="shared" si="86"/>
        <v>0.2950191570881226</v>
      </c>
      <c r="BK75" s="80">
        <v>29215420</v>
      </c>
      <c r="BL75" s="80">
        <v>27264500</v>
      </c>
      <c r="BM75" s="80">
        <f t="shared" si="87"/>
        <v>324615.77777777775</v>
      </c>
      <c r="BN75" s="80">
        <f t="shared" si="88"/>
        <v>354084.4155844156</v>
      </c>
      <c r="BO75" s="80">
        <f t="shared" si="89"/>
        <v>7345</v>
      </c>
      <c r="BP75" s="80">
        <f t="shared" si="89"/>
        <v>772</v>
      </c>
      <c r="BQ75" s="80">
        <f t="shared" si="89"/>
        <v>506</v>
      </c>
      <c r="BR75" s="55">
        <f t="shared" si="90"/>
        <v>0.10510551395507148</v>
      </c>
      <c r="BS75" s="55">
        <f t="shared" si="91"/>
        <v>6.8890401633764461E-2</v>
      </c>
      <c r="BT75" s="80">
        <f t="shared" si="56"/>
        <v>226951220</v>
      </c>
      <c r="BU75" s="80">
        <f t="shared" si="56"/>
        <v>173292760</v>
      </c>
      <c r="BV75" s="80">
        <f t="shared" si="92"/>
        <v>293978.26424870465</v>
      </c>
      <c r="BW75" s="80">
        <f t="shared" si="93"/>
        <v>342475.81027667987</v>
      </c>
      <c r="BY75" s="95">
        <v>69</v>
      </c>
      <c r="BZ75" s="207" t="s">
        <v>48</v>
      </c>
      <c r="CA75" s="155">
        <v>6841</v>
      </c>
      <c r="CB75" s="155">
        <v>713</v>
      </c>
      <c r="CC75" s="155">
        <v>470</v>
      </c>
      <c r="CD75" s="28">
        <v>0.10422452857769332</v>
      </c>
      <c r="CE75" s="28">
        <v>6.8703405934804854E-2</v>
      </c>
      <c r="CF75" s="155">
        <v>203834630</v>
      </c>
      <c r="CG75" s="155">
        <v>158849650</v>
      </c>
      <c r="CH75" s="155">
        <v>285883.07152875175</v>
      </c>
      <c r="CI75" s="155">
        <v>337977.97872340423</v>
      </c>
      <c r="CK75" s="43" t="str">
        <f t="shared" si="94"/>
        <v>河内長野市</v>
      </c>
      <c r="CL75" s="91">
        <f t="shared" si="59"/>
        <v>9.1456461250741236E-2</v>
      </c>
      <c r="CM75" s="102">
        <f t="shared" si="95"/>
        <v>9.0999999999999998E-2</v>
      </c>
      <c r="CN75" s="102">
        <f t="shared" si="53"/>
        <v>9.3308926248855922E-2</v>
      </c>
      <c r="CO75" s="102">
        <f t="shared" si="96"/>
        <v>9.2999999999999999E-2</v>
      </c>
      <c r="CP75" s="157">
        <f t="shared" si="54"/>
        <v>-0.20000000000000018</v>
      </c>
      <c r="CQ75" s="43" t="str">
        <f t="shared" si="97"/>
        <v>島本町</v>
      </c>
      <c r="CR75" s="91">
        <f t="shared" si="60"/>
        <v>5.006713984270094E-2</v>
      </c>
      <c r="CS75" s="91">
        <f t="shared" si="98"/>
        <v>0.05</v>
      </c>
      <c r="CT75" s="102">
        <f t="shared" si="99"/>
        <v>5.3677525097316124E-2</v>
      </c>
      <c r="CU75" s="102">
        <f t="shared" si="100"/>
        <v>5.3999999999999999E-2</v>
      </c>
      <c r="CV75" s="157">
        <f t="shared" si="101"/>
        <v>-0.39999999999999969</v>
      </c>
      <c r="CW75" s="44"/>
      <c r="CX75" s="91">
        <f t="shared" si="102"/>
        <v>0.123</v>
      </c>
      <c r="CY75" s="91">
        <f t="shared" si="103"/>
        <v>0.11899999999999999</v>
      </c>
      <c r="CZ75" s="158">
        <f t="shared" si="104"/>
        <v>0.40000000000000036</v>
      </c>
      <c r="DA75" s="91">
        <f t="shared" si="105"/>
        <v>7.8E-2</v>
      </c>
      <c r="DB75" s="91">
        <f t="shared" si="106"/>
        <v>7.6999999999999999E-2</v>
      </c>
      <c r="DC75" s="158">
        <f t="shared" si="107"/>
        <v>0.10000000000000009</v>
      </c>
      <c r="DD75" s="184">
        <v>0</v>
      </c>
    </row>
    <row r="76" spans="2:108" s="16" customFormat="1" ht="13.5" customHeight="1">
      <c r="B76" s="54">
        <v>70</v>
      </c>
      <c r="C76" s="207" t="s">
        <v>49</v>
      </c>
      <c r="D76" s="80">
        <v>1</v>
      </c>
      <c r="E76" s="80">
        <v>0</v>
      </c>
      <c r="F76" s="80">
        <v>0</v>
      </c>
      <c r="G76" s="55">
        <f t="shared" si="61"/>
        <v>0</v>
      </c>
      <c r="H76" s="55">
        <f t="shared" si="62"/>
        <v>0</v>
      </c>
      <c r="I76" s="80">
        <v>0</v>
      </c>
      <c r="J76" s="80">
        <v>0</v>
      </c>
      <c r="K76" s="80" t="str">
        <f t="shared" si="63"/>
        <v>-</v>
      </c>
      <c r="L76" s="80" t="str">
        <f t="shared" si="64"/>
        <v>-</v>
      </c>
      <c r="M76" s="80">
        <v>7</v>
      </c>
      <c r="N76" s="80">
        <v>2</v>
      </c>
      <c r="O76" s="80">
        <v>2</v>
      </c>
      <c r="P76" s="55">
        <f t="shared" si="65"/>
        <v>0.2857142857142857</v>
      </c>
      <c r="Q76" s="55">
        <f t="shared" si="66"/>
        <v>0.2857142857142857</v>
      </c>
      <c r="R76" s="80">
        <v>1017820</v>
      </c>
      <c r="S76" s="80">
        <v>982470</v>
      </c>
      <c r="T76" s="80">
        <f t="shared" si="67"/>
        <v>508910</v>
      </c>
      <c r="U76" s="80">
        <f t="shared" si="68"/>
        <v>491235</v>
      </c>
      <c r="V76" s="80">
        <v>415</v>
      </c>
      <c r="W76" s="80">
        <v>13</v>
      </c>
      <c r="X76" s="80">
        <v>8</v>
      </c>
      <c r="Y76" s="55">
        <f t="shared" si="69"/>
        <v>3.1325301204819279E-2</v>
      </c>
      <c r="Z76" s="55">
        <f t="shared" si="70"/>
        <v>1.9277108433734941E-2</v>
      </c>
      <c r="AA76" s="80">
        <v>1596600</v>
      </c>
      <c r="AB76" s="80">
        <v>1331330</v>
      </c>
      <c r="AC76" s="80">
        <f t="shared" si="71"/>
        <v>122815.38461538461</v>
      </c>
      <c r="AD76" s="80">
        <f t="shared" si="72"/>
        <v>166416.25</v>
      </c>
      <c r="AE76" s="80">
        <v>364</v>
      </c>
      <c r="AF76" s="80">
        <v>33</v>
      </c>
      <c r="AG76" s="80">
        <v>17</v>
      </c>
      <c r="AH76" s="55">
        <f t="shared" si="73"/>
        <v>9.0659340659340656E-2</v>
      </c>
      <c r="AI76" s="55">
        <f t="shared" si="74"/>
        <v>4.6703296703296704E-2</v>
      </c>
      <c r="AJ76" s="80">
        <v>7402390</v>
      </c>
      <c r="AK76" s="80">
        <v>5881290</v>
      </c>
      <c r="AL76" s="80">
        <f t="shared" si="75"/>
        <v>224314.84848484848</v>
      </c>
      <c r="AM76" s="80">
        <f t="shared" si="76"/>
        <v>345958.23529411765</v>
      </c>
      <c r="AN76" s="80">
        <v>251</v>
      </c>
      <c r="AO76" s="80">
        <v>62</v>
      </c>
      <c r="AP76" s="80">
        <v>38</v>
      </c>
      <c r="AQ76" s="55">
        <f t="shared" si="77"/>
        <v>0.24701195219123506</v>
      </c>
      <c r="AR76" s="55">
        <f t="shared" si="78"/>
        <v>0.15139442231075698</v>
      </c>
      <c r="AS76" s="80">
        <v>15361600</v>
      </c>
      <c r="AT76" s="80">
        <v>12980660</v>
      </c>
      <c r="AU76" s="80">
        <f t="shared" si="79"/>
        <v>247767.74193548388</v>
      </c>
      <c r="AV76" s="80">
        <f t="shared" si="80"/>
        <v>341596.31578947371</v>
      </c>
      <c r="AW76" s="80">
        <v>143</v>
      </c>
      <c r="AX76" s="80">
        <v>47</v>
      </c>
      <c r="AY76" s="80">
        <v>36</v>
      </c>
      <c r="AZ76" s="55">
        <f t="shared" si="81"/>
        <v>0.32867132867132864</v>
      </c>
      <c r="BA76" s="55">
        <f t="shared" si="82"/>
        <v>0.25174825174825177</v>
      </c>
      <c r="BB76" s="80">
        <v>17685290</v>
      </c>
      <c r="BC76" s="80">
        <v>14008000</v>
      </c>
      <c r="BD76" s="80">
        <f t="shared" si="83"/>
        <v>376282.76595744683</v>
      </c>
      <c r="BE76" s="80">
        <f t="shared" si="84"/>
        <v>389111.11111111112</v>
      </c>
      <c r="BF76" s="80">
        <v>53</v>
      </c>
      <c r="BG76" s="80">
        <v>20</v>
      </c>
      <c r="BH76" s="80">
        <v>17</v>
      </c>
      <c r="BI76" s="55">
        <f t="shared" si="85"/>
        <v>0.37735849056603776</v>
      </c>
      <c r="BJ76" s="55">
        <f t="shared" si="86"/>
        <v>0.32075471698113206</v>
      </c>
      <c r="BK76" s="80">
        <v>8415460</v>
      </c>
      <c r="BL76" s="80">
        <v>8116070</v>
      </c>
      <c r="BM76" s="80">
        <f t="shared" si="87"/>
        <v>420773</v>
      </c>
      <c r="BN76" s="80">
        <f t="shared" si="88"/>
        <v>477415.8823529412</v>
      </c>
      <c r="BO76" s="80">
        <f t="shared" si="89"/>
        <v>1234</v>
      </c>
      <c r="BP76" s="80">
        <f t="shared" si="89"/>
        <v>177</v>
      </c>
      <c r="BQ76" s="80">
        <f t="shared" si="89"/>
        <v>118</v>
      </c>
      <c r="BR76" s="55">
        <f t="shared" si="90"/>
        <v>0.14343598055105347</v>
      </c>
      <c r="BS76" s="55">
        <f t="shared" si="91"/>
        <v>9.5623987034035657E-2</v>
      </c>
      <c r="BT76" s="80">
        <f t="shared" si="56"/>
        <v>51479160</v>
      </c>
      <c r="BU76" s="80">
        <f t="shared" si="56"/>
        <v>43299820</v>
      </c>
      <c r="BV76" s="80">
        <f t="shared" si="92"/>
        <v>290842.71186440677</v>
      </c>
      <c r="BW76" s="80">
        <f t="shared" si="93"/>
        <v>366947.62711864407</v>
      </c>
      <c r="BY76" s="95">
        <v>70</v>
      </c>
      <c r="BZ76" s="207" t="s">
        <v>49</v>
      </c>
      <c r="CA76" s="155">
        <v>1191</v>
      </c>
      <c r="CB76" s="155">
        <v>181</v>
      </c>
      <c r="CC76" s="155">
        <v>123</v>
      </c>
      <c r="CD76" s="28">
        <v>0.15197313182199831</v>
      </c>
      <c r="CE76" s="28">
        <v>0.10327455919395466</v>
      </c>
      <c r="CF76" s="155">
        <v>48720680</v>
      </c>
      <c r="CG76" s="155">
        <v>41844420</v>
      </c>
      <c r="CH76" s="155">
        <v>269175.02762430941</v>
      </c>
      <c r="CI76" s="155">
        <v>340198.53658536583</v>
      </c>
      <c r="CK76" s="43" t="str">
        <f t="shared" si="94"/>
        <v>門真市</v>
      </c>
      <c r="CL76" s="91">
        <f t="shared" si="59"/>
        <v>9.1435075405482305E-2</v>
      </c>
      <c r="CM76" s="102">
        <f t="shared" si="95"/>
        <v>9.0999999999999998E-2</v>
      </c>
      <c r="CN76" s="102">
        <f t="shared" si="53"/>
        <v>8.6489710706829703E-2</v>
      </c>
      <c r="CO76" s="102">
        <f t="shared" si="96"/>
        <v>8.5999999999999993E-2</v>
      </c>
      <c r="CP76" s="157">
        <f t="shared" si="54"/>
        <v>0.50000000000000044</v>
      </c>
      <c r="CQ76" s="43" t="str">
        <f t="shared" si="97"/>
        <v>河内長野市</v>
      </c>
      <c r="CR76" s="91">
        <f t="shared" si="60"/>
        <v>4.8533503626328516E-2</v>
      </c>
      <c r="CS76" s="91">
        <f t="shared" si="98"/>
        <v>4.9000000000000002E-2</v>
      </c>
      <c r="CT76" s="102">
        <f t="shared" si="99"/>
        <v>4.913531480321788E-2</v>
      </c>
      <c r="CU76" s="102">
        <f t="shared" si="100"/>
        <v>4.9000000000000002E-2</v>
      </c>
      <c r="CV76" s="157">
        <f t="shared" si="101"/>
        <v>0</v>
      </c>
      <c r="CW76" s="44"/>
      <c r="CX76" s="91">
        <f t="shared" si="102"/>
        <v>0.123</v>
      </c>
      <c r="CY76" s="91">
        <f t="shared" si="103"/>
        <v>0.11899999999999999</v>
      </c>
      <c r="CZ76" s="158">
        <f t="shared" si="104"/>
        <v>0.40000000000000036</v>
      </c>
      <c r="DA76" s="91">
        <f t="shared" si="105"/>
        <v>7.8E-2</v>
      </c>
      <c r="DB76" s="91">
        <f t="shared" si="106"/>
        <v>7.6999999999999999E-2</v>
      </c>
      <c r="DC76" s="158">
        <f t="shared" si="107"/>
        <v>0.10000000000000009</v>
      </c>
      <c r="DD76" s="184">
        <v>0</v>
      </c>
    </row>
    <row r="77" spans="2:108" s="16" customFormat="1" ht="13.5" customHeight="1">
      <c r="B77" s="54">
        <v>71</v>
      </c>
      <c r="C77" s="207" t="s">
        <v>50</v>
      </c>
      <c r="D77" s="80">
        <v>5</v>
      </c>
      <c r="E77" s="80">
        <v>0</v>
      </c>
      <c r="F77" s="80">
        <v>0</v>
      </c>
      <c r="G77" s="55">
        <f t="shared" si="61"/>
        <v>0</v>
      </c>
      <c r="H77" s="55">
        <f t="shared" si="62"/>
        <v>0</v>
      </c>
      <c r="I77" s="80">
        <v>0</v>
      </c>
      <c r="J77" s="80">
        <v>0</v>
      </c>
      <c r="K77" s="80" t="str">
        <f t="shared" si="63"/>
        <v>-</v>
      </c>
      <c r="L77" s="80" t="str">
        <f t="shared" si="64"/>
        <v>-</v>
      </c>
      <c r="M77" s="80">
        <v>8</v>
      </c>
      <c r="N77" s="80">
        <v>1</v>
      </c>
      <c r="O77" s="80">
        <v>1</v>
      </c>
      <c r="P77" s="55">
        <f t="shared" si="65"/>
        <v>0.125</v>
      </c>
      <c r="Q77" s="55">
        <f t="shared" si="66"/>
        <v>0.125</v>
      </c>
      <c r="R77" s="80">
        <v>422240</v>
      </c>
      <c r="S77" s="80">
        <v>422240</v>
      </c>
      <c r="T77" s="80">
        <f t="shared" si="67"/>
        <v>422240</v>
      </c>
      <c r="U77" s="80">
        <f t="shared" si="68"/>
        <v>422240</v>
      </c>
      <c r="V77" s="80">
        <v>1289</v>
      </c>
      <c r="W77" s="80">
        <v>49</v>
      </c>
      <c r="X77" s="80">
        <v>36</v>
      </c>
      <c r="Y77" s="55">
        <f t="shared" si="69"/>
        <v>3.8013964313421258E-2</v>
      </c>
      <c r="Z77" s="55">
        <f t="shared" si="70"/>
        <v>2.7928626842513578E-2</v>
      </c>
      <c r="AA77" s="80">
        <v>14529380</v>
      </c>
      <c r="AB77" s="80">
        <v>10748060</v>
      </c>
      <c r="AC77" s="80">
        <f t="shared" si="71"/>
        <v>296517.95918367349</v>
      </c>
      <c r="AD77" s="80">
        <f t="shared" si="72"/>
        <v>298557.22222222225</v>
      </c>
      <c r="AE77" s="80">
        <v>1127</v>
      </c>
      <c r="AF77" s="80">
        <v>90</v>
      </c>
      <c r="AG77" s="80">
        <v>55</v>
      </c>
      <c r="AH77" s="55">
        <f t="shared" si="73"/>
        <v>7.9858030168589181E-2</v>
      </c>
      <c r="AI77" s="55">
        <f t="shared" si="74"/>
        <v>4.8802129547471165E-2</v>
      </c>
      <c r="AJ77" s="80">
        <v>21138680</v>
      </c>
      <c r="AK77" s="80">
        <v>16829960</v>
      </c>
      <c r="AL77" s="80">
        <f t="shared" si="75"/>
        <v>234874.22222222222</v>
      </c>
      <c r="AM77" s="80">
        <f t="shared" si="76"/>
        <v>305999.27272727271</v>
      </c>
      <c r="AN77" s="80">
        <v>744</v>
      </c>
      <c r="AO77" s="80">
        <v>101</v>
      </c>
      <c r="AP77" s="80">
        <v>59</v>
      </c>
      <c r="AQ77" s="55">
        <f t="shared" si="77"/>
        <v>0.135752688172043</v>
      </c>
      <c r="AR77" s="55">
        <f t="shared" si="78"/>
        <v>7.9301075268817203E-2</v>
      </c>
      <c r="AS77" s="80">
        <v>24646900</v>
      </c>
      <c r="AT77" s="80">
        <v>20108150</v>
      </c>
      <c r="AU77" s="80">
        <f t="shared" si="79"/>
        <v>244028.71287128713</v>
      </c>
      <c r="AV77" s="80">
        <f t="shared" si="80"/>
        <v>340816.10169491527</v>
      </c>
      <c r="AW77" s="80">
        <v>403</v>
      </c>
      <c r="AX77" s="80">
        <v>121</v>
      </c>
      <c r="AY77" s="80">
        <v>78</v>
      </c>
      <c r="AZ77" s="55">
        <f t="shared" si="81"/>
        <v>0.30024813895781638</v>
      </c>
      <c r="BA77" s="55">
        <f t="shared" si="82"/>
        <v>0.19354838709677419</v>
      </c>
      <c r="BB77" s="80">
        <v>30952850</v>
      </c>
      <c r="BC77" s="80">
        <v>25552140</v>
      </c>
      <c r="BD77" s="80">
        <f t="shared" si="83"/>
        <v>255808.67768595042</v>
      </c>
      <c r="BE77" s="80">
        <f t="shared" si="84"/>
        <v>327591.53846153844</v>
      </c>
      <c r="BF77" s="80">
        <v>168</v>
      </c>
      <c r="BG77" s="80">
        <v>63</v>
      </c>
      <c r="BH77" s="80">
        <v>47</v>
      </c>
      <c r="BI77" s="55">
        <f t="shared" si="85"/>
        <v>0.375</v>
      </c>
      <c r="BJ77" s="55">
        <f t="shared" si="86"/>
        <v>0.27976190476190477</v>
      </c>
      <c r="BK77" s="80">
        <v>20253770</v>
      </c>
      <c r="BL77" s="80">
        <v>18701790</v>
      </c>
      <c r="BM77" s="80">
        <f t="shared" si="87"/>
        <v>321488.41269841272</v>
      </c>
      <c r="BN77" s="80">
        <f t="shared" si="88"/>
        <v>397910.42553191487</v>
      </c>
      <c r="BO77" s="80">
        <f t="shared" si="89"/>
        <v>3744</v>
      </c>
      <c r="BP77" s="80">
        <f t="shared" si="89"/>
        <v>425</v>
      </c>
      <c r="BQ77" s="80">
        <f t="shared" si="89"/>
        <v>276</v>
      </c>
      <c r="BR77" s="55">
        <f t="shared" si="90"/>
        <v>0.11351495726495726</v>
      </c>
      <c r="BS77" s="55">
        <f t="shared" si="91"/>
        <v>7.371794871794872E-2</v>
      </c>
      <c r="BT77" s="80">
        <f t="shared" si="56"/>
        <v>111943820</v>
      </c>
      <c r="BU77" s="80">
        <f t="shared" si="56"/>
        <v>92362340</v>
      </c>
      <c r="BV77" s="80">
        <f t="shared" si="92"/>
        <v>263397.22352941177</v>
      </c>
      <c r="BW77" s="80">
        <f t="shared" si="93"/>
        <v>334646.15942028986</v>
      </c>
      <c r="BY77" s="95">
        <v>71</v>
      </c>
      <c r="BZ77" s="207" t="s">
        <v>50</v>
      </c>
      <c r="CA77" s="155">
        <v>3573</v>
      </c>
      <c r="CB77" s="155">
        <v>380</v>
      </c>
      <c r="CC77" s="155">
        <v>261</v>
      </c>
      <c r="CD77" s="28">
        <v>0.1063532045899804</v>
      </c>
      <c r="CE77" s="28">
        <v>7.3047858942065488E-2</v>
      </c>
      <c r="CF77" s="155">
        <v>100139650</v>
      </c>
      <c r="CG77" s="155">
        <v>82779160</v>
      </c>
      <c r="CH77" s="155">
        <v>263525.39473684208</v>
      </c>
      <c r="CI77" s="155">
        <v>317161.53256704978</v>
      </c>
      <c r="CK77" s="43" t="str">
        <f t="shared" si="94"/>
        <v>千早赤阪村</v>
      </c>
      <c r="CL77" s="91">
        <f t="shared" si="59"/>
        <v>8.9088397790055243E-2</v>
      </c>
      <c r="CM77" s="102">
        <f t="shared" si="95"/>
        <v>8.8999999999999996E-2</v>
      </c>
      <c r="CN77" s="102">
        <f t="shared" ref="CN77:CN80" si="108">VLOOKUP(CK77,$BZ$7:$CI$80,5,FALSE)</f>
        <v>8.6987778576563618E-2</v>
      </c>
      <c r="CO77" s="102">
        <f t="shared" si="96"/>
        <v>8.6999999999999994E-2</v>
      </c>
      <c r="CP77" s="157">
        <f t="shared" ref="CP77:CP80" si="109">(CM77-CO77)*100</f>
        <v>0.20000000000000018</v>
      </c>
      <c r="CQ77" s="43" t="str">
        <f t="shared" si="97"/>
        <v>太子町</v>
      </c>
      <c r="CR77" s="91">
        <f t="shared" si="60"/>
        <v>4.3758043758043756E-2</v>
      </c>
      <c r="CS77" s="91">
        <f t="shared" si="98"/>
        <v>4.3999999999999997E-2</v>
      </c>
      <c r="CT77" s="102">
        <f t="shared" si="99"/>
        <v>5.201266395296246E-2</v>
      </c>
      <c r="CU77" s="102">
        <f t="shared" si="100"/>
        <v>5.1999999999999998E-2</v>
      </c>
      <c r="CV77" s="157">
        <f t="shared" si="101"/>
        <v>-0.8</v>
      </c>
      <c r="CW77" s="44"/>
      <c r="CX77" s="91">
        <f t="shared" si="102"/>
        <v>0.123</v>
      </c>
      <c r="CY77" s="91">
        <f t="shared" si="103"/>
        <v>0.11899999999999999</v>
      </c>
      <c r="CZ77" s="158">
        <f t="shared" si="104"/>
        <v>0.40000000000000036</v>
      </c>
      <c r="DA77" s="91">
        <f t="shared" si="105"/>
        <v>7.8E-2</v>
      </c>
      <c r="DB77" s="91">
        <f t="shared" si="106"/>
        <v>7.6999999999999999E-2</v>
      </c>
      <c r="DC77" s="158">
        <f t="shared" si="107"/>
        <v>0.10000000000000009</v>
      </c>
      <c r="DD77" s="184">
        <v>0</v>
      </c>
    </row>
    <row r="78" spans="2:108" s="16" customFormat="1" ht="13.5" customHeight="1">
      <c r="B78" s="54">
        <v>72</v>
      </c>
      <c r="C78" s="207" t="s">
        <v>28</v>
      </c>
      <c r="D78" s="80">
        <v>4</v>
      </c>
      <c r="E78" s="80">
        <v>0</v>
      </c>
      <c r="F78" s="80">
        <v>0</v>
      </c>
      <c r="G78" s="55">
        <f t="shared" si="61"/>
        <v>0</v>
      </c>
      <c r="H78" s="55">
        <f t="shared" si="62"/>
        <v>0</v>
      </c>
      <c r="I78" s="80">
        <v>0</v>
      </c>
      <c r="J78" s="80">
        <v>0</v>
      </c>
      <c r="K78" s="80" t="str">
        <f t="shared" si="63"/>
        <v>-</v>
      </c>
      <c r="L78" s="80" t="str">
        <f t="shared" si="64"/>
        <v>-</v>
      </c>
      <c r="M78" s="80">
        <v>11</v>
      </c>
      <c r="N78" s="80">
        <v>3</v>
      </c>
      <c r="O78" s="80">
        <v>1</v>
      </c>
      <c r="P78" s="55">
        <f t="shared" si="65"/>
        <v>0.27272727272727271</v>
      </c>
      <c r="Q78" s="55">
        <f t="shared" si="66"/>
        <v>9.0909090909090912E-2</v>
      </c>
      <c r="R78" s="80">
        <v>228890</v>
      </c>
      <c r="S78" s="80">
        <v>139500</v>
      </c>
      <c r="T78" s="80">
        <f t="shared" si="67"/>
        <v>76296.666666666672</v>
      </c>
      <c r="U78" s="80">
        <f t="shared" si="68"/>
        <v>139500</v>
      </c>
      <c r="V78" s="80">
        <v>877</v>
      </c>
      <c r="W78" s="80">
        <v>28</v>
      </c>
      <c r="X78" s="80">
        <v>9</v>
      </c>
      <c r="Y78" s="55">
        <f t="shared" si="69"/>
        <v>3.192702394526796E-2</v>
      </c>
      <c r="Z78" s="55">
        <f t="shared" si="70"/>
        <v>1.0262257696693273E-2</v>
      </c>
      <c r="AA78" s="80">
        <v>8441710</v>
      </c>
      <c r="AB78" s="80">
        <v>2831340</v>
      </c>
      <c r="AC78" s="80">
        <f t="shared" si="71"/>
        <v>301489.64285714284</v>
      </c>
      <c r="AD78" s="80">
        <f t="shared" si="72"/>
        <v>314593.33333333331</v>
      </c>
      <c r="AE78" s="80">
        <v>700</v>
      </c>
      <c r="AF78" s="80">
        <v>66</v>
      </c>
      <c r="AG78" s="80">
        <v>25</v>
      </c>
      <c r="AH78" s="55">
        <f t="shared" si="73"/>
        <v>9.4285714285714292E-2</v>
      </c>
      <c r="AI78" s="55">
        <f t="shared" si="74"/>
        <v>3.5714285714285712E-2</v>
      </c>
      <c r="AJ78" s="80">
        <v>13260800</v>
      </c>
      <c r="AK78" s="80">
        <v>9105450</v>
      </c>
      <c r="AL78" s="80">
        <f t="shared" si="75"/>
        <v>200921.21212121213</v>
      </c>
      <c r="AM78" s="80">
        <f t="shared" si="76"/>
        <v>364218</v>
      </c>
      <c r="AN78" s="80">
        <v>392</v>
      </c>
      <c r="AO78" s="80">
        <v>47</v>
      </c>
      <c r="AP78" s="80">
        <v>20</v>
      </c>
      <c r="AQ78" s="55">
        <f t="shared" si="77"/>
        <v>0.11989795918367346</v>
      </c>
      <c r="AR78" s="55">
        <f t="shared" si="78"/>
        <v>5.1020408163265307E-2</v>
      </c>
      <c r="AS78" s="80">
        <v>8401320</v>
      </c>
      <c r="AT78" s="80">
        <v>6018580</v>
      </c>
      <c r="AU78" s="80">
        <f t="shared" si="79"/>
        <v>178751.48936170212</v>
      </c>
      <c r="AV78" s="80">
        <f t="shared" si="80"/>
        <v>300929</v>
      </c>
      <c r="AW78" s="80">
        <v>253</v>
      </c>
      <c r="AX78" s="80">
        <v>48</v>
      </c>
      <c r="AY78" s="80">
        <v>23</v>
      </c>
      <c r="AZ78" s="55">
        <f t="shared" si="81"/>
        <v>0.18972332015810275</v>
      </c>
      <c r="BA78" s="55">
        <f t="shared" si="82"/>
        <v>9.0909090909090912E-2</v>
      </c>
      <c r="BB78" s="80">
        <v>8431730</v>
      </c>
      <c r="BC78" s="80">
        <v>6929060</v>
      </c>
      <c r="BD78" s="80">
        <f t="shared" si="83"/>
        <v>175661.04166666666</v>
      </c>
      <c r="BE78" s="80">
        <f t="shared" si="84"/>
        <v>301263.47826086957</v>
      </c>
      <c r="BF78" s="80">
        <v>94</v>
      </c>
      <c r="BG78" s="80">
        <v>36</v>
      </c>
      <c r="BH78" s="80">
        <v>24</v>
      </c>
      <c r="BI78" s="55">
        <f t="shared" si="85"/>
        <v>0.38297872340425532</v>
      </c>
      <c r="BJ78" s="55">
        <f t="shared" si="86"/>
        <v>0.25531914893617019</v>
      </c>
      <c r="BK78" s="80">
        <v>9134780</v>
      </c>
      <c r="BL78" s="80">
        <v>7661520</v>
      </c>
      <c r="BM78" s="80">
        <f t="shared" si="87"/>
        <v>253743.88888888888</v>
      </c>
      <c r="BN78" s="80">
        <f t="shared" si="88"/>
        <v>319230</v>
      </c>
      <c r="BO78" s="80">
        <f t="shared" si="89"/>
        <v>2331</v>
      </c>
      <c r="BP78" s="80">
        <f t="shared" si="89"/>
        <v>228</v>
      </c>
      <c r="BQ78" s="80">
        <f t="shared" si="89"/>
        <v>102</v>
      </c>
      <c r="BR78" s="55">
        <f t="shared" si="90"/>
        <v>9.7812097812097806E-2</v>
      </c>
      <c r="BS78" s="55">
        <f t="shared" si="91"/>
        <v>4.3758043758043756E-2</v>
      </c>
      <c r="BT78" s="80">
        <f t="shared" si="56"/>
        <v>47899230</v>
      </c>
      <c r="BU78" s="80">
        <f t="shared" si="56"/>
        <v>32685450</v>
      </c>
      <c r="BV78" s="80">
        <f t="shared" si="92"/>
        <v>210084.34210526315</v>
      </c>
      <c r="BW78" s="80">
        <f t="shared" si="93"/>
        <v>320445.5882352941</v>
      </c>
      <c r="BY78" s="95">
        <v>72</v>
      </c>
      <c r="BZ78" s="207" t="s">
        <v>28</v>
      </c>
      <c r="CA78" s="155">
        <v>2211</v>
      </c>
      <c r="CB78" s="155">
        <v>245</v>
      </c>
      <c r="CC78" s="155">
        <v>115</v>
      </c>
      <c r="CD78" s="28">
        <v>0.11080958842152872</v>
      </c>
      <c r="CE78" s="28">
        <v>5.201266395296246E-2</v>
      </c>
      <c r="CF78" s="155">
        <v>47231630</v>
      </c>
      <c r="CG78" s="155">
        <v>35990580</v>
      </c>
      <c r="CH78" s="155">
        <v>192782.16326530612</v>
      </c>
      <c r="CI78" s="155">
        <v>312961.5652173913</v>
      </c>
      <c r="CK78" s="43" t="str">
        <f t="shared" si="94"/>
        <v>島本町</v>
      </c>
      <c r="CL78" s="91">
        <f t="shared" si="59"/>
        <v>8.7281795511221949E-2</v>
      </c>
      <c r="CM78" s="102">
        <f t="shared" si="95"/>
        <v>8.6999999999999994E-2</v>
      </c>
      <c r="CN78" s="102">
        <f t="shared" si="108"/>
        <v>8.7482073345625896E-2</v>
      </c>
      <c r="CO78" s="102">
        <f t="shared" si="96"/>
        <v>8.6999999999999994E-2</v>
      </c>
      <c r="CP78" s="157">
        <f t="shared" si="109"/>
        <v>0</v>
      </c>
      <c r="CQ78" s="43" t="str">
        <f t="shared" si="97"/>
        <v>泉南市</v>
      </c>
      <c r="CR78" s="91">
        <f t="shared" si="60"/>
        <v>4.3712744819755893E-2</v>
      </c>
      <c r="CS78" s="91">
        <f t="shared" si="98"/>
        <v>4.3999999999999997E-2</v>
      </c>
      <c r="CT78" s="102">
        <f t="shared" si="99"/>
        <v>4.4331031722205545E-2</v>
      </c>
      <c r="CU78" s="102">
        <f t="shared" si="100"/>
        <v>4.3999999999999997E-2</v>
      </c>
      <c r="CV78" s="157">
        <f t="shared" si="101"/>
        <v>0</v>
      </c>
      <c r="CW78" s="44"/>
      <c r="CX78" s="91">
        <f t="shared" si="102"/>
        <v>0.123</v>
      </c>
      <c r="CY78" s="91">
        <f t="shared" si="103"/>
        <v>0.11899999999999999</v>
      </c>
      <c r="CZ78" s="158">
        <f t="shared" si="104"/>
        <v>0.40000000000000036</v>
      </c>
      <c r="DA78" s="91">
        <f t="shared" si="105"/>
        <v>7.8E-2</v>
      </c>
      <c r="DB78" s="91">
        <f t="shared" si="106"/>
        <v>7.6999999999999999E-2</v>
      </c>
      <c r="DC78" s="158">
        <f t="shared" si="107"/>
        <v>0.10000000000000009</v>
      </c>
      <c r="DD78" s="184">
        <v>0</v>
      </c>
    </row>
    <row r="79" spans="2:108" s="16" customFormat="1" ht="13.5" customHeight="1">
      <c r="B79" s="54">
        <v>73</v>
      </c>
      <c r="C79" s="207" t="s">
        <v>29</v>
      </c>
      <c r="D79" s="80">
        <v>1</v>
      </c>
      <c r="E79" s="80">
        <v>0</v>
      </c>
      <c r="F79" s="80">
        <v>0</v>
      </c>
      <c r="G79" s="55">
        <f t="shared" si="61"/>
        <v>0</v>
      </c>
      <c r="H79" s="55">
        <f t="shared" si="62"/>
        <v>0</v>
      </c>
      <c r="I79" s="80">
        <v>0</v>
      </c>
      <c r="J79" s="80">
        <v>0</v>
      </c>
      <c r="K79" s="80" t="str">
        <f t="shared" si="63"/>
        <v>-</v>
      </c>
      <c r="L79" s="80" t="str">
        <f t="shared" si="64"/>
        <v>-</v>
      </c>
      <c r="M79" s="80">
        <v>4</v>
      </c>
      <c r="N79" s="80">
        <v>0</v>
      </c>
      <c r="O79" s="80">
        <v>0</v>
      </c>
      <c r="P79" s="55">
        <f t="shared" si="65"/>
        <v>0</v>
      </c>
      <c r="Q79" s="55">
        <f t="shared" si="66"/>
        <v>0</v>
      </c>
      <c r="R79" s="80">
        <v>0</v>
      </c>
      <c r="S79" s="80">
        <v>0</v>
      </c>
      <c r="T79" s="80" t="str">
        <f t="shared" si="67"/>
        <v>-</v>
      </c>
      <c r="U79" s="80" t="str">
        <f t="shared" si="68"/>
        <v>-</v>
      </c>
      <c r="V79" s="80">
        <v>1091</v>
      </c>
      <c r="W79" s="80">
        <v>46</v>
      </c>
      <c r="X79" s="80">
        <v>15</v>
      </c>
      <c r="Y79" s="55">
        <f t="shared" si="69"/>
        <v>4.2163153070577448E-2</v>
      </c>
      <c r="Z79" s="55">
        <f t="shared" si="70"/>
        <v>1.3748854262144821E-2</v>
      </c>
      <c r="AA79" s="80">
        <v>16002820</v>
      </c>
      <c r="AB79" s="80">
        <v>4863390</v>
      </c>
      <c r="AC79" s="80">
        <f t="shared" si="71"/>
        <v>347887.39130434784</v>
      </c>
      <c r="AD79" s="80">
        <f t="shared" si="72"/>
        <v>324226</v>
      </c>
      <c r="AE79" s="80">
        <v>956</v>
      </c>
      <c r="AF79" s="80">
        <v>69</v>
      </c>
      <c r="AG79" s="80">
        <v>31</v>
      </c>
      <c r="AH79" s="55">
        <f t="shared" si="73"/>
        <v>7.2175732217573216E-2</v>
      </c>
      <c r="AI79" s="55">
        <f t="shared" si="74"/>
        <v>3.2426778242677826E-2</v>
      </c>
      <c r="AJ79" s="80">
        <v>19180480</v>
      </c>
      <c r="AK79" s="80">
        <v>8373040</v>
      </c>
      <c r="AL79" s="80">
        <f t="shared" si="75"/>
        <v>277977.97101449274</v>
      </c>
      <c r="AM79" s="80">
        <f t="shared" si="76"/>
        <v>270098.06451612903</v>
      </c>
      <c r="AN79" s="80">
        <v>660</v>
      </c>
      <c r="AO79" s="80">
        <v>86</v>
      </c>
      <c r="AP79" s="80">
        <v>47</v>
      </c>
      <c r="AQ79" s="55">
        <f t="shared" si="77"/>
        <v>0.13030303030303031</v>
      </c>
      <c r="AR79" s="55">
        <f t="shared" si="78"/>
        <v>7.1212121212121213E-2</v>
      </c>
      <c r="AS79" s="80">
        <v>25576070</v>
      </c>
      <c r="AT79" s="80">
        <v>19819680</v>
      </c>
      <c r="AU79" s="80">
        <f t="shared" si="79"/>
        <v>297396.16279069765</v>
      </c>
      <c r="AV79" s="80">
        <f t="shared" si="80"/>
        <v>421695.31914893619</v>
      </c>
      <c r="AW79" s="80">
        <v>328</v>
      </c>
      <c r="AX79" s="80">
        <v>66</v>
      </c>
      <c r="AY79" s="80">
        <v>38</v>
      </c>
      <c r="AZ79" s="55">
        <f t="shared" si="81"/>
        <v>0.20121951219512196</v>
      </c>
      <c r="BA79" s="55">
        <f t="shared" si="82"/>
        <v>0.11585365853658537</v>
      </c>
      <c r="BB79" s="80">
        <v>20938730</v>
      </c>
      <c r="BC79" s="80">
        <v>10139990</v>
      </c>
      <c r="BD79" s="80">
        <f t="shared" si="83"/>
        <v>317253.48484848486</v>
      </c>
      <c r="BE79" s="80">
        <f t="shared" si="84"/>
        <v>266841.84210526315</v>
      </c>
      <c r="BF79" s="80">
        <v>133</v>
      </c>
      <c r="BG79" s="80">
        <v>40</v>
      </c>
      <c r="BH79" s="80">
        <v>29</v>
      </c>
      <c r="BI79" s="55">
        <f t="shared" si="85"/>
        <v>0.3007518796992481</v>
      </c>
      <c r="BJ79" s="55">
        <f t="shared" si="86"/>
        <v>0.21804511278195488</v>
      </c>
      <c r="BK79" s="80">
        <v>11776380</v>
      </c>
      <c r="BL79" s="80">
        <v>11168620</v>
      </c>
      <c r="BM79" s="80">
        <f t="shared" si="87"/>
        <v>294409.5</v>
      </c>
      <c r="BN79" s="80">
        <f t="shared" si="88"/>
        <v>385124.8275862069</v>
      </c>
      <c r="BO79" s="80">
        <f t="shared" si="89"/>
        <v>3173</v>
      </c>
      <c r="BP79" s="80">
        <f t="shared" si="89"/>
        <v>307</v>
      </c>
      <c r="BQ79" s="80">
        <f t="shared" si="89"/>
        <v>160</v>
      </c>
      <c r="BR79" s="55">
        <f t="shared" si="90"/>
        <v>9.6753860699653318E-2</v>
      </c>
      <c r="BS79" s="55">
        <f t="shared" si="91"/>
        <v>5.0425464859754174E-2</v>
      </c>
      <c r="BT79" s="80">
        <f t="shared" si="56"/>
        <v>93474480</v>
      </c>
      <c r="BU79" s="80">
        <f t="shared" si="56"/>
        <v>54364720</v>
      </c>
      <c r="BV79" s="80">
        <f t="shared" si="92"/>
        <v>304477.13355048862</v>
      </c>
      <c r="BW79" s="80">
        <f t="shared" si="93"/>
        <v>339779.5</v>
      </c>
      <c r="BY79" s="95">
        <v>73</v>
      </c>
      <c r="BZ79" s="207" t="s">
        <v>29</v>
      </c>
      <c r="CA79" s="155">
        <v>3021</v>
      </c>
      <c r="CB79" s="155">
        <v>277</v>
      </c>
      <c r="CC79" s="155">
        <v>139</v>
      </c>
      <c r="CD79" s="28">
        <v>9.1691492883151274E-2</v>
      </c>
      <c r="CE79" s="28">
        <v>4.6011254551473021E-2</v>
      </c>
      <c r="CF79" s="155">
        <v>75784470</v>
      </c>
      <c r="CG79" s="155">
        <v>53840680</v>
      </c>
      <c r="CH79" s="155">
        <v>273590.14440433215</v>
      </c>
      <c r="CI79" s="155">
        <v>387343.02158273384</v>
      </c>
      <c r="CK79" s="43" t="str">
        <f t="shared" si="94"/>
        <v>泉南市</v>
      </c>
      <c r="CL79" s="91">
        <f t="shared" si="59"/>
        <v>8.2883905762134544E-2</v>
      </c>
      <c r="CM79" s="102">
        <f t="shared" si="95"/>
        <v>8.3000000000000004E-2</v>
      </c>
      <c r="CN79" s="102">
        <f t="shared" si="108"/>
        <v>7.8554988491944366E-2</v>
      </c>
      <c r="CO79" s="102">
        <f t="shared" si="96"/>
        <v>7.9000000000000001E-2</v>
      </c>
      <c r="CP79" s="157">
        <f t="shared" si="109"/>
        <v>0.40000000000000036</v>
      </c>
      <c r="CQ79" s="43" t="str">
        <f t="shared" si="97"/>
        <v>能勢町</v>
      </c>
      <c r="CR79" s="91">
        <f t="shared" si="60"/>
        <v>4.0333187198597104E-2</v>
      </c>
      <c r="CS79" s="91">
        <f t="shared" si="98"/>
        <v>0.04</v>
      </c>
      <c r="CT79" s="102">
        <f t="shared" si="99"/>
        <v>4.0881947634359213E-2</v>
      </c>
      <c r="CU79" s="102">
        <f t="shared" si="100"/>
        <v>4.1000000000000002E-2</v>
      </c>
      <c r="CV79" s="157">
        <f t="shared" si="101"/>
        <v>-0.10000000000000009</v>
      </c>
      <c r="CW79" s="44"/>
      <c r="CX79" s="91">
        <f t="shared" si="102"/>
        <v>0.123</v>
      </c>
      <c r="CY79" s="91">
        <f t="shared" si="103"/>
        <v>0.11899999999999999</v>
      </c>
      <c r="CZ79" s="158">
        <f t="shared" si="104"/>
        <v>0.40000000000000036</v>
      </c>
      <c r="DA79" s="91">
        <f t="shared" si="105"/>
        <v>7.8E-2</v>
      </c>
      <c r="DB79" s="91">
        <f t="shared" si="106"/>
        <v>7.6999999999999999E-2</v>
      </c>
      <c r="DC79" s="158">
        <f t="shared" si="107"/>
        <v>0.10000000000000009</v>
      </c>
      <c r="DD79" s="184">
        <v>0</v>
      </c>
    </row>
    <row r="80" spans="2:108" s="16" customFormat="1" ht="13.5" customHeight="1" thickBot="1">
      <c r="B80" s="54">
        <v>74</v>
      </c>
      <c r="C80" s="208" t="s">
        <v>30</v>
      </c>
      <c r="D80" s="80">
        <v>0</v>
      </c>
      <c r="E80" s="80">
        <v>0</v>
      </c>
      <c r="F80" s="80">
        <v>0</v>
      </c>
      <c r="G80" s="55" t="str">
        <f t="shared" si="61"/>
        <v>-</v>
      </c>
      <c r="H80" s="55" t="str">
        <f t="shared" si="62"/>
        <v>-</v>
      </c>
      <c r="I80" s="80">
        <v>0</v>
      </c>
      <c r="J80" s="80">
        <v>0</v>
      </c>
      <c r="K80" s="80" t="str">
        <f t="shared" si="63"/>
        <v>-</v>
      </c>
      <c r="L80" s="80" t="str">
        <f t="shared" si="64"/>
        <v>-</v>
      </c>
      <c r="M80" s="80">
        <v>3</v>
      </c>
      <c r="N80" s="80">
        <v>0</v>
      </c>
      <c r="O80" s="80">
        <v>0</v>
      </c>
      <c r="P80" s="55">
        <f t="shared" si="65"/>
        <v>0</v>
      </c>
      <c r="Q80" s="55">
        <f t="shared" si="66"/>
        <v>0</v>
      </c>
      <c r="R80" s="80">
        <v>0</v>
      </c>
      <c r="S80" s="80">
        <v>0</v>
      </c>
      <c r="T80" s="80" t="str">
        <f t="shared" si="67"/>
        <v>-</v>
      </c>
      <c r="U80" s="80" t="str">
        <f t="shared" si="68"/>
        <v>-</v>
      </c>
      <c r="V80" s="80">
        <v>570</v>
      </c>
      <c r="W80" s="80">
        <v>15</v>
      </c>
      <c r="X80" s="80">
        <v>6</v>
      </c>
      <c r="Y80" s="55">
        <f t="shared" si="69"/>
        <v>2.6315789473684209E-2</v>
      </c>
      <c r="Z80" s="55">
        <f t="shared" si="70"/>
        <v>1.0526315789473684E-2</v>
      </c>
      <c r="AA80" s="80">
        <v>2451560</v>
      </c>
      <c r="AB80" s="80">
        <v>1647700</v>
      </c>
      <c r="AC80" s="80">
        <f t="shared" si="71"/>
        <v>163437.33333333334</v>
      </c>
      <c r="AD80" s="80">
        <f t="shared" si="72"/>
        <v>274616.66666666669</v>
      </c>
      <c r="AE80" s="80">
        <v>415</v>
      </c>
      <c r="AF80" s="80">
        <v>30</v>
      </c>
      <c r="AG80" s="80">
        <v>12</v>
      </c>
      <c r="AH80" s="55">
        <f t="shared" si="73"/>
        <v>7.2289156626506021E-2</v>
      </c>
      <c r="AI80" s="55">
        <f t="shared" si="74"/>
        <v>2.891566265060241E-2</v>
      </c>
      <c r="AJ80" s="80">
        <v>9020190</v>
      </c>
      <c r="AK80" s="80">
        <v>4977270</v>
      </c>
      <c r="AL80" s="80">
        <f t="shared" si="75"/>
        <v>300673</v>
      </c>
      <c r="AM80" s="80">
        <f t="shared" si="76"/>
        <v>414772.5</v>
      </c>
      <c r="AN80" s="80">
        <v>265</v>
      </c>
      <c r="AO80" s="80">
        <v>46</v>
      </c>
      <c r="AP80" s="80">
        <v>23</v>
      </c>
      <c r="AQ80" s="55">
        <f t="shared" si="77"/>
        <v>0.17358490566037735</v>
      </c>
      <c r="AR80" s="55">
        <f t="shared" si="78"/>
        <v>8.6792452830188674E-2</v>
      </c>
      <c r="AS80" s="80">
        <v>11482480</v>
      </c>
      <c r="AT80" s="80">
        <v>7719860</v>
      </c>
      <c r="AU80" s="80">
        <f t="shared" si="79"/>
        <v>249619.13043478262</v>
      </c>
      <c r="AV80" s="80">
        <f t="shared" si="80"/>
        <v>335646.08695652173</v>
      </c>
      <c r="AW80" s="80">
        <v>128</v>
      </c>
      <c r="AX80" s="80">
        <v>26</v>
      </c>
      <c r="AY80" s="80">
        <v>11</v>
      </c>
      <c r="AZ80" s="55">
        <f t="shared" si="81"/>
        <v>0.203125</v>
      </c>
      <c r="BA80" s="55">
        <f t="shared" si="82"/>
        <v>8.59375E-2</v>
      </c>
      <c r="BB80" s="80">
        <v>4792650</v>
      </c>
      <c r="BC80" s="80">
        <v>2410970</v>
      </c>
      <c r="BD80" s="80">
        <f t="shared" si="83"/>
        <v>184332.69230769231</v>
      </c>
      <c r="BE80" s="80">
        <f t="shared" si="84"/>
        <v>219179.09090909091</v>
      </c>
      <c r="BF80" s="80">
        <v>67</v>
      </c>
      <c r="BG80" s="80">
        <v>12</v>
      </c>
      <c r="BH80" s="80">
        <v>6</v>
      </c>
      <c r="BI80" s="55">
        <f t="shared" si="85"/>
        <v>0.17910447761194029</v>
      </c>
      <c r="BJ80" s="55">
        <f t="shared" si="86"/>
        <v>8.9552238805970144E-2</v>
      </c>
      <c r="BK80" s="80">
        <v>2351380</v>
      </c>
      <c r="BL80" s="80">
        <v>1569580</v>
      </c>
      <c r="BM80" s="80">
        <f t="shared" si="87"/>
        <v>195948.33333333334</v>
      </c>
      <c r="BN80" s="80">
        <f t="shared" si="88"/>
        <v>261596.66666666666</v>
      </c>
      <c r="BO80" s="80">
        <f t="shared" si="89"/>
        <v>1448</v>
      </c>
      <c r="BP80" s="80">
        <f t="shared" si="89"/>
        <v>129</v>
      </c>
      <c r="BQ80" s="80">
        <f t="shared" si="89"/>
        <v>58</v>
      </c>
      <c r="BR80" s="55">
        <f t="shared" si="90"/>
        <v>8.9088397790055243E-2</v>
      </c>
      <c r="BS80" s="55">
        <f t="shared" si="91"/>
        <v>4.0055248618784532E-2</v>
      </c>
      <c r="BT80" s="80">
        <f t="shared" si="56"/>
        <v>30098260</v>
      </c>
      <c r="BU80" s="80">
        <f t="shared" si="56"/>
        <v>18325380</v>
      </c>
      <c r="BV80" s="80">
        <f t="shared" si="92"/>
        <v>233319.84496124031</v>
      </c>
      <c r="BW80" s="80">
        <f t="shared" si="93"/>
        <v>315954.8275862069</v>
      </c>
      <c r="BY80" s="203">
        <v>74</v>
      </c>
      <c r="BZ80" s="207" t="s">
        <v>30</v>
      </c>
      <c r="CA80" s="164">
        <v>1391</v>
      </c>
      <c r="CB80" s="164">
        <v>121</v>
      </c>
      <c r="CC80" s="164">
        <v>59</v>
      </c>
      <c r="CD80" s="27">
        <v>8.6987778576563618E-2</v>
      </c>
      <c r="CE80" s="27">
        <v>4.2415528396836807E-2</v>
      </c>
      <c r="CF80" s="164">
        <v>33979400</v>
      </c>
      <c r="CG80" s="164">
        <v>21489430</v>
      </c>
      <c r="CH80" s="164">
        <v>280821.48760330578</v>
      </c>
      <c r="CI80" s="164">
        <v>364227.62711864407</v>
      </c>
      <c r="CK80" s="43" t="str">
        <f t="shared" si="94"/>
        <v>能勢町</v>
      </c>
      <c r="CL80" s="91">
        <f t="shared" si="59"/>
        <v>7.9351161771153006E-2</v>
      </c>
      <c r="CM80" s="102">
        <f t="shared" si="95"/>
        <v>7.9000000000000001E-2</v>
      </c>
      <c r="CN80" s="102">
        <f t="shared" si="108"/>
        <v>8.8654111162149746E-2</v>
      </c>
      <c r="CO80" s="102">
        <f t="shared" si="96"/>
        <v>8.8999999999999996E-2</v>
      </c>
      <c r="CP80" s="157">
        <f t="shared" si="109"/>
        <v>-0.99999999999999956</v>
      </c>
      <c r="CQ80" s="43" t="str">
        <f t="shared" si="97"/>
        <v>千早赤阪村</v>
      </c>
      <c r="CR80" s="91">
        <f t="shared" si="60"/>
        <v>4.0055248618784532E-2</v>
      </c>
      <c r="CS80" s="91">
        <f t="shared" si="98"/>
        <v>0.04</v>
      </c>
      <c r="CT80" s="102">
        <f t="shared" si="99"/>
        <v>4.2415528396836807E-2</v>
      </c>
      <c r="CU80" s="102">
        <f t="shared" si="100"/>
        <v>4.2000000000000003E-2</v>
      </c>
      <c r="CV80" s="157">
        <f t="shared" si="101"/>
        <v>-0.20000000000000018</v>
      </c>
      <c r="CW80" s="44"/>
      <c r="CX80" s="91">
        <f t="shared" si="102"/>
        <v>0.123</v>
      </c>
      <c r="CY80" s="91">
        <f t="shared" si="103"/>
        <v>0.11899999999999999</v>
      </c>
      <c r="CZ80" s="158">
        <f t="shared" si="104"/>
        <v>0.40000000000000036</v>
      </c>
      <c r="DA80" s="91">
        <f>ROUND($BS$81,3)</f>
        <v>7.8E-2</v>
      </c>
      <c r="DB80" s="91">
        <f t="shared" si="106"/>
        <v>7.6999999999999999E-2</v>
      </c>
      <c r="DC80" s="158">
        <f t="shared" si="107"/>
        <v>0.10000000000000009</v>
      </c>
      <c r="DD80" s="184">
        <v>999</v>
      </c>
    </row>
    <row r="81" spans="2:101" s="16" customFormat="1" ht="13.5" customHeight="1" thickTop="1">
      <c r="B81" s="241" t="s">
        <v>1</v>
      </c>
      <c r="C81" s="242"/>
      <c r="D81" s="81">
        <v>1914</v>
      </c>
      <c r="E81" s="81">
        <v>306</v>
      </c>
      <c r="F81" s="81">
        <v>158</v>
      </c>
      <c r="G81" s="15">
        <v>0.15987460815047022</v>
      </c>
      <c r="H81" s="15">
        <v>8.254963427377221E-2</v>
      </c>
      <c r="I81" s="81">
        <v>89870430</v>
      </c>
      <c r="J81" s="81">
        <v>70086250</v>
      </c>
      <c r="K81" s="81">
        <v>293694.21568627452</v>
      </c>
      <c r="L81" s="81">
        <v>443583.86075949366</v>
      </c>
      <c r="M81" s="81">
        <v>6927</v>
      </c>
      <c r="N81" s="81">
        <v>1186</v>
      </c>
      <c r="O81" s="81">
        <v>668</v>
      </c>
      <c r="P81" s="15">
        <v>0.17121408979356142</v>
      </c>
      <c r="Q81" s="15">
        <v>9.6434242817958718E-2</v>
      </c>
      <c r="R81" s="81">
        <v>483668860</v>
      </c>
      <c r="S81" s="81">
        <v>383014680</v>
      </c>
      <c r="T81" s="81">
        <v>407815.2276559865</v>
      </c>
      <c r="U81" s="81">
        <v>573375.26946107787</v>
      </c>
      <c r="V81" s="81">
        <v>491520</v>
      </c>
      <c r="W81" s="81">
        <v>21203</v>
      </c>
      <c r="X81" s="81">
        <v>10882</v>
      </c>
      <c r="Y81" s="15">
        <v>4.3137613932291666E-2</v>
      </c>
      <c r="Z81" s="15">
        <v>2.2139485677083334E-2</v>
      </c>
      <c r="AA81" s="81">
        <v>5683383510</v>
      </c>
      <c r="AB81" s="81">
        <v>4234466800</v>
      </c>
      <c r="AC81" s="81">
        <v>268046.19676460879</v>
      </c>
      <c r="AD81" s="81">
        <v>389125.78570115787</v>
      </c>
      <c r="AE81" s="81">
        <v>413544</v>
      </c>
      <c r="AF81" s="81">
        <v>37302</v>
      </c>
      <c r="AG81" s="81">
        <v>20765</v>
      </c>
      <c r="AH81" s="15">
        <v>9.0200800882131046E-2</v>
      </c>
      <c r="AI81" s="15">
        <v>5.0212311144642405E-2</v>
      </c>
      <c r="AJ81" s="81">
        <v>10232004610</v>
      </c>
      <c r="AK81" s="81">
        <v>8015393240</v>
      </c>
      <c r="AL81" s="81">
        <v>274301.76961020858</v>
      </c>
      <c r="AM81" s="81">
        <v>386004.97182759451</v>
      </c>
      <c r="AN81" s="81">
        <v>271783</v>
      </c>
      <c r="AO81" s="81">
        <v>49152</v>
      </c>
      <c r="AP81" s="81">
        <v>31169</v>
      </c>
      <c r="AQ81" s="15">
        <v>0.18085016354959654</v>
      </c>
      <c r="AR81" s="15">
        <v>0.1146834055110143</v>
      </c>
      <c r="AS81" s="81">
        <v>14205278540</v>
      </c>
      <c r="AT81" s="81">
        <v>11699155030</v>
      </c>
      <c r="AU81" s="81">
        <v>289007.13175455731</v>
      </c>
      <c r="AV81" s="81">
        <v>375345.85742243897</v>
      </c>
      <c r="AW81" s="81">
        <v>130800</v>
      </c>
      <c r="AX81" s="81">
        <v>39603</v>
      </c>
      <c r="AY81" s="81">
        <v>28520</v>
      </c>
      <c r="AZ81" s="15">
        <v>0.30277522935779816</v>
      </c>
      <c r="BA81" s="15">
        <v>0.21804281345565749</v>
      </c>
      <c r="BB81" s="81">
        <v>12199080260</v>
      </c>
      <c r="BC81" s="81">
        <v>10581797340</v>
      </c>
      <c r="BD81" s="81">
        <v>308034.24639547511</v>
      </c>
      <c r="BE81" s="81">
        <v>371030.76227208978</v>
      </c>
      <c r="BF81" s="81">
        <v>49889</v>
      </c>
      <c r="BG81" s="81">
        <v>18869</v>
      </c>
      <c r="BH81" s="81">
        <v>14972</v>
      </c>
      <c r="BI81" s="15">
        <v>0.37821964761771132</v>
      </c>
      <c r="BJ81" s="15">
        <v>0.30010623584357271</v>
      </c>
      <c r="BK81" s="81">
        <v>6422244150</v>
      </c>
      <c r="BL81" s="81">
        <v>5785586350</v>
      </c>
      <c r="BM81" s="81">
        <v>340359.53945625102</v>
      </c>
      <c r="BN81" s="81">
        <v>386427.08722949505</v>
      </c>
      <c r="BO81" s="81">
        <v>1366377</v>
      </c>
      <c r="BP81" s="81">
        <v>167621</v>
      </c>
      <c r="BQ81" s="81">
        <v>107134</v>
      </c>
      <c r="BR81" s="15">
        <v>0.12267551341979556</v>
      </c>
      <c r="BS81" s="15">
        <v>7.8407350240819337E-2</v>
      </c>
      <c r="BT81" s="81">
        <v>49315530360</v>
      </c>
      <c r="BU81" s="81">
        <v>40769499690</v>
      </c>
      <c r="BV81" s="81">
        <v>294208.54403684504</v>
      </c>
      <c r="BW81" s="81">
        <v>380546.78897455521</v>
      </c>
      <c r="BY81" s="255" t="s">
        <v>1</v>
      </c>
      <c r="BZ81" s="256"/>
      <c r="CA81" s="201">
        <v>1303145</v>
      </c>
      <c r="CB81" s="201">
        <v>154913</v>
      </c>
      <c r="CC81" s="201">
        <v>100296</v>
      </c>
      <c r="CD81" s="202">
        <v>0.11887625705504759</v>
      </c>
      <c r="CE81" s="202">
        <v>7.696457416480898E-2</v>
      </c>
      <c r="CF81" s="201">
        <v>45690985840</v>
      </c>
      <c r="CG81" s="201">
        <v>38066020270</v>
      </c>
      <c r="CH81" s="201">
        <v>294946.10420042218</v>
      </c>
      <c r="CI81" s="201">
        <v>379536.77384940576</v>
      </c>
      <c r="CK81" s="42"/>
      <c r="CL81" s="42"/>
      <c r="CM81" s="42"/>
      <c r="CN81" s="42"/>
      <c r="CO81" s="42"/>
      <c r="CP81" s="42"/>
      <c r="CQ81" s="42"/>
      <c r="CR81" s="42"/>
      <c r="CS81" s="42"/>
      <c r="CT81" s="42"/>
      <c r="CU81" s="42"/>
      <c r="CV81" s="42"/>
      <c r="CW81" s="42"/>
    </row>
    <row r="82" spans="2:101" s="16" customFormat="1">
      <c r="CK82" s="42"/>
      <c r="CL82" s="42"/>
      <c r="CM82" s="42"/>
      <c r="CN82" s="42"/>
      <c r="CO82" s="42"/>
      <c r="CP82" s="42"/>
      <c r="CQ82" s="42"/>
      <c r="CR82" s="42"/>
      <c r="CS82" s="42"/>
      <c r="CT82" s="42"/>
      <c r="CU82" s="42"/>
      <c r="CV82" s="42"/>
      <c r="CW82" s="42"/>
    </row>
  </sheetData>
  <mergeCells count="69">
    <mergeCell ref="CR6:CS6"/>
    <mergeCell ref="CT6:CU6"/>
    <mergeCell ref="CK4:CP5"/>
    <mergeCell ref="CQ4:CV5"/>
    <mergeCell ref="CX4:CZ5"/>
    <mergeCell ref="BY3:BY6"/>
    <mergeCell ref="BZ3:BZ6"/>
    <mergeCell ref="BY81:BZ81"/>
    <mergeCell ref="CL6:CM6"/>
    <mergeCell ref="CN6:CO6"/>
    <mergeCell ref="CA3:CI3"/>
    <mergeCell ref="CA4:CA6"/>
    <mergeCell ref="CB4:CC4"/>
    <mergeCell ref="CD4:CE4"/>
    <mergeCell ref="CF4:CG4"/>
    <mergeCell ref="CH4:CI4"/>
    <mergeCell ref="BT4:BU4"/>
    <mergeCell ref="BV4:BW4"/>
    <mergeCell ref="BO3:BW3"/>
    <mergeCell ref="BM4:BN4"/>
    <mergeCell ref="BF3:BN3"/>
    <mergeCell ref="BK4:BL4"/>
    <mergeCell ref="BR4:BS4"/>
    <mergeCell ref="AS4:AT4"/>
    <mergeCell ref="AU4:AV4"/>
    <mergeCell ref="AN3:AV3"/>
    <mergeCell ref="BB4:BC4"/>
    <mergeCell ref="BD4:BE4"/>
    <mergeCell ref="AW3:BE3"/>
    <mergeCell ref="AO4:AP4"/>
    <mergeCell ref="AQ4:AR4"/>
    <mergeCell ref="AN4:AN6"/>
    <mergeCell ref="V3:AD3"/>
    <mergeCell ref="AJ4:AK4"/>
    <mergeCell ref="AL4:AM4"/>
    <mergeCell ref="AE3:AM3"/>
    <mergeCell ref="Y4:Z4"/>
    <mergeCell ref="AH4:AI4"/>
    <mergeCell ref="AA4:AB4"/>
    <mergeCell ref="AC4:AD4"/>
    <mergeCell ref="B81:C81"/>
    <mergeCell ref="C3:C6"/>
    <mergeCell ref="B3:B6"/>
    <mergeCell ref="E4:F4"/>
    <mergeCell ref="G4:H4"/>
    <mergeCell ref="D4:D6"/>
    <mergeCell ref="M4:M6"/>
    <mergeCell ref="N4:O4"/>
    <mergeCell ref="P4:Q4"/>
    <mergeCell ref="V4:V6"/>
    <mergeCell ref="W4:X4"/>
    <mergeCell ref="R4:S4"/>
    <mergeCell ref="T4:U4"/>
    <mergeCell ref="DD4:DD6"/>
    <mergeCell ref="DA4:DC5"/>
    <mergeCell ref="K4:L4"/>
    <mergeCell ref="I4:J4"/>
    <mergeCell ref="D3:L3"/>
    <mergeCell ref="BO4:BO6"/>
    <mergeCell ref="BP4:BQ4"/>
    <mergeCell ref="AW4:AW6"/>
    <mergeCell ref="AX4:AY4"/>
    <mergeCell ref="AZ4:BA4"/>
    <mergeCell ref="BF4:BF6"/>
    <mergeCell ref="BG4:BH4"/>
    <mergeCell ref="BI4:BJ4"/>
    <mergeCell ref="M3:U3"/>
    <mergeCell ref="AE4:AE6"/>
    <mergeCell ref="AF4:AG4"/>
  </mergeCells>
  <phoneticPr fontId="3"/>
  <pageMargins left="0.47244094488188981" right="0.23622047244094491" top="0.43307086614173229" bottom="0.31496062992125984" header="0.31496062992125984" footer="0.19685039370078741"/>
  <pageSetup paperSize="8" scale="74" fitToHeight="0" orientation="landscape" r:id="rId1"/>
  <headerFooter>
    <oddHeader>&amp;R&amp;"ＭＳ 明朝,標準"&amp;12 2-17.在宅医療に係る分析</oddHeader>
  </headerFooter>
  <colBreaks count="2" manualBreakCount="2">
    <brk id="30" max="80" man="1"/>
    <brk id="57" max="80" man="1"/>
  </colBreaks>
  <ignoredErrors>
    <ignoredError sqref="G7:H7 K7:L7 P7:Q7 T7:U7 Y7:Z7 AC7:AD7 AH7:AI7 AL7:AM7 AQ7:AR7 AU7:AV7 AZ7:BA7 BD7:BE7 BI7:BJ7 BM7:BQ7 BT7:BU7 G8:H8 K8:L8 P8:Q8 T8:U8 Y8:Z8 AC8:AD8 AH8:AI8 AL8:AM8 AQ8:AR8 AU8:AV8 AZ8:BA8 BD8:BE8 BI8:BJ8 BM8:BQ8 BT8:BU8 G9:H9 K9:L9 P9:Q9 T9:U9 Y9:Z9 AC9:AD9 AH9:AI9 AL9:AM9 AQ9:AR9 AU9:AV9 AZ9:BA9 BD9:BE9 BI9:BJ9 BM9:BQ9 BT9:BU9 G10:H10 K10:L10 P10:Q10 T10:U10 Y10:Z10 AC10:AD10 AH10:AI10 AL10:AM10 AQ10:AR10 AU10:AV10 AZ10:BA10 BD10:BE10 BI10:BJ10 BM10:BQ10 BT10:BU10 G11:H11 K11:L11 P11:Q11 T11:U11 Y11:Z11 AC11:AD11 AH11:AI11 AL11:AM11 AQ11:AR11 AU11:AV11 AZ11:BA11 BD11:BE11 BI11:BJ11 BM11:BQ11 BT11:BU11 G12:H12 K12:L12 P12:Q12 T12:U12 Y12:Z12 AC12:AD12 AH12:AI12 AL12:AM12 AQ12:AR12 AU12:AV12 AZ12:BA12 BD12:BE12 BI12:BJ12 BM12:BQ12 BT12:BU12 G13:H13 K13:L13 P13:Q13 T13:U13 Y13:Z13 AC13:AD13 AH13:AI13 AL13:AM13 AQ13:AR13 AU13:AV13 AZ13:BA13 BD13:BE13 BI13:BJ13 BM13:BQ13 BT13:BU13 G14:H14 K14:L14 P14:Q14 T14:U14 Y14:Z14 AC14:AD14 AH14:AI14 AL14:AM14 AQ14:AR14 AU14:AV14 AZ14:BA14 BD14:BE14 BI14:BJ14 BM14:BQ14 BT14:BU14 G15:H15 K15:L15 P15:Q15 T15:U15 Y15:Z15 AC15:AD15 AH15:AI15 AL15:AM15 AQ15:AR15 AU15:AV15 AZ15:BA15 BD15:BE15 BI15:BJ15 BM15:BQ15 BT15:BU15 G16:H16 K16:L16 P16:Q16 T16:U16 Y16:Z16 AC16:AD16 AH16:AI16 AL16:AM16 AQ16:AR16 AU16:AV16 AZ16:BA16 BD16:BE16 BI16:BJ16 BM16:BQ16 BT16:BU16 G17:H17 K17:L17 P17:Q17 T17:U17 Y17:Z17 AC17:AD17 AH17:AI17 AL17:AM17 AQ17:AR17 AU17:AV17 AZ17:BA17 BD17:BE17 BI17:BJ17 BM17:BQ17 BT17:BU17 G18:H18 K18:L18 P18:Q18 T18:U18 Y18:Z18 AC18:AD18 AH18:AI18 AL18:AM18 AQ18:AR18 AU18:AV18 AZ18:BA18 BD18:BE18 BI18:BJ18 BM18:BQ18 BT18:BU18 G19:H19 K19:L19 P19:Q19 T19:U19 Y19:Z19 AC19:AD19 AH19:AI19 AL19:AM19 AQ19:AR19 AU19:AV19 AZ19:BA19 BD19:BE19 BI19:BJ19 BM19:BQ19 BT19:BU19 G20:H20 K20:L20 P20:Q20 T20:U20 Y20:Z20 AC20:AD20 AH20:AI20 AL20:AM20 AQ20:AR20 AU20:AV20 AZ20:BA20 BD20:BE20 BI20:BJ20 BM20:BQ20 BT20:BU20 G21:H21 K21:L21 P21:Q21 T21:U21 Y21:Z21 AC21:AD21 AH21:AI21 AL21:AM21 AQ21:AR21 AU21:AV21 AZ21:BA21 BD21:BE21 BI21:BJ21 BM21:BQ21 BT21:BU21 G22:H22 K22:L22 P22:Q22 T22:U22 Y22:Z22 AC22:AD22 AH22:AI22 AL22:AM22 AQ22:AR22 AU22:AV22 AZ22:BA22 BD22:BE22 BI22:BJ22 BM22:BQ22 BT22:BU22 G23:H23 K23:L23 P23:Q23 T23:U23 Y23:Z23 AC23:AD23 AH23:AI23 AL23:AM23 AQ23:AR23 AU23:AV23 AZ23:BA23 BD23:BE23 BI23:BJ23 BM23:BQ23 BT23:BU23 G24:H24 K24:L24 P24:Q24 T24:U24 Y24:Z24 AC24:AD24 AH24:AI24 AL24:AM24 AQ24:AR24 AU24:AV24 AZ24:BA24 BD24:BE24 BI24:BJ24 BM24:BQ24 BT24:BU24 G25:H25 K25:L25 P25:Q25 T25:U25 Y25:Z25 AC25:AD25 AH25:AI25 AL25:AM25 AQ25:AR25 AU25:AV25 AZ25:BA25 BD25:BE25 BI25:BJ25 BM25:BQ25 BT25:BU25 G26:H26 K26:L26 P26:Q26 T26:U26 Y26:Z26 AC26:AD26 AH26:AI26 AL26:AM26 AQ26:AR26 AU26:AV26 AZ26:BA26 BD26:BE26 BI26:BJ26 BM26:BQ26 BT26:BU26 G27:H27 K27:L27 P27:Q27 T27:U27 Y27:Z27 AC27:AD27 AH27:AI27 AL27:AM27 AQ27:AR27 AU27:AV27 AZ27:BA27 BD27:BE27 BI27:BJ27 BM27:BQ27 BT27:BU27 G28:H28 K28:L28 P28:Q28 T28:U28 Y28:Z28 AC28:AD28 AH28:AI28 AL28:AM28 AQ28:AR28 AU28:AV28 AZ28:BA28 BD28:BE28 BI28:BJ28 BM28:BQ28 BT28:BU28 G29:H29 K29:L29 P29:Q29 T29:U29 Y29:Z29 AC29:AD29 AH29:AI29 AL29:AM29 AQ29:AR29 AU29:AV29 AZ29:BA29 BD29:BE29 BI29:BJ29 BM29:BQ29 BT29:BU29 G30:H30 K30:L30 P30:Q30 T30:U30 Y30:Z30 AC30:AD30 AH30:AI30 AL30:AM30 AQ30:AR30 AU30:AV30 AZ30:BA30 BD30:BE30 BI30:BJ30 BM30:BQ30 BT30:BU30 G31:H31 K31:L31 P31:Q31 T31:U31 Y31:Z31 AC31:AD31 AH31:AI31 AL31:AM31 AQ31:AR31 AU31:AV31 AZ31:BA31 BD31:BE31 BI31:BJ31 BM31:BQ31 BT31:BU31 G32:H32 K32:L32 P32:Q32 T32:U32 Y32:Z32 AC32:AD32 AH32:AI32 AL32:AM32 AQ32:AR32 AU32:AV32 AZ32:BA32 BD32:BE32 BI32:BJ32 BM32:BQ32 BT32:BU32 G33:H33 K33:L33 P33:Q33 T33:U33 Y33:Z33 AC33:AD33 AH33:AI33 AL33:AM33 AQ33:AR33 AU33:AV33 AZ33:BA33 BD33:BE33 BI33:BJ33 BM33:BQ33 BT33:BU33 G34:H34 K34:L34 P34:Q34 T34:U34 Y34:Z34 AC34:AD34 AH34:AI34 AL34:AM34 AQ34:AR34 AU34:AV34 AZ34:BA34 BD34:BE34 BI34:BJ34 BM34:BQ34 BT34:BU34 G35:H35 K35:L35 P35:Q35 T35:U35 Y35:Z35 AC35:AD35 AH35:AI35 AL35:AM35 AQ35:AR35 AU35:AV35 AZ35:BA35 BD35:BE35 BI35:BJ35 BM35:BQ35 BT35:BU35 G36:H36 K36:L36 P36:Q36 T36:U36 Y36:Z36 AC36:AD36 AH36:AI36 AL36:AM36 AQ36:AR36 AU36:AV36 AZ36:BA36 BD36:BE36 BI36:BJ36 BM36:BQ36 BT36:BU36 G37:H37 K37:L37 P37:Q37 T37:U37 Y37:Z37 AC37:AD37 AH37:AI37 AL37:AM37 AQ37:AR37 AU37:AV37 AZ37:BA37 BD37:BE37 BI37:BJ37 BM37:BQ37 BT37:BU37 G38:H38 K38:L38 P38:Q38 T38:U38 Y38:Z38 AC38:AD38 AH38:AI38 AL38:AM38 AQ38:AR38 AU38:AV38 AZ38:BA38 BD38:BE38 BI38:BJ38 BM38:BQ38 BT38:BU38 G39:H39 K39:L39 P39:Q39 T39:U39 Y39:Z39 AC39:AD39 AH39:AI39 AL39:AM39 AQ39:AR39 AU39:AV39 AZ39:BA39 BD39:BE39 BI39:BJ39 BM39:BQ39 BT39:BU39 G40:H40 K40:L40 P40:Q40 T40:U40 Y40:Z40 AC40:AD40 AH40:AI40 AL40:AM40 AQ40:AR40 AU40:AV40 AZ40:BA40 BD40:BE40 BI40:BJ40 BM40:BQ40 BT40:BU40 G41:H41 K41:L41 P41:Q41 T41:U41 Y41:Z41 AC41:AD41 AH41:AI41 AL41:AM41 AQ41:AR41 AU41:AV41 AZ41:BA41 BD41:BE41 BI41:BJ41 BM41:BQ41 BT41:BU41 G42:H42 K42:L42 P42:Q42 T42:U42 Y42:Z42 AC42:AD42 AH42:AI42 AL42:AM42 AQ42:AR42 AU42:AV42 AZ42:BA42 BD42:BE42 BI42:BJ42 BM42:BQ42 BT42:BU42 G43:H43 K43:L43 P43:Q43 T43:U43 Y43:Z43 AC43:AD43 AH43:AI43 AL43:AM43 AQ43:AR43 AU43:AV43 AZ43:BA43 BD43:BE43 BI43:BJ43 BM43:BQ43 BT43:BU43 G44:H44 K44:L44 P44:Q44 T44:U44 Y44:Z44 AC44:AD44 AH44:AI44 AL44:AM44 AQ44:AR44 AU44:AV44 AZ44:BA44 BD44:BE44 BI44:BJ44 BM44:BQ44 BT44:BU44 G45:H45 K45:L45 P45:Q45 T45:U45 Y45:Z45 AC45:AD45 AH45:AI45 AL45:AM45 AQ45:AR45 AU45:AV45 AZ45:BA45 BD45:BE45 BI45:BJ45 BM45:BQ45 BT45:BU45 G46:H46 K46:L46 P46:Q46 T46:U46 Y46:Z46 AC46:AD46 AH46:AI46 AL46:AM46 AQ46:AR46 AU46:AV46 AZ46:BA46 BD46:BE46 BI46:BJ46 BM46:BQ46 BT46:BU46 G47:H47 K47:L47 P47:Q47 T47:U47 Y47:Z47 AC47:AD47 AH47:AI47 AL47:AM47 AQ47:AR47 AU47:AV47 AZ47:BA47 BD47:BE47 BI47:BJ47 BM47:BQ47 BT47:BU47 G48:H48 K48:L48 P48:Q48 T48:U48 Y48:Z48 AC48:AD48 AH48:AI48 AL48:AM48 AQ48:AR48 AU48:AV48 AZ48:BA48 BD48:BE48 BI48:BJ48 BM48:BQ48 BT48:BU48 G49:H49 K49:L49 P49:Q49 T49:U49 Y49:Z49 AC49:AD49 AH49:AI49 AL49:AM49 AQ49:AR49 AU49:AV49 AZ49:BA49 BD49:BE49 BI49:BJ49 BM49:BQ49 BT49:BU49 G50:H50 K50:L50 P50:Q50 T50:U50 Y50:Z50 AC50:AD50 AH50:AI50 AL50:AM50 AQ50:AR50 AU50:AV50 AZ50:BA50 BD50:BE50 BI50:BJ50 BM50:BQ50 BT50:BU50 G51:H51 K51:L51 P51:Q51 T51:U51 Y51:Z51 AC51:AD51 AH51:AI51 AL51:AM51 AQ51:AR51 AU51:AV51 AZ51:BA51 BD51:BE51 BI51:BJ51 BM51:BQ51 BT51:BU51 G52:H52 K52:L52 P52:Q52 T52:U52 Y52:Z52 AC52:AD52 AH52:AI52 AL52:AM52 AQ52:AR52 AU52:AV52 AZ52:BA52 BD52:BE52 BI52:BJ52 BM52:BQ52 BT52:BU52 G53:H53 K53:L53 P53:Q53 T53:U53 Y53:Z53 AC53:AD53 AH53:AI53 AL53:AM53 AQ53:AR53 AU53:AV53 AZ53:BA53 BD53:BE53 BI53:BJ53 BM53:BQ53 BT53:BU53 G54:H54 K54:L54 P54:Q54 T54:U54 Y54:Z54 AC54:AD54 AH54:AI54 AL54:AM54 AQ54:AR54 AU54:AV54 AZ54:BA54 BD54:BE54 BI54:BJ54 BM54:BQ54 BT54:BU54 G55:H55 K55:L55 P55:Q55 T55:U55 Y55:Z55 AC55:AD55 AH55:AI55 AL55:AM55 AQ55:AR55 AU55:AV55 AZ55:BA55 BD55:BE55 BI55:BJ55 BM55:BQ55 BT55:BU55 G56:H56 K56:L56 P56:Q56 T56:U56 Y56:Z56 AC56:AD56 AH56:AI56 AL56:AM56 AQ56:AR56 AU56:AV56 AZ56:BA56 BD56:BE56 BI56:BJ56 BM56:BQ56 BT56:BU56 G57:H57 K57:L57 P57:Q57 T57:U57 Y57:Z57 AC57:AD57 AH57:AI57 AL57:AM57 AQ57:AR57 AU57:AV57 AZ57:BA57 BD57:BE57 BI57:BJ57 BM57:BQ57 BT57:BU57 G58:H58 K58:L58 P58:Q58 T58:U58 Y58:Z58 AC58:AD58 AH58:AI58 AL58:AM58 AQ58:AR58 AU58:AV58 AZ58:BA58 BD58:BE58 BI58:BJ58 BM58:BQ58 BT58:BU58 G59:H59 K59:L59 P59:Q59 T59:U59 Y59:Z59 AC59:AD59 AH59:AI59 AL59:AM59 AQ59:AR59 AU59:AV59 AZ59:BA59 BD59:BE59 BI59:BJ59 BM59:BQ59 BT59:BU59 G60:H60 K60:L60 P60:Q60 T60:U60 Y60:Z60 AC60:AD60 AH60:AI60 AL60:AM60 AQ60:AR60 AU60:AV60 AZ60:BA60 BD60:BE60 BI60:BJ60 BM60:BQ60 BT60:BU60 G61:H61 K61:L61 P61:Q61 T61:U61 Y61:Z61 AC61:AD61 AH61:AI61 AL61:AM61 AQ61:AR61 AU61:AV61 AZ61:BA61 BD61:BE61 BI61:BJ61 BM61:BQ61 BT61:BU61 G62:H62 K62:L62 P62:Q62 T62:U62 Y62:Z62 AC62:AD62 AH62:AI62 AL62:AM62 AQ62:AR62 AU62:AV62 AZ62:BA62 BD62:BE62 BI62:BJ62 BM62:BQ62 BT62:BU62 G63:H63 K63:L63 P63:Q63 T63:U63 Y63:Z63 AC63:AD63 AH63:AI63 AL63:AM63 AQ63:AR63 AU63:AV63 AZ63:BA63 BD63:BE63 BI63:BJ63 BM63:BQ63 BT63:BU63 G64:H64 K64:L64 P64:Q64 T64:U64 Y64:Z64 AC64:AD64 AH64:AI64 AL64:AM64 AQ64:AR64 AU64:AV64 AZ64:BA64 BD64:BE64 BI64:BJ64 BM64:BQ64 BT64:BU64 G65:H65 K65:L65 P65:Q65 T65:U65 Y65:Z65 AC65:AD65 AH65:AI65 AL65:AM65 AQ65:AR65 AU65:AV65 AZ65:BA65 BD65:BE65 BI65:BJ65 BM65:BQ65 BT65:BU65 G66:H66 K66:L66 P66:Q66 T66:U66 Y66:Z66 AC66:AD66 AH66:AI66 AL66:AM66 AQ66:AR66 AU66:AV66 AZ66:BA66 BD66:BE66 BI66:BJ66 BM66:BQ66 BT66:BU66 G67:H67 K67:L67 P67:Q67 T67:U67 Y67:Z67 AC67:AD67 AH67:AI67 AL67:AM67 AQ67:AR67 AU67:AV67 AZ67:BA67 BD67:BE67 BI67:BJ67 BM67:BQ67 BT67:BU67 G68:H68 K68:L68 P68:Q68 T68:U68 Y68:Z68 AC68:AD68 AH68:AI68 AL68:AM68 AQ68:AR68 AU68:AV68 AZ68:BA68 BD68:BE68 BI68:BJ68 BM68:BQ68 BT68:BU68 G69:H69 K69:L69 P69:Q69 T69:U69 Y69:Z69 AC69:AD69 AH69:AI69 AL69:AM69 AQ69:AR69 AU69:AV69 AZ69:BA69 BD69:BE69 BI69:BJ69 BM69:BQ69 BT69:BU69 G70:H70 K70:L70 P70:Q70 T70:U70 Y70:Z70 AC70:AD70 AH70:AI70 AL70:AM70 AQ70:AR70 AU70:AV70 AZ70:BA70 BD70:BE70 BI70:BJ70 BM70:BQ70 BT70:BU70 G71:H71 K71:L71 P71:Q71 T71:U71 Y71:Z71 AC71:AD71 AH71:AI71 AL71:AM71 AQ71:AR71 AU71:AV71 AZ71:BA71 BD71:BE71 BI71:BJ71 BM71:BQ71 BT71:BU71 G72:H72 K72:L72 P72:Q72 T72:U72 Y72:Z72 AC72:AD72 AH72:AI72 AL72:AM72 AQ72:AR72 AU72:AV72 AZ72:BA72 BD72:BE72 BI72:BJ72 BM72:BQ72 BT72:BU72 G73:H73 K73:L73 P73:Q73 T73:U73 Y73:Z73 AC73:AD73 AH73:AI73 AL73:AM73 AQ73:AR73 AU73:AV73 AZ73:BA73 BD73:BE73 BI73:BJ73 BM73:BQ73 BT73:BU73 G74:H74 K74:L74 P74:Q74 T74:U74 Y74:Z74 AC74:AD74 AH74:AI74 AL74:AM74 AQ74:AR74 AU74:AV74 AZ74:BA74 BD74:BE74 BI74:BJ74 BM74:BQ74 BT74:BU74 G75:H75 K75:L75 P75:Q75 T75:U75 Y75:Z75 AC75:AD75 AH75:AI75 AL75:AM75 AQ75:AR75 AU75:AV75 AZ75:BA75 BD75:BE75 BI75:BJ75 BM75:BQ75 BT75:BU75 G76:H76 K76:L76 P76:Q76 T76:U76 Y76:Z76 AC76:AD76 AH76:AI76 AL76:AM76 AQ76:AR76 AU76:AV76 AZ76:BA76 BD76:BE76 BI76:BJ76 BM76:BQ76 BT76:BU76 G77:H77 K77:L77 P77:Q77 T77:U77 Y77:Z77 AC77:AD77 AH77:AI77 AL77:AM77 AQ77:AR77 AU77:AV77 AZ77:BA77 BD77:BE77 BI77:BJ77 BM77:BQ77 BT77:BU77 G78:H78 K78:L78 P78:Q78 T78:U78 Y78:Z78 AC78:AD78 AH78:AI78 AL78:AM78 AQ78:AR78 AU78:AV78 AZ78:BA78 BD78:BE78 BI78:BJ78 BM78:BQ78 BT78:BU78 G79:H79 K79:L79 P79:Q79 T79:U79 Y79:Z79 AC79:AD79 AH79:AI79 AL79:AM79 AQ79:AR79 AU79:AV79 AZ79:BA79 BD79:BE79 BI79:BJ79 BM79:BQ79 BT79:BU79 G80:H80 K80:L80 P80:Q80 T80:U80 Y80:Z80 AC80:AD80 AH80:AI80 AL80:AM80 AQ80:AR80 AU80:AV80 AZ80:BA80 BD80:BE80 BI80:BJ80 BM80:BQ80 BT80:BU80" emptyCellReference="1"/>
    <ignoredError sqref="CK7:CK80 CM7:CM80 CO7:CQ7 CS7:CS80 CU7:CV7 CX7:CX80 CZ7:DA7 DC7:DC80 CO8:CQ8 CU8:CV8 CZ8:DA8 CO9:CQ9 CU9:CV9 CZ9:DA9 CO10:CQ10 CU10:CV10 CZ10:DA10 CO11:CQ11 CU11:CV11 CZ11:DA11 CO12:CQ12 CU12:CV12 CZ12:DA12 CO13:CQ13 CU13:CV13 CZ13:DA13 CO14:CQ14 CU14:CV14 CZ14:DA14 CO15:CQ15 CU15:CV15 CZ15:DA15 CO16:CQ16 CU16:CV16 CZ16:DA16 CO17:CQ17 CU17:CV17 CZ17:DA17 CO18:CQ18 CU18:CV18 CZ18:DA18 CO19:CQ19 CU19:CV19 CZ19:DA19 CO20:CQ20 CU20:CV20 CZ20:DA20 CO21:CQ21 CU21:CV21 CZ21:DA21 CO22:CQ22 CU22:CV22 CZ22:DA22 CO23:CQ23 CU23:CV23 CZ23:DA23 CO24:CQ24 CU24:CV24 CZ24:DA24 CO25:CQ25 CU25:CV25 CZ25:DA25 CO26:CQ26 CU26:CV26 CZ26:DA26 CO27:CQ27 CU27:CV27 CZ27:DA27 CO28:CQ28 CU28:CV28 CZ28:DA28 CO29:CQ29 CU29:CV29 CZ29:DA29 CO30:CQ30 CU30:CV30 CZ30:DA30 CO31:CQ31 CU31:CV31 CZ31:DA31 CO32:CQ32 CU32:CV32 CZ32:DA32 CO33:CQ33 CU33:CV33 CZ33:DA33 CO34:CQ34 CU34:CV34 CZ34:DA34 CO35:CQ35 CU35:CV35 CZ35:DA35 CO36:CQ36 CU36:CV36 CZ36:DA36 CO37:CQ37 CU37:CV37 CZ37:DA37 CO38:CQ38 CU38:CV38 CZ38:DA38 CO39:CQ39 CU39:CV39 CZ39:DA39 CO40:CQ40 CU40:CV40 CZ40:DA40 CO41:CQ41 CU41:CV41 CZ41:DA41 CO42:CQ42 CU42:CV42 CZ42:DA42 CO43:CQ43 CU43:CV43 CZ43:DA43 CO44:CQ44 CU44:CV44 CZ44:DA44 CO45:CQ45 CU45:CV45 CZ45:DA45 CO46:CQ46 CU46:CV46 CZ46:DA46 CO47:CQ47 CU47:CV47 CZ47:DA47 CO48:CQ48 CU48:CV48 CZ48:DA48 CO49:CQ49 CU49:CV49 CZ49:DA49 CO50:CQ50 CU50:CV50 CZ50:DA50 CO51:CQ51 CU51:CV51 CZ51:DA51 CO52:CQ52 CU52:CV52 CZ52:DA52 CO53:CQ53 CU53:CV53 CZ53:DA53 CO54:CQ54 CU54:CV54 CZ54:DA54 CO55:CQ55 CU55:CV55 CZ55:DA55 CO56:CQ56 CU56:CV56 CZ56:DA56 CO57:CQ57 CU57:CV57 CZ57:DA57 CO58:CQ58 CU58:CV58 CZ58:DA58 CO59:CQ59 CU59:CV59 CZ59:DA59 CO60:CQ60 CU60:CV60 CZ60:DA60 CO61:CQ61 CU61:CV61 CZ61:DA61 CO62:CQ62 CU62:CV62 CZ62:DA62 CO63:CQ63 CU63:CV63 CZ63:DA63 CO64:CQ64 CU64:CV64 CZ64:DA64 CO65:CQ65 CU65:CV65 CZ65:DA65 CO66:CQ66 CU66:CV66 CZ66:DA66 CO67:CQ67 CU67:CV67 CZ67:DA67 CO68:CQ68 CU68:CV68 CZ68:DA68 CO69:CQ69 CU69:CV69 CZ69:DA69 CO70:CQ70 CU70:CV70 CZ70:DA70 CO71:CQ71 CU71:CV71 CZ71:DA71 CO72:CQ72 CU72:CV72 CZ72:DA72 CO73:CQ73 CU73:CV73 CZ73:DA73 CO74:CQ74 CU74:CV74 CZ74:DA74 CO75:CQ75 CU75:CV75 CZ75:DA75 CO76:CQ76 CU76:CV76 CZ76:DA76 CO77:CQ77 CU77:CV77 CZ77:DA77 CO78:CQ78 CU78:CV78 CZ78:DA78 CO79:CQ79 CU79:CV79 CZ79:DA79 CO80:CQ80 CU80:CV80 CZ80:DA80" evalError="1"/>
    <ignoredError sqref="CL7:CL80 CR7:CR80" evalError="1" emptyCellReference="1"/>
    <ignoredError sqref="CN7:CN80 CT7:CT80"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117</v>
      </c>
      <c r="J1" s="10" t="s">
        <v>177</v>
      </c>
    </row>
    <row r="2" spans="2:10" ht="16.5" customHeight="1">
      <c r="B2" s="10" t="s">
        <v>141</v>
      </c>
      <c r="J2" s="10" t="s">
        <v>178</v>
      </c>
    </row>
    <row r="79" ht="13.5" customHeight="1"/>
    <row r="80" ht="13.5" customHeight="1"/>
  </sheetData>
  <phoneticPr fontId="3"/>
  <pageMargins left="0.47244094488188981" right="0.23622047244094491" top="0.43307086614173229" bottom="0.31496062992125984" header="0.31496062992125984" footer="0.19685039370078741"/>
  <pageSetup paperSize="8" scale="75" fitToHeight="0" orientation="landscape" r:id="rId1"/>
  <headerFooter>
    <oddHeader>&amp;R&amp;"ＭＳ 明朝,標準"&amp;12 2-17.在宅医療に係る分析</oddHeader>
  </headerFooter>
  <rowBreaks count="1" manualBreakCount="1">
    <brk id="78"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84"/>
  <sheetViews>
    <sheetView showGridLines="0" zoomScaleNormal="100" zoomScaleSheetLayoutView="100" workbookViewId="0"/>
  </sheetViews>
  <sheetFormatPr defaultColWidth="9" defaultRowHeight="13.5"/>
  <cols>
    <col min="1" max="1" width="4.625" style="39" customWidth="1"/>
    <col min="2" max="2" width="2.125" style="39" customWidth="1"/>
    <col min="3" max="3" width="8.375" style="39" customWidth="1"/>
    <col min="4" max="4" width="11.625" style="39" customWidth="1"/>
    <col min="5" max="5" width="5.5" style="39" bestFit="1" customWidth="1"/>
    <col min="6" max="6" width="11.625" style="39" customWidth="1"/>
    <col min="7" max="7" width="5.5" style="39" customWidth="1"/>
    <col min="8" max="16" width="8.875" style="39" customWidth="1"/>
    <col min="17" max="16384" width="9" style="11"/>
  </cols>
  <sheetData>
    <row r="1" spans="2:16" ht="16.5" customHeight="1">
      <c r="B1" s="39" t="s">
        <v>179</v>
      </c>
    </row>
    <row r="2" spans="2:16" ht="16.5" customHeight="1">
      <c r="B2" s="39" t="s">
        <v>178</v>
      </c>
    </row>
    <row r="4" spans="2:16" ht="13.5" customHeight="1">
      <c r="B4" s="58"/>
      <c r="C4" s="59"/>
      <c r="D4" s="59"/>
      <c r="E4" s="59"/>
      <c r="F4" s="59"/>
      <c r="G4" s="60"/>
    </row>
    <row r="5" spans="2:16" ht="13.5" customHeight="1">
      <c r="B5" s="61"/>
      <c r="C5" s="62"/>
      <c r="D5" s="63">
        <v>0.13500000000000001</v>
      </c>
      <c r="E5" s="64" t="s">
        <v>299</v>
      </c>
      <c r="F5" s="65">
        <v>0.14899999999999999</v>
      </c>
      <c r="G5" s="66" t="s">
        <v>131</v>
      </c>
    </row>
    <row r="6" spans="2:16">
      <c r="B6" s="61"/>
      <c r="D6" s="63"/>
      <c r="E6" s="64"/>
      <c r="F6" s="65"/>
      <c r="G6" s="66"/>
    </row>
    <row r="7" spans="2:16">
      <c r="B7" s="61"/>
      <c r="C7" s="67"/>
      <c r="D7" s="63">
        <v>0.121</v>
      </c>
      <c r="E7" s="64" t="s">
        <v>299</v>
      </c>
      <c r="F7" s="65">
        <v>0.13500000000000001</v>
      </c>
      <c r="G7" s="66" t="s">
        <v>132</v>
      </c>
    </row>
    <row r="8" spans="2:16">
      <c r="B8" s="61"/>
      <c r="D8" s="63"/>
      <c r="E8" s="64"/>
      <c r="F8" s="65"/>
      <c r="G8" s="66"/>
    </row>
    <row r="9" spans="2:16">
      <c r="B9" s="61"/>
      <c r="C9" s="68"/>
      <c r="D9" s="63">
        <v>0.107</v>
      </c>
      <c r="E9" s="64" t="s">
        <v>299</v>
      </c>
      <c r="F9" s="65">
        <v>0.121</v>
      </c>
      <c r="G9" s="66" t="s">
        <v>132</v>
      </c>
    </row>
    <row r="10" spans="2:16">
      <c r="B10" s="61"/>
      <c r="D10" s="63"/>
      <c r="E10" s="64"/>
      <c r="F10" s="65"/>
      <c r="G10" s="66"/>
    </row>
    <row r="11" spans="2:16">
      <c r="B11" s="61"/>
      <c r="C11" s="69"/>
      <c r="D11" s="63">
        <v>9.2999999999999999E-2</v>
      </c>
      <c r="E11" s="64" t="s">
        <v>299</v>
      </c>
      <c r="F11" s="65">
        <v>0.107</v>
      </c>
      <c r="G11" s="66" t="s">
        <v>132</v>
      </c>
    </row>
    <row r="12" spans="2:16">
      <c r="B12" s="61"/>
      <c r="D12" s="63"/>
      <c r="E12" s="64"/>
      <c r="F12" s="65"/>
      <c r="G12" s="66"/>
    </row>
    <row r="13" spans="2:16">
      <c r="B13" s="61"/>
      <c r="C13" s="70"/>
      <c r="D13" s="63">
        <v>7.9000000000000001E-2</v>
      </c>
      <c r="E13" s="64" t="s">
        <v>299</v>
      </c>
      <c r="F13" s="65">
        <v>9.2999999999999999E-2</v>
      </c>
      <c r="G13" s="66" t="s">
        <v>132</v>
      </c>
    </row>
    <row r="14" spans="2:16">
      <c r="B14" s="71"/>
      <c r="C14" s="72"/>
      <c r="D14" s="72"/>
      <c r="E14" s="72"/>
      <c r="F14" s="72"/>
      <c r="G14" s="73"/>
    </row>
    <row r="16" spans="2:16">
      <c r="B16" s="58"/>
      <c r="C16" s="59"/>
      <c r="D16" s="59"/>
      <c r="E16" s="59"/>
      <c r="F16" s="59"/>
      <c r="G16" s="59"/>
      <c r="H16" s="59"/>
      <c r="I16" s="59"/>
      <c r="J16" s="59"/>
      <c r="K16" s="59"/>
      <c r="L16" s="59"/>
      <c r="M16" s="59"/>
      <c r="N16" s="59"/>
      <c r="O16" s="59"/>
      <c r="P16" s="61"/>
    </row>
    <row r="17" spans="2:16">
      <c r="B17" s="61"/>
      <c r="P17" s="61"/>
    </row>
    <row r="18" spans="2:16">
      <c r="B18" s="61"/>
      <c r="P18" s="61"/>
    </row>
    <row r="19" spans="2:16">
      <c r="B19" s="61"/>
      <c r="P19" s="61"/>
    </row>
    <row r="20" spans="2:16">
      <c r="B20" s="61"/>
      <c r="P20" s="61"/>
    </row>
    <row r="21" spans="2:16">
      <c r="B21" s="61"/>
      <c r="P21" s="61"/>
    </row>
    <row r="22" spans="2:16">
      <c r="B22" s="61"/>
      <c r="P22" s="61"/>
    </row>
    <row r="23" spans="2:16">
      <c r="B23" s="61"/>
      <c r="P23" s="61"/>
    </row>
    <row r="24" spans="2:16">
      <c r="B24" s="61"/>
      <c r="P24" s="61"/>
    </row>
    <row r="25" spans="2:16">
      <c r="B25" s="61"/>
      <c r="P25" s="61"/>
    </row>
    <row r="26" spans="2:16">
      <c r="B26" s="61"/>
      <c r="P26" s="61"/>
    </row>
    <row r="27" spans="2:16">
      <c r="B27" s="61"/>
      <c r="P27" s="61"/>
    </row>
    <row r="28" spans="2:16">
      <c r="B28" s="61"/>
      <c r="P28" s="61"/>
    </row>
    <row r="29" spans="2:16">
      <c r="B29" s="61"/>
      <c r="P29" s="61"/>
    </row>
    <row r="30" spans="2:16">
      <c r="B30" s="61"/>
      <c r="P30" s="61"/>
    </row>
    <row r="31" spans="2:16">
      <c r="B31" s="61"/>
      <c r="P31" s="61"/>
    </row>
    <row r="32" spans="2:16">
      <c r="B32" s="61"/>
      <c r="P32" s="61"/>
    </row>
    <row r="33" spans="2:16">
      <c r="B33" s="61"/>
      <c r="P33" s="61"/>
    </row>
    <row r="34" spans="2:16">
      <c r="B34" s="61"/>
      <c r="P34" s="61"/>
    </row>
    <row r="35" spans="2:16">
      <c r="B35" s="61"/>
      <c r="P35" s="61"/>
    </row>
    <row r="36" spans="2:16">
      <c r="B36" s="61"/>
      <c r="P36" s="61"/>
    </row>
    <row r="37" spans="2:16">
      <c r="B37" s="61"/>
      <c r="P37" s="61"/>
    </row>
    <row r="38" spans="2:16">
      <c r="B38" s="61"/>
      <c r="P38" s="61"/>
    </row>
    <row r="39" spans="2:16">
      <c r="B39" s="61"/>
      <c r="P39" s="61"/>
    </row>
    <row r="40" spans="2:16">
      <c r="B40" s="61"/>
      <c r="P40" s="61"/>
    </row>
    <row r="41" spans="2:16">
      <c r="B41" s="61"/>
      <c r="P41" s="61"/>
    </row>
    <row r="42" spans="2:16">
      <c r="B42" s="61"/>
      <c r="P42" s="61"/>
    </row>
    <row r="43" spans="2:16">
      <c r="B43" s="61"/>
      <c r="P43" s="61"/>
    </row>
    <row r="44" spans="2:16">
      <c r="B44" s="61"/>
      <c r="P44" s="61"/>
    </row>
    <row r="45" spans="2:16">
      <c r="B45" s="61"/>
      <c r="P45" s="61"/>
    </row>
    <row r="46" spans="2:16">
      <c r="B46" s="61"/>
      <c r="P46" s="61"/>
    </row>
    <row r="47" spans="2:16">
      <c r="B47" s="61"/>
      <c r="P47" s="61"/>
    </row>
    <row r="48" spans="2:16">
      <c r="B48" s="61"/>
      <c r="P48" s="61"/>
    </row>
    <row r="49" spans="2:16">
      <c r="B49" s="61"/>
      <c r="P49" s="61"/>
    </row>
    <row r="50" spans="2:16">
      <c r="B50" s="61"/>
      <c r="P50" s="61"/>
    </row>
    <row r="51" spans="2:16">
      <c r="B51" s="61"/>
      <c r="P51" s="61"/>
    </row>
    <row r="52" spans="2:16">
      <c r="B52" s="61"/>
      <c r="P52" s="61"/>
    </row>
    <row r="53" spans="2:16">
      <c r="B53" s="61"/>
      <c r="P53" s="61"/>
    </row>
    <row r="54" spans="2:16">
      <c r="B54" s="61"/>
      <c r="P54" s="61"/>
    </row>
    <row r="55" spans="2:16">
      <c r="B55" s="61"/>
      <c r="P55" s="61"/>
    </row>
    <row r="56" spans="2:16">
      <c r="B56" s="61"/>
      <c r="P56" s="61"/>
    </row>
    <row r="57" spans="2:16">
      <c r="B57" s="61"/>
      <c r="P57" s="61"/>
    </row>
    <row r="58" spans="2:16">
      <c r="B58" s="61"/>
      <c r="P58" s="61"/>
    </row>
    <row r="59" spans="2:16">
      <c r="B59" s="61"/>
      <c r="P59" s="61"/>
    </row>
    <row r="60" spans="2:16">
      <c r="B60" s="61"/>
      <c r="P60" s="61"/>
    </row>
    <row r="61" spans="2:16">
      <c r="B61" s="61"/>
      <c r="P61" s="61"/>
    </row>
    <row r="62" spans="2:16">
      <c r="B62" s="61"/>
      <c r="P62" s="61"/>
    </row>
    <row r="63" spans="2:16">
      <c r="B63" s="61"/>
      <c r="P63" s="61"/>
    </row>
    <row r="64" spans="2:16">
      <c r="B64" s="61"/>
      <c r="P64" s="61"/>
    </row>
    <row r="65" spans="2:16">
      <c r="B65" s="61"/>
      <c r="P65" s="61"/>
    </row>
    <row r="66" spans="2:16">
      <c r="B66" s="61"/>
      <c r="P66" s="61"/>
    </row>
    <row r="67" spans="2:16">
      <c r="B67" s="61"/>
      <c r="P67" s="61"/>
    </row>
    <row r="68" spans="2:16">
      <c r="B68" s="61"/>
      <c r="P68" s="61"/>
    </row>
    <row r="69" spans="2:16">
      <c r="B69" s="61"/>
      <c r="P69" s="61"/>
    </row>
    <row r="70" spans="2:16">
      <c r="B70" s="61"/>
      <c r="P70" s="61"/>
    </row>
    <row r="71" spans="2:16">
      <c r="B71" s="61"/>
      <c r="P71" s="61"/>
    </row>
    <row r="72" spans="2:16">
      <c r="B72" s="61"/>
      <c r="P72" s="61"/>
    </row>
    <row r="73" spans="2:16">
      <c r="B73" s="61"/>
      <c r="P73" s="61"/>
    </row>
    <row r="74" spans="2:16">
      <c r="B74" s="61"/>
      <c r="P74" s="61"/>
    </row>
    <row r="75" spans="2:16">
      <c r="B75" s="61"/>
      <c r="P75" s="61"/>
    </row>
    <row r="76" spans="2:16">
      <c r="B76" s="61"/>
      <c r="P76" s="61"/>
    </row>
    <row r="77" spans="2:16">
      <c r="B77" s="61"/>
      <c r="P77" s="61"/>
    </row>
    <row r="78" spans="2:16">
      <c r="B78" s="61"/>
      <c r="P78" s="61"/>
    </row>
    <row r="79" spans="2:16">
      <c r="B79" s="61"/>
      <c r="P79" s="61"/>
    </row>
    <row r="80" spans="2:16">
      <c r="B80" s="61"/>
      <c r="P80" s="61"/>
    </row>
    <row r="81" spans="2:16">
      <c r="B81" s="61"/>
      <c r="P81" s="61"/>
    </row>
    <row r="82" spans="2:16">
      <c r="B82" s="61"/>
      <c r="P82" s="61"/>
    </row>
    <row r="83" spans="2:16">
      <c r="B83" s="61"/>
      <c r="P83" s="61"/>
    </row>
    <row r="84" spans="2:16">
      <c r="B84" s="71"/>
      <c r="C84" s="72"/>
      <c r="D84" s="72"/>
      <c r="E84" s="72"/>
      <c r="F84" s="72"/>
      <c r="G84" s="72"/>
      <c r="H84" s="72"/>
      <c r="I84" s="72"/>
      <c r="J84" s="72"/>
      <c r="K84" s="72"/>
      <c r="L84" s="72"/>
      <c r="M84" s="72"/>
      <c r="N84" s="72"/>
      <c r="O84" s="72"/>
      <c r="P84" s="61"/>
    </row>
  </sheetData>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112</v>
      </c>
      <c r="J1" s="10" t="s">
        <v>180</v>
      </c>
    </row>
    <row r="2" spans="2:10" ht="16.5" customHeight="1">
      <c r="B2" s="10" t="s">
        <v>141</v>
      </c>
      <c r="J2" s="10" t="s">
        <v>178</v>
      </c>
    </row>
    <row r="79" ht="16.5" customHeight="1"/>
    <row r="80" ht="16.5" customHeight="1"/>
  </sheetData>
  <phoneticPr fontId="3"/>
  <pageMargins left="0.47244094488188981" right="0.23622047244094491" top="0.43307086614173229" bottom="0.31496062992125984" header="0.31496062992125984" footer="0.19685039370078741"/>
  <pageSetup paperSize="8" scale="75" fitToHeight="0" orientation="landscape" r:id="rId1"/>
  <headerFooter>
    <oddHeader>&amp;R&amp;"ＭＳ 明朝,標準"&amp;12 2-17.在宅医療に係る分析</oddHeader>
  </headerFooter>
  <rowBreaks count="1" manualBreakCount="1">
    <brk id="7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3"/>
  <sheetViews>
    <sheetView showGridLines="0" zoomScaleNormal="100" zoomScaleSheetLayoutView="100" workbookViewId="0"/>
  </sheetViews>
  <sheetFormatPr defaultColWidth="10" defaultRowHeight="16.5" customHeight="1"/>
  <cols>
    <col min="1" max="1" width="4.625" style="2" customWidth="1"/>
    <col min="2" max="2" width="11.5" style="2" customWidth="1"/>
    <col min="3" max="3" width="10.625" style="2" customWidth="1"/>
    <col min="4" max="7" width="9.875" style="2" customWidth="1"/>
    <col min="8" max="9" width="14.25" style="2" customWidth="1"/>
    <col min="10" max="10" width="10" style="2" customWidth="1"/>
    <col min="11" max="11" width="10" style="2"/>
    <col min="12" max="12" width="4.125" style="2" customWidth="1"/>
    <col min="13" max="16384" width="10" style="2"/>
  </cols>
  <sheetData>
    <row r="1" spans="2:11" ht="16.5" customHeight="1">
      <c r="B1" s="10" t="s">
        <v>140</v>
      </c>
    </row>
    <row r="2" spans="2:11" ht="16.5" customHeight="1">
      <c r="B2" s="8" t="s">
        <v>175</v>
      </c>
      <c r="J2" s="3"/>
    </row>
    <row r="3" spans="2:11" ht="38.1" customHeight="1">
      <c r="B3" s="268" t="s">
        <v>108</v>
      </c>
      <c r="C3" s="218" t="s">
        <v>75</v>
      </c>
      <c r="D3" s="211" t="s">
        <v>79</v>
      </c>
      <c r="E3" s="212"/>
      <c r="F3" s="221" t="s">
        <v>109</v>
      </c>
      <c r="G3" s="222"/>
      <c r="H3" s="211" t="s">
        <v>100</v>
      </c>
      <c r="I3" s="212"/>
      <c r="J3" s="221" t="s">
        <v>110</v>
      </c>
      <c r="K3" s="222"/>
    </row>
    <row r="4" spans="2:11" ht="12" customHeight="1">
      <c r="B4" s="269"/>
      <c r="C4" s="219"/>
      <c r="D4" s="18"/>
      <c r="E4" s="19"/>
      <c r="F4" s="18"/>
      <c r="G4" s="19"/>
      <c r="H4" s="18"/>
      <c r="I4" s="19"/>
      <c r="J4" s="18"/>
      <c r="K4" s="19"/>
    </row>
    <row r="5" spans="2:11" ht="27" customHeight="1">
      <c r="B5" s="269"/>
      <c r="C5" s="220"/>
      <c r="D5" s="20" t="s">
        <v>116</v>
      </c>
      <c r="E5" s="21" t="s">
        <v>104</v>
      </c>
      <c r="F5" s="20" t="s">
        <v>116</v>
      </c>
      <c r="G5" s="21" t="s">
        <v>104</v>
      </c>
      <c r="H5" s="20" t="s">
        <v>116</v>
      </c>
      <c r="I5" s="21" t="s">
        <v>104</v>
      </c>
      <c r="J5" s="20" t="s">
        <v>116</v>
      </c>
      <c r="K5" s="21" t="s">
        <v>104</v>
      </c>
    </row>
    <row r="6" spans="2:11" ht="13.5" customHeight="1">
      <c r="B6" s="192" t="s">
        <v>71</v>
      </c>
      <c r="C6" s="106">
        <v>1914</v>
      </c>
      <c r="D6" s="107">
        <v>193</v>
      </c>
      <c r="E6" s="107">
        <v>193</v>
      </c>
      <c r="F6" s="76">
        <v>0.10083594566353186</v>
      </c>
      <c r="G6" s="76">
        <v>0.10083594566353186</v>
      </c>
      <c r="H6" s="107">
        <v>31762400</v>
      </c>
      <c r="I6" s="107">
        <v>31762400</v>
      </c>
      <c r="J6" s="107">
        <v>164572.0207253886</v>
      </c>
      <c r="K6" s="107">
        <v>164572.0207253886</v>
      </c>
    </row>
    <row r="7" spans="2:11" ht="13.5" customHeight="1">
      <c r="B7" s="193" t="s">
        <v>66</v>
      </c>
      <c r="C7" s="106">
        <v>6927</v>
      </c>
      <c r="D7" s="107">
        <v>832</v>
      </c>
      <c r="E7" s="107">
        <v>831</v>
      </c>
      <c r="F7" s="76">
        <v>0.12010971560560127</v>
      </c>
      <c r="G7" s="76">
        <v>0.11996535296665223</v>
      </c>
      <c r="H7" s="107">
        <v>153293390</v>
      </c>
      <c r="I7" s="107">
        <v>153246020</v>
      </c>
      <c r="J7" s="107">
        <v>184246.86298076922</v>
      </c>
      <c r="K7" s="107">
        <v>184411.57641395909</v>
      </c>
    </row>
    <row r="8" spans="2:11" ht="13.5" customHeight="1">
      <c r="B8" s="193" t="s">
        <v>72</v>
      </c>
      <c r="C8" s="106">
        <v>491520</v>
      </c>
      <c r="D8" s="107">
        <v>9808</v>
      </c>
      <c r="E8" s="107">
        <v>9796</v>
      </c>
      <c r="F8" s="76">
        <v>1.9954427083333334E-2</v>
      </c>
      <c r="G8" s="76">
        <v>1.9930013020833335E-2</v>
      </c>
      <c r="H8" s="107">
        <v>1356147180</v>
      </c>
      <c r="I8" s="107">
        <v>1355762660</v>
      </c>
      <c r="J8" s="107">
        <v>138269.49225122348</v>
      </c>
      <c r="K8" s="107">
        <v>138399.6182115149</v>
      </c>
    </row>
    <row r="9" spans="2:11" ht="13.5" customHeight="1">
      <c r="B9" s="193" t="s">
        <v>67</v>
      </c>
      <c r="C9" s="106">
        <v>413544</v>
      </c>
      <c r="D9" s="107">
        <v>19583</v>
      </c>
      <c r="E9" s="107">
        <v>19547</v>
      </c>
      <c r="F9" s="76">
        <v>4.735409049581181E-2</v>
      </c>
      <c r="G9" s="76">
        <v>4.7267038090263669E-2</v>
      </c>
      <c r="H9" s="107">
        <v>2711537020</v>
      </c>
      <c r="I9" s="107">
        <v>2709971150</v>
      </c>
      <c r="J9" s="107">
        <v>138463.8216820712</v>
      </c>
      <c r="K9" s="107">
        <v>138638.72461247249</v>
      </c>
    </row>
    <row r="10" spans="2:11" ht="13.5" customHeight="1">
      <c r="B10" s="193" t="s">
        <v>68</v>
      </c>
      <c r="C10" s="106">
        <v>271783</v>
      </c>
      <c r="D10" s="107">
        <v>30517</v>
      </c>
      <c r="E10" s="107">
        <v>30469</v>
      </c>
      <c r="F10" s="76">
        <v>0.11228443280116858</v>
      </c>
      <c r="G10" s="76">
        <v>0.11210782131332718</v>
      </c>
      <c r="H10" s="107">
        <v>4126006580</v>
      </c>
      <c r="I10" s="107">
        <v>4123508050</v>
      </c>
      <c r="J10" s="107">
        <v>135203.54490939475</v>
      </c>
      <c r="K10" s="107">
        <v>135334.5383832748</v>
      </c>
    </row>
    <row r="11" spans="2:11" ht="13.5" customHeight="1">
      <c r="B11" s="194" t="s">
        <v>69</v>
      </c>
      <c r="C11" s="106">
        <v>130800</v>
      </c>
      <c r="D11" s="107">
        <v>27584</v>
      </c>
      <c r="E11" s="107">
        <v>27541</v>
      </c>
      <c r="F11" s="76">
        <v>0.2108868501529052</v>
      </c>
      <c r="G11" s="76">
        <v>0.21055810397553518</v>
      </c>
      <c r="H11" s="107">
        <v>3640811770</v>
      </c>
      <c r="I11" s="107">
        <v>3639367910</v>
      </c>
      <c r="J11" s="107">
        <v>131989.98586136891</v>
      </c>
      <c r="K11" s="107">
        <v>132143.63712283503</v>
      </c>
    </row>
    <row r="12" spans="2:11" ht="13.5" customHeight="1" thickBot="1">
      <c r="B12" s="195" t="s">
        <v>70</v>
      </c>
      <c r="C12" s="106">
        <v>49889</v>
      </c>
      <c r="D12" s="109">
        <v>14483</v>
      </c>
      <c r="E12" s="109">
        <v>14450</v>
      </c>
      <c r="F12" s="77">
        <v>0.29030447593657921</v>
      </c>
      <c r="G12" s="77">
        <v>0.28964300747659805</v>
      </c>
      <c r="H12" s="109">
        <v>1862455820</v>
      </c>
      <c r="I12" s="109">
        <v>1861171980</v>
      </c>
      <c r="J12" s="109">
        <v>128595.99668576953</v>
      </c>
      <c r="K12" s="109">
        <v>128800.82906574395</v>
      </c>
    </row>
    <row r="13" spans="2:11" ht="13.5" customHeight="1" thickTop="1">
      <c r="B13" s="153" t="s">
        <v>152</v>
      </c>
      <c r="C13" s="110">
        <v>1366377</v>
      </c>
      <c r="D13" s="111">
        <v>103000</v>
      </c>
      <c r="E13" s="111">
        <v>102827</v>
      </c>
      <c r="F13" s="78">
        <v>7.5381830929531157E-2</v>
      </c>
      <c r="G13" s="78">
        <v>7.5255218728066994E-2</v>
      </c>
      <c r="H13" s="111">
        <v>13882014160</v>
      </c>
      <c r="I13" s="111">
        <v>13874790170</v>
      </c>
      <c r="J13" s="111">
        <v>134776.83650485438</v>
      </c>
      <c r="K13" s="111">
        <v>134933.3362832719</v>
      </c>
    </row>
    <row r="14" spans="2:11" ht="13.5" customHeight="1">
      <c r="B14" s="36" t="s">
        <v>228</v>
      </c>
      <c r="C14" s="5"/>
      <c r="D14" s="5"/>
      <c r="E14" s="5"/>
      <c r="F14" s="5"/>
      <c r="G14" s="6"/>
      <c r="H14" s="6"/>
      <c r="I14" s="92"/>
    </row>
    <row r="15" spans="2:11" ht="13.5" customHeight="1">
      <c r="B15" s="37" t="s">
        <v>73</v>
      </c>
    </row>
    <row r="16" spans="2:11" ht="13.5" customHeight="1">
      <c r="B16" s="37" t="s">
        <v>227</v>
      </c>
    </row>
    <row r="17" spans="1:10" ht="13.5" customHeight="1">
      <c r="B17" s="38" t="s">
        <v>146</v>
      </c>
    </row>
    <row r="18" spans="1:10" ht="13.5" customHeight="1">
      <c r="B18" s="38" t="s">
        <v>148</v>
      </c>
    </row>
    <row r="19" spans="1:10" ht="13.5" customHeight="1">
      <c r="B19" s="38" t="s">
        <v>147</v>
      </c>
    </row>
    <row r="20" spans="1:10" ht="13.5" customHeight="1">
      <c r="B20" s="38" t="s">
        <v>148</v>
      </c>
    </row>
    <row r="21" spans="1:10" ht="13.5" customHeight="1">
      <c r="B21" s="38"/>
    </row>
    <row r="22" spans="1:10" ht="13.5" customHeight="1">
      <c r="B22" s="38"/>
    </row>
    <row r="23" spans="1:10" ht="16.5" customHeight="1">
      <c r="B23" s="10" t="s">
        <v>140</v>
      </c>
    </row>
    <row r="24" spans="1:10" ht="16.5" customHeight="1">
      <c r="B24" s="8" t="s">
        <v>175</v>
      </c>
      <c r="J24" s="3"/>
    </row>
    <row r="25" spans="1:10" ht="15" customHeight="1">
      <c r="B25" s="4"/>
    </row>
    <row r="26" spans="1:10" ht="15" customHeight="1">
      <c r="A26" s="4"/>
    </row>
    <row r="27" spans="1:10" ht="15" customHeight="1">
      <c r="A27" s="4"/>
    </row>
    <row r="28" spans="1:10" ht="15" customHeight="1">
      <c r="A28" s="4"/>
    </row>
    <row r="47" spans="2:2" ht="13.5" customHeight="1">
      <c r="B47" s="36" t="s">
        <v>228</v>
      </c>
    </row>
    <row r="48" spans="2:2" ht="13.5" customHeight="1">
      <c r="B48" s="37" t="s">
        <v>73</v>
      </c>
    </row>
    <row r="49" spans="2:2" ht="13.5" customHeight="1">
      <c r="B49" s="37" t="s">
        <v>227</v>
      </c>
    </row>
    <row r="50" spans="2:2" ht="13.5" customHeight="1">
      <c r="B50" s="38" t="s">
        <v>146</v>
      </c>
    </row>
    <row r="51" spans="2:2" ht="13.5" customHeight="1">
      <c r="B51" s="38" t="s">
        <v>148</v>
      </c>
    </row>
    <row r="52" spans="2:2" ht="13.5" customHeight="1">
      <c r="B52" s="38" t="s">
        <v>147</v>
      </c>
    </row>
    <row r="53" spans="2:2" ht="13.5" customHeight="1">
      <c r="B53" s="38" t="s">
        <v>148</v>
      </c>
    </row>
  </sheetData>
  <mergeCells count="6">
    <mergeCell ref="F3:G3"/>
    <mergeCell ref="H3:I3"/>
    <mergeCell ref="J3:K3"/>
    <mergeCell ref="D3:E3"/>
    <mergeCell ref="B3:B5"/>
    <mergeCell ref="C3:C5"/>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5FF1-83F3-4F29-9EB9-56982C44DF9B}">
  <sheetPr codeName="Sheet32"/>
  <dimension ref="A1:N64"/>
  <sheetViews>
    <sheetView showGridLines="0" zoomScaleNormal="100" zoomScaleSheetLayoutView="100" workbookViewId="0"/>
  </sheetViews>
  <sheetFormatPr defaultColWidth="10" defaultRowHeight="16.5" customHeight="1"/>
  <cols>
    <col min="1" max="1" width="4.625" style="2" customWidth="1"/>
    <col min="2" max="2" width="12.62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140</v>
      </c>
    </row>
    <row r="2" spans="2:11" ht="16.5" customHeight="1">
      <c r="B2" s="8" t="s">
        <v>218</v>
      </c>
      <c r="J2" s="3"/>
    </row>
    <row r="3" spans="2:11" ht="38.1" customHeight="1">
      <c r="B3" s="215" t="s">
        <v>219</v>
      </c>
      <c r="C3" s="224" t="s">
        <v>75</v>
      </c>
      <c r="D3" s="211" t="s">
        <v>79</v>
      </c>
      <c r="E3" s="212"/>
      <c r="F3" s="223" t="s">
        <v>109</v>
      </c>
      <c r="G3" s="222"/>
      <c r="H3" s="211" t="s">
        <v>100</v>
      </c>
      <c r="I3" s="212"/>
      <c r="J3" s="223" t="s">
        <v>110</v>
      </c>
      <c r="K3" s="222"/>
    </row>
    <row r="4" spans="2:11" ht="12" customHeight="1">
      <c r="B4" s="216"/>
      <c r="C4" s="219"/>
      <c r="D4" s="180"/>
      <c r="E4" s="181"/>
      <c r="F4" s="180"/>
      <c r="G4" s="181"/>
      <c r="H4" s="180"/>
      <c r="I4" s="181"/>
      <c r="J4" s="180"/>
      <c r="K4" s="181"/>
    </row>
    <row r="5" spans="2:11" ht="27" customHeight="1">
      <c r="B5" s="217"/>
      <c r="C5" s="220"/>
      <c r="D5" s="57" t="s">
        <v>116</v>
      </c>
      <c r="E5" s="50" t="s">
        <v>104</v>
      </c>
      <c r="F5" s="57" t="s">
        <v>116</v>
      </c>
      <c r="G5" s="50" t="s">
        <v>104</v>
      </c>
      <c r="H5" s="57" t="s">
        <v>116</v>
      </c>
      <c r="I5" s="50" t="s">
        <v>104</v>
      </c>
      <c r="J5" s="57" t="s">
        <v>116</v>
      </c>
      <c r="K5" s="50" t="s">
        <v>104</v>
      </c>
    </row>
    <row r="6" spans="2:11" ht="13.5" customHeight="1">
      <c r="B6" s="196" t="s">
        <v>164</v>
      </c>
      <c r="C6" s="106">
        <f>'要介護度別_在宅(医科)'!C6</f>
        <v>907011</v>
      </c>
      <c r="D6" s="107">
        <v>8991</v>
      </c>
      <c r="E6" s="107">
        <v>8971</v>
      </c>
      <c r="F6" s="76">
        <f t="shared" ref="F6:F13" si="0">IFERROR(D6/C6,"-")</f>
        <v>9.912779448099306E-3</v>
      </c>
      <c r="G6" s="76">
        <f t="shared" ref="G6:G13" si="1">IFERROR(E6/C6,"-")</f>
        <v>9.8907289988765298E-3</v>
      </c>
      <c r="H6" s="107">
        <v>1265605110</v>
      </c>
      <c r="I6" s="107">
        <v>1264713640</v>
      </c>
      <c r="J6" s="107">
        <f t="shared" ref="J6:K13" si="2">IFERROR(H6/D6,"-")</f>
        <v>140763.55355355356</v>
      </c>
      <c r="K6" s="107">
        <f t="shared" si="2"/>
        <v>140978.00022294058</v>
      </c>
    </row>
    <row r="7" spans="2:11" ht="13.5" customHeight="1">
      <c r="B7" s="193" t="s">
        <v>165</v>
      </c>
      <c r="C7" s="106">
        <f>'要介護度別_在宅(医科)'!C7</f>
        <v>70832</v>
      </c>
      <c r="D7" s="107">
        <v>1235</v>
      </c>
      <c r="E7" s="107">
        <v>1235</v>
      </c>
      <c r="F7" s="76">
        <f t="shared" si="0"/>
        <v>1.7435622317596565E-2</v>
      </c>
      <c r="G7" s="76">
        <f t="shared" si="1"/>
        <v>1.7435622317596565E-2</v>
      </c>
      <c r="H7" s="107">
        <v>119725260</v>
      </c>
      <c r="I7" s="107">
        <v>119725260</v>
      </c>
      <c r="J7" s="107">
        <f t="shared" si="2"/>
        <v>96943.530364372476</v>
      </c>
      <c r="K7" s="107">
        <f t="shared" si="2"/>
        <v>96943.530364372476</v>
      </c>
    </row>
    <row r="8" spans="2:11" ht="13.5" customHeight="1">
      <c r="B8" s="194" t="s">
        <v>166</v>
      </c>
      <c r="C8" s="106">
        <f>'要介護度別_在宅(医科)'!C8</f>
        <v>54062</v>
      </c>
      <c r="D8" s="107">
        <v>1429</v>
      </c>
      <c r="E8" s="107">
        <v>1428</v>
      </c>
      <c r="F8" s="76">
        <f t="shared" si="0"/>
        <v>2.6432614405682366E-2</v>
      </c>
      <c r="G8" s="76">
        <f t="shared" si="1"/>
        <v>2.6414117124782657E-2</v>
      </c>
      <c r="H8" s="107">
        <v>152506650</v>
      </c>
      <c r="I8" s="107">
        <v>152483710</v>
      </c>
      <c r="J8" s="107">
        <f t="shared" si="2"/>
        <v>106722.63820853744</v>
      </c>
      <c r="K8" s="107">
        <f t="shared" si="2"/>
        <v>106781.30952380953</v>
      </c>
    </row>
    <row r="9" spans="2:11" ht="13.5" customHeight="1">
      <c r="B9" s="198" t="s">
        <v>167</v>
      </c>
      <c r="C9" s="106">
        <f>'要介護度別_在宅(医科)'!C9</f>
        <v>81864</v>
      </c>
      <c r="D9" s="107">
        <v>8058</v>
      </c>
      <c r="E9" s="107">
        <v>8044</v>
      </c>
      <c r="F9" s="76">
        <f t="shared" si="0"/>
        <v>9.8431545001465851E-2</v>
      </c>
      <c r="G9" s="76">
        <f t="shared" si="1"/>
        <v>9.8260529658946549E-2</v>
      </c>
      <c r="H9" s="107">
        <v>903783950</v>
      </c>
      <c r="I9" s="107">
        <v>903057720</v>
      </c>
      <c r="J9" s="107">
        <f t="shared" si="2"/>
        <v>112159.83494663688</v>
      </c>
      <c r="K9" s="107">
        <f t="shared" si="2"/>
        <v>112264.7588264545</v>
      </c>
    </row>
    <row r="10" spans="2:11" ht="13.5" customHeight="1">
      <c r="B10" s="198" t="s">
        <v>168</v>
      </c>
      <c r="C10" s="106">
        <f>'要介護度別_在宅(医科)'!C10</f>
        <v>73826</v>
      </c>
      <c r="D10" s="107">
        <v>11839</v>
      </c>
      <c r="E10" s="107">
        <v>11809</v>
      </c>
      <c r="F10" s="76">
        <f t="shared" si="0"/>
        <v>0.16036355755424919</v>
      </c>
      <c r="G10" s="76">
        <f t="shared" si="1"/>
        <v>0.15995719665158617</v>
      </c>
      <c r="H10" s="107">
        <v>1466372510</v>
      </c>
      <c r="I10" s="107">
        <v>1465175720</v>
      </c>
      <c r="J10" s="107">
        <f t="shared" si="2"/>
        <v>123859.49066644142</v>
      </c>
      <c r="K10" s="107">
        <f t="shared" si="2"/>
        <v>124072.80210009315</v>
      </c>
    </row>
    <row r="11" spans="2:11" ht="13.5" customHeight="1">
      <c r="B11" s="198" t="s">
        <v>169</v>
      </c>
      <c r="C11" s="106">
        <f>'要介護度別_在宅(医科)'!C11</f>
        <v>59862</v>
      </c>
      <c r="D11" s="107">
        <v>18664</v>
      </c>
      <c r="E11" s="107">
        <v>18625</v>
      </c>
      <c r="F11" s="76">
        <f t="shared" si="0"/>
        <v>0.31178376933613977</v>
      </c>
      <c r="G11" s="76">
        <f t="shared" si="1"/>
        <v>0.31113227088971301</v>
      </c>
      <c r="H11" s="107">
        <v>2520091090</v>
      </c>
      <c r="I11" s="107">
        <v>2518412460</v>
      </c>
      <c r="J11" s="107">
        <f t="shared" si="2"/>
        <v>135024.16898842691</v>
      </c>
      <c r="K11" s="107">
        <f t="shared" si="2"/>
        <v>135216.77637583893</v>
      </c>
    </row>
    <row r="12" spans="2:11" ht="13.5" customHeight="1">
      <c r="B12" s="198" t="s">
        <v>170</v>
      </c>
      <c r="C12" s="106">
        <f>'要介護度別_在宅(医科)'!C12</f>
        <v>66486</v>
      </c>
      <c r="D12" s="107">
        <v>28071</v>
      </c>
      <c r="E12" s="107">
        <v>28032</v>
      </c>
      <c r="F12" s="76">
        <f t="shared" si="0"/>
        <v>0.42220918689648951</v>
      </c>
      <c r="G12" s="76">
        <f t="shared" si="1"/>
        <v>0.42162259723851636</v>
      </c>
      <c r="H12" s="107">
        <v>3892529670</v>
      </c>
      <c r="I12" s="107">
        <v>3891003210</v>
      </c>
      <c r="J12" s="107">
        <f t="shared" si="2"/>
        <v>138667.29614192582</v>
      </c>
      <c r="K12" s="107">
        <f t="shared" si="2"/>
        <v>138805.76519691781</v>
      </c>
    </row>
    <row r="13" spans="2:11" ht="13.5" customHeight="1" thickBot="1">
      <c r="B13" s="195" t="s">
        <v>171</v>
      </c>
      <c r="C13" s="106">
        <f>'要介護度別_在宅(医科)'!C13</f>
        <v>52434</v>
      </c>
      <c r="D13" s="109">
        <v>24713</v>
      </c>
      <c r="E13" s="109">
        <v>24683</v>
      </c>
      <c r="F13" s="77">
        <f t="shared" si="0"/>
        <v>0.47131632147080138</v>
      </c>
      <c r="G13" s="77">
        <f t="shared" si="1"/>
        <v>0.47074417362779875</v>
      </c>
      <c r="H13" s="109">
        <v>3561399920</v>
      </c>
      <c r="I13" s="109">
        <v>3560218450</v>
      </c>
      <c r="J13" s="109">
        <f t="shared" si="2"/>
        <v>144110.38400841661</v>
      </c>
      <c r="K13" s="109">
        <f t="shared" si="2"/>
        <v>144237.67167686261</v>
      </c>
    </row>
    <row r="14" spans="2:11" ht="13.5" customHeight="1" thickTop="1">
      <c r="B14" s="153" t="s">
        <v>221</v>
      </c>
      <c r="C14" s="110">
        <v>1366377</v>
      </c>
      <c r="D14" s="165">
        <v>103000</v>
      </c>
      <c r="E14" s="165">
        <v>102827</v>
      </c>
      <c r="F14" s="166">
        <v>7.5381830929531157E-2</v>
      </c>
      <c r="G14" s="166">
        <v>7.5255218728066994E-2</v>
      </c>
      <c r="H14" s="165">
        <v>13882014160</v>
      </c>
      <c r="I14" s="165">
        <v>13874790170</v>
      </c>
      <c r="J14" s="165">
        <v>134776.83650485438</v>
      </c>
      <c r="K14" s="165">
        <v>134933.3362832719</v>
      </c>
    </row>
    <row r="15" spans="2:11" ht="13.5" customHeight="1">
      <c r="B15" s="36" t="s">
        <v>228</v>
      </c>
      <c r="C15" s="5"/>
      <c r="D15" s="5"/>
      <c r="E15" s="5"/>
      <c r="F15" s="5"/>
      <c r="G15" s="6"/>
      <c r="H15" s="6"/>
      <c r="I15" s="92"/>
    </row>
    <row r="16" spans="2:11" ht="13.5" customHeight="1">
      <c r="B16" s="209" t="s">
        <v>303</v>
      </c>
    </row>
    <row r="17" spans="1:14" ht="13.5" customHeight="1">
      <c r="B17" s="209" t="s">
        <v>304</v>
      </c>
    </row>
    <row r="18" spans="1:14" ht="13.5" customHeight="1">
      <c r="B18" s="210" t="s">
        <v>305</v>
      </c>
    </row>
    <row r="19" spans="1:14" ht="13.5" customHeight="1">
      <c r="B19" s="37" t="s">
        <v>73</v>
      </c>
    </row>
    <row r="20" spans="1:14" ht="13.5" customHeight="1">
      <c r="B20" s="38" t="s">
        <v>146</v>
      </c>
    </row>
    <row r="21" spans="1:14" ht="13.5" customHeight="1">
      <c r="B21" s="38" t="s">
        <v>148</v>
      </c>
    </row>
    <row r="22" spans="1:14" ht="13.5" customHeight="1">
      <c r="B22" s="38" t="s">
        <v>147</v>
      </c>
    </row>
    <row r="23" spans="1:14" ht="13.5" customHeight="1">
      <c r="B23" s="38" t="s">
        <v>148</v>
      </c>
    </row>
    <row r="24" spans="1:14" ht="13.5" customHeight="1">
      <c r="B24" s="38"/>
    </row>
    <row r="25" spans="1:14" ht="13.5" customHeight="1">
      <c r="B25" s="38"/>
    </row>
    <row r="26" spans="1:14" ht="16.5" customHeight="1">
      <c r="B26" s="10" t="s">
        <v>140</v>
      </c>
    </row>
    <row r="27" spans="1:14" ht="16.5" customHeight="1">
      <c r="B27" s="8" t="s">
        <v>222</v>
      </c>
      <c r="J27" s="3"/>
      <c r="N27" s="2" t="s">
        <v>172</v>
      </c>
    </row>
    <row r="28" spans="1:14" ht="15" customHeight="1">
      <c r="B28" s="4"/>
      <c r="N28" s="2" t="s">
        <v>164</v>
      </c>
    </row>
    <row r="29" spans="1:14" ht="15" customHeight="1">
      <c r="A29" s="4"/>
      <c r="N29" s="2" t="s">
        <v>165</v>
      </c>
    </row>
    <row r="30" spans="1:14" ht="15" customHeight="1">
      <c r="A30" s="4"/>
      <c r="N30" s="2" t="s">
        <v>166</v>
      </c>
    </row>
    <row r="31" spans="1:14" ht="15" customHeight="1">
      <c r="A31" s="4"/>
      <c r="N31" s="2" t="s">
        <v>167</v>
      </c>
    </row>
    <row r="32" spans="1:14" ht="16.5" customHeight="1">
      <c r="N32" s="2" t="s">
        <v>168</v>
      </c>
    </row>
    <row r="33" spans="14:14" ht="16.5" customHeight="1">
      <c r="N33" s="2" t="s">
        <v>169</v>
      </c>
    </row>
    <row r="34" spans="14:14" ht="16.5" customHeight="1">
      <c r="N34" s="2" t="s">
        <v>170</v>
      </c>
    </row>
    <row r="35" spans="14:14" ht="16.5" customHeight="1">
      <c r="N35" s="2" t="s">
        <v>171</v>
      </c>
    </row>
    <row r="50" spans="2:2" ht="13.5" customHeight="1">
      <c r="B50" s="36" t="s">
        <v>228</v>
      </c>
    </row>
    <row r="51" spans="2:2" ht="13.5" customHeight="1">
      <c r="B51" s="209" t="s">
        <v>303</v>
      </c>
    </row>
    <row r="52" spans="2:2" ht="13.5" customHeight="1">
      <c r="B52" s="209" t="s">
        <v>304</v>
      </c>
    </row>
    <row r="53" spans="2:2" ht="13.5" customHeight="1">
      <c r="B53" s="210" t="s">
        <v>305</v>
      </c>
    </row>
    <row r="54" spans="2:2" ht="13.5" customHeight="1">
      <c r="B54" s="37" t="s">
        <v>73</v>
      </c>
    </row>
    <row r="55" spans="2:2" ht="13.5" customHeight="1">
      <c r="B55" s="38" t="s">
        <v>146</v>
      </c>
    </row>
    <row r="56" spans="2:2" ht="13.5" customHeight="1">
      <c r="B56" s="38" t="s">
        <v>148</v>
      </c>
    </row>
    <row r="57" spans="2:2" ht="13.5" customHeight="1">
      <c r="B57" s="38" t="s">
        <v>147</v>
      </c>
    </row>
    <row r="58" spans="2:2" ht="13.5" customHeight="1">
      <c r="B58" s="38" t="s">
        <v>148</v>
      </c>
    </row>
    <row r="59" spans="2:2" ht="13.5" customHeight="1"/>
    <row r="60" spans="2:2" ht="13.5" customHeight="1"/>
    <row r="61" spans="2:2" ht="13.5" customHeight="1"/>
    <row r="62" spans="2:2" ht="13.5" customHeight="1"/>
    <row r="63" spans="2:2" ht="13.5" customHeight="1"/>
    <row r="64" spans="2:2" ht="13.5" customHeight="1"/>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ignoredErrors>
    <ignoredError sqref="C7:C13 F6:G6 J6:K6 F7:G7 J7:K7 F8:G8 J8:K8 F9:G9 J9:K9 F10:G10 J10:K10 F11:G11 J11:K11 F12:G12 J12:K12 F13:G13 J13:K13" emptyCellReferenc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FE6A7-A85C-4BFA-BADC-D511F125B81D}">
  <sheetPr codeName="Sheet11"/>
  <dimension ref="B1:K8"/>
  <sheetViews>
    <sheetView showGridLines="0" zoomScaleNormal="100" zoomScaleSheetLayoutView="100" workbookViewId="0"/>
  </sheetViews>
  <sheetFormatPr defaultColWidth="10" defaultRowHeight="16.5" customHeight="1"/>
  <cols>
    <col min="1" max="1" width="4.625" style="2" customWidth="1"/>
    <col min="2" max="2" width="11.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140</v>
      </c>
    </row>
    <row r="2" spans="2:11" ht="16.5" customHeight="1">
      <c r="B2" s="8" t="s">
        <v>176</v>
      </c>
      <c r="J2" s="3"/>
    </row>
    <row r="3" spans="2:11" ht="38.1" customHeight="1">
      <c r="B3" s="215" t="s">
        <v>158</v>
      </c>
      <c r="C3" s="218" t="s">
        <v>75</v>
      </c>
      <c r="D3" s="211" t="s">
        <v>79</v>
      </c>
      <c r="E3" s="212"/>
      <c r="F3" s="223" t="s">
        <v>109</v>
      </c>
      <c r="G3" s="222"/>
      <c r="H3" s="211" t="s">
        <v>100</v>
      </c>
      <c r="I3" s="212"/>
      <c r="J3" s="223" t="s">
        <v>110</v>
      </c>
      <c r="K3" s="222"/>
    </row>
    <row r="4" spans="2:11" ht="12" customHeight="1">
      <c r="B4" s="216"/>
      <c r="C4" s="219"/>
      <c r="D4" s="162"/>
      <c r="E4" s="163"/>
      <c r="F4" s="162"/>
      <c r="G4" s="163"/>
      <c r="H4" s="162"/>
      <c r="I4" s="163"/>
      <c r="J4" s="162"/>
      <c r="K4" s="163"/>
    </row>
    <row r="5" spans="2:11" ht="27" customHeight="1">
      <c r="B5" s="217"/>
      <c r="C5" s="220"/>
      <c r="D5" s="57" t="s">
        <v>116</v>
      </c>
      <c r="E5" s="50" t="s">
        <v>104</v>
      </c>
      <c r="F5" s="57" t="s">
        <v>116</v>
      </c>
      <c r="G5" s="50" t="s">
        <v>104</v>
      </c>
      <c r="H5" s="57" t="s">
        <v>116</v>
      </c>
      <c r="I5" s="50" t="s">
        <v>104</v>
      </c>
      <c r="J5" s="57" t="s">
        <v>116</v>
      </c>
      <c r="K5" s="50" t="s">
        <v>104</v>
      </c>
    </row>
    <row r="6" spans="2:11" ht="13.5" customHeight="1">
      <c r="B6" s="196" t="s">
        <v>159</v>
      </c>
      <c r="C6" s="106">
        <f>'男女別_在宅(医科)'!C6</f>
        <v>547693</v>
      </c>
      <c r="D6" s="106">
        <v>27635</v>
      </c>
      <c r="E6" s="106">
        <v>27589</v>
      </c>
      <c r="F6" s="145">
        <f>IFERROR(D6/C6,"-")</f>
        <v>5.0457099141307263E-2</v>
      </c>
      <c r="G6" s="145">
        <f>IFERROR(E6/C6,"-")</f>
        <v>5.0373110483427762E-2</v>
      </c>
      <c r="H6" s="106">
        <v>3427061460</v>
      </c>
      <c r="I6" s="106">
        <v>3425008050</v>
      </c>
      <c r="J6" s="106">
        <f>IFERROR(H6/D6,"-")</f>
        <v>124011.63235028044</v>
      </c>
      <c r="K6" s="123">
        <f>IFERROR(I6/E6,"-")</f>
        <v>124143.97223531117</v>
      </c>
    </row>
    <row r="7" spans="2:11" ht="13.5" customHeight="1" thickBot="1">
      <c r="B7" s="194" t="s">
        <v>160</v>
      </c>
      <c r="C7" s="106">
        <f>'男女別_在宅(医科)'!C7</f>
        <v>818684</v>
      </c>
      <c r="D7" s="108">
        <v>75365</v>
      </c>
      <c r="E7" s="108">
        <v>75238</v>
      </c>
      <c r="F7" s="146">
        <f>IFERROR(D7/C7,"-")</f>
        <v>9.2056275681459507E-2</v>
      </c>
      <c r="G7" s="146">
        <f>IFERROR(E7/C7,"-")</f>
        <v>9.190114867274797E-2</v>
      </c>
      <c r="H7" s="108">
        <v>10454952700</v>
      </c>
      <c r="I7" s="108">
        <v>10449782120</v>
      </c>
      <c r="J7" s="108">
        <f>IFERROR(H7/D7,"-")</f>
        <v>138724.24467591057</v>
      </c>
      <c r="K7" s="147">
        <f>IFERROR(I7/E7,"-")</f>
        <v>138889.68499960128</v>
      </c>
    </row>
    <row r="8" spans="2:11" ht="13.5" customHeight="1" thickTop="1">
      <c r="B8" s="197" t="s">
        <v>161</v>
      </c>
      <c r="C8" s="110">
        <v>1366377</v>
      </c>
      <c r="D8" s="165">
        <v>103000</v>
      </c>
      <c r="E8" s="165">
        <v>102827</v>
      </c>
      <c r="F8" s="166">
        <v>7.5381830929531157E-2</v>
      </c>
      <c r="G8" s="166">
        <v>7.5255218728066994E-2</v>
      </c>
      <c r="H8" s="165">
        <v>13882014160</v>
      </c>
      <c r="I8" s="165">
        <v>13874790170</v>
      </c>
      <c r="J8" s="165">
        <v>134776.83650485438</v>
      </c>
      <c r="K8" s="165">
        <v>134933.3362832719</v>
      </c>
    </row>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ignoredErrors>
    <ignoredError sqref="F6:G6 J6:K6 F7:G7 J7:K7"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1:DD82"/>
  <sheetViews>
    <sheetView showGridLines="0" zoomScaleNormal="100" zoomScaleSheetLayoutView="100" workbookViewId="0"/>
  </sheetViews>
  <sheetFormatPr defaultColWidth="9" defaultRowHeight="13.5"/>
  <cols>
    <col min="1" max="1" width="4.625" style="11" customWidth="1"/>
    <col min="2" max="2" width="3.625" style="11" customWidth="1"/>
    <col min="3" max="3" width="17.625" style="11" customWidth="1"/>
    <col min="4" max="4" width="9.625" style="11" customWidth="1"/>
    <col min="5" max="12" width="9" style="11" customWidth="1"/>
    <col min="13" max="13" width="9.625" style="11" customWidth="1"/>
    <col min="14" max="21" width="9" style="11" customWidth="1"/>
    <col min="22" max="22" width="9.625" style="11" customWidth="1"/>
    <col min="23" max="30" width="9" style="11" customWidth="1"/>
    <col min="31" max="31" width="9.625" style="11" customWidth="1"/>
    <col min="32" max="39" width="9" style="11" customWidth="1"/>
    <col min="40" max="40" width="9.625" style="11" customWidth="1"/>
    <col min="41" max="48" width="9" style="11" customWidth="1"/>
    <col min="49" max="49" width="9.625" style="11" customWidth="1"/>
    <col min="50" max="57" width="9" style="11" customWidth="1"/>
    <col min="58" max="58" width="9.625" style="11" customWidth="1"/>
    <col min="59" max="66" width="9" style="11" customWidth="1"/>
    <col min="67" max="67" width="9.625" style="11" customWidth="1"/>
    <col min="68" max="75" width="9" style="11" customWidth="1"/>
    <col min="76" max="76" width="9" style="11"/>
    <col min="77" max="77" width="3.625" style="11" customWidth="1"/>
    <col min="78" max="78" width="15.625" style="11" customWidth="1"/>
    <col min="79" max="79" width="9.625" style="11" customWidth="1"/>
    <col min="80" max="88" width="9" style="11"/>
    <col min="89" max="89" width="12.875" style="11" customWidth="1"/>
    <col min="90" max="90" width="9.125" style="11" bestFit="1" customWidth="1"/>
    <col min="91" max="94" width="9.125" style="11" customWidth="1"/>
    <col min="95" max="95" width="11.25" style="11" customWidth="1"/>
    <col min="96" max="97" width="9.5" style="11" customWidth="1"/>
    <col min="98" max="100" width="9.125" style="11" customWidth="1"/>
    <col min="101" max="101" width="11.125" style="39" customWidth="1"/>
    <col min="102" max="16384" width="9" style="11"/>
  </cols>
  <sheetData>
    <row r="1" spans="2:108" ht="16.5" customHeight="1">
      <c r="B1" s="10" t="s">
        <v>140</v>
      </c>
      <c r="BY1" s="103"/>
    </row>
    <row r="2" spans="2:108" ht="16.5" customHeight="1">
      <c r="B2" s="10" t="s">
        <v>141</v>
      </c>
      <c r="BY2" s="103" t="s">
        <v>223</v>
      </c>
    </row>
    <row r="3" spans="2:108" ht="16.5" customHeight="1">
      <c r="B3" s="246"/>
      <c r="C3" s="243" t="s">
        <v>0</v>
      </c>
      <c r="D3" s="236" t="s">
        <v>58</v>
      </c>
      <c r="E3" s="237"/>
      <c r="F3" s="237"/>
      <c r="G3" s="237"/>
      <c r="H3" s="237"/>
      <c r="I3" s="237"/>
      <c r="J3" s="237"/>
      <c r="K3" s="237"/>
      <c r="L3" s="238"/>
      <c r="M3" s="236" t="s">
        <v>59</v>
      </c>
      <c r="N3" s="237"/>
      <c r="O3" s="237"/>
      <c r="P3" s="237"/>
      <c r="Q3" s="237"/>
      <c r="R3" s="237"/>
      <c r="S3" s="237"/>
      <c r="T3" s="237"/>
      <c r="U3" s="238"/>
      <c r="V3" s="236" t="s">
        <v>60</v>
      </c>
      <c r="W3" s="237"/>
      <c r="X3" s="237"/>
      <c r="Y3" s="237"/>
      <c r="Z3" s="237"/>
      <c r="AA3" s="237"/>
      <c r="AB3" s="237"/>
      <c r="AC3" s="237"/>
      <c r="AD3" s="238"/>
      <c r="AE3" s="236" t="s">
        <v>61</v>
      </c>
      <c r="AF3" s="237"/>
      <c r="AG3" s="237"/>
      <c r="AH3" s="237"/>
      <c r="AI3" s="237"/>
      <c r="AJ3" s="237"/>
      <c r="AK3" s="237"/>
      <c r="AL3" s="237"/>
      <c r="AM3" s="238"/>
      <c r="AN3" s="249" t="s">
        <v>62</v>
      </c>
      <c r="AO3" s="237"/>
      <c r="AP3" s="237"/>
      <c r="AQ3" s="237"/>
      <c r="AR3" s="237"/>
      <c r="AS3" s="237"/>
      <c r="AT3" s="237"/>
      <c r="AU3" s="237"/>
      <c r="AV3" s="238"/>
      <c r="AW3" s="236" t="s">
        <v>63</v>
      </c>
      <c r="AX3" s="237"/>
      <c r="AY3" s="237"/>
      <c r="AZ3" s="237"/>
      <c r="BA3" s="237"/>
      <c r="BB3" s="237"/>
      <c r="BC3" s="237"/>
      <c r="BD3" s="237"/>
      <c r="BE3" s="238"/>
      <c r="BF3" s="236" t="s">
        <v>64</v>
      </c>
      <c r="BG3" s="237"/>
      <c r="BH3" s="237"/>
      <c r="BI3" s="237"/>
      <c r="BJ3" s="237"/>
      <c r="BK3" s="237"/>
      <c r="BL3" s="237"/>
      <c r="BM3" s="237"/>
      <c r="BN3" s="238"/>
      <c r="BO3" s="250" t="s">
        <v>65</v>
      </c>
      <c r="BP3" s="250"/>
      <c r="BQ3" s="250"/>
      <c r="BR3" s="250"/>
      <c r="BS3" s="250"/>
      <c r="BT3" s="250"/>
      <c r="BU3" s="250"/>
      <c r="BV3" s="250"/>
      <c r="BW3" s="250"/>
      <c r="BY3" s="251"/>
      <c r="BZ3" s="252" t="s">
        <v>0</v>
      </c>
      <c r="CA3" s="259" t="s">
        <v>65</v>
      </c>
      <c r="CB3" s="259"/>
      <c r="CC3" s="259"/>
      <c r="CD3" s="259"/>
      <c r="CE3" s="259"/>
      <c r="CF3" s="259"/>
      <c r="CG3" s="259"/>
      <c r="CH3" s="259"/>
      <c r="CI3" s="259"/>
      <c r="CK3" s="7" t="s">
        <v>103</v>
      </c>
    </row>
    <row r="4" spans="2:108" ht="38.1" customHeight="1">
      <c r="B4" s="247"/>
      <c r="C4" s="244"/>
      <c r="D4" s="218" t="s">
        <v>75</v>
      </c>
      <c r="E4" s="211" t="s">
        <v>79</v>
      </c>
      <c r="F4" s="212"/>
      <c r="G4" s="270" t="s">
        <v>109</v>
      </c>
      <c r="H4" s="271"/>
      <c r="I4" s="211" t="s">
        <v>100</v>
      </c>
      <c r="J4" s="212"/>
      <c r="K4" s="221" t="s">
        <v>110</v>
      </c>
      <c r="L4" s="222"/>
      <c r="M4" s="218" t="s">
        <v>75</v>
      </c>
      <c r="N4" s="211" t="s">
        <v>79</v>
      </c>
      <c r="O4" s="212"/>
      <c r="P4" s="270" t="s">
        <v>109</v>
      </c>
      <c r="Q4" s="271"/>
      <c r="R4" s="211" t="s">
        <v>100</v>
      </c>
      <c r="S4" s="212"/>
      <c r="T4" s="221" t="s">
        <v>110</v>
      </c>
      <c r="U4" s="222"/>
      <c r="V4" s="218" t="s">
        <v>75</v>
      </c>
      <c r="W4" s="211" t="s">
        <v>79</v>
      </c>
      <c r="X4" s="212"/>
      <c r="Y4" s="270" t="s">
        <v>109</v>
      </c>
      <c r="Z4" s="271"/>
      <c r="AA4" s="211" t="s">
        <v>100</v>
      </c>
      <c r="AB4" s="212"/>
      <c r="AC4" s="221" t="s">
        <v>110</v>
      </c>
      <c r="AD4" s="222"/>
      <c r="AE4" s="218" t="s">
        <v>75</v>
      </c>
      <c r="AF4" s="211" t="s">
        <v>79</v>
      </c>
      <c r="AG4" s="212"/>
      <c r="AH4" s="270" t="s">
        <v>109</v>
      </c>
      <c r="AI4" s="271"/>
      <c r="AJ4" s="211" t="s">
        <v>100</v>
      </c>
      <c r="AK4" s="212"/>
      <c r="AL4" s="221" t="s">
        <v>110</v>
      </c>
      <c r="AM4" s="222"/>
      <c r="AN4" s="218" t="s">
        <v>75</v>
      </c>
      <c r="AO4" s="211" t="s">
        <v>79</v>
      </c>
      <c r="AP4" s="212"/>
      <c r="AQ4" s="270" t="s">
        <v>109</v>
      </c>
      <c r="AR4" s="271"/>
      <c r="AS4" s="211" t="s">
        <v>100</v>
      </c>
      <c r="AT4" s="212"/>
      <c r="AU4" s="223" t="s">
        <v>110</v>
      </c>
      <c r="AV4" s="222"/>
      <c r="AW4" s="218" t="s">
        <v>75</v>
      </c>
      <c r="AX4" s="211" t="s">
        <v>79</v>
      </c>
      <c r="AY4" s="212"/>
      <c r="AZ4" s="270" t="s">
        <v>109</v>
      </c>
      <c r="BA4" s="271"/>
      <c r="BB4" s="211" t="s">
        <v>100</v>
      </c>
      <c r="BC4" s="212"/>
      <c r="BD4" s="221" t="s">
        <v>110</v>
      </c>
      <c r="BE4" s="222"/>
      <c r="BF4" s="218" t="s">
        <v>75</v>
      </c>
      <c r="BG4" s="211" t="s">
        <v>79</v>
      </c>
      <c r="BH4" s="212"/>
      <c r="BI4" s="270" t="s">
        <v>109</v>
      </c>
      <c r="BJ4" s="271"/>
      <c r="BK4" s="211" t="s">
        <v>100</v>
      </c>
      <c r="BL4" s="212"/>
      <c r="BM4" s="221" t="s">
        <v>110</v>
      </c>
      <c r="BN4" s="222"/>
      <c r="BO4" s="218" t="s">
        <v>75</v>
      </c>
      <c r="BP4" s="211" t="s">
        <v>79</v>
      </c>
      <c r="BQ4" s="212"/>
      <c r="BR4" s="270" t="s">
        <v>109</v>
      </c>
      <c r="BS4" s="271"/>
      <c r="BT4" s="211" t="s">
        <v>100</v>
      </c>
      <c r="BU4" s="212"/>
      <c r="BV4" s="221" t="s">
        <v>110</v>
      </c>
      <c r="BW4" s="222"/>
      <c r="BY4" s="226"/>
      <c r="BZ4" s="253"/>
      <c r="CA4" s="260" t="s">
        <v>75</v>
      </c>
      <c r="CB4" s="275" t="s">
        <v>79</v>
      </c>
      <c r="CC4" s="276"/>
      <c r="CD4" s="265" t="s">
        <v>109</v>
      </c>
      <c r="CE4" s="266"/>
      <c r="CF4" s="275" t="s">
        <v>100</v>
      </c>
      <c r="CG4" s="276"/>
      <c r="CH4" s="257" t="s">
        <v>110</v>
      </c>
      <c r="CI4" s="267"/>
      <c r="CK4" s="228" t="s">
        <v>118</v>
      </c>
      <c r="CL4" s="229"/>
      <c r="CM4" s="229"/>
      <c r="CN4" s="229"/>
      <c r="CO4" s="229"/>
      <c r="CP4" s="230"/>
      <c r="CQ4" s="228" t="s">
        <v>113</v>
      </c>
      <c r="CR4" s="229"/>
      <c r="CS4" s="229"/>
      <c r="CT4" s="229"/>
      <c r="CU4" s="229"/>
      <c r="CV4" s="230"/>
      <c r="CW4" s="35"/>
      <c r="CX4" s="228" t="s">
        <v>118</v>
      </c>
      <c r="CY4" s="229"/>
      <c r="CZ4" s="230"/>
      <c r="DA4" s="228" t="s">
        <v>113</v>
      </c>
      <c r="DB4" s="229"/>
      <c r="DC4" s="230"/>
      <c r="DD4" s="272"/>
    </row>
    <row r="5" spans="2:108" ht="12" customHeight="1">
      <c r="B5" s="247"/>
      <c r="C5" s="244"/>
      <c r="D5" s="219"/>
      <c r="E5" s="18"/>
      <c r="F5" s="19"/>
      <c r="G5" s="18"/>
      <c r="H5" s="19"/>
      <c r="I5" s="18"/>
      <c r="J5" s="19"/>
      <c r="K5" s="18"/>
      <c r="L5" s="19"/>
      <c r="M5" s="219"/>
      <c r="N5" s="18"/>
      <c r="O5" s="19"/>
      <c r="P5" s="18"/>
      <c r="Q5" s="19"/>
      <c r="R5" s="18"/>
      <c r="S5" s="19"/>
      <c r="T5" s="18"/>
      <c r="U5" s="19"/>
      <c r="V5" s="219"/>
      <c r="W5" s="18"/>
      <c r="X5" s="19"/>
      <c r="Y5" s="18"/>
      <c r="Z5" s="19"/>
      <c r="AA5" s="18"/>
      <c r="AB5" s="19"/>
      <c r="AC5" s="18"/>
      <c r="AD5" s="19"/>
      <c r="AE5" s="219"/>
      <c r="AF5" s="18"/>
      <c r="AG5" s="19"/>
      <c r="AH5" s="18"/>
      <c r="AI5" s="19"/>
      <c r="AJ5" s="18"/>
      <c r="AK5" s="19"/>
      <c r="AL5" s="18"/>
      <c r="AM5" s="19"/>
      <c r="AN5" s="219"/>
      <c r="AO5" s="46"/>
      <c r="AP5" s="47"/>
      <c r="AQ5" s="46"/>
      <c r="AR5" s="47"/>
      <c r="AS5" s="46"/>
      <c r="AT5" s="47"/>
      <c r="AU5" s="46"/>
      <c r="AV5" s="47"/>
      <c r="AW5" s="219"/>
      <c r="AX5" s="18"/>
      <c r="AY5" s="19"/>
      <c r="AZ5" s="18"/>
      <c r="BA5" s="19"/>
      <c r="BB5" s="18"/>
      <c r="BC5" s="19"/>
      <c r="BD5" s="18"/>
      <c r="BE5" s="19"/>
      <c r="BF5" s="219"/>
      <c r="BG5" s="18"/>
      <c r="BH5" s="19"/>
      <c r="BI5" s="18"/>
      <c r="BJ5" s="19"/>
      <c r="BK5" s="18"/>
      <c r="BL5" s="19"/>
      <c r="BM5" s="18"/>
      <c r="BN5" s="19"/>
      <c r="BO5" s="219"/>
      <c r="BP5" s="18"/>
      <c r="BQ5" s="19"/>
      <c r="BR5" s="18"/>
      <c r="BS5" s="19"/>
      <c r="BT5" s="18"/>
      <c r="BU5" s="19"/>
      <c r="BV5" s="18"/>
      <c r="BW5" s="19"/>
      <c r="BY5" s="226"/>
      <c r="BZ5" s="253"/>
      <c r="CA5" s="261"/>
      <c r="CB5" s="161"/>
      <c r="CC5" s="200"/>
      <c r="CD5" s="161"/>
      <c r="CE5" s="200"/>
      <c r="CF5" s="161"/>
      <c r="CG5" s="200"/>
      <c r="CH5" s="161"/>
      <c r="CI5" s="200"/>
      <c r="CK5" s="231"/>
      <c r="CL5" s="232"/>
      <c r="CM5" s="232"/>
      <c r="CN5" s="232"/>
      <c r="CO5" s="232"/>
      <c r="CP5" s="233"/>
      <c r="CQ5" s="231"/>
      <c r="CR5" s="232"/>
      <c r="CS5" s="232"/>
      <c r="CT5" s="232"/>
      <c r="CU5" s="232"/>
      <c r="CV5" s="233"/>
      <c r="CW5" s="35"/>
      <c r="CX5" s="231"/>
      <c r="CY5" s="232"/>
      <c r="CZ5" s="233"/>
      <c r="DA5" s="231"/>
      <c r="DB5" s="232"/>
      <c r="DC5" s="233"/>
      <c r="DD5" s="273"/>
    </row>
    <row r="6" spans="2:108" ht="27" customHeight="1">
      <c r="B6" s="248"/>
      <c r="C6" s="245"/>
      <c r="D6" s="220"/>
      <c r="E6" s="20" t="s">
        <v>116</v>
      </c>
      <c r="F6" s="21" t="s">
        <v>104</v>
      </c>
      <c r="G6" s="20" t="s">
        <v>116</v>
      </c>
      <c r="H6" s="21" t="s">
        <v>104</v>
      </c>
      <c r="I6" s="20" t="s">
        <v>116</v>
      </c>
      <c r="J6" s="21" t="s">
        <v>104</v>
      </c>
      <c r="K6" s="20" t="s">
        <v>116</v>
      </c>
      <c r="L6" s="21" t="s">
        <v>104</v>
      </c>
      <c r="M6" s="220"/>
      <c r="N6" s="20" t="s">
        <v>116</v>
      </c>
      <c r="O6" s="21" t="s">
        <v>104</v>
      </c>
      <c r="P6" s="20" t="s">
        <v>116</v>
      </c>
      <c r="Q6" s="21" t="s">
        <v>104</v>
      </c>
      <c r="R6" s="20" t="s">
        <v>116</v>
      </c>
      <c r="S6" s="21" t="s">
        <v>104</v>
      </c>
      <c r="T6" s="20" t="s">
        <v>116</v>
      </c>
      <c r="U6" s="21" t="s">
        <v>104</v>
      </c>
      <c r="V6" s="220"/>
      <c r="W6" s="20" t="s">
        <v>116</v>
      </c>
      <c r="X6" s="21" t="s">
        <v>104</v>
      </c>
      <c r="Y6" s="20" t="s">
        <v>116</v>
      </c>
      <c r="Z6" s="21" t="s">
        <v>104</v>
      </c>
      <c r="AA6" s="20" t="s">
        <v>116</v>
      </c>
      <c r="AB6" s="21" t="s">
        <v>104</v>
      </c>
      <c r="AC6" s="20" t="s">
        <v>116</v>
      </c>
      <c r="AD6" s="21" t="s">
        <v>104</v>
      </c>
      <c r="AE6" s="220"/>
      <c r="AF6" s="20" t="s">
        <v>116</v>
      </c>
      <c r="AG6" s="21" t="s">
        <v>104</v>
      </c>
      <c r="AH6" s="20" t="s">
        <v>116</v>
      </c>
      <c r="AI6" s="21" t="s">
        <v>104</v>
      </c>
      <c r="AJ6" s="20" t="s">
        <v>116</v>
      </c>
      <c r="AK6" s="21" t="s">
        <v>104</v>
      </c>
      <c r="AL6" s="20" t="s">
        <v>116</v>
      </c>
      <c r="AM6" s="21" t="s">
        <v>104</v>
      </c>
      <c r="AN6" s="220"/>
      <c r="AO6" s="49" t="s">
        <v>116</v>
      </c>
      <c r="AP6" s="50" t="s">
        <v>104</v>
      </c>
      <c r="AQ6" s="49" t="s">
        <v>116</v>
      </c>
      <c r="AR6" s="50" t="s">
        <v>104</v>
      </c>
      <c r="AS6" s="49" t="s">
        <v>116</v>
      </c>
      <c r="AT6" s="50" t="s">
        <v>104</v>
      </c>
      <c r="AU6" s="49" t="s">
        <v>116</v>
      </c>
      <c r="AV6" s="50" t="s">
        <v>104</v>
      </c>
      <c r="AW6" s="220"/>
      <c r="AX6" s="20" t="s">
        <v>116</v>
      </c>
      <c r="AY6" s="21" t="s">
        <v>104</v>
      </c>
      <c r="AZ6" s="20" t="s">
        <v>116</v>
      </c>
      <c r="BA6" s="21" t="s">
        <v>104</v>
      </c>
      <c r="BB6" s="20" t="s">
        <v>116</v>
      </c>
      <c r="BC6" s="21" t="s">
        <v>104</v>
      </c>
      <c r="BD6" s="20" t="s">
        <v>116</v>
      </c>
      <c r="BE6" s="21" t="s">
        <v>104</v>
      </c>
      <c r="BF6" s="220"/>
      <c r="BG6" s="20" t="s">
        <v>116</v>
      </c>
      <c r="BH6" s="21" t="s">
        <v>104</v>
      </c>
      <c r="BI6" s="20" t="s">
        <v>116</v>
      </c>
      <c r="BJ6" s="21" t="s">
        <v>104</v>
      </c>
      <c r="BK6" s="20" t="s">
        <v>116</v>
      </c>
      <c r="BL6" s="21" t="s">
        <v>104</v>
      </c>
      <c r="BM6" s="20" t="s">
        <v>116</v>
      </c>
      <c r="BN6" s="21" t="s">
        <v>104</v>
      </c>
      <c r="BO6" s="220"/>
      <c r="BP6" s="20" t="s">
        <v>116</v>
      </c>
      <c r="BQ6" s="21" t="s">
        <v>104</v>
      </c>
      <c r="BR6" s="20" t="s">
        <v>116</v>
      </c>
      <c r="BS6" s="21" t="s">
        <v>104</v>
      </c>
      <c r="BT6" s="20" t="s">
        <v>116</v>
      </c>
      <c r="BU6" s="21" t="s">
        <v>104</v>
      </c>
      <c r="BV6" s="20" t="s">
        <v>116</v>
      </c>
      <c r="BW6" s="21" t="s">
        <v>104</v>
      </c>
      <c r="BY6" s="227"/>
      <c r="BZ6" s="254"/>
      <c r="CA6" s="262"/>
      <c r="CB6" s="160" t="s">
        <v>116</v>
      </c>
      <c r="CC6" s="199" t="s">
        <v>104</v>
      </c>
      <c r="CD6" s="160" t="s">
        <v>116</v>
      </c>
      <c r="CE6" s="199" t="s">
        <v>104</v>
      </c>
      <c r="CF6" s="160" t="s">
        <v>116</v>
      </c>
      <c r="CG6" s="199" t="s">
        <v>104</v>
      </c>
      <c r="CH6" s="160" t="s">
        <v>116</v>
      </c>
      <c r="CI6" s="199" t="s">
        <v>104</v>
      </c>
      <c r="CK6" s="156" t="s">
        <v>188</v>
      </c>
      <c r="CL6" s="257" t="s">
        <v>224</v>
      </c>
      <c r="CM6" s="258"/>
      <c r="CN6" s="257" t="s">
        <v>225</v>
      </c>
      <c r="CO6" s="258"/>
      <c r="CP6" s="156" t="s">
        <v>155</v>
      </c>
      <c r="CQ6" s="183" t="s">
        <v>188</v>
      </c>
      <c r="CR6" s="257" t="s">
        <v>224</v>
      </c>
      <c r="CS6" s="258"/>
      <c r="CT6" s="257" t="s">
        <v>225</v>
      </c>
      <c r="CU6" s="258"/>
      <c r="CV6" s="156" t="s">
        <v>157</v>
      </c>
      <c r="CW6" s="35"/>
      <c r="CX6" s="156" t="s">
        <v>224</v>
      </c>
      <c r="CY6" s="156" t="s">
        <v>225</v>
      </c>
      <c r="CZ6" s="159" t="s">
        <v>156</v>
      </c>
      <c r="DA6" s="156" t="s">
        <v>224</v>
      </c>
      <c r="DB6" s="156" t="s">
        <v>225</v>
      </c>
      <c r="DC6" s="159" t="s">
        <v>156</v>
      </c>
      <c r="DD6" s="274"/>
    </row>
    <row r="7" spans="2:108" s="16" customFormat="1" ht="13.5" customHeight="1">
      <c r="B7" s="54">
        <v>1</v>
      </c>
      <c r="C7" s="24" t="s">
        <v>51</v>
      </c>
      <c r="D7" s="152">
        <f>'市区町村別_在宅(医科)'!D7</f>
        <v>651</v>
      </c>
      <c r="E7" s="80">
        <v>83</v>
      </c>
      <c r="F7" s="80">
        <v>83</v>
      </c>
      <c r="G7" s="55">
        <f>IFERROR(E7/D7,"-")</f>
        <v>0.12749615975422426</v>
      </c>
      <c r="H7" s="55">
        <f>IFERROR(F7/D7,"-")</f>
        <v>0.12749615975422426</v>
      </c>
      <c r="I7" s="80">
        <v>14675400</v>
      </c>
      <c r="J7" s="80">
        <v>14675400</v>
      </c>
      <c r="K7" s="80">
        <f>IFERROR(I7/E7,"-")</f>
        <v>176812.04819277109</v>
      </c>
      <c r="L7" s="80">
        <f>IFERROR(J7/F7,"-")</f>
        <v>176812.04819277109</v>
      </c>
      <c r="M7" s="155">
        <f>'市区町村別_在宅(医科)'!M7</f>
        <v>2710</v>
      </c>
      <c r="N7" s="80">
        <v>330</v>
      </c>
      <c r="O7" s="80">
        <v>330</v>
      </c>
      <c r="P7" s="55">
        <f>IFERROR(N7/M7,"-")</f>
        <v>0.12177121771217712</v>
      </c>
      <c r="Q7" s="55">
        <f>IFERROR(O7/M7,"-")</f>
        <v>0.12177121771217712</v>
      </c>
      <c r="R7" s="80">
        <v>62290190</v>
      </c>
      <c r="S7" s="80">
        <v>62290190</v>
      </c>
      <c r="T7" s="80">
        <f>IFERROR(R7/N7,"-")</f>
        <v>188758.15151515152</v>
      </c>
      <c r="U7" s="80">
        <f>IFERROR(S7/O7,"-")</f>
        <v>188758.15151515152</v>
      </c>
      <c r="V7" s="155">
        <f>'市区町村別_在宅(医科)'!V7</f>
        <v>127336</v>
      </c>
      <c r="W7" s="80">
        <v>2792</v>
      </c>
      <c r="X7" s="80">
        <v>2790</v>
      </c>
      <c r="Y7" s="55">
        <f>IFERROR(W7/V7,"-")</f>
        <v>2.1926242382358484E-2</v>
      </c>
      <c r="Z7" s="55">
        <f>IFERROR(X7/V7,"-")</f>
        <v>2.1910535905007224E-2</v>
      </c>
      <c r="AA7" s="80">
        <v>410918240</v>
      </c>
      <c r="AB7" s="80">
        <v>410877960</v>
      </c>
      <c r="AC7" s="80">
        <f>IFERROR(AA7/W7,"-")</f>
        <v>147177.0200573066</v>
      </c>
      <c r="AD7" s="80">
        <f>IFERROR(AB7/X7,"-")</f>
        <v>147268.08602150538</v>
      </c>
      <c r="AE7" s="80">
        <f>'市区町村別_在宅(医科)'!AE7</f>
        <v>111367</v>
      </c>
      <c r="AF7" s="80">
        <v>5656</v>
      </c>
      <c r="AG7" s="80">
        <v>5653</v>
      </c>
      <c r="AH7" s="55">
        <f>IFERROR(AF7/AE7,"-")</f>
        <v>5.0787037452746327E-2</v>
      </c>
      <c r="AI7" s="55">
        <f>IFERROR(AG7/AE7,"-")</f>
        <v>5.0760099490872519E-2</v>
      </c>
      <c r="AJ7" s="80">
        <v>815404230</v>
      </c>
      <c r="AK7" s="80">
        <v>815207430</v>
      </c>
      <c r="AL7" s="80">
        <f>IFERROR(AJ7/AF7,"-")</f>
        <v>144166.23585572842</v>
      </c>
      <c r="AM7" s="80">
        <f>IFERROR(AK7/AG7,"-")</f>
        <v>144207.93030249426</v>
      </c>
      <c r="AN7" s="80">
        <f>'市区町村別_在宅(医科)'!AN7</f>
        <v>81507</v>
      </c>
      <c r="AO7" s="80">
        <v>9359</v>
      </c>
      <c r="AP7" s="80">
        <v>9357</v>
      </c>
      <c r="AQ7" s="55">
        <f>IFERROR(AO7/AN7,"-")</f>
        <v>0.11482449360177653</v>
      </c>
      <c r="AR7" s="55">
        <f>IFERROR(AP7/AN7,"-")</f>
        <v>0.11479995583201442</v>
      </c>
      <c r="AS7" s="80">
        <v>1360977800</v>
      </c>
      <c r="AT7" s="80">
        <v>1360862930</v>
      </c>
      <c r="AU7" s="80">
        <f>IFERROR(AS7/AO7,"-")</f>
        <v>145419.14734480181</v>
      </c>
      <c r="AV7" s="80">
        <f>IFERROR(AT7/AP7,"-")</f>
        <v>145437.95340386877</v>
      </c>
      <c r="AW7" s="80">
        <f>'市区町村別_在宅(医科)'!AW7</f>
        <v>42243</v>
      </c>
      <c r="AX7" s="80">
        <v>8712</v>
      </c>
      <c r="AY7" s="80">
        <v>8711</v>
      </c>
      <c r="AZ7" s="55">
        <f>IFERROR(AX7/AW7,"-")</f>
        <v>0.2062353526027981</v>
      </c>
      <c r="BA7" s="55">
        <f>IFERROR(AY7/AW7,"-")</f>
        <v>0.20621168004166371</v>
      </c>
      <c r="BB7" s="80">
        <v>1224183830</v>
      </c>
      <c r="BC7" s="80">
        <v>1224148370</v>
      </c>
      <c r="BD7" s="80">
        <f>IFERROR(BB7/AX7,"-")</f>
        <v>140516.96854912763</v>
      </c>
      <c r="BE7" s="80">
        <f>IFERROR(BC7/AY7,"-")</f>
        <v>140529.02881414304</v>
      </c>
      <c r="BF7" s="80">
        <f>'市区町村別_在宅(医科)'!BF7</f>
        <v>16667</v>
      </c>
      <c r="BG7" s="80">
        <v>4488</v>
      </c>
      <c r="BH7" s="80">
        <v>4486</v>
      </c>
      <c r="BI7" s="55">
        <f>IFERROR(BG7/BF7,"-")</f>
        <v>0.26927461450770984</v>
      </c>
      <c r="BJ7" s="55">
        <f>IFERROR(BH7/BF7,"-")</f>
        <v>0.26915461690766185</v>
      </c>
      <c r="BK7" s="80">
        <v>621868900</v>
      </c>
      <c r="BL7" s="80">
        <v>621739410</v>
      </c>
      <c r="BM7" s="80">
        <f>IFERROR(BK7/BG7,"-")</f>
        <v>138562.5891265597</v>
      </c>
      <c r="BN7" s="80">
        <f>IFERROR(BL7/BH7,"-")</f>
        <v>138595.49933125279</v>
      </c>
      <c r="BO7" s="80">
        <f>'市区町村別_在宅(医科)'!BO7</f>
        <v>382481</v>
      </c>
      <c r="BP7" s="80">
        <f>SUM(E7,N7,W7,AF7,AO7,AX7,BG7)</f>
        <v>31420</v>
      </c>
      <c r="BQ7" s="80">
        <f>SUM(F7,O7,X7,AG7,AP7,AY7,BH7)</f>
        <v>31410</v>
      </c>
      <c r="BR7" s="55">
        <f>IFERROR(BP7/BO7,"-")</f>
        <v>8.2147871397533476E-2</v>
      </c>
      <c r="BS7" s="55">
        <f>IFERROR(BQ7/BO7,"-")</f>
        <v>8.2121726307973472E-2</v>
      </c>
      <c r="BT7" s="80">
        <f>SUM(I7,R7,AA7,AJ7,AS7,BB7,BK7)</f>
        <v>4510318590</v>
      </c>
      <c r="BU7" s="80">
        <f>SUM(J7,S7,AB7,AK7,AT7,BC7,BL7)</f>
        <v>4509801690</v>
      </c>
      <c r="BV7" s="80">
        <f>IFERROR(BT7/BP7,"-")</f>
        <v>143549.28676002545</v>
      </c>
      <c r="BW7" s="80">
        <f>IFERROR(BU7/BQ7,"-")</f>
        <v>143578.53199617955</v>
      </c>
      <c r="BY7" s="95">
        <v>1</v>
      </c>
      <c r="BZ7" s="24" t="s">
        <v>51</v>
      </c>
      <c r="CA7" s="155">
        <v>367590</v>
      </c>
      <c r="CB7" s="155">
        <v>28411</v>
      </c>
      <c r="CC7" s="155">
        <v>28408</v>
      </c>
      <c r="CD7" s="28">
        <v>7.7289915394869277E-2</v>
      </c>
      <c r="CE7" s="28">
        <v>7.7281754128240704E-2</v>
      </c>
      <c r="CF7" s="155">
        <v>3716880090</v>
      </c>
      <c r="CG7" s="155">
        <v>3716633250</v>
      </c>
      <c r="CH7" s="155">
        <v>130825.38770194643</v>
      </c>
      <c r="CI7" s="155">
        <v>130830.5142917488</v>
      </c>
      <c r="CK7" s="43" t="str">
        <f>INDEX($C$7:$C$80,MATCH(CL7,BR$7:BR$80,0))</f>
        <v>東住吉区</v>
      </c>
      <c r="CL7" s="91">
        <f t="shared" ref="CL7:CL38" si="0">LARGE(BR$7:BR$80,ROW(A1))</f>
        <v>9.1441079245957291E-2</v>
      </c>
      <c r="CM7" s="91">
        <f>ROUND(CL7,3)</f>
        <v>9.0999999999999998E-2</v>
      </c>
      <c r="CN7" s="91">
        <f>VLOOKUP(CK7,$BZ$7:$CI$80,5,FALSE)</f>
        <v>8.7761414523798528E-2</v>
      </c>
      <c r="CO7" s="91">
        <f>ROUND(CN7,3)</f>
        <v>8.7999999999999995E-2</v>
      </c>
      <c r="CP7" s="158">
        <f>(CM7-CO7)*100</f>
        <v>0.30000000000000027</v>
      </c>
      <c r="CQ7" s="43" t="str">
        <f>INDEX($C$7:$C$80,MATCH(CR7,BS$7:BS$80,0))</f>
        <v>東住吉区</v>
      </c>
      <c r="CR7" s="91">
        <f t="shared" ref="CR7:CR38" si="1">LARGE(BS$7:BS$80,ROW(A1))</f>
        <v>9.1441079245957291E-2</v>
      </c>
      <c r="CS7" s="91">
        <f>ROUND(CR7,3)</f>
        <v>9.0999999999999998E-2</v>
      </c>
      <c r="CT7" s="91">
        <f>VLOOKUP(CQ7,$BZ$7:$CI$80,6,FALSE)</f>
        <v>8.7761414523798528E-2</v>
      </c>
      <c r="CU7" s="91">
        <f>ROUND(CT7,3)</f>
        <v>8.7999999999999995E-2</v>
      </c>
      <c r="CV7" s="158">
        <f>(CS7-CU7)*100</f>
        <v>0.30000000000000027</v>
      </c>
      <c r="CW7" s="44"/>
      <c r="CX7" s="91">
        <f>ROUND($BR$81,3)</f>
        <v>7.4999999999999997E-2</v>
      </c>
      <c r="CY7" s="91">
        <f>ROUND($CD$81,3)</f>
        <v>7.1999999999999995E-2</v>
      </c>
      <c r="CZ7" s="158">
        <f>(CX7-CY7)*100</f>
        <v>0.30000000000000027</v>
      </c>
      <c r="DA7" s="91">
        <f>ROUND($BS$81,3)</f>
        <v>7.4999999999999997E-2</v>
      </c>
      <c r="DB7" s="91">
        <f>ROUND($CE$81,3)</f>
        <v>7.1999999999999995E-2</v>
      </c>
      <c r="DC7" s="158">
        <f>(DA7-DB7)*100</f>
        <v>0.30000000000000027</v>
      </c>
      <c r="DD7" s="184">
        <v>0</v>
      </c>
    </row>
    <row r="8" spans="2:108" s="16" customFormat="1" ht="13.5" customHeight="1">
      <c r="B8" s="54">
        <v>2</v>
      </c>
      <c r="C8" s="24" t="s">
        <v>82</v>
      </c>
      <c r="D8" s="152">
        <f>'市区町村別_在宅(医科)'!D8</f>
        <v>16</v>
      </c>
      <c r="E8" s="80">
        <v>0</v>
      </c>
      <c r="F8" s="80">
        <v>0</v>
      </c>
      <c r="G8" s="55">
        <f t="shared" ref="G8:G71" si="2">IFERROR(E8/D8,"-")</f>
        <v>0</v>
      </c>
      <c r="H8" s="55">
        <f t="shared" ref="H8:H71" si="3">IFERROR(F8/D8,"-")</f>
        <v>0</v>
      </c>
      <c r="I8" s="80">
        <v>0</v>
      </c>
      <c r="J8" s="80">
        <v>0</v>
      </c>
      <c r="K8" s="80" t="str">
        <f t="shared" ref="K8:K71" si="4">IFERROR(I8/E8,"-")</f>
        <v>-</v>
      </c>
      <c r="L8" s="80" t="str">
        <f t="shared" ref="L8:L71" si="5">IFERROR(J8/F8,"-")</f>
        <v>-</v>
      </c>
      <c r="M8" s="155">
        <f>'市区町村別_在宅(医科)'!M8</f>
        <v>102</v>
      </c>
      <c r="N8" s="80">
        <v>9</v>
      </c>
      <c r="O8" s="80">
        <v>9</v>
      </c>
      <c r="P8" s="55">
        <f t="shared" ref="P8:P71" si="6">IFERROR(N8/M8,"-")</f>
        <v>8.8235294117647065E-2</v>
      </c>
      <c r="Q8" s="55">
        <f t="shared" ref="Q8:Q71" si="7">IFERROR(O8/M8,"-")</f>
        <v>8.8235294117647065E-2</v>
      </c>
      <c r="R8" s="80">
        <v>1313340</v>
      </c>
      <c r="S8" s="80">
        <v>1313340</v>
      </c>
      <c r="T8" s="80">
        <f t="shared" ref="T8:T71" si="8">IFERROR(R8/N8,"-")</f>
        <v>145926.66666666666</v>
      </c>
      <c r="U8" s="80">
        <f t="shared" ref="U8:U71" si="9">IFERROR(S8/O8,"-")</f>
        <v>145926.66666666666</v>
      </c>
      <c r="V8" s="155">
        <f>'市区町村別_在宅(医科)'!V8</f>
        <v>4841</v>
      </c>
      <c r="W8" s="80">
        <v>87</v>
      </c>
      <c r="X8" s="80">
        <v>87</v>
      </c>
      <c r="Y8" s="55">
        <f t="shared" ref="Y8:Y71" si="10">IFERROR(W8/V8,"-")</f>
        <v>1.7971493493079943E-2</v>
      </c>
      <c r="Z8" s="55">
        <f t="shared" ref="Z8:Z71" si="11">IFERROR(X8/V8,"-")</f>
        <v>1.7971493493079943E-2</v>
      </c>
      <c r="AA8" s="80">
        <v>13111210</v>
      </c>
      <c r="AB8" s="80">
        <v>13111210</v>
      </c>
      <c r="AC8" s="80">
        <f t="shared" ref="AC8:AC71" si="12">IFERROR(AA8/W8,"-")</f>
        <v>150703.5632183908</v>
      </c>
      <c r="AD8" s="80">
        <f t="shared" ref="AD8:AD71" si="13">IFERROR(AB8/X8,"-")</f>
        <v>150703.5632183908</v>
      </c>
      <c r="AE8" s="80">
        <f>'市区町村別_在宅(医科)'!AE8</f>
        <v>4173</v>
      </c>
      <c r="AF8" s="80">
        <v>205</v>
      </c>
      <c r="AG8" s="80">
        <v>205</v>
      </c>
      <c r="AH8" s="55">
        <f t="shared" ref="AH8:AH71" si="14">IFERROR(AF8/AE8,"-")</f>
        <v>4.9125329499161277E-2</v>
      </c>
      <c r="AI8" s="55">
        <f t="shared" ref="AI8:AI71" si="15">IFERROR(AG8/AE8,"-")</f>
        <v>4.9125329499161277E-2</v>
      </c>
      <c r="AJ8" s="80">
        <v>32752690</v>
      </c>
      <c r="AK8" s="80">
        <v>32752690</v>
      </c>
      <c r="AL8" s="80">
        <f t="shared" ref="AL8:AL71" si="16">IFERROR(AJ8/AF8,"-")</f>
        <v>159769.21951219512</v>
      </c>
      <c r="AM8" s="80">
        <f t="shared" ref="AM8:AM71" si="17">IFERROR(AK8/AG8,"-")</f>
        <v>159769.21951219512</v>
      </c>
      <c r="AN8" s="80">
        <f>'市区町村別_在宅(医科)'!AN8</f>
        <v>3076</v>
      </c>
      <c r="AO8" s="80">
        <v>330</v>
      </c>
      <c r="AP8" s="80">
        <v>330</v>
      </c>
      <c r="AQ8" s="55">
        <f t="shared" ref="AQ8:AQ71" si="18">IFERROR(AO8/AN8,"-")</f>
        <v>0.10728218465539661</v>
      </c>
      <c r="AR8" s="55">
        <f t="shared" ref="AR8:AR71" si="19">IFERROR(AP8/AN8,"-")</f>
        <v>0.10728218465539661</v>
      </c>
      <c r="AS8" s="80">
        <v>50448170</v>
      </c>
      <c r="AT8" s="80">
        <v>50448170</v>
      </c>
      <c r="AU8" s="80">
        <f t="shared" ref="AU8:AU71" si="20">IFERROR(AS8/AO8,"-")</f>
        <v>152873.24242424243</v>
      </c>
      <c r="AV8" s="80">
        <f t="shared" ref="AV8:AV71" si="21">IFERROR(AT8/AP8,"-")</f>
        <v>152873.24242424243</v>
      </c>
      <c r="AW8" s="80">
        <f>'市区町村別_在宅(医科)'!AW8</f>
        <v>1745</v>
      </c>
      <c r="AX8" s="80">
        <v>329</v>
      </c>
      <c r="AY8" s="80">
        <v>329</v>
      </c>
      <c r="AZ8" s="55">
        <f t="shared" ref="AZ8:AZ71" si="22">IFERROR(AX8/AW8,"-")</f>
        <v>0.18853868194842408</v>
      </c>
      <c r="BA8" s="55">
        <f t="shared" ref="BA8:BA71" si="23">IFERROR(AY8/AW8,"-")</f>
        <v>0.18853868194842408</v>
      </c>
      <c r="BB8" s="80">
        <v>47184420</v>
      </c>
      <c r="BC8" s="80">
        <v>47184420</v>
      </c>
      <c r="BD8" s="80">
        <f t="shared" ref="BD8:BD71" si="24">IFERROR(BB8/AX8,"-")</f>
        <v>143417.68996960486</v>
      </c>
      <c r="BE8" s="80">
        <f t="shared" ref="BE8:BE71" si="25">IFERROR(BC8/AY8,"-")</f>
        <v>143417.68996960486</v>
      </c>
      <c r="BF8" s="80">
        <f>'市区町村別_在宅(医科)'!BF8</f>
        <v>703</v>
      </c>
      <c r="BG8" s="80">
        <v>182</v>
      </c>
      <c r="BH8" s="80">
        <v>182</v>
      </c>
      <c r="BI8" s="55">
        <f t="shared" ref="BI8:BI71" si="26">IFERROR(BG8/BF8,"-")</f>
        <v>0.25889046941678523</v>
      </c>
      <c r="BJ8" s="55">
        <f t="shared" ref="BJ8:BJ71" si="27">IFERROR(BH8/BF8,"-")</f>
        <v>0.25889046941678523</v>
      </c>
      <c r="BK8" s="80">
        <v>25844520</v>
      </c>
      <c r="BL8" s="80">
        <v>25844520</v>
      </c>
      <c r="BM8" s="80">
        <f t="shared" ref="BM8:BM71" si="28">IFERROR(BK8/BG8,"-")</f>
        <v>142002.85714285713</v>
      </c>
      <c r="BN8" s="80">
        <f t="shared" ref="BN8:BN71" si="29">IFERROR(BL8/BH8,"-")</f>
        <v>142002.85714285713</v>
      </c>
      <c r="BO8" s="80">
        <f>'市区町村別_在宅(医科)'!BO8</f>
        <v>14656</v>
      </c>
      <c r="BP8" s="80">
        <f t="shared" ref="BP8:BQ22" si="30">SUM(E8,N8,W8,AF8,AO8,AX8,BG8)</f>
        <v>1142</v>
      </c>
      <c r="BQ8" s="80">
        <f t="shared" si="30"/>
        <v>1142</v>
      </c>
      <c r="BR8" s="55">
        <f t="shared" ref="BR8:BR71" si="31">IFERROR(BP8/BO8,"-")</f>
        <v>7.79203056768559E-2</v>
      </c>
      <c r="BS8" s="55">
        <f t="shared" ref="BS8:BS71" si="32">IFERROR(BQ8/BO8,"-")</f>
        <v>7.79203056768559E-2</v>
      </c>
      <c r="BT8" s="80">
        <f>SUM(I8,R8,AA8,AJ8,AS8,BB8,BK8)</f>
        <v>170654350</v>
      </c>
      <c r="BU8" s="80">
        <f t="shared" ref="BT8:BU23" si="33">SUM(J8,S8,AB8,AK8,AT8,BC8,BL8)</f>
        <v>170654350</v>
      </c>
      <c r="BV8" s="80">
        <f t="shared" ref="BV8:BV71" si="34">IFERROR(BT8/BP8,"-")</f>
        <v>149434.63222416813</v>
      </c>
      <c r="BW8" s="80">
        <f t="shared" ref="BW8:BW71" si="35">IFERROR(BU8/BQ8,"-")</f>
        <v>149434.63222416813</v>
      </c>
      <c r="BY8" s="95">
        <v>2</v>
      </c>
      <c r="BZ8" s="24" t="s">
        <v>82</v>
      </c>
      <c r="CA8" s="155">
        <v>13946</v>
      </c>
      <c r="CB8" s="155">
        <v>998</v>
      </c>
      <c r="CC8" s="155">
        <v>998</v>
      </c>
      <c r="CD8" s="28">
        <v>7.1561738132797939E-2</v>
      </c>
      <c r="CE8" s="28">
        <v>7.1561738132797939E-2</v>
      </c>
      <c r="CF8" s="155">
        <v>141820690</v>
      </c>
      <c r="CG8" s="155">
        <v>141820690</v>
      </c>
      <c r="CH8" s="155">
        <v>142104.8997995992</v>
      </c>
      <c r="CI8" s="155">
        <v>142104.8997995992</v>
      </c>
      <c r="CK8" s="43" t="str">
        <f t="shared" ref="CK8:CK71" si="36">INDEX($C$7:$C$80,MATCH(CL8,BR$7:BR$80,0))</f>
        <v>住吉区</v>
      </c>
      <c r="CL8" s="91">
        <f t="shared" si="0"/>
        <v>8.6884982743398342E-2</v>
      </c>
      <c r="CM8" s="91">
        <f t="shared" ref="CM8:CM71" si="37">ROUND(CL8,3)</f>
        <v>8.6999999999999994E-2</v>
      </c>
      <c r="CN8" s="91">
        <f t="shared" ref="CN8:CN71" si="38">VLOOKUP(CK8,$BZ$7:$CI$80,5,FALSE)</f>
        <v>8.1894034209428451E-2</v>
      </c>
      <c r="CO8" s="91">
        <f t="shared" ref="CO8:CO71" si="39">ROUND(CN8,3)</f>
        <v>8.2000000000000003E-2</v>
      </c>
      <c r="CP8" s="158">
        <f t="shared" ref="CP8:CP71" si="40">(CM8-CO8)*100</f>
        <v>0.49999999999999906</v>
      </c>
      <c r="CQ8" s="43" t="str">
        <f t="shared" ref="CQ8:CQ71" si="41">INDEX($C$7:$C$80,MATCH(CR8,BS$7:BS$80,0))</f>
        <v>住吉区</v>
      </c>
      <c r="CR8" s="91">
        <f t="shared" si="1"/>
        <v>8.6844851111646193E-2</v>
      </c>
      <c r="CS8" s="91">
        <f t="shared" ref="CS8:CS71" si="42">ROUND(CR8,3)</f>
        <v>8.6999999999999994E-2</v>
      </c>
      <c r="CT8" s="91">
        <f t="shared" ref="CT8:CT71" si="43">VLOOKUP(CQ8,$BZ$7:$CI$80,6,FALSE)</f>
        <v>8.1894034209428451E-2</v>
      </c>
      <c r="CU8" s="91">
        <f t="shared" ref="CU8:CU71" si="44">ROUND(CT8,3)</f>
        <v>8.2000000000000003E-2</v>
      </c>
      <c r="CV8" s="158">
        <f t="shared" ref="CV8:CV71" si="45">(CS8-CU8)*100</f>
        <v>0.49999999999999906</v>
      </c>
      <c r="CW8" s="44"/>
      <c r="CX8" s="91">
        <f t="shared" ref="CX8:CX71" si="46">ROUND($BR$81,3)</f>
        <v>7.4999999999999997E-2</v>
      </c>
      <c r="CY8" s="91">
        <f t="shared" ref="CY8:CY71" si="47">ROUND($CD$81,3)</f>
        <v>7.1999999999999995E-2</v>
      </c>
      <c r="CZ8" s="158">
        <f t="shared" ref="CZ8:CZ71" si="48">(CX8-CY8)*100</f>
        <v>0.30000000000000027</v>
      </c>
      <c r="DA8" s="91">
        <f t="shared" ref="DA8:DA71" si="49">ROUND($BS$81,3)</f>
        <v>7.4999999999999997E-2</v>
      </c>
      <c r="DB8" s="91">
        <f t="shared" ref="DB8:DB71" si="50">ROUND($CE$81,3)</f>
        <v>7.1999999999999995E-2</v>
      </c>
      <c r="DC8" s="158">
        <f t="shared" ref="DC8:DC71" si="51">(DA8-DB8)*100</f>
        <v>0.30000000000000027</v>
      </c>
      <c r="DD8" s="184">
        <v>0</v>
      </c>
    </row>
    <row r="9" spans="2:108" s="16" customFormat="1" ht="13.5" customHeight="1">
      <c r="B9" s="54">
        <v>3</v>
      </c>
      <c r="C9" s="24" t="s">
        <v>83</v>
      </c>
      <c r="D9" s="152">
        <f>'市区町村別_在宅(医科)'!D9</f>
        <v>10</v>
      </c>
      <c r="E9" s="80">
        <v>1</v>
      </c>
      <c r="F9" s="80">
        <v>1</v>
      </c>
      <c r="G9" s="55">
        <f t="shared" si="2"/>
        <v>0.1</v>
      </c>
      <c r="H9" s="55">
        <f t="shared" si="3"/>
        <v>0.1</v>
      </c>
      <c r="I9" s="80">
        <v>151020</v>
      </c>
      <c r="J9" s="80">
        <v>151020</v>
      </c>
      <c r="K9" s="80">
        <f t="shared" si="4"/>
        <v>151020</v>
      </c>
      <c r="L9" s="80">
        <f t="shared" si="5"/>
        <v>151020</v>
      </c>
      <c r="M9" s="155">
        <f>'市区町村別_在宅(医科)'!M9</f>
        <v>73</v>
      </c>
      <c r="N9" s="80">
        <v>5</v>
      </c>
      <c r="O9" s="80">
        <v>5</v>
      </c>
      <c r="P9" s="55">
        <f t="shared" si="6"/>
        <v>6.8493150684931503E-2</v>
      </c>
      <c r="Q9" s="55">
        <f t="shared" si="7"/>
        <v>6.8493150684931503E-2</v>
      </c>
      <c r="R9" s="80">
        <v>944550</v>
      </c>
      <c r="S9" s="80">
        <v>944550</v>
      </c>
      <c r="T9" s="80">
        <f t="shared" si="8"/>
        <v>188910</v>
      </c>
      <c r="U9" s="80">
        <f t="shared" si="9"/>
        <v>188910</v>
      </c>
      <c r="V9" s="155">
        <f>'市区町村別_在宅(医科)'!V9</f>
        <v>3139</v>
      </c>
      <c r="W9" s="80">
        <v>80</v>
      </c>
      <c r="X9" s="80">
        <v>80</v>
      </c>
      <c r="Y9" s="55">
        <f t="shared" si="10"/>
        <v>2.548582351067219E-2</v>
      </c>
      <c r="Z9" s="55">
        <f t="shared" si="11"/>
        <v>2.548582351067219E-2</v>
      </c>
      <c r="AA9" s="80">
        <v>16581800</v>
      </c>
      <c r="AB9" s="80">
        <v>16581800</v>
      </c>
      <c r="AC9" s="80">
        <f t="shared" si="12"/>
        <v>207272.5</v>
      </c>
      <c r="AD9" s="80">
        <f t="shared" si="13"/>
        <v>207272.5</v>
      </c>
      <c r="AE9" s="80">
        <f>'市区町村別_在宅(医科)'!AE9</f>
        <v>2557</v>
      </c>
      <c r="AF9" s="80">
        <v>96</v>
      </c>
      <c r="AG9" s="80">
        <v>96</v>
      </c>
      <c r="AH9" s="55">
        <f t="shared" si="14"/>
        <v>3.7543996871333592E-2</v>
      </c>
      <c r="AI9" s="55">
        <f t="shared" si="15"/>
        <v>3.7543996871333592E-2</v>
      </c>
      <c r="AJ9" s="80">
        <v>14647480</v>
      </c>
      <c r="AK9" s="80">
        <v>14647480</v>
      </c>
      <c r="AL9" s="80">
        <f t="shared" si="16"/>
        <v>152577.91666666666</v>
      </c>
      <c r="AM9" s="80">
        <f t="shared" si="17"/>
        <v>152577.91666666666</v>
      </c>
      <c r="AN9" s="80">
        <f>'市区町村別_在宅(医科)'!AN9</f>
        <v>1975</v>
      </c>
      <c r="AO9" s="80">
        <v>201</v>
      </c>
      <c r="AP9" s="80">
        <v>201</v>
      </c>
      <c r="AQ9" s="55">
        <f t="shared" si="18"/>
        <v>0.10177215189873418</v>
      </c>
      <c r="AR9" s="55">
        <f t="shared" si="19"/>
        <v>0.10177215189873418</v>
      </c>
      <c r="AS9" s="80">
        <v>38216950</v>
      </c>
      <c r="AT9" s="80">
        <v>38216950</v>
      </c>
      <c r="AU9" s="80">
        <f t="shared" si="20"/>
        <v>190134.07960199006</v>
      </c>
      <c r="AV9" s="80">
        <f t="shared" si="21"/>
        <v>190134.07960199006</v>
      </c>
      <c r="AW9" s="80">
        <f>'市区町村別_在宅(医科)'!AW9</f>
        <v>1121</v>
      </c>
      <c r="AX9" s="80">
        <v>191</v>
      </c>
      <c r="AY9" s="80">
        <v>191</v>
      </c>
      <c r="AZ9" s="55">
        <f t="shared" si="22"/>
        <v>0.17038358608385371</v>
      </c>
      <c r="BA9" s="55">
        <f t="shared" si="23"/>
        <v>0.17038358608385371</v>
      </c>
      <c r="BB9" s="80">
        <v>29519600</v>
      </c>
      <c r="BC9" s="80">
        <v>29510520</v>
      </c>
      <c r="BD9" s="80">
        <f t="shared" si="24"/>
        <v>154552.87958115182</v>
      </c>
      <c r="BE9" s="80">
        <f t="shared" si="25"/>
        <v>154505.34031413612</v>
      </c>
      <c r="BF9" s="80">
        <f>'市区町村別_在宅(医科)'!BF9</f>
        <v>431</v>
      </c>
      <c r="BG9" s="80">
        <v>107</v>
      </c>
      <c r="BH9" s="80">
        <v>107</v>
      </c>
      <c r="BI9" s="55">
        <f t="shared" si="26"/>
        <v>0.24825986078886311</v>
      </c>
      <c r="BJ9" s="55">
        <f t="shared" si="27"/>
        <v>0.24825986078886311</v>
      </c>
      <c r="BK9" s="80">
        <v>16236440</v>
      </c>
      <c r="BL9" s="80">
        <v>16236440</v>
      </c>
      <c r="BM9" s="80">
        <f t="shared" si="28"/>
        <v>151742.42990654206</v>
      </c>
      <c r="BN9" s="80">
        <f t="shared" si="29"/>
        <v>151742.42990654206</v>
      </c>
      <c r="BO9" s="80">
        <f>'市区町村別_在宅(医科)'!BO9</f>
        <v>9306</v>
      </c>
      <c r="BP9" s="80">
        <f t="shared" si="30"/>
        <v>681</v>
      </c>
      <c r="BQ9" s="80">
        <f t="shared" si="30"/>
        <v>681</v>
      </c>
      <c r="BR9" s="55">
        <f t="shared" si="31"/>
        <v>7.3178594455190205E-2</v>
      </c>
      <c r="BS9" s="55">
        <f t="shared" si="32"/>
        <v>7.3178594455190205E-2</v>
      </c>
      <c r="BT9" s="80">
        <f>SUM(I9,R9,AA9,AJ9,AS9,BB9,BK9)</f>
        <v>116297840</v>
      </c>
      <c r="BU9" s="80">
        <f t="shared" si="33"/>
        <v>116288760</v>
      </c>
      <c r="BV9" s="80">
        <f t="shared" si="34"/>
        <v>170775.09544787079</v>
      </c>
      <c r="BW9" s="80">
        <f t="shared" si="35"/>
        <v>170761.76211453744</v>
      </c>
      <c r="BY9" s="95">
        <v>3</v>
      </c>
      <c r="BZ9" s="24" t="s">
        <v>83</v>
      </c>
      <c r="CA9" s="155">
        <v>8818</v>
      </c>
      <c r="CB9" s="155">
        <v>625</v>
      </c>
      <c r="CC9" s="155">
        <v>625</v>
      </c>
      <c r="CD9" s="28">
        <v>7.0877750056702202E-2</v>
      </c>
      <c r="CE9" s="28">
        <v>7.0877750056702202E-2</v>
      </c>
      <c r="CF9" s="155">
        <v>91679810</v>
      </c>
      <c r="CG9" s="155">
        <v>91679810</v>
      </c>
      <c r="CH9" s="155">
        <v>146687.696</v>
      </c>
      <c r="CI9" s="155">
        <v>146687.696</v>
      </c>
      <c r="CK9" s="43" t="str">
        <f t="shared" si="36"/>
        <v>生野区</v>
      </c>
      <c r="CL9" s="91">
        <f t="shared" si="0"/>
        <v>8.6484462748034438E-2</v>
      </c>
      <c r="CM9" s="91">
        <f t="shared" si="37"/>
        <v>8.5999999999999993E-2</v>
      </c>
      <c r="CN9" s="91">
        <f t="shared" si="38"/>
        <v>8.2579838399384375E-2</v>
      </c>
      <c r="CO9" s="91">
        <f t="shared" si="39"/>
        <v>8.3000000000000004E-2</v>
      </c>
      <c r="CP9" s="158">
        <f t="shared" si="40"/>
        <v>0.29999999999999888</v>
      </c>
      <c r="CQ9" s="43" t="str">
        <f t="shared" si="41"/>
        <v>生野区</v>
      </c>
      <c r="CR9" s="91">
        <f t="shared" si="1"/>
        <v>8.6484462748034438E-2</v>
      </c>
      <c r="CS9" s="91">
        <f t="shared" si="42"/>
        <v>8.5999999999999993E-2</v>
      </c>
      <c r="CT9" s="91">
        <f t="shared" si="43"/>
        <v>8.2531742978068492E-2</v>
      </c>
      <c r="CU9" s="91">
        <f t="shared" si="44"/>
        <v>8.3000000000000004E-2</v>
      </c>
      <c r="CV9" s="158">
        <f t="shared" si="45"/>
        <v>0.29999999999999888</v>
      </c>
      <c r="CW9" s="44"/>
      <c r="CX9" s="91">
        <f t="shared" si="46"/>
        <v>7.4999999999999997E-2</v>
      </c>
      <c r="CY9" s="91">
        <f t="shared" si="47"/>
        <v>7.1999999999999995E-2</v>
      </c>
      <c r="CZ9" s="158">
        <f t="shared" si="48"/>
        <v>0.30000000000000027</v>
      </c>
      <c r="DA9" s="91">
        <f t="shared" si="49"/>
        <v>7.4999999999999997E-2</v>
      </c>
      <c r="DB9" s="91">
        <f t="shared" si="50"/>
        <v>7.1999999999999995E-2</v>
      </c>
      <c r="DC9" s="158">
        <f t="shared" si="51"/>
        <v>0.30000000000000027</v>
      </c>
      <c r="DD9" s="184">
        <v>0</v>
      </c>
    </row>
    <row r="10" spans="2:108" s="16" customFormat="1" ht="13.5" customHeight="1">
      <c r="B10" s="54">
        <v>4</v>
      </c>
      <c r="C10" s="24" t="s">
        <v>84</v>
      </c>
      <c r="D10" s="152">
        <f>'市区町村別_在宅(医科)'!D10</f>
        <v>18</v>
      </c>
      <c r="E10" s="80">
        <v>3</v>
      </c>
      <c r="F10" s="80">
        <v>3</v>
      </c>
      <c r="G10" s="55">
        <f t="shared" si="2"/>
        <v>0.16666666666666666</v>
      </c>
      <c r="H10" s="55">
        <f t="shared" si="3"/>
        <v>0.16666666666666666</v>
      </c>
      <c r="I10" s="80">
        <v>1264350</v>
      </c>
      <c r="J10" s="80">
        <v>1264350</v>
      </c>
      <c r="K10" s="80">
        <f t="shared" si="4"/>
        <v>421450</v>
      </c>
      <c r="L10" s="80">
        <f t="shared" si="5"/>
        <v>421450</v>
      </c>
      <c r="M10" s="155">
        <f>'市区町村別_在宅(医科)'!M10</f>
        <v>71</v>
      </c>
      <c r="N10" s="80">
        <v>8</v>
      </c>
      <c r="O10" s="80">
        <v>8</v>
      </c>
      <c r="P10" s="55">
        <f t="shared" si="6"/>
        <v>0.11267605633802817</v>
      </c>
      <c r="Q10" s="55">
        <f t="shared" si="7"/>
        <v>0.11267605633802817</v>
      </c>
      <c r="R10" s="80">
        <v>2271940</v>
      </c>
      <c r="S10" s="80">
        <v>2271940</v>
      </c>
      <c r="T10" s="80">
        <f t="shared" si="8"/>
        <v>283992.5</v>
      </c>
      <c r="U10" s="80">
        <f t="shared" si="9"/>
        <v>283992.5</v>
      </c>
      <c r="V10" s="155">
        <f>'市区町村別_在宅(医科)'!V10</f>
        <v>3403</v>
      </c>
      <c r="W10" s="80">
        <v>57</v>
      </c>
      <c r="X10" s="80">
        <v>57</v>
      </c>
      <c r="Y10" s="55">
        <f t="shared" si="10"/>
        <v>1.6749926535409933E-2</v>
      </c>
      <c r="Z10" s="55">
        <f t="shared" si="11"/>
        <v>1.6749926535409933E-2</v>
      </c>
      <c r="AA10" s="80">
        <v>12222730</v>
      </c>
      <c r="AB10" s="80">
        <v>12222730</v>
      </c>
      <c r="AC10" s="80">
        <f t="shared" si="12"/>
        <v>214433.85964912281</v>
      </c>
      <c r="AD10" s="80">
        <f t="shared" si="13"/>
        <v>214433.85964912281</v>
      </c>
      <c r="AE10" s="80">
        <f>'市区町村別_在宅(医科)'!AE10</f>
        <v>3068</v>
      </c>
      <c r="AF10" s="80">
        <v>135</v>
      </c>
      <c r="AG10" s="80">
        <v>135</v>
      </c>
      <c r="AH10" s="55">
        <f t="shared" si="14"/>
        <v>4.4002607561929599E-2</v>
      </c>
      <c r="AI10" s="55">
        <f t="shared" si="15"/>
        <v>4.4002607561929599E-2</v>
      </c>
      <c r="AJ10" s="80">
        <v>28301530</v>
      </c>
      <c r="AK10" s="80">
        <v>28301530</v>
      </c>
      <c r="AL10" s="80">
        <f t="shared" si="16"/>
        <v>209640.96296296295</v>
      </c>
      <c r="AM10" s="80">
        <f t="shared" si="17"/>
        <v>209640.96296296295</v>
      </c>
      <c r="AN10" s="80">
        <f>'市区町村別_在宅(医科)'!AN10</f>
        <v>2282</v>
      </c>
      <c r="AO10" s="80">
        <v>234</v>
      </c>
      <c r="AP10" s="80">
        <v>234</v>
      </c>
      <c r="AQ10" s="55">
        <f t="shared" si="18"/>
        <v>0.10254163014899212</v>
      </c>
      <c r="AR10" s="55">
        <f t="shared" si="19"/>
        <v>0.10254163014899212</v>
      </c>
      <c r="AS10" s="80">
        <v>44074900</v>
      </c>
      <c r="AT10" s="80">
        <v>44074900</v>
      </c>
      <c r="AU10" s="80">
        <f t="shared" si="20"/>
        <v>188354.2735042735</v>
      </c>
      <c r="AV10" s="80">
        <f t="shared" si="21"/>
        <v>188354.2735042735</v>
      </c>
      <c r="AW10" s="80">
        <f>'市区町村別_在宅(医科)'!AW10</f>
        <v>1125</v>
      </c>
      <c r="AX10" s="80">
        <v>201</v>
      </c>
      <c r="AY10" s="80">
        <v>201</v>
      </c>
      <c r="AZ10" s="55">
        <f t="shared" si="22"/>
        <v>0.17866666666666667</v>
      </c>
      <c r="BA10" s="55">
        <f t="shared" si="23"/>
        <v>0.17866666666666667</v>
      </c>
      <c r="BB10" s="80">
        <v>35359250</v>
      </c>
      <c r="BC10" s="80">
        <v>35359250</v>
      </c>
      <c r="BD10" s="80">
        <f t="shared" si="24"/>
        <v>175916.66666666666</v>
      </c>
      <c r="BE10" s="80">
        <f t="shared" si="25"/>
        <v>175916.66666666666</v>
      </c>
      <c r="BF10" s="80">
        <f>'市区町村別_在宅(医科)'!BF10</f>
        <v>458</v>
      </c>
      <c r="BG10" s="80">
        <v>99</v>
      </c>
      <c r="BH10" s="80">
        <v>99</v>
      </c>
      <c r="BI10" s="55">
        <f t="shared" si="26"/>
        <v>0.21615720524017468</v>
      </c>
      <c r="BJ10" s="55">
        <f t="shared" si="27"/>
        <v>0.21615720524017468</v>
      </c>
      <c r="BK10" s="80">
        <v>19504120</v>
      </c>
      <c r="BL10" s="80">
        <v>19504120</v>
      </c>
      <c r="BM10" s="80">
        <f t="shared" si="28"/>
        <v>197011.31313131313</v>
      </c>
      <c r="BN10" s="80">
        <f t="shared" si="29"/>
        <v>197011.31313131313</v>
      </c>
      <c r="BO10" s="80">
        <f>'市区町村別_在宅(医科)'!BO10</f>
        <v>10425</v>
      </c>
      <c r="BP10" s="80">
        <f t="shared" si="30"/>
        <v>737</v>
      </c>
      <c r="BQ10" s="80">
        <f t="shared" si="30"/>
        <v>737</v>
      </c>
      <c r="BR10" s="55">
        <f t="shared" si="31"/>
        <v>7.0695443645083927E-2</v>
      </c>
      <c r="BS10" s="55">
        <f t="shared" si="32"/>
        <v>7.0695443645083927E-2</v>
      </c>
      <c r="BT10" s="80">
        <f>SUM(I10,R10,AA10,AJ10,AS10,BB10,BK10)</f>
        <v>142998820</v>
      </c>
      <c r="BU10" s="80">
        <f t="shared" si="33"/>
        <v>142998820</v>
      </c>
      <c r="BV10" s="80">
        <f t="shared" si="34"/>
        <v>194028.24966078697</v>
      </c>
      <c r="BW10" s="80">
        <f t="shared" si="35"/>
        <v>194028.24966078697</v>
      </c>
      <c r="BY10" s="95">
        <v>4</v>
      </c>
      <c r="BZ10" s="24" t="s">
        <v>84</v>
      </c>
      <c r="CA10" s="155">
        <v>10015</v>
      </c>
      <c r="CB10" s="155">
        <v>657</v>
      </c>
      <c r="CC10" s="155">
        <v>657</v>
      </c>
      <c r="CD10" s="28">
        <v>6.5601597603594602E-2</v>
      </c>
      <c r="CE10" s="28">
        <v>6.5601597603594602E-2</v>
      </c>
      <c r="CF10" s="155">
        <v>110264530</v>
      </c>
      <c r="CG10" s="155">
        <v>110264530</v>
      </c>
      <c r="CH10" s="155">
        <v>167830.33485540334</v>
      </c>
      <c r="CI10" s="155">
        <v>167830.33485540334</v>
      </c>
      <c r="CK10" s="43" t="str">
        <f t="shared" si="36"/>
        <v>西淀川区</v>
      </c>
      <c r="CL10" s="91">
        <f t="shared" si="0"/>
        <v>8.4769809179257999E-2</v>
      </c>
      <c r="CM10" s="91">
        <f t="shared" si="37"/>
        <v>8.5000000000000006E-2</v>
      </c>
      <c r="CN10" s="91">
        <f t="shared" si="38"/>
        <v>8.1361714751909814E-2</v>
      </c>
      <c r="CO10" s="91">
        <f t="shared" si="39"/>
        <v>8.1000000000000003E-2</v>
      </c>
      <c r="CP10" s="158">
        <f t="shared" si="40"/>
        <v>0.40000000000000036</v>
      </c>
      <c r="CQ10" s="43" t="str">
        <f t="shared" si="41"/>
        <v>西淀川区</v>
      </c>
      <c r="CR10" s="91">
        <f t="shared" si="1"/>
        <v>8.4769809179257999E-2</v>
      </c>
      <c r="CS10" s="91">
        <f t="shared" si="42"/>
        <v>8.5000000000000006E-2</v>
      </c>
      <c r="CT10" s="91">
        <f t="shared" si="43"/>
        <v>8.1361714751909814E-2</v>
      </c>
      <c r="CU10" s="91">
        <f t="shared" si="44"/>
        <v>8.1000000000000003E-2</v>
      </c>
      <c r="CV10" s="158">
        <f t="shared" si="45"/>
        <v>0.40000000000000036</v>
      </c>
      <c r="CW10" s="44"/>
      <c r="CX10" s="91">
        <f t="shared" si="46"/>
        <v>7.4999999999999997E-2</v>
      </c>
      <c r="CY10" s="91">
        <f t="shared" si="47"/>
        <v>7.1999999999999995E-2</v>
      </c>
      <c r="CZ10" s="158">
        <f t="shared" si="48"/>
        <v>0.30000000000000027</v>
      </c>
      <c r="DA10" s="91">
        <f t="shared" si="49"/>
        <v>7.4999999999999997E-2</v>
      </c>
      <c r="DB10" s="91">
        <f t="shared" si="50"/>
        <v>7.1999999999999995E-2</v>
      </c>
      <c r="DC10" s="158">
        <f t="shared" si="51"/>
        <v>0.30000000000000027</v>
      </c>
      <c r="DD10" s="184">
        <v>0</v>
      </c>
    </row>
    <row r="11" spans="2:108" s="16" customFormat="1" ht="13.5" customHeight="1">
      <c r="B11" s="54">
        <v>5</v>
      </c>
      <c r="C11" s="24" t="s">
        <v>85</v>
      </c>
      <c r="D11" s="152">
        <f>'市区町村別_在宅(医科)'!D11</f>
        <v>12</v>
      </c>
      <c r="E11" s="80">
        <v>0</v>
      </c>
      <c r="F11" s="80">
        <v>0</v>
      </c>
      <c r="G11" s="55">
        <f t="shared" si="2"/>
        <v>0</v>
      </c>
      <c r="H11" s="55">
        <f t="shared" si="3"/>
        <v>0</v>
      </c>
      <c r="I11" s="80">
        <v>0</v>
      </c>
      <c r="J11" s="80">
        <v>0</v>
      </c>
      <c r="K11" s="80" t="str">
        <f t="shared" si="4"/>
        <v>-</v>
      </c>
      <c r="L11" s="80" t="str">
        <f t="shared" si="5"/>
        <v>-</v>
      </c>
      <c r="M11" s="155">
        <f>'市区町村別_在宅(医科)'!M11</f>
        <v>68</v>
      </c>
      <c r="N11" s="80">
        <v>2</v>
      </c>
      <c r="O11" s="80">
        <v>2</v>
      </c>
      <c r="P11" s="55">
        <f t="shared" si="6"/>
        <v>2.9411764705882353E-2</v>
      </c>
      <c r="Q11" s="55">
        <f t="shared" si="7"/>
        <v>2.9411764705882353E-2</v>
      </c>
      <c r="R11" s="80">
        <v>78530</v>
      </c>
      <c r="S11" s="80">
        <v>78530</v>
      </c>
      <c r="T11" s="80">
        <f t="shared" si="8"/>
        <v>39265</v>
      </c>
      <c r="U11" s="80">
        <f t="shared" si="9"/>
        <v>39265</v>
      </c>
      <c r="V11" s="155">
        <f>'市区町村別_在宅(医科)'!V11</f>
        <v>3235</v>
      </c>
      <c r="W11" s="80">
        <v>61</v>
      </c>
      <c r="X11" s="80">
        <v>61</v>
      </c>
      <c r="Y11" s="55">
        <f t="shared" si="10"/>
        <v>1.8856259659969087E-2</v>
      </c>
      <c r="Z11" s="55">
        <f t="shared" si="11"/>
        <v>1.8856259659969087E-2</v>
      </c>
      <c r="AA11" s="80">
        <v>7583480</v>
      </c>
      <c r="AB11" s="80">
        <v>7583480</v>
      </c>
      <c r="AC11" s="80">
        <f t="shared" si="12"/>
        <v>124319.34426229508</v>
      </c>
      <c r="AD11" s="80">
        <f t="shared" si="13"/>
        <v>124319.34426229508</v>
      </c>
      <c r="AE11" s="80">
        <f>'市区町村別_在宅(医科)'!AE11</f>
        <v>2645</v>
      </c>
      <c r="AF11" s="80">
        <v>86</v>
      </c>
      <c r="AG11" s="80">
        <v>86</v>
      </c>
      <c r="AH11" s="55">
        <f t="shared" si="14"/>
        <v>3.2514177693761817E-2</v>
      </c>
      <c r="AI11" s="55">
        <f t="shared" si="15"/>
        <v>3.2514177693761817E-2</v>
      </c>
      <c r="AJ11" s="80">
        <v>12004410</v>
      </c>
      <c r="AK11" s="80">
        <v>12004410</v>
      </c>
      <c r="AL11" s="80">
        <f t="shared" si="16"/>
        <v>139586.16279069768</v>
      </c>
      <c r="AM11" s="80">
        <f t="shared" si="17"/>
        <v>139586.16279069768</v>
      </c>
      <c r="AN11" s="80">
        <f>'市区町村別_在宅(医科)'!AN11</f>
        <v>1924</v>
      </c>
      <c r="AO11" s="80">
        <v>181</v>
      </c>
      <c r="AP11" s="80">
        <v>181</v>
      </c>
      <c r="AQ11" s="55">
        <f t="shared" si="18"/>
        <v>9.407484407484408E-2</v>
      </c>
      <c r="AR11" s="55">
        <f t="shared" si="19"/>
        <v>9.407484407484408E-2</v>
      </c>
      <c r="AS11" s="80">
        <v>26597980</v>
      </c>
      <c r="AT11" s="80">
        <v>26597980</v>
      </c>
      <c r="AU11" s="80">
        <f t="shared" si="20"/>
        <v>146950.16574585636</v>
      </c>
      <c r="AV11" s="80">
        <f t="shared" si="21"/>
        <v>146950.16574585636</v>
      </c>
      <c r="AW11" s="80">
        <f>'市区町村別_在宅(医科)'!AW11</f>
        <v>999</v>
      </c>
      <c r="AX11" s="80">
        <v>168</v>
      </c>
      <c r="AY11" s="80">
        <v>168</v>
      </c>
      <c r="AZ11" s="55">
        <f t="shared" si="22"/>
        <v>0.16816816816816818</v>
      </c>
      <c r="BA11" s="55">
        <f t="shared" si="23"/>
        <v>0.16816816816816818</v>
      </c>
      <c r="BB11" s="80">
        <v>23260300</v>
      </c>
      <c r="BC11" s="80">
        <v>23260300</v>
      </c>
      <c r="BD11" s="80">
        <f t="shared" si="24"/>
        <v>138454.16666666666</v>
      </c>
      <c r="BE11" s="80">
        <f t="shared" si="25"/>
        <v>138454.16666666666</v>
      </c>
      <c r="BF11" s="80">
        <f>'市区町村別_在宅(医科)'!BF11</f>
        <v>457</v>
      </c>
      <c r="BG11" s="80">
        <v>95</v>
      </c>
      <c r="BH11" s="80">
        <v>95</v>
      </c>
      <c r="BI11" s="55">
        <f t="shared" si="26"/>
        <v>0.20787746170678337</v>
      </c>
      <c r="BJ11" s="55">
        <f t="shared" si="27"/>
        <v>0.20787746170678337</v>
      </c>
      <c r="BK11" s="80">
        <v>13619630</v>
      </c>
      <c r="BL11" s="80">
        <v>13619630</v>
      </c>
      <c r="BM11" s="80">
        <f t="shared" si="28"/>
        <v>143364.52631578947</v>
      </c>
      <c r="BN11" s="80">
        <f t="shared" si="29"/>
        <v>143364.52631578947</v>
      </c>
      <c r="BO11" s="80">
        <f>'市区町村別_在宅(医科)'!BO11</f>
        <v>9340</v>
      </c>
      <c r="BP11" s="80">
        <f t="shared" si="30"/>
        <v>593</v>
      </c>
      <c r="BQ11" s="80">
        <f t="shared" si="30"/>
        <v>593</v>
      </c>
      <c r="BR11" s="55">
        <f t="shared" si="31"/>
        <v>6.3490364025695925E-2</v>
      </c>
      <c r="BS11" s="55">
        <f t="shared" si="32"/>
        <v>6.3490364025695925E-2</v>
      </c>
      <c r="BT11" s="80">
        <f>SUM(I11,R11,AA11,AJ11,AS11,BB11,BK11)</f>
        <v>83144330</v>
      </c>
      <c r="BU11" s="80">
        <f t="shared" si="33"/>
        <v>83144330</v>
      </c>
      <c r="BV11" s="80">
        <f t="shared" si="34"/>
        <v>140209.66273187182</v>
      </c>
      <c r="BW11" s="80">
        <f t="shared" si="35"/>
        <v>140209.66273187182</v>
      </c>
      <c r="BY11" s="95">
        <v>5</v>
      </c>
      <c r="BZ11" s="24" t="s">
        <v>85</v>
      </c>
      <c r="CA11" s="155">
        <v>8822</v>
      </c>
      <c r="CB11" s="155">
        <v>535</v>
      </c>
      <c r="CC11" s="155">
        <v>535</v>
      </c>
      <c r="CD11" s="28">
        <v>6.0643844933121742E-2</v>
      </c>
      <c r="CE11" s="28">
        <v>6.0643844933121742E-2</v>
      </c>
      <c r="CF11" s="155">
        <v>59103620</v>
      </c>
      <c r="CG11" s="155">
        <v>59103620</v>
      </c>
      <c r="CH11" s="155">
        <v>110474.05607476635</v>
      </c>
      <c r="CI11" s="155">
        <v>110474.05607476635</v>
      </c>
      <c r="CK11" s="43" t="str">
        <f t="shared" si="36"/>
        <v>平野区</v>
      </c>
      <c r="CL11" s="91">
        <f t="shared" si="0"/>
        <v>8.4296812870863158E-2</v>
      </c>
      <c r="CM11" s="91">
        <f t="shared" si="37"/>
        <v>8.4000000000000005E-2</v>
      </c>
      <c r="CN11" s="91">
        <f t="shared" si="38"/>
        <v>8.0466732553320375E-2</v>
      </c>
      <c r="CO11" s="91">
        <f t="shared" si="39"/>
        <v>0.08</v>
      </c>
      <c r="CP11" s="158">
        <f t="shared" si="40"/>
        <v>0.40000000000000036</v>
      </c>
      <c r="CQ11" s="43" t="str">
        <f t="shared" si="41"/>
        <v>平野区</v>
      </c>
      <c r="CR11" s="91">
        <f t="shared" si="1"/>
        <v>8.4296812870863158E-2</v>
      </c>
      <c r="CS11" s="91">
        <f t="shared" si="42"/>
        <v>8.4000000000000005E-2</v>
      </c>
      <c r="CT11" s="91">
        <f t="shared" si="43"/>
        <v>8.0466732553320375E-2</v>
      </c>
      <c r="CU11" s="91">
        <f t="shared" si="44"/>
        <v>0.08</v>
      </c>
      <c r="CV11" s="158">
        <f t="shared" si="45"/>
        <v>0.40000000000000036</v>
      </c>
      <c r="CW11" s="44"/>
      <c r="CX11" s="91">
        <f t="shared" si="46"/>
        <v>7.4999999999999997E-2</v>
      </c>
      <c r="CY11" s="91">
        <f t="shared" si="47"/>
        <v>7.1999999999999995E-2</v>
      </c>
      <c r="CZ11" s="158">
        <f t="shared" si="48"/>
        <v>0.30000000000000027</v>
      </c>
      <c r="DA11" s="91">
        <f t="shared" si="49"/>
        <v>7.4999999999999997E-2</v>
      </c>
      <c r="DB11" s="91">
        <f t="shared" si="50"/>
        <v>7.1999999999999995E-2</v>
      </c>
      <c r="DC11" s="158">
        <f t="shared" si="51"/>
        <v>0.30000000000000027</v>
      </c>
      <c r="DD11" s="184">
        <v>0</v>
      </c>
    </row>
    <row r="12" spans="2:108" s="16" customFormat="1" ht="13.5" customHeight="1">
      <c r="B12" s="54">
        <v>6</v>
      </c>
      <c r="C12" s="24" t="s">
        <v>86</v>
      </c>
      <c r="D12" s="152">
        <f>'市区町村別_在宅(医科)'!D12</f>
        <v>13</v>
      </c>
      <c r="E12" s="80">
        <v>1</v>
      </c>
      <c r="F12" s="80">
        <v>1</v>
      </c>
      <c r="G12" s="55">
        <f t="shared" si="2"/>
        <v>7.6923076923076927E-2</v>
      </c>
      <c r="H12" s="55">
        <f t="shared" si="3"/>
        <v>7.6923076923076927E-2</v>
      </c>
      <c r="I12" s="80">
        <v>91030</v>
      </c>
      <c r="J12" s="80">
        <v>91030</v>
      </c>
      <c r="K12" s="80">
        <f t="shared" si="4"/>
        <v>91030</v>
      </c>
      <c r="L12" s="80">
        <f t="shared" si="5"/>
        <v>91030</v>
      </c>
      <c r="M12" s="155">
        <f>'市区町村別_在宅(医科)'!M12</f>
        <v>109</v>
      </c>
      <c r="N12" s="80">
        <v>17</v>
      </c>
      <c r="O12" s="80">
        <v>17</v>
      </c>
      <c r="P12" s="55">
        <f t="shared" si="6"/>
        <v>0.15596330275229359</v>
      </c>
      <c r="Q12" s="55">
        <f t="shared" si="7"/>
        <v>0.15596330275229359</v>
      </c>
      <c r="R12" s="80">
        <v>3446760</v>
      </c>
      <c r="S12" s="80">
        <v>3446760</v>
      </c>
      <c r="T12" s="80">
        <f t="shared" si="8"/>
        <v>202750.58823529413</v>
      </c>
      <c r="U12" s="80">
        <f t="shared" si="9"/>
        <v>202750.58823529413</v>
      </c>
      <c r="V12" s="155">
        <f>'市区町村別_在宅(医科)'!V12</f>
        <v>4154</v>
      </c>
      <c r="W12" s="80">
        <v>91</v>
      </c>
      <c r="X12" s="80">
        <v>91</v>
      </c>
      <c r="Y12" s="55">
        <f t="shared" si="10"/>
        <v>2.1906596051998073E-2</v>
      </c>
      <c r="Z12" s="55">
        <f t="shared" si="11"/>
        <v>2.1906596051998073E-2</v>
      </c>
      <c r="AA12" s="80">
        <v>14657320</v>
      </c>
      <c r="AB12" s="80">
        <v>14657320</v>
      </c>
      <c r="AC12" s="80">
        <f t="shared" si="12"/>
        <v>161069.45054945056</v>
      </c>
      <c r="AD12" s="80">
        <f t="shared" si="13"/>
        <v>161069.45054945056</v>
      </c>
      <c r="AE12" s="80">
        <f>'市区町村別_在宅(医科)'!AE12</f>
        <v>3871</v>
      </c>
      <c r="AF12" s="80">
        <v>190</v>
      </c>
      <c r="AG12" s="80">
        <v>190</v>
      </c>
      <c r="AH12" s="55">
        <f t="shared" si="14"/>
        <v>4.908292430896409E-2</v>
      </c>
      <c r="AI12" s="55">
        <f t="shared" si="15"/>
        <v>4.908292430896409E-2</v>
      </c>
      <c r="AJ12" s="80">
        <v>27293680</v>
      </c>
      <c r="AK12" s="80">
        <v>27293680</v>
      </c>
      <c r="AL12" s="80">
        <f t="shared" si="16"/>
        <v>143650.94736842104</v>
      </c>
      <c r="AM12" s="80">
        <f t="shared" si="17"/>
        <v>143650.94736842104</v>
      </c>
      <c r="AN12" s="80">
        <f>'市区町村別_在宅(医科)'!AN12</f>
        <v>2775</v>
      </c>
      <c r="AO12" s="80">
        <v>247</v>
      </c>
      <c r="AP12" s="80">
        <v>247</v>
      </c>
      <c r="AQ12" s="55">
        <f t="shared" si="18"/>
        <v>8.9009009009009016E-2</v>
      </c>
      <c r="AR12" s="55">
        <f t="shared" si="19"/>
        <v>8.9009009009009016E-2</v>
      </c>
      <c r="AS12" s="80">
        <v>35162380</v>
      </c>
      <c r="AT12" s="80">
        <v>35162380</v>
      </c>
      <c r="AU12" s="80">
        <f t="shared" si="20"/>
        <v>142357.81376518219</v>
      </c>
      <c r="AV12" s="80">
        <f t="shared" si="21"/>
        <v>142357.81376518219</v>
      </c>
      <c r="AW12" s="80">
        <f>'市区町村別_在宅(医科)'!AW12</f>
        <v>1352</v>
      </c>
      <c r="AX12" s="80">
        <v>240</v>
      </c>
      <c r="AY12" s="80">
        <v>240</v>
      </c>
      <c r="AZ12" s="55">
        <f t="shared" si="22"/>
        <v>0.17751479289940827</v>
      </c>
      <c r="BA12" s="55">
        <f t="shared" si="23"/>
        <v>0.17751479289940827</v>
      </c>
      <c r="BB12" s="80">
        <v>34194320</v>
      </c>
      <c r="BC12" s="80">
        <v>34194320</v>
      </c>
      <c r="BD12" s="80">
        <f t="shared" si="24"/>
        <v>142476.33333333334</v>
      </c>
      <c r="BE12" s="80">
        <f t="shared" si="25"/>
        <v>142476.33333333334</v>
      </c>
      <c r="BF12" s="80">
        <f>'市区町村別_在宅(医科)'!BF12</f>
        <v>500</v>
      </c>
      <c r="BG12" s="80">
        <v>105</v>
      </c>
      <c r="BH12" s="80">
        <v>105</v>
      </c>
      <c r="BI12" s="55">
        <f t="shared" si="26"/>
        <v>0.21</v>
      </c>
      <c r="BJ12" s="55">
        <f t="shared" si="27"/>
        <v>0.21</v>
      </c>
      <c r="BK12" s="80">
        <v>14571490</v>
      </c>
      <c r="BL12" s="80">
        <v>14571490</v>
      </c>
      <c r="BM12" s="80">
        <f t="shared" si="28"/>
        <v>138776.09523809524</v>
      </c>
      <c r="BN12" s="80">
        <f t="shared" si="29"/>
        <v>138776.09523809524</v>
      </c>
      <c r="BO12" s="80">
        <f>'市区町村別_在宅(医科)'!BO12</f>
        <v>12774</v>
      </c>
      <c r="BP12" s="80">
        <f t="shared" si="30"/>
        <v>891</v>
      </c>
      <c r="BQ12" s="80">
        <f t="shared" si="30"/>
        <v>891</v>
      </c>
      <c r="BR12" s="55">
        <f t="shared" si="31"/>
        <v>6.9751056834194455E-2</v>
      </c>
      <c r="BS12" s="55">
        <f t="shared" si="32"/>
        <v>6.9751056834194455E-2</v>
      </c>
      <c r="BT12" s="80">
        <f t="shared" si="33"/>
        <v>129416980</v>
      </c>
      <c r="BU12" s="80">
        <f t="shared" si="33"/>
        <v>129416980</v>
      </c>
      <c r="BV12" s="80">
        <f t="shared" si="34"/>
        <v>145249.13580246913</v>
      </c>
      <c r="BW12" s="80">
        <f t="shared" si="35"/>
        <v>145249.13580246913</v>
      </c>
      <c r="BY12" s="95">
        <v>6</v>
      </c>
      <c r="BZ12" s="24" t="s">
        <v>86</v>
      </c>
      <c r="CA12" s="155">
        <v>12352</v>
      </c>
      <c r="CB12" s="155">
        <v>765</v>
      </c>
      <c r="CC12" s="155">
        <v>765</v>
      </c>
      <c r="CD12" s="28">
        <v>6.1933290155440412E-2</v>
      </c>
      <c r="CE12" s="28">
        <v>6.1933290155440412E-2</v>
      </c>
      <c r="CF12" s="155">
        <v>91550430</v>
      </c>
      <c r="CG12" s="155">
        <v>91550430</v>
      </c>
      <c r="CH12" s="155">
        <v>119673.76470588235</v>
      </c>
      <c r="CI12" s="155">
        <v>119673.76470588235</v>
      </c>
      <c r="CK12" s="43" t="str">
        <f t="shared" si="36"/>
        <v>田尻町</v>
      </c>
      <c r="CL12" s="91">
        <f t="shared" si="0"/>
        <v>8.4278768233387355E-2</v>
      </c>
      <c r="CM12" s="91">
        <f t="shared" si="37"/>
        <v>8.4000000000000005E-2</v>
      </c>
      <c r="CN12" s="91">
        <f t="shared" si="38"/>
        <v>8.3123425692695208E-2</v>
      </c>
      <c r="CO12" s="91">
        <f t="shared" si="39"/>
        <v>8.3000000000000004E-2</v>
      </c>
      <c r="CP12" s="158">
        <f t="shared" si="40"/>
        <v>0.10000000000000009</v>
      </c>
      <c r="CQ12" s="43" t="str">
        <f t="shared" si="41"/>
        <v>田尻町</v>
      </c>
      <c r="CR12" s="91">
        <f t="shared" si="1"/>
        <v>8.4278768233387355E-2</v>
      </c>
      <c r="CS12" s="91">
        <f t="shared" si="42"/>
        <v>8.4000000000000005E-2</v>
      </c>
      <c r="CT12" s="91">
        <f t="shared" si="43"/>
        <v>8.3123425692695208E-2</v>
      </c>
      <c r="CU12" s="91">
        <f t="shared" si="44"/>
        <v>8.3000000000000004E-2</v>
      </c>
      <c r="CV12" s="158">
        <f t="shared" si="45"/>
        <v>0.10000000000000009</v>
      </c>
      <c r="CW12" s="44"/>
      <c r="CX12" s="91">
        <f t="shared" si="46"/>
        <v>7.4999999999999997E-2</v>
      </c>
      <c r="CY12" s="91">
        <f t="shared" si="47"/>
        <v>7.1999999999999995E-2</v>
      </c>
      <c r="CZ12" s="158">
        <f t="shared" si="48"/>
        <v>0.30000000000000027</v>
      </c>
      <c r="DA12" s="91">
        <f t="shared" si="49"/>
        <v>7.4999999999999997E-2</v>
      </c>
      <c r="DB12" s="91">
        <f t="shared" si="50"/>
        <v>7.1999999999999995E-2</v>
      </c>
      <c r="DC12" s="158">
        <f t="shared" si="51"/>
        <v>0.30000000000000027</v>
      </c>
      <c r="DD12" s="184">
        <v>0</v>
      </c>
    </row>
    <row r="13" spans="2:108" s="16" customFormat="1" ht="13.5" customHeight="1">
      <c r="B13" s="54">
        <v>7</v>
      </c>
      <c r="C13" s="24" t="s">
        <v>87</v>
      </c>
      <c r="D13" s="152">
        <f>'市区町村別_在宅(医科)'!D13</f>
        <v>25</v>
      </c>
      <c r="E13" s="80">
        <v>2</v>
      </c>
      <c r="F13" s="80">
        <v>2</v>
      </c>
      <c r="G13" s="55">
        <f t="shared" si="2"/>
        <v>0.08</v>
      </c>
      <c r="H13" s="55">
        <f t="shared" si="3"/>
        <v>0.08</v>
      </c>
      <c r="I13" s="80">
        <v>72870</v>
      </c>
      <c r="J13" s="80">
        <v>72870</v>
      </c>
      <c r="K13" s="80">
        <f t="shared" si="4"/>
        <v>36435</v>
      </c>
      <c r="L13" s="80">
        <f t="shared" si="5"/>
        <v>36435</v>
      </c>
      <c r="M13" s="155">
        <f>'市区町村別_在宅(医科)'!M13</f>
        <v>108</v>
      </c>
      <c r="N13" s="80">
        <v>10</v>
      </c>
      <c r="O13" s="80">
        <v>10</v>
      </c>
      <c r="P13" s="55">
        <f t="shared" si="6"/>
        <v>9.2592592592592587E-2</v>
      </c>
      <c r="Q13" s="55">
        <f t="shared" si="7"/>
        <v>9.2592592592592587E-2</v>
      </c>
      <c r="R13" s="80">
        <v>2421080</v>
      </c>
      <c r="S13" s="80">
        <v>2421080</v>
      </c>
      <c r="T13" s="80">
        <f t="shared" si="8"/>
        <v>242108</v>
      </c>
      <c r="U13" s="80">
        <f t="shared" si="9"/>
        <v>242108</v>
      </c>
      <c r="V13" s="155">
        <f>'市区町村別_在宅(医科)'!V13</f>
        <v>3947</v>
      </c>
      <c r="W13" s="80">
        <v>92</v>
      </c>
      <c r="X13" s="80">
        <v>91</v>
      </c>
      <c r="Y13" s="55">
        <f t="shared" si="10"/>
        <v>2.3308842158601469E-2</v>
      </c>
      <c r="Z13" s="55">
        <f t="shared" si="11"/>
        <v>2.3055485178616671E-2</v>
      </c>
      <c r="AA13" s="80">
        <v>14106110</v>
      </c>
      <c r="AB13" s="80">
        <v>14089920</v>
      </c>
      <c r="AC13" s="80">
        <f t="shared" si="12"/>
        <v>153327.28260869565</v>
      </c>
      <c r="AD13" s="80">
        <f t="shared" si="13"/>
        <v>154834.28571428571</v>
      </c>
      <c r="AE13" s="80">
        <f>'市区町村別_在宅(医科)'!AE13</f>
        <v>3441</v>
      </c>
      <c r="AF13" s="80">
        <v>146</v>
      </c>
      <c r="AG13" s="80">
        <v>146</v>
      </c>
      <c r="AH13" s="55">
        <f t="shared" si="14"/>
        <v>4.2429526300494042E-2</v>
      </c>
      <c r="AI13" s="55">
        <f t="shared" si="15"/>
        <v>4.2429526300494042E-2</v>
      </c>
      <c r="AJ13" s="80">
        <v>20984620</v>
      </c>
      <c r="AK13" s="80">
        <v>20984620</v>
      </c>
      <c r="AL13" s="80">
        <f t="shared" si="16"/>
        <v>143730.27397260274</v>
      </c>
      <c r="AM13" s="80">
        <f t="shared" si="17"/>
        <v>143730.27397260274</v>
      </c>
      <c r="AN13" s="80">
        <f>'市区町村別_在宅(医科)'!AN13</f>
        <v>2350</v>
      </c>
      <c r="AO13" s="80">
        <v>227</v>
      </c>
      <c r="AP13" s="80">
        <v>227</v>
      </c>
      <c r="AQ13" s="55">
        <f t="shared" si="18"/>
        <v>9.6595744680851067E-2</v>
      </c>
      <c r="AR13" s="55">
        <f t="shared" si="19"/>
        <v>9.6595744680851067E-2</v>
      </c>
      <c r="AS13" s="80">
        <v>32290410</v>
      </c>
      <c r="AT13" s="80">
        <v>32290410</v>
      </c>
      <c r="AU13" s="80">
        <f t="shared" si="20"/>
        <v>142248.50220264317</v>
      </c>
      <c r="AV13" s="80">
        <f t="shared" si="21"/>
        <v>142248.50220264317</v>
      </c>
      <c r="AW13" s="80">
        <f>'市区町村別_在宅(医科)'!AW13</f>
        <v>1168</v>
      </c>
      <c r="AX13" s="80">
        <v>201</v>
      </c>
      <c r="AY13" s="80">
        <v>201</v>
      </c>
      <c r="AZ13" s="55">
        <f t="shared" si="22"/>
        <v>0.1720890410958904</v>
      </c>
      <c r="BA13" s="55">
        <f t="shared" si="23"/>
        <v>0.1720890410958904</v>
      </c>
      <c r="BB13" s="80">
        <v>28134060</v>
      </c>
      <c r="BC13" s="80">
        <v>28134060</v>
      </c>
      <c r="BD13" s="80">
        <f t="shared" si="24"/>
        <v>139970.44776119402</v>
      </c>
      <c r="BE13" s="80">
        <f t="shared" si="25"/>
        <v>139970.44776119402</v>
      </c>
      <c r="BF13" s="80">
        <f>'市区町村別_在宅(医科)'!BF13</f>
        <v>423</v>
      </c>
      <c r="BG13" s="80">
        <v>93</v>
      </c>
      <c r="BH13" s="80">
        <v>93</v>
      </c>
      <c r="BI13" s="55">
        <f t="shared" si="26"/>
        <v>0.21985815602836881</v>
      </c>
      <c r="BJ13" s="55">
        <f t="shared" si="27"/>
        <v>0.21985815602836881</v>
      </c>
      <c r="BK13" s="80">
        <v>11002520</v>
      </c>
      <c r="BL13" s="80">
        <v>11002520</v>
      </c>
      <c r="BM13" s="80">
        <f t="shared" si="28"/>
        <v>118306.66666666667</v>
      </c>
      <c r="BN13" s="80">
        <f t="shared" si="29"/>
        <v>118306.66666666667</v>
      </c>
      <c r="BO13" s="80">
        <f>'市区町村別_在宅(医科)'!BO13</f>
        <v>11462</v>
      </c>
      <c r="BP13" s="80">
        <f t="shared" si="30"/>
        <v>771</v>
      </c>
      <c r="BQ13" s="80">
        <f t="shared" si="30"/>
        <v>770</v>
      </c>
      <c r="BR13" s="55">
        <f t="shared" si="31"/>
        <v>6.7265747688012564E-2</v>
      </c>
      <c r="BS13" s="55">
        <f t="shared" si="32"/>
        <v>6.71785028790787E-2</v>
      </c>
      <c r="BT13" s="80">
        <f t="shared" si="33"/>
        <v>109011670</v>
      </c>
      <c r="BU13" s="80">
        <f t="shared" si="33"/>
        <v>108995480</v>
      </c>
      <c r="BV13" s="80">
        <f t="shared" si="34"/>
        <v>141389.97405966278</v>
      </c>
      <c r="BW13" s="80">
        <f t="shared" si="35"/>
        <v>141552.57142857142</v>
      </c>
      <c r="BY13" s="95">
        <v>7</v>
      </c>
      <c r="BZ13" s="24" t="s">
        <v>87</v>
      </c>
      <c r="CA13" s="155">
        <v>11002</v>
      </c>
      <c r="CB13" s="155">
        <v>746</v>
      </c>
      <c r="CC13" s="155">
        <v>746</v>
      </c>
      <c r="CD13" s="28">
        <v>6.7805853481185244E-2</v>
      </c>
      <c r="CE13" s="28">
        <v>6.7805853481185244E-2</v>
      </c>
      <c r="CF13" s="155">
        <v>90855860</v>
      </c>
      <c r="CG13" s="155">
        <v>90855860</v>
      </c>
      <c r="CH13" s="155">
        <v>121790.69705093834</v>
      </c>
      <c r="CI13" s="155">
        <v>121790.69705093834</v>
      </c>
      <c r="CK13" s="43" t="str">
        <f t="shared" si="36"/>
        <v>北区</v>
      </c>
      <c r="CL13" s="91">
        <f t="shared" si="0"/>
        <v>8.4059562204076024E-2</v>
      </c>
      <c r="CM13" s="91">
        <f t="shared" si="37"/>
        <v>8.4000000000000005E-2</v>
      </c>
      <c r="CN13" s="91">
        <f t="shared" si="38"/>
        <v>7.9676337658550811E-2</v>
      </c>
      <c r="CO13" s="91">
        <f t="shared" si="39"/>
        <v>0.08</v>
      </c>
      <c r="CP13" s="158">
        <f t="shared" si="40"/>
        <v>0.40000000000000036</v>
      </c>
      <c r="CQ13" s="43" t="str">
        <f t="shared" si="41"/>
        <v>北区</v>
      </c>
      <c r="CR13" s="91">
        <f t="shared" si="1"/>
        <v>8.3990942153297193E-2</v>
      </c>
      <c r="CS13" s="91">
        <f t="shared" si="42"/>
        <v>8.4000000000000005E-2</v>
      </c>
      <c r="CT13" s="91">
        <f t="shared" si="43"/>
        <v>7.9676337658550811E-2</v>
      </c>
      <c r="CU13" s="91">
        <f t="shared" si="44"/>
        <v>0.08</v>
      </c>
      <c r="CV13" s="158">
        <f t="shared" si="45"/>
        <v>0.40000000000000036</v>
      </c>
      <c r="CW13" s="44"/>
      <c r="CX13" s="91">
        <f t="shared" si="46"/>
        <v>7.4999999999999997E-2</v>
      </c>
      <c r="CY13" s="91">
        <f t="shared" si="47"/>
        <v>7.1999999999999995E-2</v>
      </c>
      <c r="CZ13" s="158">
        <f t="shared" si="48"/>
        <v>0.30000000000000027</v>
      </c>
      <c r="DA13" s="91">
        <f t="shared" si="49"/>
        <v>7.4999999999999997E-2</v>
      </c>
      <c r="DB13" s="91">
        <f t="shared" si="50"/>
        <v>7.1999999999999995E-2</v>
      </c>
      <c r="DC13" s="158">
        <f t="shared" si="51"/>
        <v>0.30000000000000027</v>
      </c>
      <c r="DD13" s="184">
        <v>0</v>
      </c>
    </row>
    <row r="14" spans="2:108" s="16" customFormat="1" ht="13.5" customHeight="1">
      <c r="B14" s="54">
        <v>8</v>
      </c>
      <c r="C14" s="24" t="s">
        <v>52</v>
      </c>
      <c r="D14" s="152">
        <f>'市区町村別_在宅(医科)'!D14</f>
        <v>11</v>
      </c>
      <c r="E14" s="80">
        <v>2</v>
      </c>
      <c r="F14" s="80">
        <v>2</v>
      </c>
      <c r="G14" s="55">
        <f t="shared" si="2"/>
        <v>0.18181818181818182</v>
      </c>
      <c r="H14" s="55">
        <f t="shared" si="3"/>
        <v>0.18181818181818182</v>
      </c>
      <c r="I14" s="80">
        <v>80930</v>
      </c>
      <c r="J14" s="80">
        <v>80930</v>
      </c>
      <c r="K14" s="80">
        <f t="shared" si="4"/>
        <v>40465</v>
      </c>
      <c r="L14" s="80">
        <f t="shared" si="5"/>
        <v>40465</v>
      </c>
      <c r="M14" s="155">
        <f>'市区町村別_在宅(医科)'!M14</f>
        <v>61</v>
      </c>
      <c r="N14" s="80">
        <v>5</v>
      </c>
      <c r="O14" s="80">
        <v>5</v>
      </c>
      <c r="P14" s="55">
        <f t="shared" si="6"/>
        <v>8.1967213114754092E-2</v>
      </c>
      <c r="Q14" s="55">
        <f t="shared" si="7"/>
        <v>8.1967213114754092E-2</v>
      </c>
      <c r="R14" s="80">
        <v>372240</v>
      </c>
      <c r="S14" s="80">
        <v>372240</v>
      </c>
      <c r="T14" s="80">
        <f t="shared" si="8"/>
        <v>74448</v>
      </c>
      <c r="U14" s="80">
        <f t="shared" si="9"/>
        <v>74448</v>
      </c>
      <c r="V14" s="155">
        <f>'市区町村別_在宅(医科)'!V14</f>
        <v>3089</v>
      </c>
      <c r="W14" s="80">
        <v>76</v>
      </c>
      <c r="X14" s="80">
        <v>76</v>
      </c>
      <c r="Y14" s="55">
        <f t="shared" si="10"/>
        <v>2.4603431531239884E-2</v>
      </c>
      <c r="Z14" s="55">
        <f t="shared" si="11"/>
        <v>2.4603431531239884E-2</v>
      </c>
      <c r="AA14" s="80">
        <v>10184420</v>
      </c>
      <c r="AB14" s="80">
        <v>10184420</v>
      </c>
      <c r="AC14" s="80">
        <f t="shared" si="12"/>
        <v>134005.52631578947</v>
      </c>
      <c r="AD14" s="80">
        <f t="shared" si="13"/>
        <v>134005.52631578947</v>
      </c>
      <c r="AE14" s="80">
        <f>'市区町村別_在宅(医科)'!AE14</f>
        <v>2561</v>
      </c>
      <c r="AF14" s="80">
        <v>122</v>
      </c>
      <c r="AG14" s="80">
        <v>122</v>
      </c>
      <c r="AH14" s="55">
        <f t="shared" si="14"/>
        <v>4.7637641546270988E-2</v>
      </c>
      <c r="AI14" s="55">
        <f t="shared" si="15"/>
        <v>4.7637641546270988E-2</v>
      </c>
      <c r="AJ14" s="80">
        <v>14915350</v>
      </c>
      <c r="AK14" s="80">
        <v>14915350</v>
      </c>
      <c r="AL14" s="80">
        <f t="shared" si="16"/>
        <v>122256.96721311475</v>
      </c>
      <c r="AM14" s="80">
        <f t="shared" si="17"/>
        <v>122256.96721311475</v>
      </c>
      <c r="AN14" s="80">
        <f>'市区町村別_在宅(医科)'!AN14</f>
        <v>2070</v>
      </c>
      <c r="AO14" s="80">
        <v>199</v>
      </c>
      <c r="AP14" s="80">
        <v>199</v>
      </c>
      <c r="AQ14" s="55">
        <f t="shared" si="18"/>
        <v>9.6135265700483086E-2</v>
      </c>
      <c r="AR14" s="55">
        <f t="shared" si="19"/>
        <v>9.6135265700483086E-2</v>
      </c>
      <c r="AS14" s="80">
        <v>23403450</v>
      </c>
      <c r="AT14" s="80">
        <v>23403450</v>
      </c>
      <c r="AU14" s="80">
        <f t="shared" si="20"/>
        <v>117605.27638190954</v>
      </c>
      <c r="AV14" s="80">
        <f t="shared" si="21"/>
        <v>117605.27638190954</v>
      </c>
      <c r="AW14" s="80">
        <f>'市区町村別_在宅(医科)'!AW14</f>
        <v>1200</v>
      </c>
      <c r="AX14" s="80">
        <v>220</v>
      </c>
      <c r="AY14" s="80">
        <v>220</v>
      </c>
      <c r="AZ14" s="55">
        <f t="shared" si="22"/>
        <v>0.18333333333333332</v>
      </c>
      <c r="BA14" s="55">
        <f t="shared" si="23"/>
        <v>0.18333333333333332</v>
      </c>
      <c r="BB14" s="80">
        <v>28555480</v>
      </c>
      <c r="BC14" s="80">
        <v>28555480</v>
      </c>
      <c r="BD14" s="80">
        <f t="shared" si="24"/>
        <v>129797.63636363637</v>
      </c>
      <c r="BE14" s="80">
        <f t="shared" si="25"/>
        <v>129797.63636363637</v>
      </c>
      <c r="BF14" s="80">
        <f>'市区町村別_在宅(医科)'!BF14</f>
        <v>533</v>
      </c>
      <c r="BG14" s="80">
        <v>128</v>
      </c>
      <c r="BH14" s="80">
        <v>128</v>
      </c>
      <c r="BI14" s="55">
        <f t="shared" si="26"/>
        <v>0.24015009380863039</v>
      </c>
      <c r="BJ14" s="55">
        <f t="shared" si="27"/>
        <v>0.24015009380863039</v>
      </c>
      <c r="BK14" s="80">
        <v>16640220</v>
      </c>
      <c r="BL14" s="80">
        <v>16640220</v>
      </c>
      <c r="BM14" s="80">
        <f t="shared" si="28"/>
        <v>130001.71875</v>
      </c>
      <c r="BN14" s="80">
        <f t="shared" si="29"/>
        <v>130001.71875</v>
      </c>
      <c r="BO14" s="80">
        <f>'市区町村別_在宅(医科)'!BO14</f>
        <v>9525</v>
      </c>
      <c r="BP14" s="80">
        <f t="shared" si="30"/>
        <v>752</v>
      </c>
      <c r="BQ14" s="80">
        <f t="shared" si="30"/>
        <v>752</v>
      </c>
      <c r="BR14" s="55">
        <f t="shared" si="31"/>
        <v>7.8950131233595802E-2</v>
      </c>
      <c r="BS14" s="55">
        <f t="shared" si="32"/>
        <v>7.8950131233595802E-2</v>
      </c>
      <c r="BT14" s="80">
        <f t="shared" si="33"/>
        <v>94152090</v>
      </c>
      <c r="BU14" s="80">
        <f t="shared" si="33"/>
        <v>94152090</v>
      </c>
      <c r="BV14" s="80">
        <f t="shared" si="34"/>
        <v>125202.24734042553</v>
      </c>
      <c r="BW14" s="80">
        <f t="shared" si="35"/>
        <v>125202.24734042553</v>
      </c>
      <c r="BY14" s="95">
        <v>8</v>
      </c>
      <c r="BZ14" s="24" t="s">
        <v>52</v>
      </c>
      <c r="CA14" s="155">
        <v>9040</v>
      </c>
      <c r="CB14" s="155">
        <v>649</v>
      </c>
      <c r="CC14" s="155">
        <v>649</v>
      </c>
      <c r="CD14" s="28">
        <v>7.1792035398230092E-2</v>
      </c>
      <c r="CE14" s="28">
        <v>7.1792035398230092E-2</v>
      </c>
      <c r="CF14" s="155">
        <v>77557750</v>
      </c>
      <c r="CG14" s="155">
        <v>77557750</v>
      </c>
      <c r="CH14" s="155">
        <v>119503.46687211093</v>
      </c>
      <c r="CI14" s="155">
        <v>119503.46687211093</v>
      </c>
      <c r="CK14" s="43" t="str">
        <f t="shared" si="36"/>
        <v>阿倍野区</v>
      </c>
      <c r="CL14" s="91">
        <f t="shared" si="0"/>
        <v>8.3371246587807091E-2</v>
      </c>
      <c r="CM14" s="91">
        <f t="shared" si="37"/>
        <v>8.3000000000000004E-2</v>
      </c>
      <c r="CN14" s="91">
        <f t="shared" si="38"/>
        <v>7.7072653349832071E-2</v>
      </c>
      <c r="CO14" s="91">
        <f t="shared" si="39"/>
        <v>7.6999999999999999E-2</v>
      </c>
      <c r="CP14" s="158">
        <f t="shared" si="40"/>
        <v>0.60000000000000053</v>
      </c>
      <c r="CQ14" s="43" t="str">
        <f t="shared" si="41"/>
        <v>阿倍野区</v>
      </c>
      <c r="CR14" s="91">
        <f t="shared" si="1"/>
        <v>8.3257506824385805E-2</v>
      </c>
      <c r="CS14" s="91">
        <f t="shared" si="42"/>
        <v>8.3000000000000004E-2</v>
      </c>
      <c r="CT14" s="91">
        <f t="shared" si="43"/>
        <v>7.7013729302928519E-2</v>
      </c>
      <c r="CU14" s="91">
        <f t="shared" si="44"/>
        <v>7.6999999999999999E-2</v>
      </c>
      <c r="CV14" s="158">
        <f t="shared" si="45"/>
        <v>0.60000000000000053</v>
      </c>
      <c r="CW14" s="44"/>
      <c r="CX14" s="91">
        <f t="shared" si="46"/>
        <v>7.4999999999999997E-2</v>
      </c>
      <c r="CY14" s="91">
        <f t="shared" si="47"/>
        <v>7.1999999999999995E-2</v>
      </c>
      <c r="CZ14" s="158">
        <f t="shared" si="48"/>
        <v>0.30000000000000027</v>
      </c>
      <c r="DA14" s="91">
        <f t="shared" si="49"/>
        <v>7.4999999999999997E-2</v>
      </c>
      <c r="DB14" s="91">
        <f t="shared" si="50"/>
        <v>7.1999999999999995E-2</v>
      </c>
      <c r="DC14" s="158">
        <f t="shared" si="51"/>
        <v>0.30000000000000027</v>
      </c>
      <c r="DD14" s="184">
        <v>0</v>
      </c>
    </row>
    <row r="15" spans="2:108" s="16" customFormat="1" ht="13.5" customHeight="1">
      <c r="B15" s="54">
        <v>9</v>
      </c>
      <c r="C15" s="24" t="s">
        <v>88</v>
      </c>
      <c r="D15" s="152">
        <f>'市区町村別_在宅(医科)'!D15</f>
        <v>5</v>
      </c>
      <c r="E15" s="80">
        <v>1</v>
      </c>
      <c r="F15" s="80">
        <v>1</v>
      </c>
      <c r="G15" s="55">
        <f t="shared" si="2"/>
        <v>0.2</v>
      </c>
      <c r="H15" s="55">
        <f t="shared" si="3"/>
        <v>0.2</v>
      </c>
      <c r="I15" s="80">
        <v>613430</v>
      </c>
      <c r="J15" s="80">
        <v>613430</v>
      </c>
      <c r="K15" s="80">
        <f t="shared" si="4"/>
        <v>613430</v>
      </c>
      <c r="L15" s="80">
        <f t="shared" si="5"/>
        <v>613430</v>
      </c>
      <c r="M15" s="155">
        <f>'市区町村別_在宅(医科)'!M15</f>
        <v>41</v>
      </c>
      <c r="N15" s="80">
        <v>3</v>
      </c>
      <c r="O15" s="80">
        <v>3</v>
      </c>
      <c r="P15" s="55">
        <f t="shared" si="6"/>
        <v>7.3170731707317069E-2</v>
      </c>
      <c r="Q15" s="55">
        <f t="shared" si="7"/>
        <v>7.3170731707317069E-2</v>
      </c>
      <c r="R15" s="80">
        <v>723900</v>
      </c>
      <c r="S15" s="80">
        <v>723900</v>
      </c>
      <c r="T15" s="80">
        <f t="shared" si="8"/>
        <v>241300</v>
      </c>
      <c r="U15" s="80">
        <f t="shared" si="9"/>
        <v>241300</v>
      </c>
      <c r="V15" s="155">
        <f>'市区町村別_在宅(医科)'!V15</f>
        <v>2062</v>
      </c>
      <c r="W15" s="80">
        <v>54</v>
      </c>
      <c r="X15" s="80">
        <v>54</v>
      </c>
      <c r="Y15" s="55">
        <f t="shared" si="10"/>
        <v>2.6188166828322017E-2</v>
      </c>
      <c r="Z15" s="55">
        <f t="shared" si="11"/>
        <v>2.6188166828322017E-2</v>
      </c>
      <c r="AA15" s="80">
        <v>6608970</v>
      </c>
      <c r="AB15" s="80">
        <v>6608970</v>
      </c>
      <c r="AC15" s="80">
        <f t="shared" si="12"/>
        <v>122388.33333333333</v>
      </c>
      <c r="AD15" s="80">
        <f t="shared" si="13"/>
        <v>122388.33333333333</v>
      </c>
      <c r="AE15" s="80">
        <f>'市区町村別_在宅(医科)'!AE15</f>
        <v>1776</v>
      </c>
      <c r="AF15" s="80">
        <v>70</v>
      </c>
      <c r="AG15" s="80">
        <v>70</v>
      </c>
      <c r="AH15" s="55">
        <f t="shared" si="14"/>
        <v>3.9414414414414414E-2</v>
      </c>
      <c r="AI15" s="55">
        <f t="shared" si="15"/>
        <v>3.9414414414414414E-2</v>
      </c>
      <c r="AJ15" s="80">
        <v>10339310</v>
      </c>
      <c r="AK15" s="80">
        <v>10339310</v>
      </c>
      <c r="AL15" s="80">
        <f t="shared" si="16"/>
        <v>147704.42857142858</v>
      </c>
      <c r="AM15" s="80">
        <f t="shared" si="17"/>
        <v>147704.42857142858</v>
      </c>
      <c r="AN15" s="80">
        <f>'市区町村別_在宅(医科)'!AN15</f>
        <v>1338</v>
      </c>
      <c r="AO15" s="80">
        <v>134</v>
      </c>
      <c r="AP15" s="80">
        <v>134</v>
      </c>
      <c r="AQ15" s="55">
        <f t="shared" si="18"/>
        <v>0.10014947683109118</v>
      </c>
      <c r="AR15" s="55">
        <f t="shared" si="19"/>
        <v>0.10014947683109118</v>
      </c>
      <c r="AS15" s="80">
        <v>20126530</v>
      </c>
      <c r="AT15" s="80">
        <v>20126530</v>
      </c>
      <c r="AU15" s="80">
        <f t="shared" si="20"/>
        <v>150197.98507462686</v>
      </c>
      <c r="AV15" s="80">
        <f t="shared" si="21"/>
        <v>150197.98507462686</v>
      </c>
      <c r="AW15" s="80">
        <f>'市区町村別_在宅(医科)'!AW15</f>
        <v>692</v>
      </c>
      <c r="AX15" s="80">
        <v>106</v>
      </c>
      <c r="AY15" s="80">
        <v>106</v>
      </c>
      <c r="AZ15" s="55">
        <f t="shared" si="22"/>
        <v>0.15317919075144509</v>
      </c>
      <c r="BA15" s="55">
        <f t="shared" si="23"/>
        <v>0.15317919075144509</v>
      </c>
      <c r="BB15" s="80">
        <v>15409640</v>
      </c>
      <c r="BC15" s="80">
        <v>15409640</v>
      </c>
      <c r="BD15" s="80">
        <f t="shared" si="24"/>
        <v>145373.96226415093</v>
      </c>
      <c r="BE15" s="80">
        <f t="shared" si="25"/>
        <v>145373.96226415093</v>
      </c>
      <c r="BF15" s="80">
        <f>'市区町村別_在宅(医科)'!BF15</f>
        <v>293</v>
      </c>
      <c r="BG15" s="80">
        <v>65</v>
      </c>
      <c r="BH15" s="80">
        <v>65</v>
      </c>
      <c r="BI15" s="55">
        <f t="shared" si="26"/>
        <v>0.22184300341296928</v>
      </c>
      <c r="BJ15" s="55">
        <f t="shared" si="27"/>
        <v>0.22184300341296928</v>
      </c>
      <c r="BK15" s="80">
        <v>9752360</v>
      </c>
      <c r="BL15" s="80">
        <v>9752360</v>
      </c>
      <c r="BM15" s="80">
        <f t="shared" si="28"/>
        <v>150036.30769230769</v>
      </c>
      <c r="BN15" s="80">
        <f t="shared" si="29"/>
        <v>150036.30769230769</v>
      </c>
      <c r="BO15" s="80">
        <f>'市区町村別_在宅(医科)'!BO15</f>
        <v>6207</v>
      </c>
      <c r="BP15" s="80">
        <f t="shared" si="30"/>
        <v>433</v>
      </c>
      <c r="BQ15" s="80">
        <f t="shared" si="30"/>
        <v>433</v>
      </c>
      <c r="BR15" s="55">
        <f t="shared" si="31"/>
        <v>6.9759948445303685E-2</v>
      </c>
      <c r="BS15" s="55">
        <f t="shared" si="32"/>
        <v>6.9759948445303685E-2</v>
      </c>
      <c r="BT15" s="80">
        <f t="shared" si="33"/>
        <v>63574140</v>
      </c>
      <c r="BU15" s="80">
        <f t="shared" si="33"/>
        <v>63574140</v>
      </c>
      <c r="BV15" s="80">
        <f t="shared" si="34"/>
        <v>146822.49422632795</v>
      </c>
      <c r="BW15" s="80">
        <f t="shared" si="35"/>
        <v>146822.49422632795</v>
      </c>
      <c r="BY15" s="95">
        <v>9</v>
      </c>
      <c r="BZ15" s="24" t="s">
        <v>88</v>
      </c>
      <c r="CA15" s="155">
        <v>5832</v>
      </c>
      <c r="CB15" s="155">
        <v>368</v>
      </c>
      <c r="CC15" s="155">
        <v>368</v>
      </c>
      <c r="CD15" s="28">
        <v>6.3100137174211243E-2</v>
      </c>
      <c r="CE15" s="28">
        <v>6.3100137174211243E-2</v>
      </c>
      <c r="CF15" s="155">
        <v>50582430</v>
      </c>
      <c r="CG15" s="155">
        <v>50582430</v>
      </c>
      <c r="CH15" s="155">
        <v>137452.25543478262</v>
      </c>
      <c r="CI15" s="155">
        <v>137452.25543478262</v>
      </c>
      <c r="CK15" s="43" t="str">
        <f t="shared" si="36"/>
        <v>東淀川区</v>
      </c>
      <c r="CL15" s="91">
        <f t="shared" si="0"/>
        <v>8.2347078609692287E-2</v>
      </c>
      <c r="CM15" s="91">
        <f t="shared" si="37"/>
        <v>8.2000000000000003E-2</v>
      </c>
      <c r="CN15" s="91">
        <f t="shared" si="38"/>
        <v>7.7764852871483353E-2</v>
      </c>
      <c r="CO15" s="91">
        <f t="shared" si="39"/>
        <v>7.8E-2</v>
      </c>
      <c r="CP15" s="158">
        <f t="shared" si="40"/>
        <v>0.40000000000000036</v>
      </c>
      <c r="CQ15" s="43" t="str">
        <f t="shared" si="41"/>
        <v>東淀川区</v>
      </c>
      <c r="CR15" s="91">
        <f t="shared" si="1"/>
        <v>8.2305552095012668E-2</v>
      </c>
      <c r="CS15" s="91">
        <f t="shared" si="42"/>
        <v>8.2000000000000003E-2</v>
      </c>
      <c r="CT15" s="91">
        <f t="shared" si="43"/>
        <v>7.7764852871483353E-2</v>
      </c>
      <c r="CU15" s="91">
        <f t="shared" si="44"/>
        <v>7.8E-2</v>
      </c>
      <c r="CV15" s="158">
        <f t="shared" si="45"/>
        <v>0.40000000000000036</v>
      </c>
      <c r="CW15" s="44"/>
      <c r="CX15" s="91">
        <f t="shared" si="46"/>
        <v>7.4999999999999997E-2</v>
      </c>
      <c r="CY15" s="91">
        <f t="shared" si="47"/>
        <v>7.1999999999999995E-2</v>
      </c>
      <c r="CZ15" s="158">
        <f t="shared" si="48"/>
        <v>0.30000000000000027</v>
      </c>
      <c r="DA15" s="91">
        <f t="shared" si="49"/>
        <v>7.4999999999999997E-2</v>
      </c>
      <c r="DB15" s="91">
        <f t="shared" si="50"/>
        <v>7.1999999999999995E-2</v>
      </c>
      <c r="DC15" s="158">
        <f t="shared" si="51"/>
        <v>0.30000000000000027</v>
      </c>
      <c r="DD15" s="184">
        <v>0</v>
      </c>
    </row>
    <row r="16" spans="2:108" s="16" customFormat="1" ht="13.5" customHeight="1">
      <c r="B16" s="54">
        <v>10</v>
      </c>
      <c r="C16" s="24" t="s">
        <v>53</v>
      </c>
      <c r="D16" s="152">
        <f>'市区町村別_在宅(医科)'!D16</f>
        <v>18</v>
      </c>
      <c r="E16" s="80">
        <v>2</v>
      </c>
      <c r="F16" s="80">
        <v>2</v>
      </c>
      <c r="G16" s="55">
        <f t="shared" si="2"/>
        <v>0.1111111111111111</v>
      </c>
      <c r="H16" s="55">
        <f t="shared" si="3"/>
        <v>0.1111111111111111</v>
      </c>
      <c r="I16" s="80">
        <v>758400</v>
      </c>
      <c r="J16" s="80">
        <v>758400</v>
      </c>
      <c r="K16" s="80">
        <f t="shared" si="4"/>
        <v>379200</v>
      </c>
      <c r="L16" s="80">
        <f t="shared" si="5"/>
        <v>379200</v>
      </c>
      <c r="M16" s="155">
        <f>'市区町村別_在宅(医科)'!M16</f>
        <v>87</v>
      </c>
      <c r="N16" s="80">
        <v>10</v>
      </c>
      <c r="O16" s="80">
        <v>10</v>
      </c>
      <c r="P16" s="55">
        <f t="shared" si="6"/>
        <v>0.11494252873563218</v>
      </c>
      <c r="Q16" s="55">
        <f t="shared" si="7"/>
        <v>0.11494252873563218</v>
      </c>
      <c r="R16" s="80">
        <v>2358930</v>
      </c>
      <c r="S16" s="80">
        <v>2358930</v>
      </c>
      <c r="T16" s="80">
        <f t="shared" si="8"/>
        <v>235893</v>
      </c>
      <c r="U16" s="80">
        <f t="shared" si="9"/>
        <v>235893</v>
      </c>
      <c r="V16" s="155">
        <f>'市区町村別_在宅(医科)'!V16</f>
        <v>4839</v>
      </c>
      <c r="W16" s="80">
        <v>109</v>
      </c>
      <c r="X16" s="80">
        <v>109</v>
      </c>
      <c r="Y16" s="55">
        <f t="shared" si="10"/>
        <v>2.25253151477578E-2</v>
      </c>
      <c r="Z16" s="55">
        <f t="shared" si="11"/>
        <v>2.25253151477578E-2</v>
      </c>
      <c r="AA16" s="80">
        <v>15357240</v>
      </c>
      <c r="AB16" s="80">
        <v>15357240</v>
      </c>
      <c r="AC16" s="80">
        <f t="shared" si="12"/>
        <v>140892.11009174312</v>
      </c>
      <c r="AD16" s="80">
        <f t="shared" si="13"/>
        <v>140892.11009174312</v>
      </c>
      <c r="AE16" s="80">
        <f>'市区町村別_在宅(医科)'!AE16</f>
        <v>4224</v>
      </c>
      <c r="AF16" s="80">
        <v>220</v>
      </c>
      <c r="AG16" s="80">
        <v>220</v>
      </c>
      <c r="AH16" s="55">
        <f t="shared" si="14"/>
        <v>5.2083333333333336E-2</v>
      </c>
      <c r="AI16" s="55">
        <f t="shared" si="15"/>
        <v>5.2083333333333336E-2</v>
      </c>
      <c r="AJ16" s="80">
        <v>30113330</v>
      </c>
      <c r="AK16" s="80">
        <v>30113330</v>
      </c>
      <c r="AL16" s="80">
        <f t="shared" si="16"/>
        <v>136878.77272727274</v>
      </c>
      <c r="AM16" s="80">
        <f t="shared" si="17"/>
        <v>136878.77272727274</v>
      </c>
      <c r="AN16" s="80">
        <f>'市区町村別_在宅(医科)'!AN16</f>
        <v>2897</v>
      </c>
      <c r="AO16" s="80">
        <v>374</v>
      </c>
      <c r="AP16" s="80">
        <v>374</v>
      </c>
      <c r="AQ16" s="55">
        <f t="shared" si="18"/>
        <v>0.12909906800138074</v>
      </c>
      <c r="AR16" s="55">
        <f t="shared" si="19"/>
        <v>0.12909906800138074</v>
      </c>
      <c r="AS16" s="80">
        <v>51201030</v>
      </c>
      <c r="AT16" s="80">
        <v>51201030</v>
      </c>
      <c r="AU16" s="80">
        <f t="shared" si="20"/>
        <v>136901.14973262031</v>
      </c>
      <c r="AV16" s="80">
        <f t="shared" si="21"/>
        <v>136901.14973262031</v>
      </c>
      <c r="AW16" s="80">
        <f>'市区町村別_在宅(医科)'!AW16</f>
        <v>1443</v>
      </c>
      <c r="AX16" s="80">
        <v>305</v>
      </c>
      <c r="AY16" s="80">
        <v>305</v>
      </c>
      <c r="AZ16" s="55">
        <f t="shared" si="22"/>
        <v>0.21136521136521136</v>
      </c>
      <c r="BA16" s="55">
        <f t="shared" si="23"/>
        <v>0.21136521136521136</v>
      </c>
      <c r="BB16" s="80">
        <v>44206170</v>
      </c>
      <c r="BC16" s="80">
        <v>44206170</v>
      </c>
      <c r="BD16" s="80">
        <f t="shared" si="24"/>
        <v>144938.26229508198</v>
      </c>
      <c r="BE16" s="80">
        <f t="shared" si="25"/>
        <v>144938.26229508198</v>
      </c>
      <c r="BF16" s="80">
        <f>'市区町村別_在宅(医科)'!BF16</f>
        <v>589</v>
      </c>
      <c r="BG16" s="80">
        <v>175</v>
      </c>
      <c r="BH16" s="80">
        <v>175</v>
      </c>
      <c r="BI16" s="55">
        <f t="shared" si="26"/>
        <v>0.29711375212224106</v>
      </c>
      <c r="BJ16" s="55">
        <f t="shared" si="27"/>
        <v>0.29711375212224106</v>
      </c>
      <c r="BK16" s="80">
        <v>25000130</v>
      </c>
      <c r="BL16" s="80">
        <v>25000130</v>
      </c>
      <c r="BM16" s="80">
        <f t="shared" si="28"/>
        <v>142857.88571428572</v>
      </c>
      <c r="BN16" s="80">
        <f t="shared" si="29"/>
        <v>142857.88571428572</v>
      </c>
      <c r="BO16" s="80">
        <f>'市区町村別_在宅(医科)'!BO16</f>
        <v>14097</v>
      </c>
      <c r="BP16" s="80">
        <f t="shared" si="30"/>
        <v>1195</v>
      </c>
      <c r="BQ16" s="80">
        <f t="shared" si="30"/>
        <v>1195</v>
      </c>
      <c r="BR16" s="55">
        <f t="shared" si="31"/>
        <v>8.4769809179257999E-2</v>
      </c>
      <c r="BS16" s="55">
        <f t="shared" si="32"/>
        <v>8.4769809179257999E-2</v>
      </c>
      <c r="BT16" s="80">
        <f t="shared" si="33"/>
        <v>168995230</v>
      </c>
      <c r="BU16" s="80">
        <f t="shared" si="33"/>
        <v>168995230</v>
      </c>
      <c r="BV16" s="80">
        <f t="shared" si="34"/>
        <v>141418.60251046024</v>
      </c>
      <c r="BW16" s="80">
        <f t="shared" si="35"/>
        <v>141418.60251046024</v>
      </c>
      <c r="BY16" s="95">
        <v>10</v>
      </c>
      <c r="BZ16" s="24" t="s">
        <v>53</v>
      </c>
      <c r="CA16" s="155">
        <v>13483</v>
      </c>
      <c r="CB16" s="155">
        <v>1097</v>
      </c>
      <c r="CC16" s="155">
        <v>1097</v>
      </c>
      <c r="CD16" s="28">
        <v>8.1361714751909814E-2</v>
      </c>
      <c r="CE16" s="28">
        <v>8.1361714751909814E-2</v>
      </c>
      <c r="CF16" s="155">
        <v>138888220</v>
      </c>
      <c r="CG16" s="155">
        <v>138888220</v>
      </c>
      <c r="CH16" s="155">
        <v>126607.31084776664</v>
      </c>
      <c r="CI16" s="155">
        <v>126607.31084776664</v>
      </c>
      <c r="CK16" s="43" t="str">
        <f t="shared" si="36"/>
        <v>大阪市</v>
      </c>
      <c r="CL16" s="91">
        <f t="shared" si="0"/>
        <v>8.2147871397533476E-2</v>
      </c>
      <c r="CM16" s="91">
        <f t="shared" si="37"/>
        <v>8.2000000000000003E-2</v>
      </c>
      <c r="CN16" s="91">
        <f t="shared" si="38"/>
        <v>7.7289915394869277E-2</v>
      </c>
      <c r="CO16" s="91">
        <f t="shared" si="39"/>
        <v>7.6999999999999999E-2</v>
      </c>
      <c r="CP16" s="158">
        <f t="shared" si="40"/>
        <v>0.50000000000000044</v>
      </c>
      <c r="CQ16" s="43" t="str">
        <f t="shared" si="41"/>
        <v>大阪市</v>
      </c>
      <c r="CR16" s="91">
        <f t="shared" si="1"/>
        <v>8.2121726307973472E-2</v>
      </c>
      <c r="CS16" s="91">
        <f t="shared" si="42"/>
        <v>8.2000000000000003E-2</v>
      </c>
      <c r="CT16" s="91">
        <f t="shared" si="43"/>
        <v>7.7281754128240704E-2</v>
      </c>
      <c r="CU16" s="91">
        <f t="shared" si="44"/>
        <v>7.6999999999999999E-2</v>
      </c>
      <c r="CV16" s="158">
        <f t="shared" si="45"/>
        <v>0.50000000000000044</v>
      </c>
      <c r="CW16" s="44"/>
      <c r="CX16" s="91">
        <f t="shared" si="46"/>
        <v>7.4999999999999997E-2</v>
      </c>
      <c r="CY16" s="91">
        <f t="shared" si="47"/>
        <v>7.1999999999999995E-2</v>
      </c>
      <c r="CZ16" s="158">
        <f t="shared" si="48"/>
        <v>0.30000000000000027</v>
      </c>
      <c r="DA16" s="91">
        <f t="shared" si="49"/>
        <v>7.4999999999999997E-2</v>
      </c>
      <c r="DB16" s="91">
        <f t="shared" si="50"/>
        <v>7.1999999999999995E-2</v>
      </c>
      <c r="DC16" s="158">
        <f t="shared" si="51"/>
        <v>0.30000000000000027</v>
      </c>
      <c r="DD16" s="184">
        <v>0</v>
      </c>
    </row>
    <row r="17" spans="2:108" s="16" customFormat="1" ht="13.5" customHeight="1">
      <c r="B17" s="54">
        <v>11</v>
      </c>
      <c r="C17" s="24" t="s">
        <v>54</v>
      </c>
      <c r="D17" s="152">
        <f>'市区町村別_在宅(医科)'!D17</f>
        <v>47</v>
      </c>
      <c r="E17" s="80">
        <v>7</v>
      </c>
      <c r="F17" s="80">
        <v>7</v>
      </c>
      <c r="G17" s="55">
        <f t="shared" si="2"/>
        <v>0.14893617021276595</v>
      </c>
      <c r="H17" s="55">
        <f t="shared" si="3"/>
        <v>0.14893617021276595</v>
      </c>
      <c r="I17" s="80">
        <v>847510</v>
      </c>
      <c r="J17" s="80">
        <v>847510</v>
      </c>
      <c r="K17" s="80">
        <f t="shared" si="4"/>
        <v>121072.85714285714</v>
      </c>
      <c r="L17" s="80">
        <f t="shared" si="5"/>
        <v>121072.85714285714</v>
      </c>
      <c r="M17" s="155">
        <f>'市区町村別_在宅(医科)'!M17</f>
        <v>154</v>
      </c>
      <c r="N17" s="80">
        <v>21</v>
      </c>
      <c r="O17" s="80">
        <v>21</v>
      </c>
      <c r="P17" s="55">
        <f t="shared" si="6"/>
        <v>0.13636363636363635</v>
      </c>
      <c r="Q17" s="55">
        <f t="shared" si="7"/>
        <v>0.13636363636363635</v>
      </c>
      <c r="R17" s="80">
        <v>4248900</v>
      </c>
      <c r="S17" s="80">
        <v>4248900</v>
      </c>
      <c r="T17" s="80">
        <f t="shared" si="8"/>
        <v>202328.57142857142</v>
      </c>
      <c r="U17" s="80">
        <f t="shared" si="9"/>
        <v>202328.57142857142</v>
      </c>
      <c r="V17" s="155">
        <f>'市区町村別_在宅(医科)'!V17</f>
        <v>7880</v>
      </c>
      <c r="W17" s="80">
        <v>196</v>
      </c>
      <c r="X17" s="80">
        <v>196</v>
      </c>
      <c r="Y17" s="55">
        <f t="shared" si="10"/>
        <v>2.4873096446700507E-2</v>
      </c>
      <c r="Z17" s="55">
        <f t="shared" si="11"/>
        <v>2.4873096446700507E-2</v>
      </c>
      <c r="AA17" s="80">
        <v>25006410</v>
      </c>
      <c r="AB17" s="80">
        <v>25006410</v>
      </c>
      <c r="AC17" s="80">
        <f t="shared" si="12"/>
        <v>127583.72448979592</v>
      </c>
      <c r="AD17" s="80">
        <f t="shared" si="13"/>
        <v>127583.72448979592</v>
      </c>
      <c r="AE17" s="80">
        <f>'市区町村別_在宅(医科)'!AE17</f>
        <v>7369</v>
      </c>
      <c r="AF17" s="80">
        <v>377</v>
      </c>
      <c r="AG17" s="80">
        <v>376</v>
      </c>
      <c r="AH17" s="55">
        <f t="shared" si="14"/>
        <v>5.1160265979101643E-2</v>
      </c>
      <c r="AI17" s="55">
        <f t="shared" si="15"/>
        <v>5.1024562355814901E-2</v>
      </c>
      <c r="AJ17" s="80">
        <v>46622470</v>
      </c>
      <c r="AK17" s="80">
        <v>46576510</v>
      </c>
      <c r="AL17" s="80">
        <f t="shared" si="16"/>
        <v>123667.02917771884</v>
      </c>
      <c r="AM17" s="80">
        <f t="shared" si="17"/>
        <v>123873.69680851063</v>
      </c>
      <c r="AN17" s="80">
        <f>'市区町村別_在宅(医科)'!AN17</f>
        <v>5025</v>
      </c>
      <c r="AO17" s="80">
        <v>562</v>
      </c>
      <c r="AP17" s="80">
        <v>562</v>
      </c>
      <c r="AQ17" s="55">
        <f t="shared" si="18"/>
        <v>0.1118407960199005</v>
      </c>
      <c r="AR17" s="55">
        <f t="shared" si="19"/>
        <v>0.1118407960199005</v>
      </c>
      <c r="AS17" s="80">
        <v>75077320</v>
      </c>
      <c r="AT17" s="80">
        <v>75077320</v>
      </c>
      <c r="AU17" s="80">
        <f t="shared" si="20"/>
        <v>133589.53736654803</v>
      </c>
      <c r="AV17" s="80">
        <f t="shared" si="21"/>
        <v>133589.53736654803</v>
      </c>
      <c r="AW17" s="80">
        <f>'市区町村別_在宅(医科)'!AW17</f>
        <v>2653</v>
      </c>
      <c r="AX17" s="80">
        <v>582</v>
      </c>
      <c r="AY17" s="80">
        <v>582</v>
      </c>
      <c r="AZ17" s="55">
        <f t="shared" si="22"/>
        <v>0.21937429325292121</v>
      </c>
      <c r="BA17" s="55">
        <f t="shared" si="23"/>
        <v>0.21937429325292121</v>
      </c>
      <c r="BB17" s="80">
        <v>74041270</v>
      </c>
      <c r="BC17" s="80">
        <v>74041270</v>
      </c>
      <c r="BD17" s="80">
        <f t="shared" si="24"/>
        <v>127218.67697594501</v>
      </c>
      <c r="BE17" s="80">
        <f t="shared" si="25"/>
        <v>127218.67697594501</v>
      </c>
      <c r="BF17" s="80">
        <f>'市区町村別_在宅(医科)'!BF17</f>
        <v>953</v>
      </c>
      <c r="BG17" s="80">
        <v>238</v>
      </c>
      <c r="BH17" s="80">
        <v>238</v>
      </c>
      <c r="BI17" s="55">
        <f t="shared" si="26"/>
        <v>0.24973767051416579</v>
      </c>
      <c r="BJ17" s="55">
        <f t="shared" si="27"/>
        <v>0.24973767051416579</v>
      </c>
      <c r="BK17" s="80">
        <v>30178400</v>
      </c>
      <c r="BL17" s="80">
        <v>30178400</v>
      </c>
      <c r="BM17" s="80">
        <f t="shared" si="28"/>
        <v>126800</v>
      </c>
      <c r="BN17" s="80">
        <f t="shared" si="29"/>
        <v>126800</v>
      </c>
      <c r="BO17" s="80">
        <f>'市区町村別_在宅(医科)'!BO17</f>
        <v>24081</v>
      </c>
      <c r="BP17" s="80">
        <f t="shared" si="30"/>
        <v>1983</v>
      </c>
      <c r="BQ17" s="80">
        <f t="shared" si="30"/>
        <v>1982</v>
      </c>
      <c r="BR17" s="55">
        <f t="shared" si="31"/>
        <v>8.2347078609692287E-2</v>
      </c>
      <c r="BS17" s="55">
        <f t="shared" si="32"/>
        <v>8.2305552095012668E-2</v>
      </c>
      <c r="BT17" s="80">
        <f t="shared" si="33"/>
        <v>256022280</v>
      </c>
      <c r="BU17" s="80">
        <f t="shared" si="33"/>
        <v>255976320</v>
      </c>
      <c r="BV17" s="80">
        <f t="shared" si="34"/>
        <v>129108.56278366112</v>
      </c>
      <c r="BW17" s="80">
        <f t="shared" si="35"/>
        <v>129150.51463168516</v>
      </c>
      <c r="BY17" s="95">
        <v>11</v>
      </c>
      <c r="BZ17" s="24" t="s">
        <v>54</v>
      </c>
      <c r="CA17" s="155">
        <v>23211</v>
      </c>
      <c r="CB17" s="155">
        <v>1805</v>
      </c>
      <c r="CC17" s="155">
        <v>1805</v>
      </c>
      <c r="CD17" s="28">
        <v>7.7764852871483353E-2</v>
      </c>
      <c r="CE17" s="28">
        <v>7.7764852871483353E-2</v>
      </c>
      <c r="CF17" s="155">
        <v>221973690</v>
      </c>
      <c r="CG17" s="155">
        <v>221942460</v>
      </c>
      <c r="CH17" s="155">
        <v>122977.1135734072</v>
      </c>
      <c r="CI17" s="155">
        <v>122959.81163434903</v>
      </c>
      <c r="CK17" s="43" t="str">
        <f t="shared" si="36"/>
        <v>中央区</v>
      </c>
      <c r="CL17" s="91">
        <f t="shared" si="0"/>
        <v>8.2039028275587414E-2</v>
      </c>
      <c r="CM17" s="91">
        <f t="shared" si="37"/>
        <v>8.2000000000000003E-2</v>
      </c>
      <c r="CN17" s="91">
        <f t="shared" si="38"/>
        <v>7.7398408043569331E-2</v>
      </c>
      <c r="CO17" s="91">
        <f t="shared" si="39"/>
        <v>7.6999999999999999E-2</v>
      </c>
      <c r="CP17" s="158">
        <f t="shared" si="40"/>
        <v>0.50000000000000044</v>
      </c>
      <c r="CQ17" s="43" t="str">
        <f t="shared" si="41"/>
        <v>中央区</v>
      </c>
      <c r="CR17" s="91">
        <f t="shared" si="1"/>
        <v>8.2039028275587414E-2</v>
      </c>
      <c r="CS17" s="91">
        <f t="shared" si="42"/>
        <v>8.2000000000000003E-2</v>
      </c>
      <c r="CT17" s="91">
        <f t="shared" si="43"/>
        <v>7.7398408043569331E-2</v>
      </c>
      <c r="CU17" s="91">
        <f t="shared" si="44"/>
        <v>7.6999999999999999E-2</v>
      </c>
      <c r="CV17" s="158">
        <f t="shared" si="45"/>
        <v>0.50000000000000044</v>
      </c>
      <c r="CW17" s="44"/>
      <c r="CX17" s="91">
        <f t="shared" si="46"/>
        <v>7.4999999999999997E-2</v>
      </c>
      <c r="CY17" s="91">
        <f t="shared" si="47"/>
        <v>7.1999999999999995E-2</v>
      </c>
      <c r="CZ17" s="158">
        <f t="shared" si="48"/>
        <v>0.30000000000000027</v>
      </c>
      <c r="DA17" s="91">
        <f t="shared" si="49"/>
        <v>7.4999999999999997E-2</v>
      </c>
      <c r="DB17" s="91">
        <f t="shared" si="50"/>
        <v>7.1999999999999995E-2</v>
      </c>
      <c r="DC17" s="158">
        <f t="shared" si="51"/>
        <v>0.30000000000000027</v>
      </c>
      <c r="DD17" s="184">
        <v>0</v>
      </c>
    </row>
    <row r="18" spans="2:108" s="16" customFormat="1" ht="13.5" customHeight="1">
      <c r="B18" s="54">
        <v>12</v>
      </c>
      <c r="C18" s="24" t="s">
        <v>89</v>
      </c>
      <c r="D18" s="152">
        <f>'市区町村別_在宅(医科)'!D18</f>
        <v>26</v>
      </c>
      <c r="E18" s="80">
        <v>5</v>
      </c>
      <c r="F18" s="80">
        <v>5</v>
      </c>
      <c r="G18" s="55">
        <f t="shared" si="2"/>
        <v>0.19230769230769232</v>
      </c>
      <c r="H18" s="55">
        <f t="shared" si="3"/>
        <v>0.19230769230769232</v>
      </c>
      <c r="I18" s="80">
        <v>1723110</v>
      </c>
      <c r="J18" s="80">
        <v>1723110</v>
      </c>
      <c r="K18" s="80">
        <f t="shared" si="4"/>
        <v>344622</v>
      </c>
      <c r="L18" s="80">
        <f t="shared" si="5"/>
        <v>344622</v>
      </c>
      <c r="M18" s="155">
        <f>'市区町村別_在宅(医科)'!M18</f>
        <v>82</v>
      </c>
      <c r="N18" s="80">
        <v>12</v>
      </c>
      <c r="O18" s="80">
        <v>12</v>
      </c>
      <c r="P18" s="55">
        <f t="shared" si="6"/>
        <v>0.14634146341463414</v>
      </c>
      <c r="Q18" s="55">
        <f t="shared" si="7"/>
        <v>0.14634146341463414</v>
      </c>
      <c r="R18" s="80">
        <v>2699120</v>
      </c>
      <c r="S18" s="80">
        <v>2699120</v>
      </c>
      <c r="T18" s="80">
        <f t="shared" si="8"/>
        <v>224926.66666666666</v>
      </c>
      <c r="U18" s="80">
        <f t="shared" si="9"/>
        <v>224926.66666666666</v>
      </c>
      <c r="V18" s="155">
        <f>'市区町村別_在宅(医科)'!V18</f>
        <v>3896</v>
      </c>
      <c r="W18" s="80">
        <v>63</v>
      </c>
      <c r="X18" s="80">
        <v>63</v>
      </c>
      <c r="Y18" s="55">
        <f t="shared" si="10"/>
        <v>1.6170431211498974E-2</v>
      </c>
      <c r="Z18" s="55">
        <f t="shared" si="11"/>
        <v>1.6170431211498974E-2</v>
      </c>
      <c r="AA18" s="80">
        <v>8916070</v>
      </c>
      <c r="AB18" s="80">
        <v>8916070</v>
      </c>
      <c r="AC18" s="80">
        <f t="shared" si="12"/>
        <v>141524.92063492062</v>
      </c>
      <c r="AD18" s="80">
        <f t="shared" si="13"/>
        <v>141524.92063492062</v>
      </c>
      <c r="AE18" s="80">
        <f>'市区町村別_在宅(医科)'!AE18</f>
        <v>3504</v>
      </c>
      <c r="AF18" s="80">
        <v>163</v>
      </c>
      <c r="AG18" s="80">
        <v>163</v>
      </c>
      <c r="AH18" s="55">
        <f t="shared" si="14"/>
        <v>4.6518264840182649E-2</v>
      </c>
      <c r="AI18" s="55">
        <f t="shared" si="15"/>
        <v>4.6518264840182649E-2</v>
      </c>
      <c r="AJ18" s="80">
        <v>26036070</v>
      </c>
      <c r="AK18" s="80">
        <v>26036070</v>
      </c>
      <c r="AL18" s="80">
        <f t="shared" si="16"/>
        <v>159730.49079754602</v>
      </c>
      <c r="AM18" s="80">
        <f t="shared" si="17"/>
        <v>159730.49079754602</v>
      </c>
      <c r="AN18" s="80">
        <f>'市区町村別_在宅(医科)'!AN18</f>
        <v>2795</v>
      </c>
      <c r="AO18" s="80">
        <v>269</v>
      </c>
      <c r="AP18" s="80">
        <v>269</v>
      </c>
      <c r="AQ18" s="55">
        <f t="shared" si="18"/>
        <v>9.6243291592128799E-2</v>
      </c>
      <c r="AR18" s="55">
        <f t="shared" si="19"/>
        <v>9.6243291592128799E-2</v>
      </c>
      <c r="AS18" s="80">
        <v>35182990</v>
      </c>
      <c r="AT18" s="80">
        <v>35182990</v>
      </c>
      <c r="AU18" s="80">
        <f t="shared" si="20"/>
        <v>130791.7843866171</v>
      </c>
      <c r="AV18" s="80">
        <f t="shared" si="21"/>
        <v>130791.7843866171</v>
      </c>
      <c r="AW18" s="80">
        <f>'市区町村別_在宅(医科)'!AW18</f>
        <v>1498</v>
      </c>
      <c r="AX18" s="80">
        <v>248</v>
      </c>
      <c r="AY18" s="80">
        <v>248</v>
      </c>
      <c r="AZ18" s="55">
        <f t="shared" si="22"/>
        <v>0.16555407209612816</v>
      </c>
      <c r="BA18" s="55">
        <f t="shared" si="23"/>
        <v>0.16555407209612816</v>
      </c>
      <c r="BB18" s="80">
        <v>31848870</v>
      </c>
      <c r="BC18" s="80">
        <v>31848870</v>
      </c>
      <c r="BD18" s="80">
        <f t="shared" si="24"/>
        <v>128422.8629032258</v>
      </c>
      <c r="BE18" s="80">
        <f t="shared" si="25"/>
        <v>128422.8629032258</v>
      </c>
      <c r="BF18" s="80">
        <f>'市区町村別_在宅(医科)'!BF18</f>
        <v>653</v>
      </c>
      <c r="BG18" s="80">
        <v>151</v>
      </c>
      <c r="BH18" s="80">
        <v>151</v>
      </c>
      <c r="BI18" s="55">
        <f t="shared" si="26"/>
        <v>0.23124042879019907</v>
      </c>
      <c r="BJ18" s="55">
        <f t="shared" si="27"/>
        <v>0.23124042879019907</v>
      </c>
      <c r="BK18" s="80">
        <v>17817910</v>
      </c>
      <c r="BL18" s="80">
        <v>17800090</v>
      </c>
      <c r="BM18" s="80">
        <f t="shared" si="28"/>
        <v>117999.40397350994</v>
      </c>
      <c r="BN18" s="80">
        <f t="shared" si="29"/>
        <v>117881.39072847682</v>
      </c>
      <c r="BO18" s="80">
        <f>'市区町村別_在宅(医科)'!BO18</f>
        <v>12454</v>
      </c>
      <c r="BP18" s="80">
        <f t="shared" si="30"/>
        <v>911</v>
      </c>
      <c r="BQ18" s="80">
        <f t="shared" si="30"/>
        <v>911</v>
      </c>
      <c r="BR18" s="55">
        <f t="shared" si="31"/>
        <v>7.3149189015577321E-2</v>
      </c>
      <c r="BS18" s="55">
        <f t="shared" si="32"/>
        <v>7.3149189015577321E-2</v>
      </c>
      <c r="BT18" s="80">
        <f t="shared" si="33"/>
        <v>124224140</v>
      </c>
      <c r="BU18" s="80">
        <f t="shared" si="33"/>
        <v>124206320</v>
      </c>
      <c r="BV18" s="80">
        <f t="shared" si="34"/>
        <v>136360.19758507135</v>
      </c>
      <c r="BW18" s="80">
        <f t="shared" si="35"/>
        <v>136340.6366630077</v>
      </c>
      <c r="BY18" s="95">
        <v>12</v>
      </c>
      <c r="BZ18" s="24" t="s">
        <v>89</v>
      </c>
      <c r="CA18" s="155">
        <v>12001</v>
      </c>
      <c r="CB18" s="155">
        <v>813</v>
      </c>
      <c r="CC18" s="155">
        <v>813</v>
      </c>
      <c r="CD18" s="28">
        <v>6.7744354637113577E-2</v>
      </c>
      <c r="CE18" s="28">
        <v>6.7744354637113577E-2</v>
      </c>
      <c r="CF18" s="155">
        <v>106548040</v>
      </c>
      <c r="CG18" s="155">
        <v>106548040</v>
      </c>
      <c r="CH18" s="155">
        <v>131055.39975399754</v>
      </c>
      <c r="CI18" s="155">
        <v>131055.39975399754</v>
      </c>
      <c r="CK18" s="43" t="str">
        <f t="shared" si="36"/>
        <v>河南町</v>
      </c>
      <c r="CL18" s="91">
        <f t="shared" si="0"/>
        <v>8.1311062086353608E-2</v>
      </c>
      <c r="CM18" s="91">
        <f t="shared" si="37"/>
        <v>8.1000000000000003E-2</v>
      </c>
      <c r="CN18" s="91">
        <f t="shared" si="38"/>
        <v>7.0175438596491224E-2</v>
      </c>
      <c r="CO18" s="91">
        <f t="shared" si="39"/>
        <v>7.0000000000000007E-2</v>
      </c>
      <c r="CP18" s="158">
        <f t="shared" si="40"/>
        <v>1.0999999999999996</v>
      </c>
      <c r="CQ18" s="43" t="str">
        <f t="shared" si="41"/>
        <v>河南町</v>
      </c>
      <c r="CR18" s="91">
        <f t="shared" si="1"/>
        <v>8.0995902930980149E-2</v>
      </c>
      <c r="CS18" s="91">
        <f t="shared" si="42"/>
        <v>8.1000000000000003E-2</v>
      </c>
      <c r="CT18" s="91">
        <f t="shared" si="43"/>
        <v>7.0175438596491224E-2</v>
      </c>
      <c r="CU18" s="91">
        <f t="shared" si="44"/>
        <v>7.0000000000000007E-2</v>
      </c>
      <c r="CV18" s="158">
        <f t="shared" si="45"/>
        <v>1.0999999999999996</v>
      </c>
      <c r="CW18" s="44"/>
      <c r="CX18" s="91">
        <f t="shared" si="46"/>
        <v>7.4999999999999997E-2</v>
      </c>
      <c r="CY18" s="91">
        <f t="shared" si="47"/>
        <v>7.1999999999999995E-2</v>
      </c>
      <c r="CZ18" s="158">
        <f t="shared" si="48"/>
        <v>0.30000000000000027</v>
      </c>
      <c r="DA18" s="91">
        <f t="shared" si="49"/>
        <v>7.4999999999999997E-2</v>
      </c>
      <c r="DB18" s="91">
        <f t="shared" si="50"/>
        <v>7.1999999999999995E-2</v>
      </c>
      <c r="DC18" s="158">
        <f t="shared" si="51"/>
        <v>0.30000000000000027</v>
      </c>
      <c r="DD18" s="184">
        <v>0</v>
      </c>
    </row>
    <row r="19" spans="2:108" s="16" customFormat="1" ht="13.5" customHeight="1">
      <c r="B19" s="54">
        <v>13</v>
      </c>
      <c r="C19" s="24" t="s">
        <v>90</v>
      </c>
      <c r="D19" s="152">
        <f>'市区町村別_在宅(医科)'!D19</f>
        <v>40</v>
      </c>
      <c r="E19" s="80">
        <v>7</v>
      </c>
      <c r="F19" s="80">
        <v>7</v>
      </c>
      <c r="G19" s="55">
        <f t="shared" si="2"/>
        <v>0.17499999999999999</v>
      </c>
      <c r="H19" s="55">
        <f t="shared" si="3"/>
        <v>0.17499999999999999</v>
      </c>
      <c r="I19" s="80">
        <v>1064270</v>
      </c>
      <c r="J19" s="80">
        <v>1064270</v>
      </c>
      <c r="K19" s="80">
        <f t="shared" si="4"/>
        <v>152038.57142857142</v>
      </c>
      <c r="L19" s="80">
        <f t="shared" si="5"/>
        <v>152038.57142857142</v>
      </c>
      <c r="M19" s="155">
        <f>'市区町村別_在宅(医科)'!M19</f>
        <v>176</v>
      </c>
      <c r="N19" s="80">
        <v>29</v>
      </c>
      <c r="O19" s="80">
        <v>29</v>
      </c>
      <c r="P19" s="55">
        <f t="shared" si="6"/>
        <v>0.16477272727272727</v>
      </c>
      <c r="Q19" s="55">
        <f t="shared" si="7"/>
        <v>0.16477272727272727</v>
      </c>
      <c r="R19" s="80">
        <v>5319620</v>
      </c>
      <c r="S19" s="80">
        <v>5319620</v>
      </c>
      <c r="T19" s="80">
        <f t="shared" si="8"/>
        <v>183435.1724137931</v>
      </c>
      <c r="U19" s="80">
        <f t="shared" si="9"/>
        <v>183435.1724137931</v>
      </c>
      <c r="V19" s="155">
        <f>'市区町村別_在宅(医科)'!V19</f>
        <v>6724</v>
      </c>
      <c r="W19" s="80">
        <v>172</v>
      </c>
      <c r="X19" s="80">
        <v>172</v>
      </c>
      <c r="Y19" s="55">
        <f t="shared" si="10"/>
        <v>2.5580011897679951E-2</v>
      </c>
      <c r="Z19" s="55">
        <f t="shared" si="11"/>
        <v>2.5580011897679951E-2</v>
      </c>
      <c r="AA19" s="80">
        <v>25164820</v>
      </c>
      <c r="AB19" s="80">
        <v>25164820</v>
      </c>
      <c r="AC19" s="80">
        <f t="shared" si="12"/>
        <v>146307.09302325582</v>
      </c>
      <c r="AD19" s="80">
        <f t="shared" si="13"/>
        <v>146307.09302325582</v>
      </c>
      <c r="AE19" s="80">
        <f>'市区町村別_在宅(医科)'!AE19</f>
        <v>6313</v>
      </c>
      <c r="AF19" s="80">
        <v>345</v>
      </c>
      <c r="AG19" s="80">
        <v>345</v>
      </c>
      <c r="AH19" s="55">
        <f t="shared" si="14"/>
        <v>5.4649136702043404E-2</v>
      </c>
      <c r="AI19" s="55">
        <f t="shared" si="15"/>
        <v>5.4649136702043404E-2</v>
      </c>
      <c r="AJ19" s="80">
        <v>49604300</v>
      </c>
      <c r="AK19" s="80">
        <v>49604300</v>
      </c>
      <c r="AL19" s="80">
        <f t="shared" si="16"/>
        <v>143780.57971014493</v>
      </c>
      <c r="AM19" s="80">
        <f t="shared" si="17"/>
        <v>143780.57971014493</v>
      </c>
      <c r="AN19" s="80">
        <f>'市区町村別_在宅(医科)'!AN19</f>
        <v>4720</v>
      </c>
      <c r="AO19" s="80">
        <v>560</v>
      </c>
      <c r="AP19" s="80">
        <v>560</v>
      </c>
      <c r="AQ19" s="55">
        <f t="shared" si="18"/>
        <v>0.11864406779661017</v>
      </c>
      <c r="AR19" s="55">
        <f t="shared" si="19"/>
        <v>0.11864406779661017</v>
      </c>
      <c r="AS19" s="80">
        <v>91398690</v>
      </c>
      <c r="AT19" s="80">
        <v>91398690</v>
      </c>
      <c r="AU19" s="80">
        <f t="shared" si="20"/>
        <v>163211.94642857142</v>
      </c>
      <c r="AV19" s="80">
        <f t="shared" si="21"/>
        <v>163211.94642857142</v>
      </c>
      <c r="AW19" s="80">
        <f>'市区町村別_在宅(医科)'!AW19</f>
        <v>2395</v>
      </c>
      <c r="AX19" s="80">
        <v>486</v>
      </c>
      <c r="AY19" s="80">
        <v>486</v>
      </c>
      <c r="AZ19" s="55">
        <f t="shared" si="22"/>
        <v>0.20292275574112734</v>
      </c>
      <c r="BA19" s="55">
        <f t="shared" si="23"/>
        <v>0.20292275574112734</v>
      </c>
      <c r="BB19" s="80">
        <v>71765410</v>
      </c>
      <c r="BC19" s="80">
        <v>71761810</v>
      </c>
      <c r="BD19" s="80">
        <f t="shared" si="24"/>
        <v>147665.45267489713</v>
      </c>
      <c r="BE19" s="80">
        <f t="shared" si="25"/>
        <v>147658.04526748971</v>
      </c>
      <c r="BF19" s="80">
        <f>'市区町村別_在宅(医科)'!BF19</f>
        <v>1000</v>
      </c>
      <c r="BG19" s="80">
        <v>249</v>
      </c>
      <c r="BH19" s="80">
        <v>249</v>
      </c>
      <c r="BI19" s="55">
        <f t="shared" si="26"/>
        <v>0.249</v>
      </c>
      <c r="BJ19" s="55">
        <f t="shared" si="27"/>
        <v>0.249</v>
      </c>
      <c r="BK19" s="80">
        <v>34885290</v>
      </c>
      <c r="BL19" s="80">
        <v>34885290</v>
      </c>
      <c r="BM19" s="80">
        <f t="shared" si="28"/>
        <v>140101.56626506025</v>
      </c>
      <c r="BN19" s="80">
        <f t="shared" si="29"/>
        <v>140101.56626506025</v>
      </c>
      <c r="BO19" s="80">
        <f>'市区町村別_在宅(医科)'!BO19</f>
        <v>21368</v>
      </c>
      <c r="BP19" s="80">
        <f t="shared" si="30"/>
        <v>1848</v>
      </c>
      <c r="BQ19" s="80">
        <f t="shared" si="30"/>
        <v>1848</v>
      </c>
      <c r="BR19" s="55">
        <f t="shared" si="31"/>
        <v>8.6484462748034438E-2</v>
      </c>
      <c r="BS19" s="55">
        <f t="shared" si="32"/>
        <v>8.6484462748034438E-2</v>
      </c>
      <c r="BT19" s="80">
        <f t="shared" si="33"/>
        <v>279202400</v>
      </c>
      <c r="BU19" s="80">
        <f t="shared" si="33"/>
        <v>279198800</v>
      </c>
      <c r="BV19" s="80">
        <f t="shared" si="34"/>
        <v>151083.5497835498</v>
      </c>
      <c r="BW19" s="80">
        <f t="shared" si="35"/>
        <v>151081.60173160172</v>
      </c>
      <c r="BY19" s="95">
        <v>13</v>
      </c>
      <c r="BZ19" s="24" t="s">
        <v>90</v>
      </c>
      <c r="CA19" s="155">
        <v>20792</v>
      </c>
      <c r="CB19" s="155">
        <v>1717</v>
      </c>
      <c r="CC19" s="155">
        <v>1716</v>
      </c>
      <c r="CD19" s="28">
        <v>8.2579838399384375E-2</v>
      </c>
      <c r="CE19" s="28">
        <v>8.2531742978068492E-2</v>
      </c>
      <c r="CF19" s="155">
        <v>248280610</v>
      </c>
      <c r="CG19" s="155">
        <v>248224920</v>
      </c>
      <c r="CH19" s="155">
        <v>144601.40361094932</v>
      </c>
      <c r="CI19" s="155">
        <v>144653.21678321678</v>
      </c>
      <c r="CK19" s="43" t="str">
        <f t="shared" si="36"/>
        <v>島本町</v>
      </c>
      <c r="CL19" s="91">
        <f t="shared" si="0"/>
        <v>8.0951467485133322E-2</v>
      </c>
      <c r="CM19" s="91">
        <f t="shared" si="37"/>
        <v>8.1000000000000003E-2</v>
      </c>
      <c r="CN19" s="91">
        <f t="shared" si="38"/>
        <v>7.8057775046097108E-2</v>
      </c>
      <c r="CO19" s="91">
        <f t="shared" si="39"/>
        <v>7.8E-2</v>
      </c>
      <c r="CP19" s="158">
        <f t="shared" si="40"/>
        <v>0.30000000000000027</v>
      </c>
      <c r="CQ19" s="43" t="str">
        <f t="shared" si="41"/>
        <v>島本町</v>
      </c>
      <c r="CR19" s="91">
        <f t="shared" si="1"/>
        <v>8.0951467485133322E-2</v>
      </c>
      <c r="CS19" s="91">
        <f t="shared" si="42"/>
        <v>8.1000000000000003E-2</v>
      </c>
      <c r="CT19" s="91">
        <f t="shared" si="43"/>
        <v>7.8057775046097108E-2</v>
      </c>
      <c r="CU19" s="91">
        <f t="shared" si="44"/>
        <v>7.8E-2</v>
      </c>
      <c r="CV19" s="158">
        <f t="shared" si="45"/>
        <v>0.30000000000000027</v>
      </c>
      <c r="CW19" s="44"/>
      <c r="CX19" s="91">
        <f t="shared" si="46"/>
        <v>7.4999999999999997E-2</v>
      </c>
      <c r="CY19" s="91">
        <f t="shared" si="47"/>
        <v>7.1999999999999995E-2</v>
      </c>
      <c r="CZ19" s="158">
        <f t="shared" si="48"/>
        <v>0.30000000000000027</v>
      </c>
      <c r="DA19" s="91">
        <f t="shared" si="49"/>
        <v>7.4999999999999997E-2</v>
      </c>
      <c r="DB19" s="91">
        <f t="shared" si="50"/>
        <v>7.1999999999999995E-2</v>
      </c>
      <c r="DC19" s="158">
        <f t="shared" si="51"/>
        <v>0.30000000000000027</v>
      </c>
      <c r="DD19" s="184">
        <v>0</v>
      </c>
    </row>
    <row r="20" spans="2:108" s="16" customFormat="1" ht="13.5" customHeight="1">
      <c r="B20" s="54">
        <v>14</v>
      </c>
      <c r="C20" s="24" t="s">
        <v>91</v>
      </c>
      <c r="D20" s="152">
        <f>'市区町村別_在宅(医科)'!D20</f>
        <v>27</v>
      </c>
      <c r="E20" s="80">
        <v>6</v>
      </c>
      <c r="F20" s="80">
        <v>6</v>
      </c>
      <c r="G20" s="55">
        <f t="shared" si="2"/>
        <v>0.22222222222222221</v>
      </c>
      <c r="H20" s="55">
        <f t="shared" si="3"/>
        <v>0.22222222222222221</v>
      </c>
      <c r="I20" s="80">
        <v>808410</v>
      </c>
      <c r="J20" s="80">
        <v>808410</v>
      </c>
      <c r="K20" s="80">
        <f t="shared" si="4"/>
        <v>134735</v>
      </c>
      <c r="L20" s="80">
        <f t="shared" si="5"/>
        <v>134735</v>
      </c>
      <c r="M20" s="155">
        <f>'市区町村別_在宅(医科)'!M20</f>
        <v>100</v>
      </c>
      <c r="N20" s="80">
        <v>12</v>
      </c>
      <c r="O20" s="80">
        <v>12</v>
      </c>
      <c r="P20" s="55">
        <f t="shared" si="6"/>
        <v>0.12</v>
      </c>
      <c r="Q20" s="55">
        <f t="shared" si="7"/>
        <v>0.12</v>
      </c>
      <c r="R20" s="80">
        <v>2108280</v>
      </c>
      <c r="S20" s="80">
        <v>2108280</v>
      </c>
      <c r="T20" s="80">
        <f t="shared" si="8"/>
        <v>175690</v>
      </c>
      <c r="U20" s="80">
        <f t="shared" si="9"/>
        <v>175690</v>
      </c>
      <c r="V20" s="155">
        <f>'市区町村別_在宅(医科)'!V20</f>
        <v>5026</v>
      </c>
      <c r="W20" s="80">
        <v>106</v>
      </c>
      <c r="X20" s="80">
        <v>105</v>
      </c>
      <c r="Y20" s="55">
        <f t="shared" si="10"/>
        <v>2.109033028253084E-2</v>
      </c>
      <c r="Z20" s="55">
        <f t="shared" si="11"/>
        <v>2.0891364902506964E-2</v>
      </c>
      <c r="AA20" s="80">
        <v>15803580</v>
      </c>
      <c r="AB20" s="80">
        <v>15779490</v>
      </c>
      <c r="AC20" s="80">
        <f t="shared" si="12"/>
        <v>149090.37735849057</v>
      </c>
      <c r="AD20" s="80">
        <f t="shared" si="13"/>
        <v>150280.85714285713</v>
      </c>
      <c r="AE20" s="80">
        <f>'市区町村別_在宅(医科)'!AE20</f>
        <v>4633</v>
      </c>
      <c r="AF20" s="80">
        <v>198</v>
      </c>
      <c r="AG20" s="80">
        <v>197</v>
      </c>
      <c r="AH20" s="55">
        <f t="shared" si="14"/>
        <v>4.273688754586661E-2</v>
      </c>
      <c r="AI20" s="55">
        <f t="shared" si="15"/>
        <v>4.2521044679473347E-2</v>
      </c>
      <c r="AJ20" s="80">
        <v>29147440</v>
      </c>
      <c r="AK20" s="80">
        <v>29101860</v>
      </c>
      <c r="AL20" s="80">
        <f t="shared" si="16"/>
        <v>147209.29292929292</v>
      </c>
      <c r="AM20" s="80">
        <f t="shared" si="17"/>
        <v>147725.17766497462</v>
      </c>
      <c r="AN20" s="80">
        <f>'市区町村別_在宅(医科)'!AN20</f>
        <v>3610</v>
      </c>
      <c r="AO20" s="80">
        <v>362</v>
      </c>
      <c r="AP20" s="80">
        <v>361</v>
      </c>
      <c r="AQ20" s="55">
        <f t="shared" si="18"/>
        <v>0.10027700831024931</v>
      </c>
      <c r="AR20" s="55">
        <f t="shared" si="19"/>
        <v>0.1</v>
      </c>
      <c r="AS20" s="80">
        <v>50303890</v>
      </c>
      <c r="AT20" s="80">
        <v>50223420</v>
      </c>
      <c r="AU20" s="80">
        <f t="shared" si="20"/>
        <v>138961.02209944752</v>
      </c>
      <c r="AV20" s="80">
        <f t="shared" si="21"/>
        <v>139123.04709141274</v>
      </c>
      <c r="AW20" s="80">
        <f>'市区町村別_在宅(医科)'!AW20</f>
        <v>2007</v>
      </c>
      <c r="AX20" s="80">
        <v>369</v>
      </c>
      <c r="AY20" s="80">
        <v>369</v>
      </c>
      <c r="AZ20" s="55">
        <f t="shared" si="22"/>
        <v>0.18385650224215247</v>
      </c>
      <c r="BA20" s="55">
        <f t="shared" si="23"/>
        <v>0.18385650224215247</v>
      </c>
      <c r="BB20" s="80">
        <v>51518600</v>
      </c>
      <c r="BC20" s="80">
        <v>51518600</v>
      </c>
      <c r="BD20" s="80">
        <f t="shared" si="24"/>
        <v>139616.80216802168</v>
      </c>
      <c r="BE20" s="80">
        <f t="shared" si="25"/>
        <v>139616.80216802168</v>
      </c>
      <c r="BF20" s="80">
        <f>'市区町村別_在宅(医科)'!BF20</f>
        <v>862</v>
      </c>
      <c r="BG20" s="80">
        <v>234</v>
      </c>
      <c r="BH20" s="80">
        <v>233</v>
      </c>
      <c r="BI20" s="55">
        <f t="shared" si="26"/>
        <v>0.27146171693735499</v>
      </c>
      <c r="BJ20" s="55">
        <f t="shared" si="27"/>
        <v>0.27030162412993042</v>
      </c>
      <c r="BK20" s="80">
        <v>29883090</v>
      </c>
      <c r="BL20" s="80">
        <v>29798720</v>
      </c>
      <c r="BM20" s="80">
        <f t="shared" si="28"/>
        <v>127705.51282051283</v>
      </c>
      <c r="BN20" s="80">
        <f t="shared" si="29"/>
        <v>127891.50214592274</v>
      </c>
      <c r="BO20" s="80">
        <f>'市区町村別_在宅(医科)'!BO20</f>
        <v>16265</v>
      </c>
      <c r="BP20" s="80">
        <f t="shared" si="30"/>
        <v>1287</v>
      </c>
      <c r="BQ20" s="80">
        <f t="shared" si="30"/>
        <v>1283</v>
      </c>
      <c r="BR20" s="55">
        <f t="shared" si="31"/>
        <v>7.9126959729480473E-2</v>
      </c>
      <c r="BS20" s="55">
        <f t="shared" si="32"/>
        <v>7.888103289271442E-2</v>
      </c>
      <c r="BT20" s="80">
        <f t="shared" si="33"/>
        <v>179573290</v>
      </c>
      <c r="BU20" s="80">
        <f t="shared" si="33"/>
        <v>179338780</v>
      </c>
      <c r="BV20" s="80">
        <f t="shared" si="34"/>
        <v>139528.58585858587</v>
      </c>
      <c r="BW20" s="80">
        <f t="shared" si="35"/>
        <v>139780.81060015588</v>
      </c>
      <c r="BY20" s="95">
        <v>14</v>
      </c>
      <c r="BZ20" s="24" t="s">
        <v>91</v>
      </c>
      <c r="CA20" s="155">
        <v>15727</v>
      </c>
      <c r="CB20" s="155">
        <v>1227</v>
      </c>
      <c r="CC20" s="155">
        <v>1227</v>
      </c>
      <c r="CD20" s="28">
        <v>7.8018693965791308E-2</v>
      </c>
      <c r="CE20" s="28">
        <v>7.8018693965791308E-2</v>
      </c>
      <c r="CF20" s="155">
        <v>159044540</v>
      </c>
      <c r="CG20" s="155">
        <v>158982990</v>
      </c>
      <c r="CH20" s="155">
        <v>129620.65199674001</v>
      </c>
      <c r="CI20" s="155">
        <v>129570.48899755502</v>
      </c>
      <c r="CK20" s="43" t="str">
        <f t="shared" si="36"/>
        <v>吹田市</v>
      </c>
      <c r="CL20" s="91">
        <f t="shared" si="0"/>
        <v>8.0228592497004328E-2</v>
      </c>
      <c r="CM20" s="91">
        <f t="shared" si="37"/>
        <v>0.08</v>
      </c>
      <c r="CN20" s="91">
        <f t="shared" si="38"/>
        <v>7.7780171147707911E-2</v>
      </c>
      <c r="CO20" s="91">
        <f t="shared" si="39"/>
        <v>7.8E-2</v>
      </c>
      <c r="CP20" s="158">
        <f t="shared" si="40"/>
        <v>0.20000000000000018</v>
      </c>
      <c r="CQ20" s="43" t="str">
        <f t="shared" si="41"/>
        <v>堺市西区</v>
      </c>
      <c r="CR20" s="91">
        <f t="shared" si="1"/>
        <v>8.0157508825925594E-2</v>
      </c>
      <c r="CS20" s="91">
        <f t="shared" si="42"/>
        <v>0.08</v>
      </c>
      <c r="CT20" s="91">
        <f t="shared" si="43"/>
        <v>7.547711292868417E-2</v>
      </c>
      <c r="CU20" s="91">
        <f t="shared" si="44"/>
        <v>7.4999999999999997E-2</v>
      </c>
      <c r="CV20" s="158">
        <f t="shared" si="45"/>
        <v>0.50000000000000044</v>
      </c>
      <c r="CW20" s="44"/>
      <c r="CX20" s="91">
        <f t="shared" si="46"/>
        <v>7.4999999999999997E-2</v>
      </c>
      <c r="CY20" s="91">
        <f t="shared" si="47"/>
        <v>7.1999999999999995E-2</v>
      </c>
      <c r="CZ20" s="158">
        <f t="shared" si="48"/>
        <v>0.30000000000000027</v>
      </c>
      <c r="DA20" s="91">
        <f t="shared" si="49"/>
        <v>7.4999999999999997E-2</v>
      </c>
      <c r="DB20" s="91">
        <f t="shared" si="50"/>
        <v>7.1999999999999995E-2</v>
      </c>
      <c r="DC20" s="158">
        <f t="shared" si="51"/>
        <v>0.30000000000000027</v>
      </c>
      <c r="DD20" s="184">
        <v>0</v>
      </c>
    </row>
    <row r="21" spans="2:108" s="16" customFormat="1" ht="13.5" customHeight="1">
      <c r="B21" s="54">
        <v>15</v>
      </c>
      <c r="C21" s="24" t="s">
        <v>92</v>
      </c>
      <c r="D21" s="152">
        <f>'市区町村別_在宅(医科)'!D21</f>
        <v>43</v>
      </c>
      <c r="E21" s="80">
        <v>6</v>
      </c>
      <c r="F21" s="80">
        <v>6</v>
      </c>
      <c r="G21" s="55">
        <f t="shared" si="2"/>
        <v>0.13953488372093023</v>
      </c>
      <c r="H21" s="55">
        <f t="shared" si="3"/>
        <v>0.13953488372093023</v>
      </c>
      <c r="I21" s="80">
        <v>1211420</v>
      </c>
      <c r="J21" s="80">
        <v>1211420</v>
      </c>
      <c r="K21" s="80">
        <f t="shared" si="4"/>
        <v>201903.33333333334</v>
      </c>
      <c r="L21" s="80">
        <f t="shared" si="5"/>
        <v>201903.33333333334</v>
      </c>
      <c r="M21" s="155">
        <f>'市区町村別_在宅(医科)'!M21</f>
        <v>222</v>
      </c>
      <c r="N21" s="80">
        <v>21</v>
      </c>
      <c r="O21" s="80">
        <v>21</v>
      </c>
      <c r="P21" s="55">
        <f t="shared" si="6"/>
        <v>9.45945945945946E-2</v>
      </c>
      <c r="Q21" s="55">
        <f t="shared" si="7"/>
        <v>9.45945945945946E-2</v>
      </c>
      <c r="R21" s="80">
        <v>4561810</v>
      </c>
      <c r="S21" s="80">
        <v>4561810</v>
      </c>
      <c r="T21" s="80">
        <f t="shared" si="8"/>
        <v>217229.04761904763</v>
      </c>
      <c r="U21" s="80">
        <f t="shared" si="9"/>
        <v>217229.04761904763</v>
      </c>
      <c r="V21" s="155">
        <f>'市区町村別_在宅(医科)'!V21</f>
        <v>8832</v>
      </c>
      <c r="W21" s="80">
        <v>146</v>
      </c>
      <c r="X21" s="80">
        <v>146</v>
      </c>
      <c r="Y21" s="55">
        <f t="shared" si="10"/>
        <v>1.6530797101449276E-2</v>
      </c>
      <c r="Z21" s="55">
        <f t="shared" si="11"/>
        <v>1.6530797101449276E-2</v>
      </c>
      <c r="AA21" s="80">
        <v>21279600</v>
      </c>
      <c r="AB21" s="80">
        <v>21279600</v>
      </c>
      <c r="AC21" s="80">
        <f t="shared" si="12"/>
        <v>145750.68493150684</v>
      </c>
      <c r="AD21" s="80">
        <f t="shared" si="13"/>
        <v>145750.68493150684</v>
      </c>
      <c r="AE21" s="80">
        <f>'市区町村別_在宅(医科)'!AE21</f>
        <v>7636</v>
      </c>
      <c r="AF21" s="80">
        <v>363</v>
      </c>
      <c r="AG21" s="80">
        <v>363</v>
      </c>
      <c r="AH21" s="55">
        <f t="shared" si="14"/>
        <v>4.7537977998952333E-2</v>
      </c>
      <c r="AI21" s="55">
        <f t="shared" si="15"/>
        <v>4.7537977998952333E-2</v>
      </c>
      <c r="AJ21" s="80">
        <v>48077290</v>
      </c>
      <c r="AK21" s="80">
        <v>48066340</v>
      </c>
      <c r="AL21" s="80">
        <f t="shared" si="16"/>
        <v>132444.32506887053</v>
      </c>
      <c r="AM21" s="80">
        <f t="shared" si="17"/>
        <v>132414.15977961433</v>
      </c>
      <c r="AN21" s="80">
        <f>'市区町村別_在宅(医科)'!AN21</f>
        <v>5810</v>
      </c>
      <c r="AO21" s="80">
        <v>573</v>
      </c>
      <c r="AP21" s="80">
        <v>573</v>
      </c>
      <c r="AQ21" s="55">
        <f t="shared" si="18"/>
        <v>9.8623063683304646E-2</v>
      </c>
      <c r="AR21" s="55">
        <f t="shared" si="19"/>
        <v>9.8623063683304646E-2</v>
      </c>
      <c r="AS21" s="80">
        <v>75734660</v>
      </c>
      <c r="AT21" s="80">
        <v>75734660</v>
      </c>
      <c r="AU21" s="80">
        <f t="shared" si="20"/>
        <v>132172.1815008726</v>
      </c>
      <c r="AV21" s="80">
        <f t="shared" si="21"/>
        <v>132172.1815008726</v>
      </c>
      <c r="AW21" s="80">
        <f>'市区町村別_在宅(医科)'!AW21</f>
        <v>2921</v>
      </c>
      <c r="AX21" s="80">
        <v>507</v>
      </c>
      <c r="AY21" s="80">
        <v>507</v>
      </c>
      <c r="AZ21" s="55">
        <f t="shared" si="22"/>
        <v>0.1735706949674769</v>
      </c>
      <c r="BA21" s="55">
        <f t="shared" si="23"/>
        <v>0.1735706949674769</v>
      </c>
      <c r="BB21" s="80">
        <v>67296210</v>
      </c>
      <c r="BC21" s="80">
        <v>67296210</v>
      </c>
      <c r="BD21" s="80">
        <f t="shared" si="24"/>
        <v>132734.14201183431</v>
      </c>
      <c r="BE21" s="80">
        <f t="shared" si="25"/>
        <v>132734.14201183431</v>
      </c>
      <c r="BF21" s="80">
        <f>'市区町村別_在宅(医科)'!BF21</f>
        <v>1075</v>
      </c>
      <c r="BG21" s="80">
        <v>281</v>
      </c>
      <c r="BH21" s="80">
        <v>281</v>
      </c>
      <c r="BI21" s="55">
        <f t="shared" si="26"/>
        <v>0.26139534883720933</v>
      </c>
      <c r="BJ21" s="55">
        <f t="shared" si="27"/>
        <v>0.26139534883720933</v>
      </c>
      <c r="BK21" s="80">
        <v>36852670</v>
      </c>
      <c r="BL21" s="80">
        <v>36852670</v>
      </c>
      <c r="BM21" s="80">
        <f t="shared" si="28"/>
        <v>131148.29181494663</v>
      </c>
      <c r="BN21" s="80">
        <f t="shared" si="29"/>
        <v>131148.29181494663</v>
      </c>
      <c r="BO21" s="80">
        <f>'市区町村別_在宅(医科)'!BO21</f>
        <v>26539</v>
      </c>
      <c r="BP21" s="80">
        <f t="shared" si="30"/>
        <v>1897</v>
      </c>
      <c r="BQ21" s="80">
        <f t="shared" si="30"/>
        <v>1897</v>
      </c>
      <c r="BR21" s="55">
        <f t="shared" si="31"/>
        <v>7.147970910735145E-2</v>
      </c>
      <c r="BS21" s="55">
        <f t="shared" si="32"/>
        <v>7.147970910735145E-2</v>
      </c>
      <c r="BT21" s="80">
        <f t="shared" si="33"/>
        <v>255013660</v>
      </c>
      <c r="BU21" s="80">
        <f t="shared" si="33"/>
        <v>255002710</v>
      </c>
      <c r="BV21" s="80">
        <f t="shared" si="34"/>
        <v>134429.97364259357</v>
      </c>
      <c r="BW21" s="80">
        <f t="shared" si="35"/>
        <v>134424.20137058513</v>
      </c>
      <c r="BY21" s="95">
        <v>15</v>
      </c>
      <c r="BZ21" s="24" t="s">
        <v>92</v>
      </c>
      <c r="CA21" s="155">
        <v>25355</v>
      </c>
      <c r="CB21" s="155">
        <v>1702</v>
      </c>
      <c r="CC21" s="155">
        <v>1702</v>
      </c>
      <c r="CD21" s="28">
        <v>6.7126799447840668E-2</v>
      </c>
      <c r="CE21" s="28">
        <v>6.7126799447840668E-2</v>
      </c>
      <c r="CF21" s="155">
        <v>219875790</v>
      </c>
      <c r="CG21" s="155">
        <v>219875790</v>
      </c>
      <c r="CH21" s="155">
        <v>129186.71562867214</v>
      </c>
      <c r="CI21" s="155">
        <v>129186.71562867214</v>
      </c>
      <c r="CK21" s="43" t="str">
        <f t="shared" si="36"/>
        <v>堺市西区</v>
      </c>
      <c r="CL21" s="91">
        <f t="shared" si="0"/>
        <v>8.0157508825925594E-2</v>
      </c>
      <c r="CM21" s="91">
        <f t="shared" si="37"/>
        <v>0.08</v>
      </c>
      <c r="CN21" s="91">
        <f t="shared" si="38"/>
        <v>7.547711292868417E-2</v>
      </c>
      <c r="CO21" s="91">
        <f t="shared" si="39"/>
        <v>7.4999999999999997E-2</v>
      </c>
      <c r="CP21" s="158">
        <f t="shared" si="40"/>
        <v>0.50000000000000044</v>
      </c>
      <c r="CQ21" s="43" t="str">
        <f t="shared" si="41"/>
        <v>吹田市</v>
      </c>
      <c r="CR21" s="91">
        <f t="shared" si="1"/>
        <v>7.9730850769656192E-2</v>
      </c>
      <c r="CS21" s="91">
        <f t="shared" si="42"/>
        <v>0.08</v>
      </c>
      <c r="CT21" s="91">
        <f t="shared" si="43"/>
        <v>7.7780171147707911E-2</v>
      </c>
      <c r="CU21" s="91">
        <f t="shared" si="44"/>
        <v>7.8E-2</v>
      </c>
      <c r="CV21" s="158">
        <f t="shared" si="45"/>
        <v>0.20000000000000018</v>
      </c>
      <c r="CW21" s="44"/>
      <c r="CX21" s="91">
        <f t="shared" si="46"/>
        <v>7.4999999999999997E-2</v>
      </c>
      <c r="CY21" s="91">
        <f t="shared" si="47"/>
        <v>7.1999999999999995E-2</v>
      </c>
      <c r="CZ21" s="158">
        <f t="shared" si="48"/>
        <v>0.30000000000000027</v>
      </c>
      <c r="DA21" s="91">
        <f t="shared" si="49"/>
        <v>7.4999999999999997E-2</v>
      </c>
      <c r="DB21" s="91">
        <f t="shared" si="50"/>
        <v>7.1999999999999995E-2</v>
      </c>
      <c r="DC21" s="158">
        <f t="shared" si="51"/>
        <v>0.30000000000000027</v>
      </c>
      <c r="DD21" s="184">
        <v>0</v>
      </c>
    </row>
    <row r="22" spans="2:108" s="16" customFormat="1" ht="13.5" customHeight="1">
      <c r="B22" s="54">
        <v>16</v>
      </c>
      <c r="C22" s="24" t="s">
        <v>55</v>
      </c>
      <c r="D22" s="152">
        <f>'市区町村別_在宅(医科)'!D22</f>
        <v>21</v>
      </c>
      <c r="E22" s="80">
        <v>4</v>
      </c>
      <c r="F22" s="80">
        <v>4</v>
      </c>
      <c r="G22" s="55">
        <f t="shared" si="2"/>
        <v>0.19047619047619047</v>
      </c>
      <c r="H22" s="55">
        <f t="shared" si="3"/>
        <v>0.19047619047619047</v>
      </c>
      <c r="I22" s="80">
        <v>168980</v>
      </c>
      <c r="J22" s="80">
        <v>168980</v>
      </c>
      <c r="K22" s="80">
        <f t="shared" si="4"/>
        <v>42245</v>
      </c>
      <c r="L22" s="80">
        <f t="shared" si="5"/>
        <v>42245</v>
      </c>
      <c r="M22" s="155">
        <f>'市区町村別_在宅(医科)'!M22</f>
        <v>103</v>
      </c>
      <c r="N22" s="80">
        <v>17</v>
      </c>
      <c r="O22" s="80">
        <v>17</v>
      </c>
      <c r="P22" s="55">
        <f t="shared" si="6"/>
        <v>0.1650485436893204</v>
      </c>
      <c r="Q22" s="55">
        <f t="shared" si="7"/>
        <v>0.1650485436893204</v>
      </c>
      <c r="R22" s="80">
        <v>3406120</v>
      </c>
      <c r="S22" s="80">
        <v>3406120</v>
      </c>
      <c r="T22" s="80">
        <f t="shared" si="8"/>
        <v>200360</v>
      </c>
      <c r="U22" s="80">
        <f t="shared" si="9"/>
        <v>200360</v>
      </c>
      <c r="V22" s="155">
        <f>'市区町村別_在宅(医科)'!V22</f>
        <v>5365</v>
      </c>
      <c r="W22" s="80">
        <v>117</v>
      </c>
      <c r="X22" s="80">
        <v>117</v>
      </c>
      <c r="Y22" s="55">
        <f t="shared" si="10"/>
        <v>2.1808014911463187E-2</v>
      </c>
      <c r="Z22" s="55">
        <f t="shared" si="11"/>
        <v>2.1808014911463187E-2</v>
      </c>
      <c r="AA22" s="80">
        <v>17041280</v>
      </c>
      <c r="AB22" s="80">
        <v>17041280</v>
      </c>
      <c r="AC22" s="80">
        <f t="shared" si="12"/>
        <v>145651.96581196581</v>
      </c>
      <c r="AD22" s="80">
        <f t="shared" si="13"/>
        <v>145651.96581196581</v>
      </c>
      <c r="AE22" s="80">
        <f>'市区町村別_在宅(医科)'!AE22</f>
        <v>4850</v>
      </c>
      <c r="AF22" s="80">
        <v>189</v>
      </c>
      <c r="AG22" s="80">
        <v>189</v>
      </c>
      <c r="AH22" s="55">
        <f t="shared" si="14"/>
        <v>3.8969072164948451E-2</v>
      </c>
      <c r="AI22" s="55">
        <f t="shared" si="15"/>
        <v>3.8969072164948451E-2</v>
      </c>
      <c r="AJ22" s="80">
        <v>29385640</v>
      </c>
      <c r="AK22" s="80">
        <v>29349480</v>
      </c>
      <c r="AL22" s="80">
        <f t="shared" si="16"/>
        <v>155479.57671957673</v>
      </c>
      <c r="AM22" s="80">
        <f t="shared" si="17"/>
        <v>155288.25396825396</v>
      </c>
      <c r="AN22" s="80">
        <f>'市区町村別_在宅(医科)'!AN22</f>
        <v>3962</v>
      </c>
      <c r="AO22" s="80">
        <v>447</v>
      </c>
      <c r="AP22" s="80">
        <v>446</v>
      </c>
      <c r="AQ22" s="55">
        <f t="shared" si="18"/>
        <v>0.11282180716809692</v>
      </c>
      <c r="AR22" s="55">
        <f t="shared" si="19"/>
        <v>0.11256940938919738</v>
      </c>
      <c r="AS22" s="80">
        <v>65249500</v>
      </c>
      <c r="AT22" s="80">
        <v>65215100</v>
      </c>
      <c r="AU22" s="80">
        <f t="shared" si="20"/>
        <v>145972.03579418344</v>
      </c>
      <c r="AV22" s="80">
        <f t="shared" si="21"/>
        <v>146222.19730941704</v>
      </c>
      <c r="AW22" s="80">
        <f>'市区町村別_在宅(医科)'!AW22</f>
        <v>2319</v>
      </c>
      <c r="AX22" s="80">
        <v>451</v>
      </c>
      <c r="AY22" s="80">
        <v>451</v>
      </c>
      <c r="AZ22" s="55">
        <f t="shared" si="22"/>
        <v>0.19448037947391117</v>
      </c>
      <c r="BA22" s="55">
        <f t="shared" si="23"/>
        <v>0.19448037947391117</v>
      </c>
      <c r="BB22" s="80">
        <v>67304020</v>
      </c>
      <c r="BC22" s="80">
        <v>67304020</v>
      </c>
      <c r="BD22" s="80">
        <f t="shared" si="24"/>
        <v>149232.8603104213</v>
      </c>
      <c r="BE22" s="80">
        <f t="shared" si="25"/>
        <v>149232.8603104213</v>
      </c>
      <c r="BF22" s="80">
        <f>'市区町村別_在宅(医科)'!BF22</f>
        <v>964</v>
      </c>
      <c r="BG22" s="80">
        <v>241</v>
      </c>
      <c r="BH22" s="80">
        <v>240</v>
      </c>
      <c r="BI22" s="55">
        <f t="shared" si="26"/>
        <v>0.25</v>
      </c>
      <c r="BJ22" s="55">
        <f t="shared" si="27"/>
        <v>0.24896265560165975</v>
      </c>
      <c r="BK22" s="80">
        <v>35583670</v>
      </c>
      <c r="BL22" s="80">
        <v>35556370</v>
      </c>
      <c r="BM22" s="80">
        <f t="shared" si="28"/>
        <v>147650.08298755187</v>
      </c>
      <c r="BN22" s="80">
        <f t="shared" si="29"/>
        <v>148151.54166666666</v>
      </c>
      <c r="BO22" s="80">
        <f>'市区町村別_在宅(医科)'!BO22</f>
        <v>17584</v>
      </c>
      <c r="BP22" s="80">
        <f t="shared" si="30"/>
        <v>1466</v>
      </c>
      <c r="BQ22" s="80">
        <f t="shared" si="30"/>
        <v>1464</v>
      </c>
      <c r="BR22" s="55">
        <f t="shared" si="31"/>
        <v>8.3371246587807091E-2</v>
      </c>
      <c r="BS22" s="55">
        <f t="shared" si="32"/>
        <v>8.3257506824385805E-2</v>
      </c>
      <c r="BT22" s="80">
        <f t="shared" si="33"/>
        <v>218139210</v>
      </c>
      <c r="BU22" s="80">
        <f t="shared" si="33"/>
        <v>218041350</v>
      </c>
      <c r="BV22" s="80">
        <f t="shared" si="34"/>
        <v>148798.91541609823</v>
      </c>
      <c r="BW22" s="80">
        <f t="shared" si="35"/>
        <v>148935.34836065574</v>
      </c>
      <c r="BY22" s="95">
        <v>16</v>
      </c>
      <c r="BZ22" s="24" t="s">
        <v>55</v>
      </c>
      <c r="CA22" s="155">
        <v>16971</v>
      </c>
      <c r="CB22" s="155">
        <v>1308</v>
      </c>
      <c r="CC22" s="155">
        <v>1307</v>
      </c>
      <c r="CD22" s="28">
        <v>7.7072653349832071E-2</v>
      </c>
      <c r="CE22" s="28">
        <v>7.7013729302928519E-2</v>
      </c>
      <c r="CF22" s="155">
        <v>168495830</v>
      </c>
      <c r="CG22" s="155">
        <v>168464670</v>
      </c>
      <c r="CH22" s="155">
        <v>128819.44189602447</v>
      </c>
      <c r="CI22" s="155">
        <v>128894.1622035195</v>
      </c>
      <c r="CK22" s="43" t="str">
        <f t="shared" si="36"/>
        <v>池田市</v>
      </c>
      <c r="CL22" s="91">
        <f t="shared" si="0"/>
        <v>7.9538347831030753E-2</v>
      </c>
      <c r="CM22" s="91">
        <f t="shared" si="37"/>
        <v>0.08</v>
      </c>
      <c r="CN22" s="91">
        <f t="shared" si="38"/>
        <v>7.8848336419568718E-2</v>
      </c>
      <c r="CO22" s="91">
        <f t="shared" si="39"/>
        <v>7.9000000000000001E-2</v>
      </c>
      <c r="CP22" s="158">
        <f t="shared" si="40"/>
        <v>0.10000000000000009</v>
      </c>
      <c r="CQ22" s="43" t="str">
        <f t="shared" si="41"/>
        <v>池田市</v>
      </c>
      <c r="CR22" s="91">
        <f t="shared" si="1"/>
        <v>7.9424640400250157E-2</v>
      </c>
      <c r="CS22" s="91">
        <f t="shared" si="42"/>
        <v>7.9000000000000001E-2</v>
      </c>
      <c r="CT22" s="91">
        <f t="shared" si="43"/>
        <v>7.8848336419568718E-2</v>
      </c>
      <c r="CU22" s="91">
        <f t="shared" si="44"/>
        <v>7.9000000000000001E-2</v>
      </c>
      <c r="CV22" s="158">
        <f t="shared" si="45"/>
        <v>0</v>
      </c>
      <c r="CW22" s="44"/>
      <c r="CX22" s="91">
        <f t="shared" si="46"/>
        <v>7.4999999999999997E-2</v>
      </c>
      <c r="CY22" s="91">
        <f t="shared" si="47"/>
        <v>7.1999999999999995E-2</v>
      </c>
      <c r="CZ22" s="158">
        <f t="shared" si="48"/>
        <v>0.30000000000000027</v>
      </c>
      <c r="DA22" s="91">
        <f t="shared" si="49"/>
        <v>7.4999999999999997E-2</v>
      </c>
      <c r="DB22" s="91">
        <f t="shared" si="50"/>
        <v>7.1999999999999995E-2</v>
      </c>
      <c r="DC22" s="158">
        <f t="shared" si="51"/>
        <v>0.30000000000000027</v>
      </c>
      <c r="DD22" s="184">
        <v>0</v>
      </c>
    </row>
    <row r="23" spans="2:108" s="16" customFormat="1" ht="13.5" customHeight="1">
      <c r="B23" s="54">
        <v>17</v>
      </c>
      <c r="C23" s="24" t="s">
        <v>93</v>
      </c>
      <c r="D23" s="152">
        <f>'市区町村別_在宅(医科)'!D23</f>
        <v>50</v>
      </c>
      <c r="E23" s="80">
        <v>7</v>
      </c>
      <c r="F23" s="80">
        <v>7</v>
      </c>
      <c r="G23" s="55">
        <f t="shared" si="2"/>
        <v>0.14000000000000001</v>
      </c>
      <c r="H23" s="55">
        <f t="shared" si="3"/>
        <v>0.14000000000000001</v>
      </c>
      <c r="I23" s="80">
        <v>1640150</v>
      </c>
      <c r="J23" s="80">
        <v>1640150</v>
      </c>
      <c r="K23" s="80">
        <f t="shared" si="4"/>
        <v>234307.14285714287</v>
      </c>
      <c r="L23" s="80">
        <f t="shared" si="5"/>
        <v>234307.14285714287</v>
      </c>
      <c r="M23" s="155">
        <f>'市区町村別_在宅(医科)'!M23</f>
        <v>184</v>
      </c>
      <c r="N23" s="80">
        <v>22</v>
      </c>
      <c r="O23" s="80">
        <v>22</v>
      </c>
      <c r="P23" s="55">
        <f t="shared" si="6"/>
        <v>0.11956521739130435</v>
      </c>
      <c r="Q23" s="55">
        <f t="shared" si="7"/>
        <v>0.11956521739130435</v>
      </c>
      <c r="R23" s="80">
        <v>4499300</v>
      </c>
      <c r="S23" s="80">
        <v>4499300</v>
      </c>
      <c r="T23" s="80">
        <f t="shared" si="8"/>
        <v>204513.63636363635</v>
      </c>
      <c r="U23" s="80">
        <f t="shared" si="9"/>
        <v>204513.63636363635</v>
      </c>
      <c r="V23" s="155">
        <f>'市区町村別_在宅(医科)'!V23</f>
        <v>7715</v>
      </c>
      <c r="W23" s="80">
        <v>146</v>
      </c>
      <c r="X23" s="80">
        <v>146</v>
      </c>
      <c r="Y23" s="55">
        <f t="shared" si="10"/>
        <v>1.8924173687621518E-2</v>
      </c>
      <c r="Z23" s="55">
        <f t="shared" si="11"/>
        <v>1.8924173687621518E-2</v>
      </c>
      <c r="AA23" s="80">
        <v>20677370</v>
      </c>
      <c r="AB23" s="80">
        <v>20677370</v>
      </c>
      <c r="AC23" s="80">
        <f t="shared" si="12"/>
        <v>141625.82191780821</v>
      </c>
      <c r="AD23" s="80">
        <f t="shared" si="13"/>
        <v>141625.82191780821</v>
      </c>
      <c r="AE23" s="80">
        <f>'市区町村別_在宅(医科)'!AE23</f>
        <v>7017</v>
      </c>
      <c r="AF23" s="80">
        <v>366</v>
      </c>
      <c r="AG23" s="80">
        <v>366</v>
      </c>
      <c r="AH23" s="55">
        <f t="shared" si="14"/>
        <v>5.2159042325780246E-2</v>
      </c>
      <c r="AI23" s="55">
        <f t="shared" si="15"/>
        <v>5.2159042325780246E-2</v>
      </c>
      <c r="AJ23" s="80">
        <v>52789710</v>
      </c>
      <c r="AK23" s="80">
        <v>52789710</v>
      </c>
      <c r="AL23" s="80">
        <f t="shared" si="16"/>
        <v>144234.18032786885</v>
      </c>
      <c r="AM23" s="80">
        <f t="shared" si="17"/>
        <v>144234.18032786885</v>
      </c>
      <c r="AN23" s="80">
        <f>'市区町村別_在宅(医科)'!AN23</f>
        <v>5551</v>
      </c>
      <c r="AO23" s="80">
        <v>644</v>
      </c>
      <c r="AP23" s="80">
        <v>644</v>
      </c>
      <c r="AQ23" s="55">
        <f t="shared" si="18"/>
        <v>0.11601513240857503</v>
      </c>
      <c r="AR23" s="55">
        <f t="shared" si="19"/>
        <v>0.11601513240857503</v>
      </c>
      <c r="AS23" s="80">
        <v>89055920</v>
      </c>
      <c r="AT23" s="80">
        <v>89055920</v>
      </c>
      <c r="AU23" s="80">
        <f t="shared" si="20"/>
        <v>138285.59006211179</v>
      </c>
      <c r="AV23" s="80">
        <f t="shared" si="21"/>
        <v>138285.59006211179</v>
      </c>
      <c r="AW23" s="80">
        <f>'市区町村別_在宅(医科)'!AW23</f>
        <v>3103</v>
      </c>
      <c r="AX23" s="80">
        <v>658</v>
      </c>
      <c r="AY23" s="80">
        <v>657</v>
      </c>
      <c r="AZ23" s="55">
        <f t="shared" si="22"/>
        <v>0.21205285207863359</v>
      </c>
      <c r="BA23" s="55">
        <f t="shared" si="23"/>
        <v>0.21173058330647759</v>
      </c>
      <c r="BB23" s="80">
        <v>89249230</v>
      </c>
      <c r="BC23" s="80">
        <v>89245780</v>
      </c>
      <c r="BD23" s="80">
        <f t="shared" si="24"/>
        <v>135637.12765957447</v>
      </c>
      <c r="BE23" s="80">
        <f t="shared" si="25"/>
        <v>135838.32572298325</v>
      </c>
      <c r="BF23" s="80">
        <f>'市区町村別_在宅(医科)'!BF23</f>
        <v>1298</v>
      </c>
      <c r="BG23" s="80">
        <v>322</v>
      </c>
      <c r="BH23" s="80">
        <v>322</v>
      </c>
      <c r="BI23" s="55">
        <f t="shared" si="26"/>
        <v>0.24807395993836673</v>
      </c>
      <c r="BJ23" s="55">
        <f t="shared" si="27"/>
        <v>0.24807395993836673</v>
      </c>
      <c r="BK23" s="80">
        <v>46565060</v>
      </c>
      <c r="BL23" s="80">
        <v>46565060</v>
      </c>
      <c r="BM23" s="80">
        <f t="shared" si="28"/>
        <v>144611.98757763975</v>
      </c>
      <c r="BN23" s="80">
        <f t="shared" si="29"/>
        <v>144611.98757763975</v>
      </c>
      <c r="BO23" s="80">
        <f>'市区町村別_在宅(医科)'!BO23</f>
        <v>24918</v>
      </c>
      <c r="BP23" s="80">
        <f t="shared" ref="BP23:BQ78" si="52">SUM(E23,N23,W23,AF23,AO23,AX23,BG23)</f>
        <v>2165</v>
      </c>
      <c r="BQ23" s="80">
        <f t="shared" si="52"/>
        <v>2164</v>
      </c>
      <c r="BR23" s="55">
        <f t="shared" si="31"/>
        <v>8.6884982743398342E-2</v>
      </c>
      <c r="BS23" s="55">
        <f t="shared" si="32"/>
        <v>8.6844851111646193E-2</v>
      </c>
      <c r="BT23" s="80">
        <f t="shared" si="33"/>
        <v>304476740</v>
      </c>
      <c r="BU23" s="80">
        <f t="shared" si="33"/>
        <v>304473290</v>
      </c>
      <c r="BV23" s="80">
        <f t="shared" si="34"/>
        <v>140635.90762124711</v>
      </c>
      <c r="BW23" s="80">
        <f t="shared" si="35"/>
        <v>140699.30221811461</v>
      </c>
      <c r="BY23" s="95">
        <v>17</v>
      </c>
      <c r="BZ23" s="24" t="s">
        <v>93</v>
      </c>
      <c r="CA23" s="155">
        <v>23970</v>
      </c>
      <c r="CB23" s="155">
        <v>1963</v>
      </c>
      <c r="CC23" s="155">
        <v>1963</v>
      </c>
      <c r="CD23" s="28">
        <v>8.1894034209428451E-2</v>
      </c>
      <c r="CE23" s="28">
        <v>8.1894034209428451E-2</v>
      </c>
      <c r="CF23" s="155">
        <v>264397930</v>
      </c>
      <c r="CG23" s="155">
        <v>264381080</v>
      </c>
      <c r="CH23" s="155">
        <v>134690.7437595517</v>
      </c>
      <c r="CI23" s="155">
        <v>134682.15995924606</v>
      </c>
      <c r="CK23" s="43" t="str">
        <f t="shared" si="36"/>
        <v>堺市美原区</v>
      </c>
      <c r="CL23" s="91">
        <f t="shared" si="0"/>
        <v>7.9438596491228072E-2</v>
      </c>
      <c r="CM23" s="91">
        <f t="shared" si="37"/>
        <v>7.9000000000000001E-2</v>
      </c>
      <c r="CN23" s="91">
        <f t="shared" si="38"/>
        <v>7.7994011976047897E-2</v>
      </c>
      <c r="CO23" s="91">
        <f t="shared" si="39"/>
        <v>7.8E-2</v>
      </c>
      <c r="CP23" s="158">
        <f t="shared" si="40"/>
        <v>0.10000000000000009</v>
      </c>
      <c r="CQ23" s="43" t="str">
        <f t="shared" si="41"/>
        <v>堺市美原区</v>
      </c>
      <c r="CR23" s="91">
        <f t="shared" si="1"/>
        <v>7.929824561403509E-2</v>
      </c>
      <c r="CS23" s="91">
        <f t="shared" si="42"/>
        <v>7.9000000000000001E-2</v>
      </c>
      <c r="CT23" s="91">
        <f t="shared" si="43"/>
        <v>7.7994011976047897E-2</v>
      </c>
      <c r="CU23" s="91">
        <f t="shared" si="44"/>
        <v>7.8E-2</v>
      </c>
      <c r="CV23" s="158">
        <f t="shared" si="45"/>
        <v>0.10000000000000009</v>
      </c>
      <c r="CW23" s="44"/>
      <c r="CX23" s="91">
        <f t="shared" si="46"/>
        <v>7.4999999999999997E-2</v>
      </c>
      <c r="CY23" s="91">
        <f t="shared" si="47"/>
        <v>7.1999999999999995E-2</v>
      </c>
      <c r="CZ23" s="158">
        <f t="shared" si="48"/>
        <v>0.30000000000000027</v>
      </c>
      <c r="DA23" s="91">
        <f t="shared" si="49"/>
        <v>7.4999999999999997E-2</v>
      </c>
      <c r="DB23" s="91">
        <f t="shared" si="50"/>
        <v>7.1999999999999995E-2</v>
      </c>
      <c r="DC23" s="158">
        <f t="shared" si="51"/>
        <v>0.30000000000000027</v>
      </c>
      <c r="DD23" s="184">
        <v>0</v>
      </c>
    </row>
    <row r="24" spans="2:108" s="16" customFormat="1" ht="13.5" customHeight="1">
      <c r="B24" s="54">
        <v>18</v>
      </c>
      <c r="C24" s="24" t="s">
        <v>56</v>
      </c>
      <c r="D24" s="152">
        <f>'市区町村別_在宅(医科)'!D24</f>
        <v>22</v>
      </c>
      <c r="E24" s="80">
        <v>3</v>
      </c>
      <c r="F24" s="80">
        <v>3</v>
      </c>
      <c r="G24" s="55">
        <f t="shared" si="2"/>
        <v>0.13636363636363635</v>
      </c>
      <c r="H24" s="55">
        <f t="shared" si="3"/>
        <v>0.13636363636363635</v>
      </c>
      <c r="I24" s="80">
        <v>847610</v>
      </c>
      <c r="J24" s="80">
        <v>847610</v>
      </c>
      <c r="K24" s="80">
        <f t="shared" si="4"/>
        <v>282536.66666666669</v>
      </c>
      <c r="L24" s="80">
        <f t="shared" si="5"/>
        <v>282536.66666666669</v>
      </c>
      <c r="M24" s="155">
        <f>'市区町村別_在宅(医科)'!M24</f>
        <v>136</v>
      </c>
      <c r="N24" s="80">
        <v>25</v>
      </c>
      <c r="O24" s="80">
        <v>25</v>
      </c>
      <c r="P24" s="55">
        <f t="shared" si="6"/>
        <v>0.18382352941176472</v>
      </c>
      <c r="Q24" s="55">
        <f t="shared" si="7"/>
        <v>0.18382352941176472</v>
      </c>
      <c r="R24" s="80">
        <v>4857240</v>
      </c>
      <c r="S24" s="80">
        <v>4857240</v>
      </c>
      <c r="T24" s="80">
        <f t="shared" si="8"/>
        <v>194289.6</v>
      </c>
      <c r="U24" s="80">
        <f t="shared" si="9"/>
        <v>194289.6</v>
      </c>
      <c r="V24" s="155">
        <f>'市区町村別_在宅(医科)'!V24</f>
        <v>6878</v>
      </c>
      <c r="W24" s="80">
        <v>164</v>
      </c>
      <c r="X24" s="80">
        <v>164</v>
      </c>
      <c r="Y24" s="55">
        <f t="shared" si="10"/>
        <v>2.3844140738586799E-2</v>
      </c>
      <c r="Z24" s="55">
        <f t="shared" si="11"/>
        <v>2.3844140738586799E-2</v>
      </c>
      <c r="AA24" s="80">
        <v>28349860</v>
      </c>
      <c r="AB24" s="80">
        <v>28349860</v>
      </c>
      <c r="AC24" s="80">
        <f t="shared" si="12"/>
        <v>172865</v>
      </c>
      <c r="AD24" s="80">
        <f t="shared" si="13"/>
        <v>172865</v>
      </c>
      <c r="AE24" s="80">
        <f>'市区町村別_在宅(医科)'!AE24</f>
        <v>6435</v>
      </c>
      <c r="AF24" s="80">
        <v>323</v>
      </c>
      <c r="AG24" s="80">
        <v>323</v>
      </c>
      <c r="AH24" s="55">
        <f t="shared" si="14"/>
        <v>5.0194250194250195E-2</v>
      </c>
      <c r="AI24" s="55">
        <f t="shared" si="15"/>
        <v>5.0194250194250195E-2</v>
      </c>
      <c r="AJ24" s="80">
        <v>52212850</v>
      </c>
      <c r="AK24" s="80">
        <v>52212850</v>
      </c>
      <c r="AL24" s="80">
        <f t="shared" si="16"/>
        <v>161649.69040247679</v>
      </c>
      <c r="AM24" s="80">
        <f t="shared" si="17"/>
        <v>161649.69040247679</v>
      </c>
      <c r="AN24" s="80">
        <f>'市区町村別_在宅(医科)'!AN24</f>
        <v>5002</v>
      </c>
      <c r="AO24" s="80">
        <v>641</v>
      </c>
      <c r="AP24" s="80">
        <v>641</v>
      </c>
      <c r="AQ24" s="55">
        <f t="shared" si="18"/>
        <v>0.12814874050379849</v>
      </c>
      <c r="AR24" s="55">
        <f t="shared" si="19"/>
        <v>0.12814874050379849</v>
      </c>
      <c r="AS24" s="80">
        <v>99883150</v>
      </c>
      <c r="AT24" s="80">
        <v>99883150</v>
      </c>
      <c r="AU24" s="80">
        <f t="shared" si="20"/>
        <v>155823.9469578783</v>
      </c>
      <c r="AV24" s="80">
        <f t="shared" si="21"/>
        <v>155823.9469578783</v>
      </c>
      <c r="AW24" s="80">
        <f>'市区町村別_在宅(医科)'!AW24</f>
        <v>2784</v>
      </c>
      <c r="AX24" s="80">
        <v>607</v>
      </c>
      <c r="AY24" s="80">
        <v>607</v>
      </c>
      <c r="AZ24" s="55">
        <f t="shared" si="22"/>
        <v>0.21803160919540229</v>
      </c>
      <c r="BA24" s="55">
        <f t="shared" si="23"/>
        <v>0.21803160919540229</v>
      </c>
      <c r="BB24" s="80">
        <v>88490970</v>
      </c>
      <c r="BC24" s="80">
        <v>88490970</v>
      </c>
      <c r="BD24" s="80">
        <f t="shared" si="24"/>
        <v>145784.13509060955</v>
      </c>
      <c r="BE24" s="80">
        <f t="shared" si="25"/>
        <v>145784.13509060955</v>
      </c>
      <c r="BF24" s="80">
        <f>'市区町村別_在宅(医科)'!BF24</f>
        <v>1129</v>
      </c>
      <c r="BG24" s="80">
        <v>284</v>
      </c>
      <c r="BH24" s="80">
        <v>284</v>
      </c>
      <c r="BI24" s="55">
        <f t="shared" si="26"/>
        <v>0.25155004428697963</v>
      </c>
      <c r="BJ24" s="55">
        <f t="shared" si="27"/>
        <v>0.25155004428697963</v>
      </c>
      <c r="BK24" s="80">
        <v>41445140</v>
      </c>
      <c r="BL24" s="80">
        <v>41445140</v>
      </c>
      <c r="BM24" s="80">
        <f t="shared" si="28"/>
        <v>145933.59154929579</v>
      </c>
      <c r="BN24" s="80">
        <f t="shared" si="29"/>
        <v>145933.59154929579</v>
      </c>
      <c r="BO24" s="80">
        <f>'市区町村別_在宅(医科)'!BO24</f>
        <v>22386</v>
      </c>
      <c r="BP24" s="80">
        <f t="shared" si="52"/>
        <v>2047</v>
      </c>
      <c r="BQ24" s="80">
        <f t="shared" si="52"/>
        <v>2047</v>
      </c>
      <c r="BR24" s="55">
        <f t="shared" si="31"/>
        <v>9.1441079245957291E-2</v>
      </c>
      <c r="BS24" s="55">
        <f t="shared" si="32"/>
        <v>9.1441079245957291E-2</v>
      </c>
      <c r="BT24" s="80">
        <f t="shared" ref="BT24:BU80" si="53">SUM(I24,R24,AA24,AJ24,AS24,BB24,BK24)</f>
        <v>316086820</v>
      </c>
      <c r="BU24" s="80">
        <f t="shared" si="53"/>
        <v>316086820</v>
      </c>
      <c r="BV24" s="80">
        <f t="shared" si="34"/>
        <v>154414.66536394725</v>
      </c>
      <c r="BW24" s="80">
        <f t="shared" si="35"/>
        <v>154414.66536394725</v>
      </c>
      <c r="BY24" s="95">
        <v>18</v>
      </c>
      <c r="BZ24" s="24" t="s">
        <v>56</v>
      </c>
      <c r="CA24" s="155">
        <v>21661</v>
      </c>
      <c r="CB24" s="155">
        <v>1901</v>
      </c>
      <c r="CC24" s="155">
        <v>1901</v>
      </c>
      <c r="CD24" s="28">
        <v>8.7761414523798528E-2</v>
      </c>
      <c r="CE24" s="28">
        <v>8.7761414523798528E-2</v>
      </c>
      <c r="CF24" s="155">
        <v>257599690</v>
      </c>
      <c r="CG24" s="155">
        <v>257599690</v>
      </c>
      <c r="CH24" s="155">
        <v>135507.46449237244</v>
      </c>
      <c r="CI24" s="155">
        <v>135507.46449237244</v>
      </c>
      <c r="CK24" s="43" t="str">
        <f t="shared" si="36"/>
        <v>旭区</v>
      </c>
      <c r="CL24" s="91">
        <f t="shared" si="0"/>
        <v>7.9126959729480473E-2</v>
      </c>
      <c r="CM24" s="91">
        <f t="shared" si="37"/>
        <v>7.9000000000000001E-2</v>
      </c>
      <c r="CN24" s="91">
        <f t="shared" si="38"/>
        <v>7.8018693965791308E-2</v>
      </c>
      <c r="CO24" s="91">
        <f t="shared" si="39"/>
        <v>7.8E-2</v>
      </c>
      <c r="CP24" s="158">
        <f t="shared" si="40"/>
        <v>0.10000000000000009</v>
      </c>
      <c r="CQ24" s="43" t="str">
        <f t="shared" si="41"/>
        <v>天王寺区</v>
      </c>
      <c r="CR24" s="91">
        <f t="shared" si="1"/>
        <v>7.8950131233595802E-2</v>
      </c>
      <c r="CS24" s="91">
        <f t="shared" si="42"/>
        <v>7.9000000000000001E-2</v>
      </c>
      <c r="CT24" s="91">
        <f t="shared" si="43"/>
        <v>7.1792035398230092E-2</v>
      </c>
      <c r="CU24" s="91">
        <f t="shared" si="44"/>
        <v>7.1999999999999995E-2</v>
      </c>
      <c r="CV24" s="158">
        <f t="shared" si="45"/>
        <v>0.70000000000000062</v>
      </c>
      <c r="CW24" s="44"/>
      <c r="CX24" s="91">
        <f t="shared" si="46"/>
        <v>7.4999999999999997E-2</v>
      </c>
      <c r="CY24" s="91">
        <f t="shared" si="47"/>
        <v>7.1999999999999995E-2</v>
      </c>
      <c r="CZ24" s="158">
        <f t="shared" si="48"/>
        <v>0.30000000000000027</v>
      </c>
      <c r="DA24" s="91">
        <f t="shared" si="49"/>
        <v>7.4999999999999997E-2</v>
      </c>
      <c r="DB24" s="91">
        <f t="shared" si="50"/>
        <v>7.1999999999999995E-2</v>
      </c>
      <c r="DC24" s="158">
        <f t="shared" si="51"/>
        <v>0.30000000000000027</v>
      </c>
      <c r="DD24" s="184">
        <v>0</v>
      </c>
    </row>
    <row r="25" spans="2:108" s="16" customFormat="1" ht="13.5" customHeight="1">
      <c r="B25" s="54">
        <v>19</v>
      </c>
      <c r="C25" s="24" t="s">
        <v>94</v>
      </c>
      <c r="D25" s="152">
        <f>'市区町村別_在宅(医科)'!D25</f>
        <v>34</v>
      </c>
      <c r="E25" s="80">
        <v>4</v>
      </c>
      <c r="F25" s="80">
        <v>4</v>
      </c>
      <c r="G25" s="55">
        <f t="shared" si="2"/>
        <v>0.11764705882352941</v>
      </c>
      <c r="H25" s="55">
        <f t="shared" si="3"/>
        <v>0.11764705882352941</v>
      </c>
      <c r="I25" s="80">
        <v>792480</v>
      </c>
      <c r="J25" s="80">
        <v>792480</v>
      </c>
      <c r="K25" s="80">
        <f t="shared" si="4"/>
        <v>198120</v>
      </c>
      <c r="L25" s="80">
        <f t="shared" si="5"/>
        <v>198120</v>
      </c>
      <c r="M25" s="155">
        <f>'市区町村別_在宅(医科)'!M25</f>
        <v>170</v>
      </c>
      <c r="N25" s="80">
        <v>15</v>
      </c>
      <c r="O25" s="80">
        <v>15</v>
      </c>
      <c r="P25" s="55">
        <f t="shared" si="6"/>
        <v>8.8235294117647065E-2</v>
      </c>
      <c r="Q25" s="55">
        <f t="shared" si="7"/>
        <v>8.8235294117647065E-2</v>
      </c>
      <c r="R25" s="80">
        <v>1838280</v>
      </c>
      <c r="S25" s="80">
        <v>1838280</v>
      </c>
      <c r="T25" s="80">
        <f t="shared" si="8"/>
        <v>122552</v>
      </c>
      <c r="U25" s="80">
        <f t="shared" si="9"/>
        <v>122552</v>
      </c>
      <c r="V25" s="155">
        <f>'市区町村別_在宅(医科)'!V25</f>
        <v>5123</v>
      </c>
      <c r="W25" s="80">
        <v>135</v>
      </c>
      <c r="X25" s="80">
        <v>135</v>
      </c>
      <c r="Y25" s="55">
        <f t="shared" si="10"/>
        <v>2.6351747023228577E-2</v>
      </c>
      <c r="Z25" s="55">
        <f t="shared" si="11"/>
        <v>2.6351747023228577E-2</v>
      </c>
      <c r="AA25" s="80">
        <v>21841850</v>
      </c>
      <c r="AB25" s="80">
        <v>21841850</v>
      </c>
      <c r="AC25" s="80">
        <f t="shared" si="12"/>
        <v>161791.48148148149</v>
      </c>
      <c r="AD25" s="80">
        <f t="shared" si="13"/>
        <v>161791.48148148149</v>
      </c>
      <c r="AE25" s="80">
        <f>'市区町村別_在宅(医科)'!AE25</f>
        <v>4448</v>
      </c>
      <c r="AF25" s="80">
        <v>230</v>
      </c>
      <c r="AG25" s="80">
        <v>230</v>
      </c>
      <c r="AH25" s="55">
        <f t="shared" si="14"/>
        <v>5.1708633093525178E-2</v>
      </c>
      <c r="AI25" s="55">
        <f t="shared" si="15"/>
        <v>5.1708633093525178E-2</v>
      </c>
      <c r="AJ25" s="80">
        <v>32323680</v>
      </c>
      <c r="AK25" s="80">
        <v>32323680</v>
      </c>
      <c r="AL25" s="80">
        <f t="shared" si="16"/>
        <v>140537.73913043478</v>
      </c>
      <c r="AM25" s="80">
        <f t="shared" si="17"/>
        <v>140537.73913043478</v>
      </c>
      <c r="AN25" s="80">
        <f>'市区町村別_在宅(医科)'!AN25</f>
        <v>3322</v>
      </c>
      <c r="AO25" s="80">
        <v>340</v>
      </c>
      <c r="AP25" s="80">
        <v>340</v>
      </c>
      <c r="AQ25" s="55">
        <f t="shared" si="18"/>
        <v>0.10234798314268513</v>
      </c>
      <c r="AR25" s="55">
        <f t="shared" si="19"/>
        <v>0.10234798314268513</v>
      </c>
      <c r="AS25" s="80">
        <v>54927730</v>
      </c>
      <c r="AT25" s="80">
        <v>54927730</v>
      </c>
      <c r="AU25" s="80">
        <f t="shared" si="20"/>
        <v>161552.14705882352</v>
      </c>
      <c r="AV25" s="80">
        <f t="shared" si="21"/>
        <v>161552.14705882352</v>
      </c>
      <c r="AW25" s="80">
        <f>'市区町村別_在宅(医科)'!AW25</f>
        <v>1791</v>
      </c>
      <c r="AX25" s="80">
        <v>333</v>
      </c>
      <c r="AY25" s="80">
        <v>333</v>
      </c>
      <c r="AZ25" s="55">
        <f t="shared" si="22"/>
        <v>0.18592964824120603</v>
      </c>
      <c r="BA25" s="55">
        <f t="shared" si="23"/>
        <v>0.18592964824120603</v>
      </c>
      <c r="BB25" s="80">
        <v>52110580</v>
      </c>
      <c r="BC25" s="80">
        <v>52095860</v>
      </c>
      <c r="BD25" s="80">
        <f t="shared" si="24"/>
        <v>156488.22822822822</v>
      </c>
      <c r="BE25" s="80">
        <f t="shared" si="25"/>
        <v>156444.02402402402</v>
      </c>
      <c r="BF25" s="80">
        <f>'市区町村別_在宅(医科)'!BF25</f>
        <v>675</v>
      </c>
      <c r="BG25" s="80">
        <v>152</v>
      </c>
      <c r="BH25" s="80">
        <v>152</v>
      </c>
      <c r="BI25" s="55">
        <f t="shared" si="26"/>
        <v>0.22518518518518518</v>
      </c>
      <c r="BJ25" s="55">
        <f t="shared" si="27"/>
        <v>0.22518518518518518</v>
      </c>
      <c r="BK25" s="80">
        <v>26214150</v>
      </c>
      <c r="BL25" s="80">
        <v>26214150</v>
      </c>
      <c r="BM25" s="80">
        <f t="shared" si="28"/>
        <v>172461.51315789475</v>
      </c>
      <c r="BN25" s="80">
        <f t="shared" si="29"/>
        <v>172461.51315789475</v>
      </c>
      <c r="BO25" s="80">
        <f>'市区町村別_在宅(医科)'!BO25</f>
        <v>15563</v>
      </c>
      <c r="BP25" s="80">
        <f t="shared" si="52"/>
        <v>1209</v>
      </c>
      <c r="BQ25" s="80">
        <f t="shared" si="52"/>
        <v>1209</v>
      </c>
      <c r="BR25" s="55">
        <f t="shared" si="31"/>
        <v>7.768425110839812E-2</v>
      </c>
      <c r="BS25" s="55">
        <f t="shared" si="32"/>
        <v>7.768425110839812E-2</v>
      </c>
      <c r="BT25" s="80">
        <f t="shared" si="53"/>
        <v>190048750</v>
      </c>
      <c r="BU25" s="80">
        <f t="shared" si="53"/>
        <v>190034030</v>
      </c>
      <c r="BV25" s="80">
        <f t="shared" si="34"/>
        <v>157194.9958643507</v>
      </c>
      <c r="BW25" s="80">
        <f t="shared" si="35"/>
        <v>157182.8205128205</v>
      </c>
      <c r="BY25" s="95">
        <v>19</v>
      </c>
      <c r="BZ25" s="24" t="s">
        <v>94</v>
      </c>
      <c r="CA25" s="155">
        <v>15098</v>
      </c>
      <c r="CB25" s="155">
        <v>1032</v>
      </c>
      <c r="CC25" s="155">
        <v>1031</v>
      </c>
      <c r="CD25" s="28">
        <v>6.8353424294608556E-2</v>
      </c>
      <c r="CE25" s="28">
        <v>6.8287190356338581E-2</v>
      </c>
      <c r="CF25" s="155">
        <v>145247760</v>
      </c>
      <c r="CG25" s="155">
        <v>145197400</v>
      </c>
      <c r="CH25" s="155">
        <v>140743.95348837209</v>
      </c>
      <c r="CI25" s="155">
        <v>140831.61978661493</v>
      </c>
      <c r="CK25" s="43" t="str">
        <f t="shared" si="36"/>
        <v>天王寺区</v>
      </c>
      <c r="CL25" s="91">
        <f t="shared" si="0"/>
        <v>7.8950131233595802E-2</v>
      </c>
      <c r="CM25" s="91">
        <f t="shared" si="37"/>
        <v>7.9000000000000001E-2</v>
      </c>
      <c r="CN25" s="91">
        <f t="shared" si="38"/>
        <v>7.1792035398230092E-2</v>
      </c>
      <c r="CO25" s="91">
        <f t="shared" si="39"/>
        <v>7.1999999999999995E-2</v>
      </c>
      <c r="CP25" s="158">
        <f t="shared" si="40"/>
        <v>0.70000000000000062</v>
      </c>
      <c r="CQ25" s="43" t="str">
        <f t="shared" si="41"/>
        <v>旭区</v>
      </c>
      <c r="CR25" s="91">
        <f t="shared" si="1"/>
        <v>7.888103289271442E-2</v>
      </c>
      <c r="CS25" s="91">
        <f t="shared" si="42"/>
        <v>7.9000000000000001E-2</v>
      </c>
      <c r="CT25" s="91">
        <f t="shared" si="43"/>
        <v>7.8018693965791308E-2</v>
      </c>
      <c r="CU25" s="91">
        <f t="shared" si="44"/>
        <v>7.8E-2</v>
      </c>
      <c r="CV25" s="158">
        <f t="shared" si="45"/>
        <v>0.10000000000000009</v>
      </c>
      <c r="CW25" s="44"/>
      <c r="CX25" s="91">
        <f t="shared" si="46"/>
        <v>7.4999999999999997E-2</v>
      </c>
      <c r="CY25" s="91">
        <f t="shared" si="47"/>
        <v>7.1999999999999995E-2</v>
      </c>
      <c r="CZ25" s="158">
        <f t="shared" si="48"/>
        <v>0.30000000000000027</v>
      </c>
      <c r="DA25" s="91">
        <f t="shared" si="49"/>
        <v>7.4999999999999997E-2</v>
      </c>
      <c r="DB25" s="91">
        <f t="shared" si="50"/>
        <v>7.1999999999999995E-2</v>
      </c>
      <c r="DC25" s="158">
        <f t="shared" si="51"/>
        <v>0.30000000000000027</v>
      </c>
      <c r="DD25" s="184">
        <v>0</v>
      </c>
    </row>
    <row r="26" spans="2:108" s="16" customFormat="1" ht="13.5" customHeight="1">
      <c r="B26" s="54">
        <v>20</v>
      </c>
      <c r="C26" s="24" t="s">
        <v>95</v>
      </c>
      <c r="D26" s="152">
        <f>'市区町村別_在宅(医科)'!D26</f>
        <v>40</v>
      </c>
      <c r="E26" s="80">
        <v>4</v>
      </c>
      <c r="F26" s="80">
        <v>4</v>
      </c>
      <c r="G26" s="55">
        <f t="shared" si="2"/>
        <v>0.1</v>
      </c>
      <c r="H26" s="55">
        <f t="shared" si="3"/>
        <v>0.1</v>
      </c>
      <c r="I26" s="80">
        <v>332520</v>
      </c>
      <c r="J26" s="80">
        <v>332520</v>
      </c>
      <c r="K26" s="80">
        <f t="shared" si="4"/>
        <v>83130</v>
      </c>
      <c r="L26" s="80">
        <f t="shared" si="5"/>
        <v>83130</v>
      </c>
      <c r="M26" s="155">
        <f>'市区町村別_在宅(医科)'!M26</f>
        <v>145</v>
      </c>
      <c r="N26" s="80">
        <v>16</v>
      </c>
      <c r="O26" s="80">
        <v>16</v>
      </c>
      <c r="P26" s="55">
        <f t="shared" si="6"/>
        <v>0.1103448275862069</v>
      </c>
      <c r="Q26" s="55">
        <f t="shared" si="7"/>
        <v>0.1103448275862069</v>
      </c>
      <c r="R26" s="80">
        <v>3206950</v>
      </c>
      <c r="S26" s="80">
        <v>3206950</v>
      </c>
      <c r="T26" s="80">
        <f t="shared" si="8"/>
        <v>200434.375</v>
      </c>
      <c r="U26" s="80">
        <f t="shared" si="9"/>
        <v>200434.375</v>
      </c>
      <c r="V26" s="155">
        <f>'市区町村別_在宅(医科)'!V26</f>
        <v>8163</v>
      </c>
      <c r="W26" s="80">
        <v>169</v>
      </c>
      <c r="X26" s="80">
        <v>169</v>
      </c>
      <c r="Y26" s="55">
        <f t="shared" si="10"/>
        <v>2.0703172853117725E-2</v>
      </c>
      <c r="Z26" s="55">
        <f t="shared" si="11"/>
        <v>2.0703172853117725E-2</v>
      </c>
      <c r="AA26" s="80">
        <v>23656590</v>
      </c>
      <c r="AB26" s="80">
        <v>23656590</v>
      </c>
      <c r="AC26" s="80">
        <f t="shared" si="12"/>
        <v>139979.82248520711</v>
      </c>
      <c r="AD26" s="80">
        <f t="shared" si="13"/>
        <v>139979.82248520711</v>
      </c>
      <c r="AE26" s="80">
        <f>'市区町村別_在宅(医科)'!AE26</f>
        <v>6870</v>
      </c>
      <c r="AF26" s="80">
        <v>328</v>
      </c>
      <c r="AG26" s="80">
        <v>328</v>
      </c>
      <c r="AH26" s="55">
        <f t="shared" si="14"/>
        <v>4.7743813682678313E-2</v>
      </c>
      <c r="AI26" s="55">
        <f t="shared" si="15"/>
        <v>4.7743813682678313E-2</v>
      </c>
      <c r="AJ26" s="80">
        <v>48414540</v>
      </c>
      <c r="AK26" s="80">
        <v>48414540</v>
      </c>
      <c r="AL26" s="80">
        <f t="shared" si="16"/>
        <v>147605.30487804877</v>
      </c>
      <c r="AM26" s="80">
        <f t="shared" si="17"/>
        <v>147605.30487804877</v>
      </c>
      <c r="AN26" s="80">
        <f>'市区町村別_在宅(医科)'!AN26</f>
        <v>4928</v>
      </c>
      <c r="AO26" s="80">
        <v>525</v>
      </c>
      <c r="AP26" s="80">
        <v>525</v>
      </c>
      <c r="AQ26" s="55">
        <f t="shared" si="18"/>
        <v>0.10653409090909091</v>
      </c>
      <c r="AR26" s="55">
        <f t="shared" si="19"/>
        <v>0.10653409090909091</v>
      </c>
      <c r="AS26" s="80">
        <v>75585860</v>
      </c>
      <c r="AT26" s="80">
        <v>75585860</v>
      </c>
      <c r="AU26" s="80">
        <f t="shared" si="20"/>
        <v>143973.06666666668</v>
      </c>
      <c r="AV26" s="80">
        <f t="shared" si="21"/>
        <v>143973.06666666668</v>
      </c>
      <c r="AW26" s="80">
        <f>'市区町村別_在宅(医科)'!AW26</f>
        <v>2616</v>
      </c>
      <c r="AX26" s="80">
        <v>511</v>
      </c>
      <c r="AY26" s="80">
        <v>511</v>
      </c>
      <c r="AZ26" s="55">
        <f t="shared" si="22"/>
        <v>0.19533639143730888</v>
      </c>
      <c r="BA26" s="55">
        <f t="shared" si="23"/>
        <v>0.19533639143730888</v>
      </c>
      <c r="BB26" s="80">
        <v>72091200</v>
      </c>
      <c r="BC26" s="80">
        <v>72091200</v>
      </c>
      <c r="BD26" s="80">
        <f t="shared" si="24"/>
        <v>141078.66927592954</v>
      </c>
      <c r="BE26" s="80">
        <f t="shared" si="25"/>
        <v>141078.66927592954</v>
      </c>
      <c r="BF26" s="80">
        <f>'市区町村別_在宅(医科)'!BF26</f>
        <v>1032</v>
      </c>
      <c r="BG26" s="80">
        <v>294</v>
      </c>
      <c r="BH26" s="80">
        <v>294</v>
      </c>
      <c r="BI26" s="55">
        <f t="shared" si="26"/>
        <v>0.28488372093023256</v>
      </c>
      <c r="BJ26" s="55">
        <f t="shared" si="27"/>
        <v>0.28488372093023256</v>
      </c>
      <c r="BK26" s="80">
        <v>37139040</v>
      </c>
      <c r="BL26" s="80">
        <v>37139040</v>
      </c>
      <c r="BM26" s="80">
        <f t="shared" si="28"/>
        <v>126323.26530612246</v>
      </c>
      <c r="BN26" s="80">
        <f t="shared" si="29"/>
        <v>126323.26530612246</v>
      </c>
      <c r="BO26" s="80">
        <f>'市区町村別_在宅(医科)'!BO26</f>
        <v>23794</v>
      </c>
      <c r="BP26" s="80">
        <f t="shared" si="52"/>
        <v>1847</v>
      </c>
      <c r="BQ26" s="80">
        <f t="shared" si="52"/>
        <v>1847</v>
      </c>
      <c r="BR26" s="55">
        <f t="shared" si="31"/>
        <v>7.7624611246532735E-2</v>
      </c>
      <c r="BS26" s="55">
        <f t="shared" si="32"/>
        <v>7.7624611246532735E-2</v>
      </c>
      <c r="BT26" s="80">
        <f t="shared" si="53"/>
        <v>260426700</v>
      </c>
      <c r="BU26" s="80">
        <f t="shared" si="53"/>
        <v>260426700</v>
      </c>
      <c r="BV26" s="80">
        <f t="shared" si="34"/>
        <v>140999.83757444506</v>
      </c>
      <c r="BW26" s="80">
        <f t="shared" si="35"/>
        <v>140999.83757444506</v>
      </c>
      <c r="BY26" s="95">
        <v>20</v>
      </c>
      <c r="BZ26" s="24" t="s">
        <v>95</v>
      </c>
      <c r="CA26" s="155">
        <v>22649</v>
      </c>
      <c r="CB26" s="155">
        <v>1597</v>
      </c>
      <c r="CC26" s="155">
        <v>1597</v>
      </c>
      <c r="CD26" s="28">
        <v>7.0510839330654773E-2</v>
      </c>
      <c r="CE26" s="28">
        <v>7.0510839330654773E-2</v>
      </c>
      <c r="CF26" s="155">
        <v>193628930</v>
      </c>
      <c r="CG26" s="155">
        <v>193628930</v>
      </c>
      <c r="CH26" s="155">
        <v>121245.4164057608</v>
      </c>
      <c r="CI26" s="155">
        <v>121245.4164057608</v>
      </c>
      <c r="CK26" s="43" t="str">
        <f t="shared" si="36"/>
        <v>太子町</v>
      </c>
      <c r="CL26" s="91">
        <f t="shared" si="0"/>
        <v>7.8507078507078512E-2</v>
      </c>
      <c r="CM26" s="91">
        <f t="shared" si="37"/>
        <v>7.9000000000000001E-2</v>
      </c>
      <c r="CN26" s="91">
        <f t="shared" si="38"/>
        <v>7.8245137946630489E-2</v>
      </c>
      <c r="CO26" s="91">
        <f t="shared" si="39"/>
        <v>7.8E-2</v>
      </c>
      <c r="CP26" s="158">
        <f t="shared" si="40"/>
        <v>0.10000000000000009</v>
      </c>
      <c r="CQ26" s="43" t="str">
        <f t="shared" si="41"/>
        <v>堺市東区</v>
      </c>
      <c r="CR26" s="91">
        <f t="shared" si="1"/>
        <v>7.8142969553901098E-2</v>
      </c>
      <c r="CS26" s="91">
        <f t="shared" si="42"/>
        <v>7.8E-2</v>
      </c>
      <c r="CT26" s="91">
        <f t="shared" si="43"/>
        <v>7.3678829318167299E-2</v>
      </c>
      <c r="CU26" s="91">
        <f t="shared" si="44"/>
        <v>7.3999999999999996E-2</v>
      </c>
      <c r="CV26" s="158">
        <f t="shared" si="45"/>
        <v>0.40000000000000036</v>
      </c>
      <c r="CW26" s="44"/>
      <c r="CX26" s="91">
        <f t="shared" si="46"/>
        <v>7.4999999999999997E-2</v>
      </c>
      <c r="CY26" s="91">
        <f t="shared" si="47"/>
        <v>7.1999999999999995E-2</v>
      </c>
      <c r="CZ26" s="158">
        <f t="shared" si="48"/>
        <v>0.30000000000000027</v>
      </c>
      <c r="DA26" s="91">
        <f t="shared" si="49"/>
        <v>7.4999999999999997E-2</v>
      </c>
      <c r="DB26" s="91">
        <f t="shared" si="50"/>
        <v>7.1999999999999995E-2</v>
      </c>
      <c r="DC26" s="158">
        <f t="shared" si="51"/>
        <v>0.30000000000000027</v>
      </c>
      <c r="DD26" s="184">
        <v>0</v>
      </c>
    </row>
    <row r="27" spans="2:108" s="16" customFormat="1" ht="13.5" customHeight="1">
      <c r="B27" s="54">
        <v>21</v>
      </c>
      <c r="C27" s="24" t="s">
        <v>96</v>
      </c>
      <c r="D27" s="152">
        <f>'市区町村別_在宅(医科)'!D27</f>
        <v>43</v>
      </c>
      <c r="E27" s="80">
        <v>5</v>
      </c>
      <c r="F27" s="80">
        <v>5</v>
      </c>
      <c r="G27" s="55">
        <f t="shared" si="2"/>
        <v>0.11627906976744186</v>
      </c>
      <c r="H27" s="55">
        <f t="shared" si="3"/>
        <v>0.11627906976744186</v>
      </c>
      <c r="I27" s="80">
        <v>447630</v>
      </c>
      <c r="J27" s="80">
        <v>447630</v>
      </c>
      <c r="K27" s="80">
        <f t="shared" si="4"/>
        <v>89526</v>
      </c>
      <c r="L27" s="80">
        <f t="shared" si="5"/>
        <v>89526</v>
      </c>
      <c r="M27" s="155">
        <f>'市区町村別_在宅(医科)'!M27</f>
        <v>116</v>
      </c>
      <c r="N27" s="80">
        <v>15</v>
      </c>
      <c r="O27" s="80">
        <v>15</v>
      </c>
      <c r="P27" s="55">
        <f t="shared" si="6"/>
        <v>0.12931034482758622</v>
      </c>
      <c r="Q27" s="55">
        <f t="shared" si="7"/>
        <v>0.12931034482758622</v>
      </c>
      <c r="R27" s="80">
        <v>2303670</v>
      </c>
      <c r="S27" s="80">
        <v>2303670</v>
      </c>
      <c r="T27" s="80">
        <f t="shared" si="8"/>
        <v>153578</v>
      </c>
      <c r="U27" s="80">
        <f t="shared" si="9"/>
        <v>153578</v>
      </c>
      <c r="V27" s="155">
        <f>'市区町村別_在宅(医科)'!V27</f>
        <v>5073</v>
      </c>
      <c r="W27" s="80">
        <v>93</v>
      </c>
      <c r="X27" s="80">
        <v>93</v>
      </c>
      <c r="Y27" s="55">
        <f t="shared" si="10"/>
        <v>1.8332347723240685E-2</v>
      </c>
      <c r="Z27" s="55">
        <f t="shared" si="11"/>
        <v>1.8332347723240685E-2</v>
      </c>
      <c r="AA27" s="80">
        <v>10987880</v>
      </c>
      <c r="AB27" s="80">
        <v>10987880</v>
      </c>
      <c r="AC27" s="80">
        <f t="shared" si="12"/>
        <v>118149.24731182796</v>
      </c>
      <c r="AD27" s="80">
        <f t="shared" si="13"/>
        <v>118149.24731182796</v>
      </c>
      <c r="AE27" s="80">
        <f>'市区町村別_在宅(医科)'!AE27</f>
        <v>4815</v>
      </c>
      <c r="AF27" s="80">
        <v>254</v>
      </c>
      <c r="AG27" s="80">
        <v>254</v>
      </c>
      <c r="AH27" s="55">
        <f t="shared" si="14"/>
        <v>5.2751817237798544E-2</v>
      </c>
      <c r="AI27" s="55">
        <f t="shared" si="15"/>
        <v>5.2751817237798544E-2</v>
      </c>
      <c r="AJ27" s="80">
        <v>34823890</v>
      </c>
      <c r="AK27" s="80">
        <v>34823890</v>
      </c>
      <c r="AL27" s="80">
        <f t="shared" si="16"/>
        <v>137101.92913385827</v>
      </c>
      <c r="AM27" s="80">
        <f t="shared" si="17"/>
        <v>137101.92913385827</v>
      </c>
      <c r="AN27" s="80">
        <f>'市区町村別_在宅(医科)'!AN27</f>
        <v>3427</v>
      </c>
      <c r="AO27" s="80">
        <v>367</v>
      </c>
      <c r="AP27" s="80">
        <v>367</v>
      </c>
      <c r="AQ27" s="55">
        <f t="shared" si="18"/>
        <v>0.10709074992704989</v>
      </c>
      <c r="AR27" s="55">
        <f t="shared" si="19"/>
        <v>0.10709074992704989</v>
      </c>
      <c r="AS27" s="80">
        <v>47731600</v>
      </c>
      <c r="AT27" s="80">
        <v>47731600</v>
      </c>
      <c r="AU27" s="80">
        <f t="shared" si="20"/>
        <v>130058.85558583106</v>
      </c>
      <c r="AV27" s="80">
        <f t="shared" si="21"/>
        <v>130058.85558583106</v>
      </c>
      <c r="AW27" s="80">
        <f>'市区町村別_在宅(医科)'!AW27</f>
        <v>1655</v>
      </c>
      <c r="AX27" s="80">
        <v>303</v>
      </c>
      <c r="AY27" s="80">
        <v>303</v>
      </c>
      <c r="AZ27" s="55">
        <f t="shared" si="22"/>
        <v>0.18308157099697886</v>
      </c>
      <c r="BA27" s="55">
        <f t="shared" si="23"/>
        <v>0.18308157099697886</v>
      </c>
      <c r="BB27" s="80">
        <v>37703410</v>
      </c>
      <c r="BC27" s="80">
        <v>37703410</v>
      </c>
      <c r="BD27" s="80">
        <f t="shared" si="24"/>
        <v>124433.69636963696</v>
      </c>
      <c r="BE27" s="80">
        <f t="shared" si="25"/>
        <v>124433.69636963696</v>
      </c>
      <c r="BF27" s="80">
        <f>'市区町村別_在宅(医科)'!BF27</f>
        <v>537</v>
      </c>
      <c r="BG27" s="80">
        <v>132</v>
      </c>
      <c r="BH27" s="80">
        <v>132</v>
      </c>
      <c r="BI27" s="55">
        <f t="shared" si="26"/>
        <v>0.24581005586592178</v>
      </c>
      <c r="BJ27" s="55">
        <f t="shared" si="27"/>
        <v>0.24581005586592178</v>
      </c>
      <c r="BK27" s="80">
        <v>14906870</v>
      </c>
      <c r="BL27" s="80">
        <v>14906870</v>
      </c>
      <c r="BM27" s="80">
        <f t="shared" si="28"/>
        <v>112930.83333333333</v>
      </c>
      <c r="BN27" s="80">
        <f t="shared" si="29"/>
        <v>112930.83333333333</v>
      </c>
      <c r="BO27" s="80">
        <f>'市区町村別_在宅(医科)'!BO27</f>
        <v>15666</v>
      </c>
      <c r="BP27" s="80">
        <f t="shared" si="52"/>
        <v>1169</v>
      </c>
      <c r="BQ27" s="80">
        <f t="shared" si="52"/>
        <v>1169</v>
      </c>
      <c r="BR27" s="55">
        <f t="shared" si="31"/>
        <v>7.4620196604110817E-2</v>
      </c>
      <c r="BS27" s="55">
        <f t="shared" si="32"/>
        <v>7.4620196604110817E-2</v>
      </c>
      <c r="BT27" s="80">
        <f t="shared" si="53"/>
        <v>148904950</v>
      </c>
      <c r="BU27" s="80">
        <f t="shared" si="53"/>
        <v>148904950</v>
      </c>
      <c r="BV27" s="80">
        <f t="shared" si="34"/>
        <v>127378.05816937554</v>
      </c>
      <c r="BW27" s="80">
        <f t="shared" si="35"/>
        <v>127378.05816937554</v>
      </c>
      <c r="BY27" s="95">
        <v>21</v>
      </c>
      <c r="BZ27" s="24" t="s">
        <v>96</v>
      </c>
      <c r="CA27" s="155">
        <v>15046</v>
      </c>
      <c r="CB27" s="155">
        <v>1120</v>
      </c>
      <c r="CC27" s="155">
        <v>1120</v>
      </c>
      <c r="CD27" s="28">
        <v>7.4438388940582217E-2</v>
      </c>
      <c r="CE27" s="28">
        <v>7.4438388940582217E-2</v>
      </c>
      <c r="CF27" s="155">
        <v>138362310</v>
      </c>
      <c r="CG27" s="155">
        <v>138362310</v>
      </c>
      <c r="CH27" s="155">
        <v>123537.77678571429</v>
      </c>
      <c r="CI27" s="155">
        <v>123537.77678571429</v>
      </c>
      <c r="CK27" s="43" t="str">
        <f t="shared" si="36"/>
        <v>堺市東区</v>
      </c>
      <c r="CL27" s="91">
        <f t="shared" si="0"/>
        <v>7.8142969553901098E-2</v>
      </c>
      <c r="CM27" s="91">
        <f t="shared" si="37"/>
        <v>7.8E-2</v>
      </c>
      <c r="CN27" s="91">
        <f t="shared" si="38"/>
        <v>7.3742731164930672E-2</v>
      </c>
      <c r="CO27" s="91">
        <f t="shared" si="39"/>
        <v>7.3999999999999996E-2</v>
      </c>
      <c r="CP27" s="158">
        <f t="shared" si="40"/>
        <v>0.40000000000000036</v>
      </c>
      <c r="CQ27" s="43" t="str">
        <f t="shared" si="41"/>
        <v>羽曳野市</v>
      </c>
      <c r="CR27" s="91">
        <f t="shared" si="1"/>
        <v>7.8072598145590852E-2</v>
      </c>
      <c r="CS27" s="91">
        <f t="shared" si="42"/>
        <v>7.8E-2</v>
      </c>
      <c r="CT27" s="91">
        <f t="shared" si="43"/>
        <v>7.6046221111805118E-2</v>
      </c>
      <c r="CU27" s="91">
        <f t="shared" si="44"/>
        <v>7.5999999999999998E-2</v>
      </c>
      <c r="CV27" s="158">
        <f t="shared" si="45"/>
        <v>0.20000000000000018</v>
      </c>
      <c r="CW27" s="44"/>
      <c r="CX27" s="91">
        <f t="shared" si="46"/>
        <v>7.4999999999999997E-2</v>
      </c>
      <c r="CY27" s="91">
        <f t="shared" si="47"/>
        <v>7.1999999999999995E-2</v>
      </c>
      <c r="CZ27" s="158">
        <f t="shared" si="48"/>
        <v>0.30000000000000027</v>
      </c>
      <c r="DA27" s="91">
        <f t="shared" si="49"/>
        <v>7.4999999999999997E-2</v>
      </c>
      <c r="DB27" s="91">
        <f t="shared" si="50"/>
        <v>7.1999999999999995E-2</v>
      </c>
      <c r="DC27" s="158">
        <f t="shared" si="51"/>
        <v>0.30000000000000027</v>
      </c>
      <c r="DD27" s="184">
        <v>0</v>
      </c>
    </row>
    <row r="28" spans="2:108" s="16" customFormat="1" ht="13.5" customHeight="1">
      <c r="B28" s="54">
        <v>22</v>
      </c>
      <c r="C28" s="24" t="s">
        <v>57</v>
      </c>
      <c r="D28" s="152">
        <f>'市区町村別_在宅(医科)'!D28</f>
        <v>30</v>
      </c>
      <c r="E28" s="80">
        <v>2</v>
      </c>
      <c r="F28" s="80">
        <v>2</v>
      </c>
      <c r="G28" s="55">
        <f t="shared" si="2"/>
        <v>6.6666666666666666E-2</v>
      </c>
      <c r="H28" s="55">
        <f t="shared" si="3"/>
        <v>6.6666666666666666E-2</v>
      </c>
      <c r="I28" s="80">
        <v>245580</v>
      </c>
      <c r="J28" s="80">
        <v>245580</v>
      </c>
      <c r="K28" s="80">
        <f t="shared" si="4"/>
        <v>122790</v>
      </c>
      <c r="L28" s="80">
        <f t="shared" si="5"/>
        <v>122790</v>
      </c>
      <c r="M28" s="155">
        <f>'市区町村別_在宅(医科)'!M28</f>
        <v>145</v>
      </c>
      <c r="N28" s="80">
        <v>14</v>
      </c>
      <c r="O28" s="80">
        <v>14</v>
      </c>
      <c r="P28" s="55">
        <f t="shared" si="6"/>
        <v>9.6551724137931033E-2</v>
      </c>
      <c r="Q28" s="55">
        <f t="shared" si="7"/>
        <v>9.6551724137931033E-2</v>
      </c>
      <c r="R28" s="80">
        <v>1758610</v>
      </c>
      <c r="S28" s="80">
        <v>1758610</v>
      </c>
      <c r="T28" s="80">
        <f t="shared" si="8"/>
        <v>125615</v>
      </c>
      <c r="U28" s="80">
        <f t="shared" si="9"/>
        <v>125615</v>
      </c>
      <c r="V28" s="155">
        <f>'市区町村別_在宅(医科)'!V28</f>
        <v>7313</v>
      </c>
      <c r="W28" s="80">
        <v>155</v>
      </c>
      <c r="X28" s="80">
        <v>155</v>
      </c>
      <c r="Y28" s="55">
        <f t="shared" si="10"/>
        <v>2.1195131956789279E-2</v>
      </c>
      <c r="Z28" s="55">
        <f t="shared" si="11"/>
        <v>2.1195131956789279E-2</v>
      </c>
      <c r="AA28" s="80">
        <v>22714500</v>
      </c>
      <c r="AB28" s="80">
        <v>22714500</v>
      </c>
      <c r="AC28" s="80">
        <f t="shared" si="12"/>
        <v>146545.16129032258</v>
      </c>
      <c r="AD28" s="80">
        <f t="shared" si="13"/>
        <v>146545.16129032258</v>
      </c>
      <c r="AE28" s="80">
        <f>'市区町村別_在宅(医科)'!AE28</f>
        <v>6017</v>
      </c>
      <c r="AF28" s="80">
        <v>323</v>
      </c>
      <c r="AG28" s="80">
        <v>323</v>
      </c>
      <c r="AH28" s="55">
        <f t="shared" si="14"/>
        <v>5.3681236496592989E-2</v>
      </c>
      <c r="AI28" s="55">
        <f t="shared" si="15"/>
        <v>5.3681236496592989E-2</v>
      </c>
      <c r="AJ28" s="80">
        <v>49704270</v>
      </c>
      <c r="AK28" s="80">
        <v>49704270</v>
      </c>
      <c r="AL28" s="80">
        <f t="shared" si="16"/>
        <v>153883.18885448916</v>
      </c>
      <c r="AM28" s="80">
        <f t="shared" si="17"/>
        <v>153883.18885448916</v>
      </c>
      <c r="AN28" s="80">
        <f>'市区町村別_在宅(医科)'!AN28</f>
        <v>4096</v>
      </c>
      <c r="AO28" s="80">
        <v>476</v>
      </c>
      <c r="AP28" s="80">
        <v>476</v>
      </c>
      <c r="AQ28" s="55">
        <f t="shared" si="18"/>
        <v>0.1162109375</v>
      </c>
      <c r="AR28" s="55">
        <f t="shared" si="19"/>
        <v>0.1162109375</v>
      </c>
      <c r="AS28" s="80">
        <v>68535990</v>
      </c>
      <c r="AT28" s="80">
        <v>68535990</v>
      </c>
      <c r="AU28" s="80">
        <f t="shared" si="20"/>
        <v>143983.17226890757</v>
      </c>
      <c r="AV28" s="80">
        <f t="shared" si="21"/>
        <v>143983.17226890757</v>
      </c>
      <c r="AW28" s="80">
        <f>'市区町村別_在宅(医科)'!AW28</f>
        <v>2043</v>
      </c>
      <c r="AX28" s="80">
        <v>408</v>
      </c>
      <c r="AY28" s="80">
        <v>408</v>
      </c>
      <c r="AZ28" s="55">
        <f t="shared" si="22"/>
        <v>0.19970631424375918</v>
      </c>
      <c r="BA28" s="55">
        <f t="shared" si="23"/>
        <v>0.19970631424375918</v>
      </c>
      <c r="BB28" s="80">
        <v>62230240</v>
      </c>
      <c r="BC28" s="80">
        <v>62230240</v>
      </c>
      <c r="BD28" s="80">
        <f t="shared" si="24"/>
        <v>152525.09803921569</v>
      </c>
      <c r="BE28" s="80">
        <f t="shared" si="25"/>
        <v>152525.09803921569</v>
      </c>
      <c r="BF28" s="80">
        <f>'市区町村別_在宅(医科)'!BF28</f>
        <v>829</v>
      </c>
      <c r="BG28" s="80">
        <v>218</v>
      </c>
      <c r="BH28" s="80">
        <v>218</v>
      </c>
      <c r="BI28" s="55">
        <f t="shared" si="26"/>
        <v>0.26296743063932448</v>
      </c>
      <c r="BJ28" s="55">
        <f t="shared" si="27"/>
        <v>0.26296743063932448</v>
      </c>
      <c r="BK28" s="80">
        <v>30844180</v>
      </c>
      <c r="BL28" s="80">
        <v>30844180</v>
      </c>
      <c r="BM28" s="80">
        <f t="shared" si="28"/>
        <v>141487.0642201835</v>
      </c>
      <c r="BN28" s="80">
        <f t="shared" si="29"/>
        <v>141487.0642201835</v>
      </c>
      <c r="BO28" s="80">
        <f>'市区町村別_在宅(医科)'!BO28</f>
        <v>20473</v>
      </c>
      <c r="BP28" s="80">
        <f t="shared" si="52"/>
        <v>1596</v>
      </c>
      <c r="BQ28" s="80">
        <f t="shared" si="52"/>
        <v>1596</v>
      </c>
      <c r="BR28" s="55">
        <f t="shared" si="31"/>
        <v>7.7956332730913888E-2</v>
      </c>
      <c r="BS28" s="55">
        <f t="shared" si="32"/>
        <v>7.7956332730913888E-2</v>
      </c>
      <c r="BT28" s="80">
        <f t="shared" si="53"/>
        <v>236033370</v>
      </c>
      <c r="BU28" s="80">
        <f t="shared" si="53"/>
        <v>236033370</v>
      </c>
      <c r="BV28" s="80">
        <f t="shared" si="34"/>
        <v>147890.58270676693</v>
      </c>
      <c r="BW28" s="80">
        <f t="shared" si="35"/>
        <v>147890.58270676693</v>
      </c>
      <c r="BY28" s="95">
        <v>22</v>
      </c>
      <c r="BZ28" s="24" t="s">
        <v>57</v>
      </c>
      <c r="CA28" s="155">
        <v>19329</v>
      </c>
      <c r="CB28" s="155">
        <v>1432</v>
      </c>
      <c r="CC28" s="155">
        <v>1432</v>
      </c>
      <c r="CD28" s="28">
        <v>7.408557090382327E-2</v>
      </c>
      <c r="CE28" s="28">
        <v>7.408557090382327E-2</v>
      </c>
      <c r="CF28" s="155">
        <v>189919220</v>
      </c>
      <c r="CG28" s="155">
        <v>189919220</v>
      </c>
      <c r="CH28" s="155">
        <v>132625.15363128492</v>
      </c>
      <c r="CI28" s="155">
        <v>132625.15363128492</v>
      </c>
      <c r="CK28" s="43" t="str">
        <f t="shared" si="36"/>
        <v>羽曳野市</v>
      </c>
      <c r="CL28" s="91">
        <f t="shared" si="0"/>
        <v>7.8121917537975927E-2</v>
      </c>
      <c r="CM28" s="91">
        <f t="shared" si="37"/>
        <v>7.8E-2</v>
      </c>
      <c r="CN28" s="91">
        <f t="shared" si="38"/>
        <v>7.6046221111805118E-2</v>
      </c>
      <c r="CO28" s="91">
        <f t="shared" si="39"/>
        <v>7.5999999999999998E-2</v>
      </c>
      <c r="CP28" s="158">
        <f t="shared" si="40"/>
        <v>0.20000000000000018</v>
      </c>
      <c r="CQ28" s="43" t="str">
        <f t="shared" si="41"/>
        <v>住之江区</v>
      </c>
      <c r="CR28" s="91">
        <f t="shared" si="1"/>
        <v>7.7956332730913888E-2</v>
      </c>
      <c r="CS28" s="91">
        <f t="shared" si="42"/>
        <v>7.8E-2</v>
      </c>
      <c r="CT28" s="91">
        <f t="shared" si="43"/>
        <v>7.408557090382327E-2</v>
      </c>
      <c r="CU28" s="91">
        <f t="shared" si="44"/>
        <v>7.3999999999999996E-2</v>
      </c>
      <c r="CV28" s="158">
        <f t="shared" si="45"/>
        <v>0.40000000000000036</v>
      </c>
      <c r="CW28" s="44"/>
      <c r="CX28" s="91">
        <f t="shared" si="46"/>
        <v>7.4999999999999997E-2</v>
      </c>
      <c r="CY28" s="91">
        <f t="shared" si="47"/>
        <v>7.1999999999999995E-2</v>
      </c>
      <c r="CZ28" s="158">
        <f t="shared" si="48"/>
        <v>0.30000000000000027</v>
      </c>
      <c r="DA28" s="91">
        <f t="shared" si="49"/>
        <v>7.4999999999999997E-2</v>
      </c>
      <c r="DB28" s="91">
        <f t="shared" si="50"/>
        <v>7.1999999999999995E-2</v>
      </c>
      <c r="DC28" s="158">
        <f t="shared" si="51"/>
        <v>0.30000000000000027</v>
      </c>
      <c r="DD28" s="184">
        <v>0</v>
      </c>
    </row>
    <row r="29" spans="2:108" s="16" customFormat="1" ht="13.5" customHeight="1">
      <c r="B29" s="54">
        <v>23</v>
      </c>
      <c r="C29" s="24" t="s">
        <v>97</v>
      </c>
      <c r="D29" s="152">
        <f>'市区町村別_在宅(医科)'!D29</f>
        <v>66</v>
      </c>
      <c r="E29" s="80">
        <v>6</v>
      </c>
      <c r="F29" s="80">
        <v>6</v>
      </c>
      <c r="G29" s="55">
        <f t="shared" si="2"/>
        <v>9.0909090909090912E-2</v>
      </c>
      <c r="H29" s="55">
        <f t="shared" si="3"/>
        <v>9.0909090909090912E-2</v>
      </c>
      <c r="I29" s="80">
        <v>974610</v>
      </c>
      <c r="J29" s="80">
        <v>974610</v>
      </c>
      <c r="K29" s="80">
        <f t="shared" si="4"/>
        <v>162435</v>
      </c>
      <c r="L29" s="80">
        <f t="shared" si="5"/>
        <v>162435</v>
      </c>
      <c r="M29" s="155">
        <f>'市区町村別_在宅(医科)'!M29</f>
        <v>233</v>
      </c>
      <c r="N29" s="80">
        <v>25</v>
      </c>
      <c r="O29" s="80">
        <v>25</v>
      </c>
      <c r="P29" s="55">
        <f t="shared" si="6"/>
        <v>0.1072961373390558</v>
      </c>
      <c r="Q29" s="55">
        <f t="shared" si="7"/>
        <v>0.1072961373390558</v>
      </c>
      <c r="R29" s="80">
        <v>4858490</v>
      </c>
      <c r="S29" s="80">
        <v>4858490</v>
      </c>
      <c r="T29" s="80">
        <f t="shared" si="8"/>
        <v>194339.6</v>
      </c>
      <c r="U29" s="80">
        <f t="shared" si="9"/>
        <v>194339.6</v>
      </c>
      <c r="V29" s="155">
        <f>'市区町村別_在宅(医科)'!V29</f>
        <v>10293</v>
      </c>
      <c r="W29" s="80">
        <v>265</v>
      </c>
      <c r="X29" s="80">
        <v>265</v>
      </c>
      <c r="Y29" s="55">
        <f t="shared" si="10"/>
        <v>2.57456523851161E-2</v>
      </c>
      <c r="Z29" s="55">
        <f t="shared" si="11"/>
        <v>2.57456523851161E-2</v>
      </c>
      <c r="AA29" s="80">
        <v>35966560</v>
      </c>
      <c r="AB29" s="80">
        <v>35966560</v>
      </c>
      <c r="AC29" s="80">
        <f t="shared" si="12"/>
        <v>135722.86792452831</v>
      </c>
      <c r="AD29" s="80">
        <f t="shared" si="13"/>
        <v>135722.86792452831</v>
      </c>
      <c r="AE29" s="80">
        <f>'市区町村別_在宅(医科)'!AE29</f>
        <v>10343</v>
      </c>
      <c r="AF29" s="80">
        <v>591</v>
      </c>
      <c r="AG29" s="80">
        <v>591</v>
      </c>
      <c r="AH29" s="55">
        <f t="shared" si="14"/>
        <v>5.7140094750072513E-2</v>
      </c>
      <c r="AI29" s="55">
        <f t="shared" si="15"/>
        <v>5.7140094750072513E-2</v>
      </c>
      <c r="AJ29" s="80">
        <v>83666410</v>
      </c>
      <c r="AK29" s="80">
        <v>83666410</v>
      </c>
      <c r="AL29" s="80">
        <f t="shared" si="16"/>
        <v>141567.52961082911</v>
      </c>
      <c r="AM29" s="80">
        <f t="shared" si="17"/>
        <v>141567.52961082911</v>
      </c>
      <c r="AN29" s="80">
        <f>'市区町村別_在宅(医科)'!AN29</f>
        <v>7334</v>
      </c>
      <c r="AO29" s="80">
        <v>881</v>
      </c>
      <c r="AP29" s="80">
        <v>881</v>
      </c>
      <c r="AQ29" s="55">
        <f t="shared" si="18"/>
        <v>0.12012544314153259</v>
      </c>
      <c r="AR29" s="55">
        <f t="shared" si="19"/>
        <v>0.12012544314153259</v>
      </c>
      <c r="AS29" s="80">
        <v>128425740</v>
      </c>
      <c r="AT29" s="80">
        <v>128425740</v>
      </c>
      <c r="AU29" s="80">
        <f t="shared" si="20"/>
        <v>145772.69012485811</v>
      </c>
      <c r="AV29" s="80">
        <f t="shared" si="21"/>
        <v>145772.69012485811</v>
      </c>
      <c r="AW29" s="80">
        <f>'市区町村別_在宅(医科)'!AW29</f>
        <v>3335</v>
      </c>
      <c r="AX29" s="80">
        <v>699</v>
      </c>
      <c r="AY29" s="80">
        <v>699</v>
      </c>
      <c r="AZ29" s="55">
        <f t="shared" si="22"/>
        <v>0.20959520239880061</v>
      </c>
      <c r="BA29" s="55">
        <f t="shared" si="23"/>
        <v>0.20959520239880061</v>
      </c>
      <c r="BB29" s="80">
        <v>91882360</v>
      </c>
      <c r="BC29" s="80">
        <v>91877750</v>
      </c>
      <c r="BD29" s="80">
        <f t="shared" si="24"/>
        <v>131448.29756795423</v>
      </c>
      <c r="BE29" s="80">
        <f t="shared" si="25"/>
        <v>131441.70243204577</v>
      </c>
      <c r="BF29" s="80">
        <f>'市区町村別_在宅(医科)'!BF29</f>
        <v>1090</v>
      </c>
      <c r="BG29" s="80">
        <v>289</v>
      </c>
      <c r="BH29" s="80">
        <v>289</v>
      </c>
      <c r="BI29" s="55">
        <f t="shared" si="26"/>
        <v>0.26513761467889907</v>
      </c>
      <c r="BJ29" s="55">
        <f t="shared" si="27"/>
        <v>0.26513761467889907</v>
      </c>
      <c r="BK29" s="80">
        <v>42605100</v>
      </c>
      <c r="BL29" s="80">
        <v>42605100</v>
      </c>
      <c r="BM29" s="80">
        <f t="shared" si="28"/>
        <v>147422.49134948096</v>
      </c>
      <c r="BN29" s="80">
        <f t="shared" si="29"/>
        <v>147422.49134948096</v>
      </c>
      <c r="BO29" s="80">
        <f>'市区町村別_在宅(医科)'!BO29</f>
        <v>32694</v>
      </c>
      <c r="BP29" s="80">
        <f t="shared" si="52"/>
        <v>2756</v>
      </c>
      <c r="BQ29" s="80">
        <f t="shared" si="52"/>
        <v>2756</v>
      </c>
      <c r="BR29" s="55">
        <f t="shared" si="31"/>
        <v>8.4296812870863158E-2</v>
      </c>
      <c r="BS29" s="55">
        <f t="shared" si="32"/>
        <v>8.4296812870863158E-2</v>
      </c>
      <c r="BT29" s="80">
        <f t="shared" si="53"/>
        <v>388379270</v>
      </c>
      <c r="BU29" s="80">
        <f t="shared" si="53"/>
        <v>388374660</v>
      </c>
      <c r="BV29" s="80">
        <f t="shared" si="34"/>
        <v>140921.36066763426</v>
      </c>
      <c r="BW29" s="80">
        <f t="shared" si="35"/>
        <v>140919.68795355587</v>
      </c>
      <c r="BY29" s="95">
        <v>23</v>
      </c>
      <c r="BZ29" s="24" t="s">
        <v>97</v>
      </c>
      <c r="CA29" s="155">
        <v>31367</v>
      </c>
      <c r="CB29" s="155">
        <v>2524</v>
      </c>
      <c r="CC29" s="155">
        <v>2524</v>
      </c>
      <c r="CD29" s="28">
        <v>8.0466732553320375E-2</v>
      </c>
      <c r="CE29" s="28">
        <v>8.0466732553320375E-2</v>
      </c>
      <c r="CF29" s="155">
        <v>329552020</v>
      </c>
      <c r="CG29" s="155">
        <v>329552020</v>
      </c>
      <c r="CH29" s="155">
        <v>130567.36133122028</v>
      </c>
      <c r="CI29" s="155">
        <v>130567.36133122028</v>
      </c>
      <c r="CK29" s="43" t="str">
        <f t="shared" si="36"/>
        <v>住之江区</v>
      </c>
      <c r="CL29" s="91">
        <f t="shared" si="0"/>
        <v>7.7956332730913888E-2</v>
      </c>
      <c r="CM29" s="91">
        <f t="shared" si="37"/>
        <v>7.8E-2</v>
      </c>
      <c r="CN29" s="91">
        <f t="shared" si="38"/>
        <v>7.408557090382327E-2</v>
      </c>
      <c r="CO29" s="91">
        <f t="shared" si="39"/>
        <v>7.3999999999999996E-2</v>
      </c>
      <c r="CP29" s="158">
        <f t="shared" si="40"/>
        <v>0.40000000000000036</v>
      </c>
      <c r="CQ29" s="43" t="str">
        <f t="shared" si="41"/>
        <v>都島区</v>
      </c>
      <c r="CR29" s="91">
        <f t="shared" si="1"/>
        <v>7.79203056768559E-2</v>
      </c>
      <c r="CS29" s="91">
        <f t="shared" si="42"/>
        <v>7.8E-2</v>
      </c>
      <c r="CT29" s="91">
        <f t="shared" si="43"/>
        <v>7.1561738132797939E-2</v>
      </c>
      <c r="CU29" s="91">
        <f t="shared" si="44"/>
        <v>7.1999999999999995E-2</v>
      </c>
      <c r="CV29" s="158">
        <f t="shared" si="45"/>
        <v>0.60000000000000053</v>
      </c>
      <c r="CW29" s="44"/>
      <c r="CX29" s="91">
        <f t="shared" si="46"/>
        <v>7.4999999999999997E-2</v>
      </c>
      <c r="CY29" s="91">
        <f t="shared" si="47"/>
        <v>7.1999999999999995E-2</v>
      </c>
      <c r="CZ29" s="158">
        <f t="shared" si="48"/>
        <v>0.30000000000000027</v>
      </c>
      <c r="DA29" s="91">
        <f t="shared" si="49"/>
        <v>7.4999999999999997E-2</v>
      </c>
      <c r="DB29" s="91">
        <f t="shared" si="50"/>
        <v>7.1999999999999995E-2</v>
      </c>
      <c r="DC29" s="158">
        <f t="shared" si="51"/>
        <v>0.30000000000000027</v>
      </c>
      <c r="DD29" s="184">
        <v>0</v>
      </c>
    </row>
    <row r="30" spans="2:108" s="16" customFormat="1" ht="13.5" customHeight="1">
      <c r="B30" s="54">
        <v>24</v>
      </c>
      <c r="C30" s="24" t="s">
        <v>98</v>
      </c>
      <c r="D30" s="152">
        <f>'市区町村別_在宅(医科)'!D30</f>
        <v>32</v>
      </c>
      <c r="E30" s="80">
        <v>2</v>
      </c>
      <c r="F30" s="80">
        <v>2</v>
      </c>
      <c r="G30" s="55">
        <f t="shared" si="2"/>
        <v>6.25E-2</v>
      </c>
      <c r="H30" s="55">
        <f t="shared" si="3"/>
        <v>6.25E-2</v>
      </c>
      <c r="I30" s="80">
        <v>196170</v>
      </c>
      <c r="J30" s="80">
        <v>196170</v>
      </c>
      <c r="K30" s="80">
        <f t="shared" si="4"/>
        <v>98085</v>
      </c>
      <c r="L30" s="80">
        <f t="shared" si="5"/>
        <v>98085</v>
      </c>
      <c r="M30" s="155">
        <f>'市区町村別_在宅(医科)'!M30</f>
        <v>98</v>
      </c>
      <c r="N30" s="80">
        <v>11</v>
      </c>
      <c r="O30" s="80">
        <v>11</v>
      </c>
      <c r="P30" s="55">
        <f t="shared" si="6"/>
        <v>0.11224489795918367</v>
      </c>
      <c r="Q30" s="55">
        <f t="shared" si="7"/>
        <v>0.11224489795918367</v>
      </c>
      <c r="R30" s="80">
        <v>1641410</v>
      </c>
      <c r="S30" s="80">
        <v>1641410</v>
      </c>
      <c r="T30" s="80">
        <f t="shared" si="8"/>
        <v>149219.09090909091</v>
      </c>
      <c r="U30" s="80">
        <f t="shared" si="9"/>
        <v>149219.09090909091</v>
      </c>
      <c r="V30" s="155">
        <f>'市区町村別_在宅(医科)'!V30</f>
        <v>4979</v>
      </c>
      <c r="W30" s="80">
        <v>100</v>
      </c>
      <c r="X30" s="80">
        <v>100</v>
      </c>
      <c r="Y30" s="55">
        <f t="shared" si="10"/>
        <v>2.0084354288009639E-2</v>
      </c>
      <c r="Z30" s="55">
        <f t="shared" si="11"/>
        <v>2.0084354288009639E-2</v>
      </c>
      <c r="AA30" s="80">
        <v>15783710</v>
      </c>
      <c r="AB30" s="80">
        <v>15783710</v>
      </c>
      <c r="AC30" s="80">
        <f t="shared" si="12"/>
        <v>157837.1</v>
      </c>
      <c r="AD30" s="80">
        <f t="shared" si="13"/>
        <v>157837.1</v>
      </c>
      <c r="AE30" s="80">
        <f>'市区町村別_在宅(医科)'!AE30</f>
        <v>4104</v>
      </c>
      <c r="AF30" s="80">
        <v>204</v>
      </c>
      <c r="AG30" s="80">
        <v>203</v>
      </c>
      <c r="AH30" s="55">
        <f t="shared" si="14"/>
        <v>4.9707602339181284E-2</v>
      </c>
      <c r="AI30" s="55">
        <f t="shared" si="15"/>
        <v>4.9463937621832356E-2</v>
      </c>
      <c r="AJ30" s="80">
        <v>27420920</v>
      </c>
      <c r="AK30" s="80">
        <v>27362770</v>
      </c>
      <c r="AL30" s="80">
        <f t="shared" si="16"/>
        <v>134416.27450980392</v>
      </c>
      <c r="AM30" s="80">
        <f t="shared" si="17"/>
        <v>134791.97044334977</v>
      </c>
      <c r="AN30" s="80">
        <f>'市区町村別_在宅(医科)'!AN30</f>
        <v>3059</v>
      </c>
      <c r="AO30" s="80">
        <v>342</v>
      </c>
      <c r="AP30" s="80">
        <v>342</v>
      </c>
      <c r="AQ30" s="55">
        <f t="shared" si="18"/>
        <v>0.11180124223602485</v>
      </c>
      <c r="AR30" s="55">
        <f t="shared" si="19"/>
        <v>0.11180124223602485</v>
      </c>
      <c r="AS30" s="80">
        <v>52127460</v>
      </c>
      <c r="AT30" s="80">
        <v>52127460</v>
      </c>
      <c r="AU30" s="80">
        <f t="shared" si="20"/>
        <v>152419.47368421053</v>
      </c>
      <c r="AV30" s="80">
        <f t="shared" si="21"/>
        <v>152419.47368421053</v>
      </c>
      <c r="AW30" s="80">
        <f>'市区町村別_在宅(医科)'!AW30</f>
        <v>1621</v>
      </c>
      <c r="AX30" s="80">
        <v>353</v>
      </c>
      <c r="AY30" s="80">
        <v>353</v>
      </c>
      <c r="AZ30" s="55">
        <f t="shared" si="22"/>
        <v>0.21776681061073411</v>
      </c>
      <c r="BA30" s="55">
        <f t="shared" si="23"/>
        <v>0.21776681061073411</v>
      </c>
      <c r="BB30" s="80">
        <v>52471120</v>
      </c>
      <c r="BC30" s="80">
        <v>52471120</v>
      </c>
      <c r="BD30" s="80">
        <f t="shared" si="24"/>
        <v>148643.39943342775</v>
      </c>
      <c r="BE30" s="80">
        <f t="shared" si="25"/>
        <v>148643.39943342775</v>
      </c>
      <c r="BF30" s="80">
        <f>'市区町村別_在宅(医科)'!BF30</f>
        <v>680</v>
      </c>
      <c r="BG30" s="80">
        <v>213</v>
      </c>
      <c r="BH30" s="80">
        <v>213</v>
      </c>
      <c r="BI30" s="55">
        <f t="shared" si="26"/>
        <v>0.31323529411764706</v>
      </c>
      <c r="BJ30" s="55">
        <f t="shared" si="27"/>
        <v>0.31323529411764706</v>
      </c>
      <c r="BK30" s="80">
        <v>28897010</v>
      </c>
      <c r="BL30" s="80">
        <v>28897010</v>
      </c>
      <c r="BM30" s="80">
        <f t="shared" si="28"/>
        <v>135666.71361502347</v>
      </c>
      <c r="BN30" s="80">
        <f t="shared" si="29"/>
        <v>135666.71361502347</v>
      </c>
      <c r="BO30" s="80">
        <f>'市区町村別_在宅(医科)'!BO30</f>
        <v>14573</v>
      </c>
      <c r="BP30" s="80">
        <f t="shared" si="52"/>
        <v>1225</v>
      </c>
      <c r="BQ30" s="80">
        <f t="shared" si="52"/>
        <v>1224</v>
      </c>
      <c r="BR30" s="55">
        <f t="shared" si="31"/>
        <v>8.4059562204076024E-2</v>
      </c>
      <c r="BS30" s="55">
        <f t="shared" si="32"/>
        <v>8.3990942153297193E-2</v>
      </c>
      <c r="BT30" s="80">
        <f t="shared" si="53"/>
        <v>178537800</v>
      </c>
      <c r="BU30" s="80">
        <f t="shared" si="53"/>
        <v>178479650</v>
      </c>
      <c r="BV30" s="80">
        <f t="shared" si="34"/>
        <v>145745.14285714287</v>
      </c>
      <c r="BW30" s="80">
        <f t="shared" si="35"/>
        <v>145816.70751633987</v>
      </c>
      <c r="BY30" s="95">
        <v>24</v>
      </c>
      <c r="BZ30" s="24" t="s">
        <v>98</v>
      </c>
      <c r="CA30" s="155">
        <v>13718</v>
      </c>
      <c r="CB30" s="155">
        <v>1093</v>
      </c>
      <c r="CC30" s="155">
        <v>1093</v>
      </c>
      <c r="CD30" s="28">
        <v>7.9676337658550811E-2</v>
      </c>
      <c r="CE30" s="28">
        <v>7.9676337658550811E-2</v>
      </c>
      <c r="CF30" s="155">
        <v>140141440</v>
      </c>
      <c r="CG30" s="155">
        <v>140141440</v>
      </c>
      <c r="CH30" s="155">
        <v>128217.23696248856</v>
      </c>
      <c r="CI30" s="155">
        <v>128217.23696248856</v>
      </c>
      <c r="CK30" s="43" t="str">
        <f t="shared" si="36"/>
        <v>都島区</v>
      </c>
      <c r="CL30" s="91">
        <f t="shared" si="0"/>
        <v>7.79203056768559E-2</v>
      </c>
      <c r="CM30" s="91">
        <f t="shared" si="37"/>
        <v>7.8E-2</v>
      </c>
      <c r="CN30" s="91">
        <f t="shared" si="38"/>
        <v>7.1561738132797939E-2</v>
      </c>
      <c r="CO30" s="91">
        <f t="shared" si="39"/>
        <v>7.1999999999999995E-2</v>
      </c>
      <c r="CP30" s="158">
        <f t="shared" si="40"/>
        <v>0.60000000000000053</v>
      </c>
      <c r="CQ30" s="43" t="str">
        <f t="shared" si="41"/>
        <v>泉大津市</v>
      </c>
      <c r="CR30" s="91">
        <f t="shared" si="1"/>
        <v>7.7757207088071933E-2</v>
      </c>
      <c r="CS30" s="91">
        <f t="shared" si="42"/>
        <v>7.8E-2</v>
      </c>
      <c r="CT30" s="91">
        <f t="shared" si="43"/>
        <v>7.1984435797665364E-2</v>
      </c>
      <c r="CU30" s="91">
        <f t="shared" si="44"/>
        <v>7.1999999999999995E-2</v>
      </c>
      <c r="CV30" s="158">
        <f t="shared" si="45"/>
        <v>0.60000000000000053</v>
      </c>
      <c r="CW30" s="44"/>
      <c r="CX30" s="91">
        <f t="shared" si="46"/>
        <v>7.4999999999999997E-2</v>
      </c>
      <c r="CY30" s="91">
        <f t="shared" si="47"/>
        <v>7.1999999999999995E-2</v>
      </c>
      <c r="CZ30" s="158">
        <f t="shared" si="48"/>
        <v>0.30000000000000027</v>
      </c>
      <c r="DA30" s="91">
        <f t="shared" si="49"/>
        <v>7.4999999999999997E-2</v>
      </c>
      <c r="DB30" s="91">
        <f t="shared" si="50"/>
        <v>7.1999999999999995E-2</v>
      </c>
      <c r="DC30" s="158">
        <f t="shared" si="51"/>
        <v>0.30000000000000027</v>
      </c>
      <c r="DD30" s="184">
        <v>0</v>
      </c>
    </row>
    <row r="31" spans="2:108" s="16" customFormat="1" ht="13.5" customHeight="1">
      <c r="B31" s="54">
        <v>25</v>
      </c>
      <c r="C31" s="24" t="s">
        <v>99</v>
      </c>
      <c r="D31" s="152">
        <f>'市区町村別_在宅(医科)'!D31</f>
        <v>13</v>
      </c>
      <c r="E31" s="80">
        <v>3</v>
      </c>
      <c r="F31" s="80">
        <v>3</v>
      </c>
      <c r="G31" s="55">
        <f t="shared" si="2"/>
        <v>0.23076923076923078</v>
      </c>
      <c r="H31" s="55">
        <f t="shared" si="3"/>
        <v>0.23076923076923078</v>
      </c>
      <c r="I31" s="80">
        <v>342920</v>
      </c>
      <c r="J31" s="80">
        <v>342920</v>
      </c>
      <c r="K31" s="80">
        <f t="shared" si="4"/>
        <v>114306.66666666667</v>
      </c>
      <c r="L31" s="80">
        <f t="shared" si="5"/>
        <v>114306.66666666667</v>
      </c>
      <c r="M31" s="155">
        <f>'市区町村別_在宅(医科)'!M31</f>
        <v>55</v>
      </c>
      <c r="N31" s="80">
        <v>6</v>
      </c>
      <c r="O31" s="80">
        <v>6</v>
      </c>
      <c r="P31" s="55">
        <f t="shared" si="6"/>
        <v>0.10909090909090909</v>
      </c>
      <c r="Q31" s="55">
        <f t="shared" si="7"/>
        <v>0.10909090909090909</v>
      </c>
      <c r="R31" s="80">
        <v>1051120</v>
      </c>
      <c r="S31" s="80">
        <v>1051120</v>
      </c>
      <c r="T31" s="80">
        <f t="shared" si="8"/>
        <v>175186.66666666666</v>
      </c>
      <c r="U31" s="80">
        <f t="shared" si="9"/>
        <v>175186.66666666666</v>
      </c>
      <c r="V31" s="155">
        <f>'市区町村別_在宅(医科)'!V31</f>
        <v>3244</v>
      </c>
      <c r="W31" s="80">
        <v>59</v>
      </c>
      <c r="X31" s="80">
        <v>59</v>
      </c>
      <c r="Y31" s="55">
        <f t="shared" si="10"/>
        <v>1.8187422934648582E-2</v>
      </c>
      <c r="Z31" s="55">
        <f t="shared" si="11"/>
        <v>1.8187422934648582E-2</v>
      </c>
      <c r="AA31" s="80">
        <v>7314880</v>
      </c>
      <c r="AB31" s="80">
        <v>7314880</v>
      </c>
      <c r="AC31" s="80">
        <f t="shared" si="12"/>
        <v>123981.01694915254</v>
      </c>
      <c r="AD31" s="80">
        <f t="shared" si="13"/>
        <v>123981.01694915254</v>
      </c>
      <c r="AE31" s="80">
        <f>'市区町村別_在宅(医科)'!AE31</f>
        <v>2855</v>
      </c>
      <c r="AF31" s="80">
        <v>133</v>
      </c>
      <c r="AG31" s="80">
        <v>133</v>
      </c>
      <c r="AH31" s="55">
        <f t="shared" si="14"/>
        <v>4.6584938704028023E-2</v>
      </c>
      <c r="AI31" s="55">
        <f t="shared" si="15"/>
        <v>4.6584938704028023E-2</v>
      </c>
      <c r="AJ31" s="80">
        <v>13822350</v>
      </c>
      <c r="AK31" s="80">
        <v>13822350</v>
      </c>
      <c r="AL31" s="80">
        <f t="shared" si="16"/>
        <v>103927.44360902255</v>
      </c>
      <c r="AM31" s="80">
        <f t="shared" si="17"/>
        <v>103927.44360902255</v>
      </c>
      <c r="AN31" s="80">
        <f>'市区町村別_在宅(医科)'!AN31</f>
        <v>2112</v>
      </c>
      <c r="AO31" s="80">
        <v>245</v>
      </c>
      <c r="AP31" s="80">
        <v>245</v>
      </c>
      <c r="AQ31" s="55">
        <f t="shared" si="18"/>
        <v>0.11600378787878787</v>
      </c>
      <c r="AR31" s="55">
        <f t="shared" si="19"/>
        <v>0.11600378787878787</v>
      </c>
      <c r="AS31" s="80">
        <v>30235500</v>
      </c>
      <c r="AT31" s="80">
        <v>30235500</v>
      </c>
      <c r="AU31" s="80">
        <f t="shared" si="20"/>
        <v>123410.20408163265</v>
      </c>
      <c r="AV31" s="80">
        <f t="shared" si="21"/>
        <v>123410.20408163265</v>
      </c>
      <c r="AW31" s="80">
        <f>'市区町村別_在宅(医科)'!AW31</f>
        <v>1229</v>
      </c>
      <c r="AX31" s="80">
        <v>236</v>
      </c>
      <c r="AY31" s="80">
        <v>236</v>
      </c>
      <c r="AZ31" s="55">
        <f t="shared" si="22"/>
        <v>0.19202603742880389</v>
      </c>
      <c r="BA31" s="55">
        <f t="shared" si="23"/>
        <v>0.19202603742880389</v>
      </c>
      <c r="BB31" s="80">
        <v>28357100</v>
      </c>
      <c r="BC31" s="80">
        <v>28357100</v>
      </c>
      <c r="BD31" s="80">
        <f t="shared" si="24"/>
        <v>120157.20338983051</v>
      </c>
      <c r="BE31" s="80">
        <f t="shared" si="25"/>
        <v>120157.20338983051</v>
      </c>
      <c r="BF31" s="80">
        <f>'市区町村別_在宅(医科)'!BF31</f>
        <v>536</v>
      </c>
      <c r="BG31" s="80">
        <v>142</v>
      </c>
      <c r="BH31" s="80">
        <v>142</v>
      </c>
      <c r="BI31" s="55">
        <f t="shared" si="26"/>
        <v>0.26492537313432835</v>
      </c>
      <c r="BJ31" s="55">
        <f t="shared" si="27"/>
        <v>0.26492537313432835</v>
      </c>
      <c r="BK31" s="80">
        <v>15879890</v>
      </c>
      <c r="BL31" s="80">
        <v>15879890</v>
      </c>
      <c r="BM31" s="80">
        <f t="shared" si="28"/>
        <v>111830.21126760563</v>
      </c>
      <c r="BN31" s="80">
        <f t="shared" si="29"/>
        <v>111830.21126760563</v>
      </c>
      <c r="BO31" s="80">
        <f>'市区町村別_在宅(医科)'!BO31</f>
        <v>10044</v>
      </c>
      <c r="BP31" s="80">
        <f t="shared" si="52"/>
        <v>824</v>
      </c>
      <c r="BQ31" s="80">
        <f t="shared" si="52"/>
        <v>824</v>
      </c>
      <c r="BR31" s="55">
        <f t="shared" si="31"/>
        <v>8.2039028275587414E-2</v>
      </c>
      <c r="BS31" s="55">
        <f t="shared" si="32"/>
        <v>8.2039028275587414E-2</v>
      </c>
      <c r="BT31" s="80">
        <f t="shared" si="53"/>
        <v>97003760</v>
      </c>
      <c r="BU31" s="80">
        <f t="shared" si="53"/>
        <v>97003760</v>
      </c>
      <c r="BV31" s="80">
        <f t="shared" si="34"/>
        <v>117723.00970873787</v>
      </c>
      <c r="BW31" s="80">
        <f t="shared" si="35"/>
        <v>117723.00970873787</v>
      </c>
      <c r="BY31" s="95">
        <v>25</v>
      </c>
      <c r="BZ31" s="24" t="s">
        <v>99</v>
      </c>
      <c r="CA31" s="155">
        <v>9548</v>
      </c>
      <c r="CB31" s="155">
        <v>739</v>
      </c>
      <c r="CC31" s="155">
        <v>739</v>
      </c>
      <c r="CD31" s="28">
        <v>7.7398408043569331E-2</v>
      </c>
      <c r="CE31" s="28">
        <v>7.7398408043569331E-2</v>
      </c>
      <c r="CF31" s="155">
        <v>81508950</v>
      </c>
      <c r="CG31" s="155">
        <v>81508950</v>
      </c>
      <c r="CH31" s="155">
        <v>110296.27875507443</v>
      </c>
      <c r="CI31" s="155">
        <v>110296.27875507443</v>
      </c>
      <c r="CK31" s="43" t="str">
        <f t="shared" si="36"/>
        <v>泉大津市</v>
      </c>
      <c r="CL31" s="91">
        <f t="shared" si="0"/>
        <v>7.7757207088071933E-2</v>
      </c>
      <c r="CM31" s="91">
        <f t="shared" si="37"/>
        <v>7.8E-2</v>
      </c>
      <c r="CN31" s="91">
        <f t="shared" si="38"/>
        <v>7.1984435797665364E-2</v>
      </c>
      <c r="CO31" s="91">
        <f t="shared" si="39"/>
        <v>7.1999999999999995E-2</v>
      </c>
      <c r="CP31" s="158">
        <f t="shared" si="40"/>
        <v>0.60000000000000053</v>
      </c>
      <c r="CQ31" s="43" t="str">
        <f t="shared" si="41"/>
        <v>西成区</v>
      </c>
      <c r="CR31" s="91">
        <f t="shared" si="1"/>
        <v>7.768425110839812E-2</v>
      </c>
      <c r="CS31" s="91">
        <f t="shared" si="42"/>
        <v>7.8E-2</v>
      </c>
      <c r="CT31" s="91">
        <f t="shared" si="43"/>
        <v>6.8287190356338581E-2</v>
      </c>
      <c r="CU31" s="91">
        <f t="shared" si="44"/>
        <v>6.8000000000000005E-2</v>
      </c>
      <c r="CV31" s="158">
        <f t="shared" si="45"/>
        <v>0.99999999999999956</v>
      </c>
      <c r="CW31" s="44"/>
      <c r="CX31" s="91">
        <f t="shared" si="46"/>
        <v>7.4999999999999997E-2</v>
      </c>
      <c r="CY31" s="91">
        <f t="shared" si="47"/>
        <v>7.1999999999999995E-2</v>
      </c>
      <c r="CZ31" s="158">
        <f t="shared" si="48"/>
        <v>0.30000000000000027</v>
      </c>
      <c r="DA31" s="91">
        <f t="shared" si="49"/>
        <v>7.4999999999999997E-2</v>
      </c>
      <c r="DB31" s="91">
        <f t="shared" si="50"/>
        <v>7.1999999999999995E-2</v>
      </c>
      <c r="DC31" s="158">
        <f t="shared" si="51"/>
        <v>0.30000000000000027</v>
      </c>
      <c r="DD31" s="184">
        <v>0</v>
      </c>
    </row>
    <row r="32" spans="2:108" s="16" customFormat="1" ht="13.5" customHeight="1">
      <c r="B32" s="54">
        <v>26</v>
      </c>
      <c r="C32" s="24" t="s">
        <v>31</v>
      </c>
      <c r="D32" s="152">
        <f>'市区町村別_在宅(医科)'!D32</f>
        <v>345</v>
      </c>
      <c r="E32" s="80">
        <v>31</v>
      </c>
      <c r="F32" s="80">
        <v>31</v>
      </c>
      <c r="G32" s="55">
        <f t="shared" si="2"/>
        <v>8.9855072463768115E-2</v>
      </c>
      <c r="H32" s="55">
        <f t="shared" si="3"/>
        <v>8.9855072463768115E-2</v>
      </c>
      <c r="I32" s="80">
        <v>4706700</v>
      </c>
      <c r="J32" s="80">
        <v>4706700</v>
      </c>
      <c r="K32" s="80">
        <f t="shared" si="4"/>
        <v>151829.03225806452</v>
      </c>
      <c r="L32" s="80">
        <f t="shared" si="5"/>
        <v>151829.03225806452</v>
      </c>
      <c r="M32" s="155">
        <f>'市区町村別_在宅(医科)'!M32</f>
        <v>999</v>
      </c>
      <c r="N32" s="80">
        <v>103</v>
      </c>
      <c r="O32" s="80">
        <v>103</v>
      </c>
      <c r="P32" s="55">
        <f t="shared" si="6"/>
        <v>0.1031031031031031</v>
      </c>
      <c r="Q32" s="55">
        <f t="shared" si="7"/>
        <v>0.1031031031031031</v>
      </c>
      <c r="R32" s="80">
        <v>17818840</v>
      </c>
      <c r="S32" s="80">
        <v>17818840</v>
      </c>
      <c r="T32" s="80">
        <f t="shared" si="8"/>
        <v>172998.44660194175</v>
      </c>
      <c r="U32" s="80">
        <f t="shared" si="9"/>
        <v>172998.44660194175</v>
      </c>
      <c r="V32" s="155">
        <f>'市区町村別_在宅(医科)'!V32</f>
        <v>50331</v>
      </c>
      <c r="W32" s="80">
        <v>1011</v>
      </c>
      <c r="X32" s="80">
        <v>1006</v>
      </c>
      <c r="Y32" s="55">
        <f t="shared" si="10"/>
        <v>2.0087023901770282E-2</v>
      </c>
      <c r="Z32" s="55">
        <f t="shared" si="11"/>
        <v>1.998768154815124E-2</v>
      </c>
      <c r="AA32" s="80">
        <v>143324800</v>
      </c>
      <c r="AB32" s="80">
        <v>143230470</v>
      </c>
      <c r="AC32" s="80">
        <f t="shared" si="12"/>
        <v>141765.38081107815</v>
      </c>
      <c r="AD32" s="80">
        <f t="shared" si="13"/>
        <v>142376.21272365804</v>
      </c>
      <c r="AE32" s="80">
        <f>'市区町村別_在宅(医科)'!AE32</f>
        <v>42607</v>
      </c>
      <c r="AF32" s="80">
        <v>1963</v>
      </c>
      <c r="AG32" s="80">
        <v>1957</v>
      </c>
      <c r="AH32" s="55">
        <f t="shared" si="14"/>
        <v>4.6072241650433027E-2</v>
      </c>
      <c r="AI32" s="55">
        <f t="shared" si="15"/>
        <v>4.593141971976436E-2</v>
      </c>
      <c r="AJ32" s="80">
        <v>277732610</v>
      </c>
      <c r="AK32" s="80">
        <v>277528170</v>
      </c>
      <c r="AL32" s="80">
        <f t="shared" si="16"/>
        <v>141483.75445746307</v>
      </c>
      <c r="AM32" s="80">
        <f t="shared" si="17"/>
        <v>141813.06591722023</v>
      </c>
      <c r="AN32" s="80">
        <f>'市区町村別_在宅(医科)'!AN32</f>
        <v>27192</v>
      </c>
      <c r="AO32" s="80">
        <v>3037</v>
      </c>
      <c r="AP32" s="80">
        <v>3029</v>
      </c>
      <c r="AQ32" s="55">
        <f t="shared" si="18"/>
        <v>0.11168726095910562</v>
      </c>
      <c r="AR32" s="55">
        <f t="shared" si="19"/>
        <v>0.11139305678140629</v>
      </c>
      <c r="AS32" s="80">
        <v>435522750</v>
      </c>
      <c r="AT32" s="80">
        <v>435351330</v>
      </c>
      <c r="AU32" s="80">
        <f t="shared" si="20"/>
        <v>143405.58116562397</v>
      </c>
      <c r="AV32" s="80">
        <f t="shared" si="21"/>
        <v>143727.74182898647</v>
      </c>
      <c r="AW32" s="80">
        <f>'市区町村別_在宅(医科)'!AW32</f>
        <v>13218</v>
      </c>
      <c r="AX32" s="80">
        <v>2716</v>
      </c>
      <c r="AY32" s="80">
        <v>2709</v>
      </c>
      <c r="AZ32" s="55">
        <f t="shared" si="22"/>
        <v>0.20547737933121502</v>
      </c>
      <c r="BA32" s="55">
        <f t="shared" si="23"/>
        <v>0.20494779845665001</v>
      </c>
      <c r="BB32" s="80">
        <v>388989820</v>
      </c>
      <c r="BC32" s="80">
        <v>388725090</v>
      </c>
      <c r="BD32" s="80">
        <f t="shared" si="24"/>
        <v>143221.58321060383</v>
      </c>
      <c r="BE32" s="80">
        <f t="shared" si="25"/>
        <v>143493.94241417496</v>
      </c>
      <c r="BF32" s="80">
        <f>'市区町村別_在宅(医科)'!BF32</f>
        <v>5204</v>
      </c>
      <c r="BG32" s="80">
        <v>1411</v>
      </c>
      <c r="BH32" s="80">
        <v>1405</v>
      </c>
      <c r="BI32" s="55">
        <f t="shared" si="26"/>
        <v>0.27113758647194464</v>
      </c>
      <c r="BJ32" s="55">
        <f t="shared" si="27"/>
        <v>0.26998462720983857</v>
      </c>
      <c r="BK32" s="80">
        <v>199901600</v>
      </c>
      <c r="BL32" s="80">
        <v>199714140</v>
      </c>
      <c r="BM32" s="80">
        <f t="shared" si="28"/>
        <v>141673.70659107016</v>
      </c>
      <c r="BN32" s="80">
        <f t="shared" si="29"/>
        <v>142145.29537366549</v>
      </c>
      <c r="BO32" s="80">
        <f>'市区町村別_在宅(医科)'!BO32</f>
        <v>139896</v>
      </c>
      <c r="BP32" s="80">
        <f t="shared" si="52"/>
        <v>10272</v>
      </c>
      <c r="BQ32" s="80">
        <f t="shared" si="52"/>
        <v>10240</v>
      </c>
      <c r="BR32" s="55">
        <f t="shared" si="31"/>
        <v>7.342597358037399E-2</v>
      </c>
      <c r="BS32" s="55">
        <f t="shared" si="32"/>
        <v>7.3197232229656323E-2</v>
      </c>
      <c r="BT32" s="80">
        <f t="shared" si="53"/>
        <v>1467997120</v>
      </c>
      <c r="BU32" s="80">
        <f t="shared" si="53"/>
        <v>1467074740</v>
      </c>
      <c r="BV32" s="80">
        <f t="shared" si="34"/>
        <v>142912.49221183802</v>
      </c>
      <c r="BW32" s="80">
        <f t="shared" si="35"/>
        <v>143269.017578125</v>
      </c>
      <c r="BY32" s="95">
        <v>26</v>
      </c>
      <c r="BZ32" s="24" t="s">
        <v>31</v>
      </c>
      <c r="CA32" s="155">
        <v>132591</v>
      </c>
      <c r="CB32" s="155">
        <v>9340</v>
      </c>
      <c r="CC32" s="155">
        <v>9320</v>
      </c>
      <c r="CD32" s="28">
        <v>7.0442186875428955E-2</v>
      </c>
      <c r="CE32" s="28">
        <v>7.0291347074839167E-2</v>
      </c>
      <c r="CF32" s="155">
        <v>1313990360</v>
      </c>
      <c r="CG32" s="155">
        <v>1313449740</v>
      </c>
      <c r="CH32" s="155">
        <v>140684.19271948608</v>
      </c>
      <c r="CI32" s="155">
        <v>140928.08369098711</v>
      </c>
      <c r="CK32" s="43" t="str">
        <f t="shared" si="36"/>
        <v>西成区</v>
      </c>
      <c r="CL32" s="91">
        <f t="shared" si="0"/>
        <v>7.768425110839812E-2</v>
      </c>
      <c r="CM32" s="91">
        <f t="shared" si="37"/>
        <v>7.8E-2</v>
      </c>
      <c r="CN32" s="91">
        <f t="shared" si="38"/>
        <v>6.8353424294608556E-2</v>
      </c>
      <c r="CO32" s="91">
        <f t="shared" si="39"/>
        <v>6.8000000000000005E-2</v>
      </c>
      <c r="CP32" s="158">
        <f t="shared" si="40"/>
        <v>0.99999999999999956</v>
      </c>
      <c r="CQ32" s="43" t="str">
        <f t="shared" si="41"/>
        <v>淀川区</v>
      </c>
      <c r="CR32" s="91">
        <f t="shared" si="1"/>
        <v>7.7624611246532735E-2</v>
      </c>
      <c r="CS32" s="91">
        <f t="shared" si="42"/>
        <v>7.8E-2</v>
      </c>
      <c r="CT32" s="91">
        <f t="shared" si="43"/>
        <v>7.0510839330654773E-2</v>
      </c>
      <c r="CU32" s="91">
        <f t="shared" si="44"/>
        <v>7.0999999999999994E-2</v>
      </c>
      <c r="CV32" s="158">
        <f t="shared" si="45"/>
        <v>0.70000000000000062</v>
      </c>
      <c r="CW32" s="44"/>
      <c r="CX32" s="91">
        <f t="shared" si="46"/>
        <v>7.4999999999999997E-2</v>
      </c>
      <c r="CY32" s="91">
        <f t="shared" si="47"/>
        <v>7.1999999999999995E-2</v>
      </c>
      <c r="CZ32" s="158">
        <f t="shared" si="48"/>
        <v>0.30000000000000027</v>
      </c>
      <c r="DA32" s="91">
        <f t="shared" si="49"/>
        <v>7.4999999999999997E-2</v>
      </c>
      <c r="DB32" s="91">
        <f t="shared" si="50"/>
        <v>7.1999999999999995E-2</v>
      </c>
      <c r="DC32" s="158">
        <f t="shared" si="51"/>
        <v>0.30000000000000027</v>
      </c>
      <c r="DD32" s="184">
        <v>0</v>
      </c>
    </row>
    <row r="33" spans="2:108" s="16" customFormat="1" ht="13.5" customHeight="1">
      <c r="B33" s="54">
        <v>27</v>
      </c>
      <c r="C33" s="24" t="s">
        <v>32</v>
      </c>
      <c r="D33" s="152">
        <f>'市区町村別_在宅(医科)'!D33</f>
        <v>68</v>
      </c>
      <c r="E33" s="80">
        <v>6</v>
      </c>
      <c r="F33" s="80">
        <v>6</v>
      </c>
      <c r="G33" s="55">
        <f t="shared" si="2"/>
        <v>8.8235294117647065E-2</v>
      </c>
      <c r="H33" s="55">
        <f t="shared" si="3"/>
        <v>8.8235294117647065E-2</v>
      </c>
      <c r="I33" s="80">
        <v>1385010</v>
      </c>
      <c r="J33" s="80">
        <v>1385010</v>
      </c>
      <c r="K33" s="80">
        <f t="shared" si="4"/>
        <v>230835</v>
      </c>
      <c r="L33" s="80">
        <f t="shared" si="5"/>
        <v>230835</v>
      </c>
      <c r="M33" s="155">
        <f>'市区町村別_在宅(医科)'!M33</f>
        <v>169</v>
      </c>
      <c r="N33" s="80">
        <v>12</v>
      </c>
      <c r="O33" s="80">
        <v>12</v>
      </c>
      <c r="P33" s="55">
        <f t="shared" si="6"/>
        <v>7.1005917159763315E-2</v>
      </c>
      <c r="Q33" s="55">
        <f t="shared" si="7"/>
        <v>7.1005917159763315E-2</v>
      </c>
      <c r="R33" s="80">
        <v>2338350</v>
      </c>
      <c r="S33" s="80">
        <v>2338350</v>
      </c>
      <c r="T33" s="80">
        <f t="shared" si="8"/>
        <v>194862.5</v>
      </c>
      <c r="U33" s="80">
        <f t="shared" si="9"/>
        <v>194862.5</v>
      </c>
      <c r="V33" s="155">
        <f>'市区町村別_在宅(医科)'!V33</f>
        <v>7832</v>
      </c>
      <c r="W33" s="80">
        <v>152</v>
      </c>
      <c r="X33" s="80">
        <v>149</v>
      </c>
      <c r="Y33" s="55">
        <f t="shared" si="10"/>
        <v>1.9407558733401432E-2</v>
      </c>
      <c r="Z33" s="55">
        <f t="shared" si="11"/>
        <v>1.9024514811031665E-2</v>
      </c>
      <c r="AA33" s="80">
        <v>22987750</v>
      </c>
      <c r="AB33" s="80">
        <v>22916160</v>
      </c>
      <c r="AC33" s="80">
        <f t="shared" si="12"/>
        <v>151235.19736842104</v>
      </c>
      <c r="AD33" s="80">
        <f t="shared" si="13"/>
        <v>153799.73154362416</v>
      </c>
      <c r="AE33" s="80">
        <f>'市区町村別_在宅(医科)'!AE33</f>
        <v>6864</v>
      </c>
      <c r="AF33" s="80">
        <v>342</v>
      </c>
      <c r="AG33" s="80">
        <v>341</v>
      </c>
      <c r="AH33" s="55">
        <f t="shared" si="14"/>
        <v>4.9825174825174824E-2</v>
      </c>
      <c r="AI33" s="55">
        <f t="shared" si="15"/>
        <v>4.9679487179487176E-2</v>
      </c>
      <c r="AJ33" s="80">
        <v>54591890</v>
      </c>
      <c r="AK33" s="80">
        <v>54485110</v>
      </c>
      <c r="AL33" s="80">
        <f t="shared" si="16"/>
        <v>159625.40935672514</v>
      </c>
      <c r="AM33" s="80">
        <f t="shared" si="17"/>
        <v>159780.38123167155</v>
      </c>
      <c r="AN33" s="80">
        <f>'市区町村別_在宅(医科)'!AN33</f>
        <v>4895</v>
      </c>
      <c r="AO33" s="80">
        <v>522</v>
      </c>
      <c r="AP33" s="80">
        <v>516</v>
      </c>
      <c r="AQ33" s="55">
        <f t="shared" si="18"/>
        <v>0.10663942798774259</v>
      </c>
      <c r="AR33" s="55">
        <f t="shared" si="19"/>
        <v>0.10541368743615935</v>
      </c>
      <c r="AS33" s="80">
        <v>77144090</v>
      </c>
      <c r="AT33" s="80">
        <v>76992980</v>
      </c>
      <c r="AU33" s="80">
        <f t="shared" si="20"/>
        <v>147785.61302681992</v>
      </c>
      <c r="AV33" s="80">
        <f t="shared" si="21"/>
        <v>149211.2015503876</v>
      </c>
      <c r="AW33" s="80">
        <f>'市区町村別_在宅(医科)'!AW33</f>
        <v>2757</v>
      </c>
      <c r="AX33" s="80">
        <v>513</v>
      </c>
      <c r="AY33" s="80">
        <v>507</v>
      </c>
      <c r="AZ33" s="55">
        <f t="shared" si="22"/>
        <v>0.18607181719260066</v>
      </c>
      <c r="BA33" s="55">
        <f t="shared" si="23"/>
        <v>0.1838955386289445</v>
      </c>
      <c r="BB33" s="80">
        <v>80240580</v>
      </c>
      <c r="BC33" s="80">
        <v>80062340</v>
      </c>
      <c r="BD33" s="80">
        <f t="shared" si="24"/>
        <v>156414.38596491228</v>
      </c>
      <c r="BE33" s="80">
        <f t="shared" si="25"/>
        <v>157913.8856015779</v>
      </c>
      <c r="BF33" s="80">
        <f>'市区町村別_在宅(医科)'!BF33</f>
        <v>1114</v>
      </c>
      <c r="BG33" s="80">
        <v>263</v>
      </c>
      <c r="BH33" s="80">
        <v>258</v>
      </c>
      <c r="BI33" s="55">
        <f t="shared" si="26"/>
        <v>0.23608617594254938</v>
      </c>
      <c r="BJ33" s="55">
        <f t="shared" si="27"/>
        <v>0.23159784560143626</v>
      </c>
      <c r="BK33" s="80">
        <v>38518130</v>
      </c>
      <c r="BL33" s="80">
        <v>38355670</v>
      </c>
      <c r="BM33" s="80">
        <f t="shared" si="28"/>
        <v>146456.7680608365</v>
      </c>
      <c r="BN33" s="80">
        <f t="shared" si="29"/>
        <v>148665.38759689924</v>
      </c>
      <c r="BO33" s="80">
        <f>'市区町村別_在宅(医科)'!BO33</f>
        <v>23699</v>
      </c>
      <c r="BP33" s="80">
        <f t="shared" si="52"/>
        <v>1810</v>
      </c>
      <c r="BQ33" s="80">
        <f t="shared" si="52"/>
        <v>1789</v>
      </c>
      <c r="BR33" s="55">
        <f t="shared" si="31"/>
        <v>7.6374530570910162E-2</v>
      </c>
      <c r="BS33" s="55">
        <f t="shared" si="32"/>
        <v>7.5488417232794633E-2</v>
      </c>
      <c r="BT33" s="80">
        <f t="shared" si="53"/>
        <v>277205800</v>
      </c>
      <c r="BU33" s="80">
        <f t="shared" si="53"/>
        <v>276535620</v>
      </c>
      <c r="BV33" s="80">
        <f t="shared" si="34"/>
        <v>153152.37569060773</v>
      </c>
      <c r="BW33" s="80">
        <f t="shared" si="35"/>
        <v>154575.52822806037</v>
      </c>
      <c r="BY33" s="95">
        <v>27</v>
      </c>
      <c r="BZ33" s="24" t="s">
        <v>32</v>
      </c>
      <c r="CA33" s="155">
        <v>22608</v>
      </c>
      <c r="CB33" s="155">
        <v>1663</v>
      </c>
      <c r="CC33" s="155">
        <v>1647</v>
      </c>
      <c r="CD33" s="28">
        <v>7.3558032554847844E-2</v>
      </c>
      <c r="CE33" s="28">
        <v>7.2850318471337577E-2</v>
      </c>
      <c r="CF33" s="155">
        <v>241010140</v>
      </c>
      <c r="CG33" s="155">
        <v>240545980</v>
      </c>
      <c r="CH33" s="155">
        <v>144924.9188214071</v>
      </c>
      <c r="CI33" s="155">
        <v>146050.98967820278</v>
      </c>
      <c r="CK33" s="43" t="str">
        <f t="shared" si="36"/>
        <v>淀川区</v>
      </c>
      <c r="CL33" s="91">
        <f t="shared" si="0"/>
        <v>7.7624611246532735E-2</v>
      </c>
      <c r="CM33" s="91">
        <f t="shared" si="37"/>
        <v>7.8E-2</v>
      </c>
      <c r="CN33" s="91">
        <f t="shared" si="38"/>
        <v>7.0510839330654773E-2</v>
      </c>
      <c r="CO33" s="91">
        <f t="shared" si="39"/>
        <v>7.0999999999999994E-2</v>
      </c>
      <c r="CP33" s="158">
        <f t="shared" si="40"/>
        <v>0.70000000000000062</v>
      </c>
      <c r="CQ33" s="43" t="str">
        <f t="shared" si="41"/>
        <v>豊中市</v>
      </c>
      <c r="CR33" s="91">
        <f t="shared" si="1"/>
        <v>7.7257666881271295E-2</v>
      </c>
      <c r="CS33" s="91">
        <f t="shared" si="42"/>
        <v>7.6999999999999999E-2</v>
      </c>
      <c r="CT33" s="91">
        <f t="shared" si="43"/>
        <v>7.2661561819261991E-2</v>
      </c>
      <c r="CU33" s="91">
        <f t="shared" si="44"/>
        <v>7.2999999999999995E-2</v>
      </c>
      <c r="CV33" s="158">
        <f t="shared" si="45"/>
        <v>0.40000000000000036</v>
      </c>
      <c r="CW33" s="44"/>
      <c r="CX33" s="91">
        <f t="shared" si="46"/>
        <v>7.4999999999999997E-2</v>
      </c>
      <c r="CY33" s="91">
        <f t="shared" si="47"/>
        <v>7.1999999999999995E-2</v>
      </c>
      <c r="CZ33" s="158">
        <f t="shared" si="48"/>
        <v>0.30000000000000027</v>
      </c>
      <c r="DA33" s="91">
        <f t="shared" si="49"/>
        <v>7.4999999999999997E-2</v>
      </c>
      <c r="DB33" s="91">
        <f t="shared" si="50"/>
        <v>7.1999999999999995E-2</v>
      </c>
      <c r="DC33" s="158">
        <f t="shared" si="51"/>
        <v>0.30000000000000027</v>
      </c>
      <c r="DD33" s="184">
        <v>0</v>
      </c>
    </row>
    <row r="34" spans="2:108" s="16" customFormat="1" ht="13.5" customHeight="1">
      <c r="B34" s="54">
        <v>28</v>
      </c>
      <c r="C34" s="24" t="s">
        <v>33</v>
      </c>
      <c r="D34" s="152">
        <f>'市区町村別_在宅(医科)'!D34</f>
        <v>41</v>
      </c>
      <c r="E34" s="80">
        <v>4</v>
      </c>
      <c r="F34" s="80">
        <v>4</v>
      </c>
      <c r="G34" s="55">
        <f t="shared" si="2"/>
        <v>9.7560975609756101E-2</v>
      </c>
      <c r="H34" s="55">
        <f t="shared" si="3"/>
        <v>9.7560975609756101E-2</v>
      </c>
      <c r="I34" s="80">
        <v>671360</v>
      </c>
      <c r="J34" s="80">
        <v>671360</v>
      </c>
      <c r="K34" s="80">
        <f t="shared" si="4"/>
        <v>167840</v>
      </c>
      <c r="L34" s="80">
        <f t="shared" si="5"/>
        <v>167840</v>
      </c>
      <c r="M34" s="155">
        <f>'市区町村別_在宅(医科)'!M34</f>
        <v>181</v>
      </c>
      <c r="N34" s="80">
        <v>15</v>
      </c>
      <c r="O34" s="80">
        <v>15</v>
      </c>
      <c r="P34" s="55">
        <f t="shared" si="6"/>
        <v>8.2872928176795577E-2</v>
      </c>
      <c r="Q34" s="55">
        <f t="shared" si="7"/>
        <v>8.2872928176795577E-2</v>
      </c>
      <c r="R34" s="80">
        <v>2154160</v>
      </c>
      <c r="S34" s="80">
        <v>2154160</v>
      </c>
      <c r="T34" s="80">
        <f t="shared" si="8"/>
        <v>143610.66666666666</v>
      </c>
      <c r="U34" s="80">
        <f t="shared" si="9"/>
        <v>143610.66666666666</v>
      </c>
      <c r="V34" s="155">
        <f>'市区町村別_在宅(医科)'!V34</f>
        <v>7398</v>
      </c>
      <c r="W34" s="80">
        <v>166</v>
      </c>
      <c r="X34" s="80">
        <v>166</v>
      </c>
      <c r="Y34" s="55">
        <f t="shared" si="10"/>
        <v>2.2438496891051634E-2</v>
      </c>
      <c r="Z34" s="55">
        <f t="shared" si="11"/>
        <v>2.2438496891051634E-2</v>
      </c>
      <c r="AA34" s="80">
        <v>22020220</v>
      </c>
      <c r="AB34" s="80">
        <v>22020220</v>
      </c>
      <c r="AC34" s="80">
        <f t="shared" si="12"/>
        <v>132651.92771084336</v>
      </c>
      <c r="AD34" s="80">
        <f t="shared" si="13"/>
        <v>132651.92771084336</v>
      </c>
      <c r="AE34" s="80">
        <f>'市区町村別_在宅(医科)'!AE34</f>
        <v>6137</v>
      </c>
      <c r="AF34" s="80">
        <v>285</v>
      </c>
      <c r="AG34" s="80">
        <v>285</v>
      </c>
      <c r="AH34" s="55">
        <f t="shared" si="14"/>
        <v>4.6439628482972138E-2</v>
      </c>
      <c r="AI34" s="55">
        <f t="shared" si="15"/>
        <v>4.6439628482972138E-2</v>
      </c>
      <c r="AJ34" s="80">
        <v>37907580</v>
      </c>
      <c r="AK34" s="80">
        <v>37907580</v>
      </c>
      <c r="AL34" s="80">
        <f t="shared" si="16"/>
        <v>133009.05263157896</v>
      </c>
      <c r="AM34" s="80">
        <f t="shared" si="17"/>
        <v>133009.05263157896</v>
      </c>
      <c r="AN34" s="80">
        <f>'市区町村別_在宅(医科)'!AN34</f>
        <v>3626</v>
      </c>
      <c r="AO34" s="80">
        <v>422</v>
      </c>
      <c r="AP34" s="80">
        <v>422</v>
      </c>
      <c r="AQ34" s="55">
        <f t="shared" si="18"/>
        <v>0.11638168781025923</v>
      </c>
      <c r="AR34" s="55">
        <f t="shared" si="19"/>
        <v>0.11638168781025923</v>
      </c>
      <c r="AS34" s="80">
        <v>62569140</v>
      </c>
      <c r="AT34" s="80">
        <v>62569140</v>
      </c>
      <c r="AU34" s="80">
        <f t="shared" si="20"/>
        <v>148268.10426540286</v>
      </c>
      <c r="AV34" s="80">
        <f t="shared" si="21"/>
        <v>148268.10426540286</v>
      </c>
      <c r="AW34" s="80">
        <f>'市区町村別_在宅(医科)'!AW34</f>
        <v>1687</v>
      </c>
      <c r="AX34" s="80">
        <v>345</v>
      </c>
      <c r="AY34" s="80">
        <v>345</v>
      </c>
      <c r="AZ34" s="55">
        <f t="shared" si="22"/>
        <v>0.20450503852993479</v>
      </c>
      <c r="BA34" s="55">
        <f t="shared" si="23"/>
        <v>0.20450503852993479</v>
      </c>
      <c r="BB34" s="80">
        <v>51608060</v>
      </c>
      <c r="BC34" s="80">
        <v>51608060</v>
      </c>
      <c r="BD34" s="80">
        <f t="shared" si="24"/>
        <v>149588.57971014493</v>
      </c>
      <c r="BE34" s="80">
        <f t="shared" si="25"/>
        <v>149588.57971014493</v>
      </c>
      <c r="BF34" s="80">
        <f>'市区町村別_在宅(医科)'!BF34</f>
        <v>704</v>
      </c>
      <c r="BG34" s="80">
        <v>189</v>
      </c>
      <c r="BH34" s="80">
        <v>189</v>
      </c>
      <c r="BI34" s="55">
        <f t="shared" si="26"/>
        <v>0.26846590909090912</v>
      </c>
      <c r="BJ34" s="55">
        <f t="shared" si="27"/>
        <v>0.26846590909090912</v>
      </c>
      <c r="BK34" s="80">
        <v>26006680</v>
      </c>
      <c r="BL34" s="80">
        <v>26006680</v>
      </c>
      <c r="BM34" s="80">
        <f t="shared" si="28"/>
        <v>137601.48148148149</v>
      </c>
      <c r="BN34" s="80">
        <f t="shared" si="29"/>
        <v>137601.48148148149</v>
      </c>
      <c r="BO34" s="80">
        <f>'市区町村別_在宅(医科)'!BO34</f>
        <v>19774</v>
      </c>
      <c r="BP34" s="80">
        <f t="shared" si="52"/>
        <v>1426</v>
      </c>
      <c r="BQ34" s="80">
        <f t="shared" si="52"/>
        <v>1426</v>
      </c>
      <c r="BR34" s="55">
        <f t="shared" si="31"/>
        <v>7.2114898351370485E-2</v>
      </c>
      <c r="BS34" s="55">
        <f t="shared" si="32"/>
        <v>7.2114898351370485E-2</v>
      </c>
      <c r="BT34" s="80">
        <f t="shared" si="53"/>
        <v>202937200</v>
      </c>
      <c r="BU34" s="80">
        <f t="shared" si="53"/>
        <v>202937200</v>
      </c>
      <c r="BV34" s="80">
        <f t="shared" si="34"/>
        <v>142312.20196353437</v>
      </c>
      <c r="BW34" s="80">
        <f t="shared" si="35"/>
        <v>142312.20196353437</v>
      </c>
      <c r="BY34" s="95">
        <v>28</v>
      </c>
      <c r="BZ34" s="24" t="s">
        <v>33</v>
      </c>
      <c r="CA34" s="155">
        <v>18603</v>
      </c>
      <c r="CB34" s="155">
        <v>1292</v>
      </c>
      <c r="CC34" s="155">
        <v>1292</v>
      </c>
      <c r="CD34" s="28">
        <v>6.9451163790786433E-2</v>
      </c>
      <c r="CE34" s="28">
        <v>6.9451163790786433E-2</v>
      </c>
      <c r="CF34" s="155">
        <v>183835160</v>
      </c>
      <c r="CG34" s="155">
        <v>183835160</v>
      </c>
      <c r="CH34" s="155">
        <v>142287.27554179568</v>
      </c>
      <c r="CI34" s="155">
        <v>142287.27554179568</v>
      </c>
      <c r="CK34" s="43" t="str">
        <f t="shared" si="36"/>
        <v>豊中市</v>
      </c>
      <c r="CL34" s="91">
        <f t="shared" si="0"/>
        <v>7.7493208548592249E-2</v>
      </c>
      <c r="CM34" s="91">
        <f t="shared" si="37"/>
        <v>7.6999999999999999E-2</v>
      </c>
      <c r="CN34" s="91">
        <f t="shared" si="38"/>
        <v>7.2694567298171503E-2</v>
      </c>
      <c r="CO34" s="91">
        <f t="shared" si="39"/>
        <v>7.2999999999999995E-2</v>
      </c>
      <c r="CP34" s="158">
        <f t="shared" si="40"/>
        <v>0.40000000000000036</v>
      </c>
      <c r="CQ34" s="43" t="str">
        <f t="shared" si="41"/>
        <v>太子町</v>
      </c>
      <c r="CR34" s="91">
        <f t="shared" si="1"/>
        <v>7.6362076362076356E-2</v>
      </c>
      <c r="CS34" s="91">
        <f t="shared" si="42"/>
        <v>7.5999999999999998E-2</v>
      </c>
      <c r="CT34" s="91">
        <f t="shared" si="43"/>
        <v>7.7792853912256904E-2</v>
      </c>
      <c r="CU34" s="91">
        <f t="shared" si="44"/>
        <v>7.8E-2</v>
      </c>
      <c r="CV34" s="158">
        <f t="shared" si="45"/>
        <v>-0.20000000000000018</v>
      </c>
      <c r="CW34" s="44"/>
      <c r="CX34" s="91">
        <f t="shared" si="46"/>
        <v>7.4999999999999997E-2</v>
      </c>
      <c r="CY34" s="91">
        <f t="shared" si="47"/>
        <v>7.1999999999999995E-2</v>
      </c>
      <c r="CZ34" s="158">
        <f t="shared" si="48"/>
        <v>0.30000000000000027</v>
      </c>
      <c r="DA34" s="91">
        <f t="shared" si="49"/>
        <v>7.4999999999999997E-2</v>
      </c>
      <c r="DB34" s="91">
        <f t="shared" si="50"/>
        <v>7.1999999999999995E-2</v>
      </c>
      <c r="DC34" s="158">
        <f t="shared" si="51"/>
        <v>0.30000000000000027</v>
      </c>
      <c r="DD34" s="184">
        <v>0</v>
      </c>
    </row>
    <row r="35" spans="2:108" s="16" customFormat="1" ht="13.5" customHeight="1">
      <c r="B35" s="54">
        <v>29</v>
      </c>
      <c r="C35" s="24" t="s">
        <v>34</v>
      </c>
      <c r="D35" s="152">
        <f>'市区町村別_在宅(医科)'!D35</f>
        <v>42</v>
      </c>
      <c r="E35" s="80">
        <v>1</v>
      </c>
      <c r="F35" s="80">
        <v>1</v>
      </c>
      <c r="G35" s="55">
        <f t="shared" si="2"/>
        <v>2.3809523809523808E-2</v>
      </c>
      <c r="H35" s="55">
        <f t="shared" si="3"/>
        <v>2.3809523809523808E-2</v>
      </c>
      <c r="I35" s="80">
        <v>34320</v>
      </c>
      <c r="J35" s="80">
        <v>34320</v>
      </c>
      <c r="K35" s="80">
        <f t="shared" si="4"/>
        <v>34320</v>
      </c>
      <c r="L35" s="80">
        <f t="shared" si="5"/>
        <v>34320</v>
      </c>
      <c r="M35" s="155">
        <f>'市区町村別_在宅(医科)'!M35</f>
        <v>120</v>
      </c>
      <c r="N35" s="80">
        <v>13</v>
      </c>
      <c r="O35" s="80">
        <v>13</v>
      </c>
      <c r="P35" s="55">
        <f t="shared" si="6"/>
        <v>0.10833333333333334</v>
      </c>
      <c r="Q35" s="55">
        <f t="shared" si="7"/>
        <v>0.10833333333333334</v>
      </c>
      <c r="R35" s="80">
        <v>2110810</v>
      </c>
      <c r="S35" s="80">
        <v>2110810</v>
      </c>
      <c r="T35" s="80">
        <f t="shared" si="8"/>
        <v>162370</v>
      </c>
      <c r="U35" s="80">
        <f t="shared" si="9"/>
        <v>162370</v>
      </c>
      <c r="V35" s="155">
        <f>'市区町村別_在宅(医科)'!V35</f>
        <v>5775</v>
      </c>
      <c r="W35" s="80">
        <v>120</v>
      </c>
      <c r="X35" s="80">
        <v>120</v>
      </c>
      <c r="Y35" s="55">
        <f t="shared" si="10"/>
        <v>2.0779220779220779E-2</v>
      </c>
      <c r="Z35" s="55">
        <f t="shared" si="11"/>
        <v>2.0779220779220779E-2</v>
      </c>
      <c r="AA35" s="80">
        <v>15247730</v>
      </c>
      <c r="AB35" s="80">
        <v>15247730</v>
      </c>
      <c r="AC35" s="80">
        <f t="shared" si="12"/>
        <v>127064.41666666667</v>
      </c>
      <c r="AD35" s="80">
        <f t="shared" si="13"/>
        <v>127064.41666666667</v>
      </c>
      <c r="AE35" s="80">
        <f>'市区町村別_在宅(医科)'!AE35</f>
        <v>5036</v>
      </c>
      <c r="AF35" s="80">
        <v>213</v>
      </c>
      <c r="AG35" s="80">
        <v>213</v>
      </c>
      <c r="AH35" s="55">
        <f t="shared" si="14"/>
        <v>4.2295472597299447E-2</v>
      </c>
      <c r="AI35" s="55">
        <f t="shared" si="15"/>
        <v>4.2295472597299447E-2</v>
      </c>
      <c r="AJ35" s="80">
        <v>28139190</v>
      </c>
      <c r="AK35" s="80">
        <v>28139190</v>
      </c>
      <c r="AL35" s="80">
        <f t="shared" si="16"/>
        <v>132108.87323943662</v>
      </c>
      <c r="AM35" s="80">
        <f t="shared" si="17"/>
        <v>132108.87323943662</v>
      </c>
      <c r="AN35" s="80">
        <f>'市区町村別_在宅(医科)'!AN35</f>
        <v>3287</v>
      </c>
      <c r="AO35" s="80">
        <v>406</v>
      </c>
      <c r="AP35" s="80">
        <v>406</v>
      </c>
      <c r="AQ35" s="55">
        <f t="shared" si="18"/>
        <v>0.12351688469729237</v>
      </c>
      <c r="AR35" s="55">
        <f t="shared" si="19"/>
        <v>0.12351688469729237</v>
      </c>
      <c r="AS35" s="80">
        <v>58251820</v>
      </c>
      <c r="AT35" s="80">
        <v>58251820</v>
      </c>
      <c r="AU35" s="80">
        <f t="shared" si="20"/>
        <v>143477.38916256157</v>
      </c>
      <c r="AV35" s="80">
        <f t="shared" si="21"/>
        <v>143477.38916256157</v>
      </c>
      <c r="AW35" s="80">
        <f>'市区町村別_在宅(医科)'!AW35</f>
        <v>1633</v>
      </c>
      <c r="AX35" s="80">
        <v>340</v>
      </c>
      <c r="AY35" s="80">
        <v>340</v>
      </c>
      <c r="AZ35" s="55">
        <f t="shared" si="22"/>
        <v>0.20820575627679119</v>
      </c>
      <c r="BA35" s="55">
        <f t="shared" si="23"/>
        <v>0.20820575627679119</v>
      </c>
      <c r="BB35" s="80">
        <v>50967020</v>
      </c>
      <c r="BC35" s="80">
        <v>50967020</v>
      </c>
      <c r="BD35" s="80">
        <f t="shared" si="24"/>
        <v>149903</v>
      </c>
      <c r="BE35" s="80">
        <f t="shared" si="25"/>
        <v>149903</v>
      </c>
      <c r="BF35" s="80">
        <f>'市区町村別_在宅(医科)'!BF35</f>
        <v>628</v>
      </c>
      <c r="BG35" s="80">
        <v>198</v>
      </c>
      <c r="BH35" s="80">
        <v>198</v>
      </c>
      <c r="BI35" s="55">
        <f t="shared" si="26"/>
        <v>0.31528662420382164</v>
      </c>
      <c r="BJ35" s="55">
        <f t="shared" si="27"/>
        <v>0.31528662420382164</v>
      </c>
      <c r="BK35" s="80">
        <v>30467870</v>
      </c>
      <c r="BL35" s="80">
        <v>30456170</v>
      </c>
      <c r="BM35" s="80">
        <f t="shared" si="28"/>
        <v>153878.13131313131</v>
      </c>
      <c r="BN35" s="80">
        <f t="shared" si="29"/>
        <v>153819.0404040404</v>
      </c>
      <c r="BO35" s="80">
        <f>'市区町村別_在宅(医科)'!BO35</f>
        <v>16521</v>
      </c>
      <c r="BP35" s="80">
        <f t="shared" si="52"/>
        <v>1291</v>
      </c>
      <c r="BQ35" s="80">
        <f t="shared" si="52"/>
        <v>1291</v>
      </c>
      <c r="BR35" s="55">
        <f t="shared" si="31"/>
        <v>7.8142969553901098E-2</v>
      </c>
      <c r="BS35" s="55">
        <f t="shared" si="32"/>
        <v>7.8142969553901098E-2</v>
      </c>
      <c r="BT35" s="80">
        <f t="shared" si="53"/>
        <v>185218760</v>
      </c>
      <c r="BU35" s="80">
        <f t="shared" si="53"/>
        <v>185207060</v>
      </c>
      <c r="BV35" s="80">
        <f t="shared" si="34"/>
        <v>143469.21766072811</v>
      </c>
      <c r="BW35" s="80">
        <f t="shared" si="35"/>
        <v>143460.15491866769</v>
      </c>
      <c r="BY35" s="95">
        <v>29</v>
      </c>
      <c r="BZ35" s="24" t="s">
        <v>34</v>
      </c>
      <c r="CA35" s="155">
        <v>15649</v>
      </c>
      <c r="CB35" s="155">
        <v>1154</v>
      </c>
      <c r="CC35" s="155">
        <v>1153</v>
      </c>
      <c r="CD35" s="28">
        <v>7.3742731164930672E-2</v>
      </c>
      <c r="CE35" s="28">
        <v>7.3678829318167299E-2</v>
      </c>
      <c r="CF35" s="155">
        <v>160988740</v>
      </c>
      <c r="CG35" s="155">
        <v>160975550</v>
      </c>
      <c r="CH35" s="155">
        <v>139504.9740034662</v>
      </c>
      <c r="CI35" s="155">
        <v>139614.52732003469</v>
      </c>
      <c r="CK35" s="43" t="str">
        <f t="shared" si="36"/>
        <v>堺市堺区</v>
      </c>
      <c r="CL35" s="91">
        <f t="shared" si="0"/>
        <v>7.6374530570910162E-2</v>
      </c>
      <c r="CM35" s="91">
        <f t="shared" si="37"/>
        <v>7.5999999999999998E-2</v>
      </c>
      <c r="CN35" s="91">
        <f t="shared" si="38"/>
        <v>7.3558032554847844E-2</v>
      </c>
      <c r="CO35" s="91">
        <f t="shared" si="39"/>
        <v>7.3999999999999996E-2</v>
      </c>
      <c r="CP35" s="158">
        <f t="shared" si="40"/>
        <v>0.20000000000000018</v>
      </c>
      <c r="CQ35" s="43" t="str">
        <f t="shared" si="41"/>
        <v>能勢町</v>
      </c>
      <c r="CR35" s="91">
        <f t="shared" si="1"/>
        <v>7.628233231039018E-2</v>
      </c>
      <c r="CS35" s="91">
        <f t="shared" si="42"/>
        <v>7.5999999999999998E-2</v>
      </c>
      <c r="CT35" s="91">
        <f t="shared" si="43"/>
        <v>5.6499770326136886E-2</v>
      </c>
      <c r="CU35" s="91">
        <f t="shared" si="44"/>
        <v>5.6000000000000001E-2</v>
      </c>
      <c r="CV35" s="158">
        <f t="shared" si="45"/>
        <v>1.9999999999999998</v>
      </c>
      <c r="CW35" s="44"/>
      <c r="CX35" s="91">
        <f t="shared" si="46"/>
        <v>7.4999999999999997E-2</v>
      </c>
      <c r="CY35" s="91">
        <f t="shared" si="47"/>
        <v>7.1999999999999995E-2</v>
      </c>
      <c r="CZ35" s="158">
        <f t="shared" si="48"/>
        <v>0.30000000000000027</v>
      </c>
      <c r="DA35" s="91">
        <f t="shared" si="49"/>
        <v>7.4999999999999997E-2</v>
      </c>
      <c r="DB35" s="91">
        <f t="shared" si="50"/>
        <v>7.1999999999999995E-2</v>
      </c>
      <c r="DC35" s="158">
        <f t="shared" si="51"/>
        <v>0.30000000000000027</v>
      </c>
      <c r="DD35" s="184">
        <v>0</v>
      </c>
    </row>
    <row r="36" spans="2:108" s="16" customFormat="1" ht="13.5" customHeight="1">
      <c r="B36" s="54">
        <v>30</v>
      </c>
      <c r="C36" s="24" t="s">
        <v>35</v>
      </c>
      <c r="D36" s="152">
        <f>'市区町村別_在宅(医科)'!D36</f>
        <v>51</v>
      </c>
      <c r="E36" s="80">
        <v>3</v>
      </c>
      <c r="F36" s="80">
        <v>3</v>
      </c>
      <c r="G36" s="55">
        <f t="shared" si="2"/>
        <v>5.8823529411764705E-2</v>
      </c>
      <c r="H36" s="55">
        <f t="shared" si="3"/>
        <v>5.8823529411764705E-2</v>
      </c>
      <c r="I36" s="80">
        <v>583480</v>
      </c>
      <c r="J36" s="80">
        <v>583480</v>
      </c>
      <c r="K36" s="80">
        <f t="shared" si="4"/>
        <v>194493.33333333334</v>
      </c>
      <c r="L36" s="80">
        <f t="shared" si="5"/>
        <v>194493.33333333334</v>
      </c>
      <c r="M36" s="155">
        <f>'市区町村別_在宅(医科)'!M36</f>
        <v>132</v>
      </c>
      <c r="N36" s="80">
        <v>17</v>
      </c>
      <c r="O36" s="80">
        <v>17</v>
      </c>
      <c r="P36" s="55">
        <f t="shared" si="6"/>
        <v>0.12878787878787878</v>
      </c>
      <c r="Q36" s="55">
        <f t="shared" si="7"/>
        <v>0.12878787878787878</v>
      </c>
      <c r="R36" s="80">
        <v>3247420</v>
      </c>
      <c r="S36" s="80">
        <v>3247420</v>
      </c>
      <c r="T36" s="80">
        <f t="shared" si="8"/>
        <v>191024.70588235295</v>
      </c>
      <c r="U36" s="80">
        <f t="shared" si="9"/>
        <v>191024.70588235295</v>
      </c>
      <c r="V36" s="155">
        <f>'市区町村別_在宅(医科)'!V36</f>
        <v>7523</v>
      </c>
      <c r="W36" s="80">
        <v>170</v>
      </c>
      <c r="X36" s="80">
        <v>170</v>
      </c>
      <c r="Y36" s="55">
        <f t="shared" si="10"/>
        <v>2.2597368071248174E-2</v>
      </c>
      <c r="Z36" s="55">
        <f t="shared" si="11"/>
        <v>2.2597368071248174E-2</v>
      </c>
      <c r="AA36" s="80">
        <v>27494170</v>
      </c>
      <c r="AB36" s="80">
        <v>27494170</v>
      </c>
      <c r="AC36" s="80">
        <f t="shared" si="12"/>
        <v>161730.41176470587</v>
      </c>
      <c r="AD36" s="80">
        <f t="shared" si="13"/>
        <v>161730.41176470587</v>
      </c>
      <c r="AE36" s="80">
        <f>'市区町村別_在宅(医科)'!AE36</f>
        <v>6601</v>
      </c>
      <c r="AF36" s="80">
        <v>331</v>
      </c>
      <c r="AG36" s="80">
        <v>331</v>
      </c>
      <c r="AH36" s="55">
        <f t="shared" si="14"/>
        <v>5.0143917588244206E-2</v>
      </c>
      <c r="AI36" s="55">
        <f t="shared" si="15"/>
        <v>5.0143917588244206E-2</v>
      </c>
      <c r="AJ36" s="80">
        <v>46253290</v>
      </c>
      <c r="AK36" s="80">
        <v>46253290</v>
      </c>
      <c r="AL36" s="80">
        <f t="shared" si="16"/>
        <v>139738.03625377643</v>
      </c>
      <c r="AM36" s="80">
        <f t="shared" si="17"/>
        <v>139738.03625377643</v>
      </c>
      <c r="AN36" s="80">
        <f>'市区町村別_在宅(医科)'!AN36</f>
        <v>4546</v>
      </c>
      <c r="AO36" s="80">
        <v>512</v>
      </c>
      <c r="AP36" s="80">
        <v>512</v>
      </c>
      <c r="AQ36" s="55">
        <f t="shared" si="18"/>
        <v>0.11262648482182139</v>
      </c>
      <c r="AR36" s="55">
        <f t="shared" si="19"/>
        <v>0.11262648482182139</v>
      </c>
      <c r="AS36" s="80">
        <v>74720780</v>
      </c>
      <c r="AT36" s="80">
        <v>74720780</v>
      </c>
      <c r="AU36" s="80">
        <f t="shared" si="20"/>
        <v>145939.0234375</v>
      </c>
      <c r="AV36" s="80">
        <f t="shared" si="21"/>
        <v>145939.0234375</v>
      </c>
      <c r="AW36" s="80">
        <f>'市区町村別_在宅(医科)'!AW36</f>
        <v>2301</v>
      </c>
      <c r="AX36" s="80">
        <v>483</v>
      </c>
      <c r="AY36" s="80">
        <v>483</v>
      </c>
      <c r="AZ36" s="55">
        <f t="shared" si="22"/>
        <v>0.20990873533246415</v>
      </c>
      <c r="BA36" s="55">
        <f t="shared" si="23"/>
        <v>0.20990873533246415</v>
      </c>
      <c r="BB36" s="80">
        <v>67638010</v>
      </c>
      <c r="BC36" s="80">
        <v>67638010</v>
      </c>
      <c r="BD36" s="80">
        <f t="shared" si="24"/>
        <v>140037.28778467909</v>
      </c>
      <c r="BE36" s="80">
        <f t="shared" si="25"/>
        <v>140037.28778467909</v>
      </c>
      <c r="BF36" s="80">
        <f>'市区町村別_在宅(医科)'!BF36</f>
        <v>940</v>
      </c>
      <c r="BG36" s="80">
        <v>255</v>
      </c>
      <c r="BH36" s="80">
        <v>255</v>
      </c>
      <c r="BI36" s="55">
        <f t="shared" si="26"/>
        <v>0.27127659574468083</v>
      </c>
      <c r="BJ36" s="55">
        <f t="shared" si="27"/>
        <v>0.27127659574468083</v>
      </c>
      <c r="BK36" s="80">
        <v>36343980</v>
      </c>
      <c r="BL36" s="80">
        <v>36343980</v>
      </c>
      <c r="BM36" s="80">
        <f t="shared" si="28"/>
        <v>142525.41176470587</v>
      </c>
      <c r="BN36" s="80">
        <f t="shared" si="29"/>
        <v>142525.41176470587</v>
      </c>
      <c r="BO36" s="80">
        <f>'市区町村別_在宅(医科)'!BO36</f>
        <v>22094</v>
      </c>
      <c r="BP36" s="80">
        <f t="shared" si="52"/>
        <v>1771</v>
      </c>
      <c r="BQ36" s="80">
        <f t="shared" si="52"/>
        <v>1771</v>
      </c>
      <c r="BR36" s="55">
        <f t="shared" si="31"/>
        <v>8.0157508825925594E-2</v>
      </c>
      <c r="BS36" s="55">
        <f t="shared" si="32"/>
        <v>8.0157508825925594E-2</v>
      </c>
      <c r="BT36" s="80">
        <f t="shared" si="53"/>
        <v>256281130</v>
      </c>
      <c r="BU36" s="80">
        <f t="shared" si="53"/>
        <v>256281130</v>
      </c>
      <c r="BV36" s="80">
        <f t="shared" si="34"/>
        <v>144709.84189723321</v>
      </c>
      <c r="BW36" s="80">
        <f t="shared" si="35"/>
        <v>144709.84189723321</v>
      </c>
      <c r="BY36" s="95">
        <v>30</v>
      </c>
      <c r="BZ36" s="24" t="s">
        <v>35</v>
      </c>
      <c r="CA36" s="155">
        <v>20907</v>
      </c>
      <c r="CB36" s="155">
        <v>1578</v>
      </c>
      <c r="CC36" s="155">
        <v>1578</v>
      </c>
      <c r="CD36" s="28">
        <v>7.547711292868417E-2</v>
      </c>
      <c r="CE36" s="28">
        <v>7.547711292868417E-2</v>
      </c>
      <c r="CF36" s="155">
        <v>230465450</v>
      </c>
      <c r="CG36" s="155">
        <v>230465450</v>
      </c>
      <c r="CH36" s="155">
        <v>146049.08111533587</v>
      </c>
      <c r="CI36" s="155">
        <v>146049.08111533587</v>
      </c>
      <c r="CK36" s="43" t="str">
        <f t="shared" si="36"/>
        <v>能勢町</v>
      </c>
      <c r="CL36" s="91">
        <f t="shared" si="0"/>
        <v>7.628233231039018E-2</v>
      </c>
      <c r="CM36" s="91">
        <f t="shared" si="37"/>
        <v>7.5999999999999998E-2</v>
      </c>
      <c r="CN36" s="91">
        <f t="shared" si="38"/>
        <v>5.6499770326136886E-2</v>
      </c>
      <c r="CO36" s="91">
        <f t="shared" si="39"/>
        <v>5.6000000000000001E-2</v>
      </c>
      <c r="CP36" s="158">
        <f t="shared" si="40"/>
        <v>1.9999999999999998</v>
      </c>
      <c r="CQ36" s="43" t="str">
        <f t="shared" si="41"/>
        <v>堺市堺区</v>
      </c>
      <c r="CR36" s="91">
        <f t="shared" si="1"/>
        <v>7.5488417232794633E-2</v>
      </c>
      <c r="CS36" s="91">
        <f t="shared" si="42"/>
        <v>7.4999999999999997E-2</v>
      </c>
      <c r="CT36" s="91">
        <f t="shared" si="43"/>
        <v>7.2850318471337577E-2</v>
      </c>
      <c r="CU36" s="91">
        <f t="shared" si="44"/>
        <v>7.2999999999999995E-2</v>
      </c>
      <c r="CV36" s="158">
        <f t="shared" si="45"/>
        <v>0.20000000000000018</v>
      </c>
      <c r="CW36" s="44"/>
      <c r="CX36" s="91">
        <f t="shared" si="46"/>
        <v>7.4999999999999997E-2</v>
      </c>
      <c r="CY36" s="91">
        <f t="shared" si="47"/>
        <v>7.1999999999999995E-2</v>
      </c>
      <c r="CZ36" s="158">
        <f t="shared" si="48"/>
        <v>0.30000000000000027</v>
      </c>
      <c r="DA36" s="91">
        <f t="shared" si="49"/>
        <v>7.4999999999999997E-2</v>
      </c>
      <c r="DB36" s="91">
        <f t="shared" si="50"/>
        <v>7.1999999999999995E-2</v>
      </c>
      <c r="DC36" s="158">
        <f t="shared" si="51"/>
        <v>0.30000000000000027</v>
      </c>
      <c r="DD36" s="184">
        <v>0</v>
      </c>
    </row>
    <row r="37" spans="2:108" s="16" customFormat="1" ht="13.5" customHeight="1">
      <c r="B37" s="54">
        <v>31</v>
      </c>
      <c r="C37" s="24" t="s">
        <v>36</v>
      </c>
      <c r="D37" s="152">
        <f>'市区町村別_在宅(医科)'!D37</f>
        <v>92</v>
      </c>
      <c r="E37" s="80">
        <v>10</v>
      </c>
      <c r="F37" s="80">
        <v>10</v>
      </c>
      <c r="G37" s="55">
        <f t="shared" si="2"/>
        <v>0.10869565217391304</v>
      </c>
      <c r="H37" s="55">
        <f t="shared" si="3"/>
        <v>0.10869565217391304</v>
      </c>
      <c r="I37" s="80">
        <v>1316380</v>
      </c>
      <c r="J37" s="80">
        <v>1316380</v>
      </c>
      <c r="K37" s="80">
        <f t="shared" si="4"/>
        <v>131638</v>
      </c>
      <c r="L37" s="80">
        <f t="shared" si="5"/>
        <v>131638</v>
      </c>
      <c r="M37" s="155">
        <f>'市区町村別_在宅(医科)'!M37</f>
        <v>251</v>
      </c>
      <c r="N37" s="80">
        <v>30</v>
      </c>
      <c r="O37" s="80">
        <v>30</v>
      </c>
      <c r="P37" s="55">
        <f t="shared" si="6"/>
        <v>0.11952191235059761</v>
      </c>
      <c r="Q37" s="55">
        <f t="shared" si="7"/>
        <v>0.11952191235059761</v>
      </c>
      <c r="R37" s="80">
        <v>5316350</v>
      </c>
      <c r="S37" s="80">
        <v>5316350</v>
      </c>
      <c r="T37" s="80">
        <f t="shared" si="8"/>
        <v>177211.66666666666</v>
      </c>
      <c r="U37" s="80">
        <f t="shared" si="9"/>
        <v>177211.66666666666</v>
      </c>
      <c r="V37" s="155">
        <f>'市区町村別_在宅(医科)'!V37</f>
        <v>11132</v>
      </c>
      <c r="W37" s="80">
        <v>177</v>
      </c>
      <c r="X37" s="80">
        <v>177</v>
      </c>
      <c r="Y37" s="55">
        <f t="shared" si="10"/>
        <v>1.5900107797340999E-2</v>
      </c>
      <c r="Z37" s="55">
        <f t="shared" si="11"/>
        <v>1.5900107797340999E-2</v>
      </c>
      <c r="AA37" s="80">
        <v>24905530</v>
      </c>
      <c r="AB37" s="80">
        <v>24905530</v>
      </c>
      <c r="AC37" s="80">
        <f t="shared" si="12"/>
        <v>140709.20903954803</v>
      </c>
      <c r="AD37" s="80">
        <f t="shared" si="13"/>
        <v>140709.20903954803</v>
      </c>
      <c r="AE37" s="80">
        <f>'市区町村別_在宅(医科)'!AE37</f>
        <v>9282</v>
      </c>
      <c r="AF37" s="80">
        <v>374</v>
      </c>
      <c r="AG37" s="80">
        <v>374</v>
      </c>
      <c r="AH37" s="55">
        <f t="shared" si="14"/>
        <v>4.0293040293040296E-2</v>
      </c>
      <c r="AI37" s="55">
        <f t="shared" si="15"/>
        <v>4.0293040293040296E-2</v>
      </c>
      <c r="AJ37" s="80">
        <v>51538820</v>
      </c>
      <c r="AK37" s="80">
        <v>51538820</v>
      </c>
      <c r="AL37" s="80">
        <f t="shared" si="16"/>
        <v>137804.33155080213</v>
      </c>
      <c r="AM37" s="80">
        <f t="shared" si="17"/>
        <v>137804.33155080213</v>
      </c>
      <c r="AN37" s="80">
        <f>'市区町村別_在宅(医科)'!AN37</f>
        <v>5508</v>
      </c>
      <c r="AO37" s="80">
        <v>511</v>
      </c>
      <c r="AP37" s="80">
        <v>511</v>
      </c>
      <c r="AQ37" s="55">
        <f t="shared" si="18"/>
        <v>9.277414669571532E-2</v>
      </c>
      <c r="AR37" s="55">
        <f t="shared" si="19"/>
        <v>9.277414669571532E-2</v>
      </c>
      <c r="AS37" s="80">
        <v>70206860</v>
      </c>
      <c r="AT37" s="80">
        <v>70206860</v>
      </c>
      <c r="AU37" s="80">
        <f t="shared" si="20"/>
        <v>137391.1154598826</v>
      </c>
      <c r="AV37" s="80">
        <f t="shared" si="21"/>
        <v>137391.1154598826</v>
      </c>
      <c r="AW37" s="80">
        <f>'市区町村別_在宅(医科)'!AW37</f>
        <v>2468</v>
      </c>
      <c r="AX37" s="80">
        <v>424</v>
      </c>
      <c r="AY37" s="80">
        <v>424</v>
      </c>
      <c r="AZ37" s="55">
        <f t="shared" si="22"/>
        <v>0.17179902755267423</v>
      </c>
      <c r="BA37" s="55">
        <f t="shared" si="23"/>
        <v>0.17179902755267423</v>
      </c>
      <c r="BB37" s="80">
        <v>57154450</v>
      </c>
      <c r="BC37" s="80">
        <v>57114760</v>
      </c>
      <c r="BD37" s="80">
        <f t="shared" si="24"/>
        <v>134798.23113207548</v>
      </c>
      <c r="BE37" s="80">
        <f t="shared" si="25"/>
        <v>134704.62264150943</v>
      </c>
      <c r="BF37" s="80">
        <f>'市区町村別_在宅(医科)'!BF37</f>
        <v>948</v>
      </c>
      <c r="BG37" s="80">
        <v>235</v>
      </c>
      <c r="BH37" s="80">
        <v>235</v>
      </c>
      <c r="BI37" s="55">
        <f t="shared" si="26"/>
        <v>0.24789029535864979</v>
      </c>
      <c r="BJ37" s="55">
        <f t="shared" si="27"/>
        <v>0.24789029535864979</v>
      </c>
      <c r="BK37" s="80">
        <v>32053750</v>
      </c>
      <c r="BL37" s="80">
        <v>32053750</v>
      </c>
      <c r="BM37" s="80">
        <f t="shared" si="28"/>
        <v>136398.93617021278</v>
      </c>
      <c r="BN37" s="80">
        <f t="shared" si="29"/>
        <v>136398.93617021278</v>
      </c>
      <c r="BO37" s="80">
        <f>'市区町村別_在宅(医科)'!BO37</f>
        <v>29681</v>
      </c>
      <c r="BP37" s="80">
        <f t="shared" si="52"/>
        <v>1761</v>
      </c>
      <c r="BQ37" s="80">
        <f t="shared" si="52"/>
        <v>1761</v>
      </c>
      <c r="BR37" s="55">
        <f t="shared" si="31"/>
        <v>5.9330885077996026E-2</v>
      </c>
      <c r="BS37" s="55">
        <f t="shared" si="32"/>
        <v>5.9330885077996026E-2</v>
      </c>
      <c r="BT37" s="80">
        <f t="shared" si="53"/>
        <v>242492140</v>
      </c>
      <c r="BU37" s="80">
        <f t="shared" si="53"/>
        <v>242452450</v>
      </c>
      <c r="BV37" s="80">
        <f t="shared" si="34"/>
        <v>137701.38557637707</v>
      </c>
      <c r="BW37" s="80">
        <f t="shared" si="35"/>
        <v>137678.84724588302</v>
      </c>
      <c r="BY37" s="95">
        <v>31</v>
      </c>
      <c r="BZ37" s="24" t="s">
        <v>36</v>
      </c>
      <c r="CA37" s="155">
        <v>27885</v>
      </c>
      <c r="CB37" s="155">
        <v>1576</v>
      </c>
      <c r="CC37" s="155">
        <v>1576</v>
      </c>
      <c r="CD37" s="28">
        <v>5.6517841133225749E-2</v>
      </c>
      <c r="CE37" s="28">
        <v>5.6517841133225749E-2</v>
      </c>
      <c r="CF37" s="155">
        <v>215014490</v>
      </c>
      <c r="CG37" s="155">
        <v>215014490</v>
      </c>
      <c r="CH37" s="155">
        <v>136430.51395939087</v>
      </c>
      <c r="CI37" s="155">
        <v>136430.51395939087</v>
      </c>
      <c r="CK37" s="43" t="str">
        <f t="shared" si="36"/>
        <v>藤井寺市</v>
      </c>
      <c r="CL37" s="91">
        <f t="shared" si="0"/>
        <v>7.5394349879689862E-2</v>
      </c>
      <c r="CM37" s="91">
        <f t="shared" si="37"/>
        <v>7.4999999999999997E-2</v>
      </c>
      <c r="CN37" s="91">
        <f t="shared" si="38"/>
        <v>7.2796934865900387E-2</v>
      </c>
      <c r="CO37" s="91">
        <f t="shared" si="39"/>
        <v>7.2999999999999995E-2</v>
      </c>
      <c r="CP37" s="158">
        <f t="shared" si="40"/>
        <v>0.20000000000000018</v>
      </c>
      <c r="CQ37" s="43" t="str">
        <f t="shared" si="41"/>
        <v>藤井寺市</v>
      </c>
      <c r="CR37" s="91">
        <f t="shared" si="1"/>
        <v>7.5394349879689862E-2</v>
      </c>
      <c r="CS37" s="91">
        <f t="shared" si="42"/>
        <v>7.4999999999999997E-2</v>
      </c>
      <c r="CT37" s="91">
        <f t="shared" si="43"/>
        <v>7.2796934865900387E-2</v>
      </c>
      <c r="CU37" s="91">
        <f t="shared" si="44"/>
        <v>7.2999999999999995E-2</v>
      </c>
      <c r="CV37" s="158">
        <f t="shared" si="45"/>
        <v>0.20000000000000018</v>
      </c>
      <c r="CW37" s="44"/>
      <c r="CX37" s="91">
        <f t="shared" si="46"/>
        <v>7.4999999999999997E-2</v>
      </c>
      <c r="CY37" s="91">
        <f t="shared" si="47"/>
        <v>7.1999999999999995E-2</v>
      </c>
      <c r="CZ37" s="158">
        <f t="shared" si="48"/>
        <v>0.30000000000000027</v>
      </c>
      <c r="DA37" s="91">
        <f t="shared" si="49"/>
        <v>7.4999999999999997E-2</v>
      </c>
      <c r="DB37" s="91">
        <f t="shared" si="50"/>
        <v>7.1999999999999995E-2</v>
      </c>
      <c r="DC37" s="158">
        <f t="shared" si="51"/>
        <v>0.30000000000000027</v>
      </c>
      <c r="DD37" s="184">
        <v>0</v>
      </c>
    </row>
    <row r="38" spans="2:108" s="16" customFormat="1" ht="13.5" customHeight="1">
      <c r="B38" s="54">
        <v>32</v>
      </c>
      <c r="C38" s="24" t="s">
        <v>37</v>
      </c>
      <c r="D38" s="152">
        <f>'市区町村別_在宅(医科)'!D38</f>
        <v>48</v>
      </c>
      <c r="E38" s="80">
        <v>6</v>
      </c>
      <c r="F38" s="80">
        <v>6</v>
      </c>
      <c r="G38" s="55">
        <f t="shared" si="2"/>
        <v>0.125</v>
      </c>
      <c r="H38" s="55">
        <f t="shared" si="3"/>
        <v>0.125</v>
      </c>
      <c r="I38" s="80">
        <v>561380</v>
      </c>
      <c r="J38" s="80">
        <v>561380</v>
      </c>
      <c r="K38" s="80">
        <f t="shared" si="4"/>
        <v>93563.333333333328</v>
      </c>
      <c r="L38" s="80">
        <f t="shared" si="5"/>
        <v>93563.333333333328</v>
      </c>
      <c r="M38" s="155">
        <f>'市区町村別_在宅(医科)'!M38</f>
        <v>157</v>
      </c>
      <c r="N38" s="80">
        <v>10</v>
      </c>
      <c r="O38" s="80">
        <v>10</v>
      </c>
      <c r="P38" s="55">
        <f t="shared" si="6"/>
        <v>6.3694267515923567E-2</v>
      </c>
      <c r="Q38" s="55">
        <f t="shared" si="7"/>
        <v>6.3694267515923567E-2</v>
      </c>
      <c r="R38" s="80">
        <v>1939850</v>
      </c>
      <c r="S38" s="80">
        <v>1939850</v>
      </c>
      <c r="T38" s="80">
        <f t="shared" si="8"/>
        <v>193985</v>
      </c>
      <c r="U38" s="80">
        <f t="shared" si="9"/>
        <v>193985</v>
      </c>
      <c r="V38" s="155">
        <f>'市区町村別_在宅(医科)'!V38</f>
        <v>8298</v>
      </c>
      <c r="W38" s="80">
        <v>162</v>
      </c>
      <c r="X38" s="80">
        <v>160</v>
      </c>
      <c r="Y38" s="55">
        <f t="shared" si="10"/>
        <v>1.9522776572668113E-2</v>
      </c>
      <c r="Z38" s="55">
        <f t="shared" si="11"/>
        <v>1.9281754639672209E-2</v>
      </c>
      <c r="AA38" s="80">
        <v>22462280</v>
      </c>
      <c r="AB38" s="80">
        <v>22439540</v>
      </c>
      <c r="AC38" s="80">
        <f t="shared" si="12"/>
        <v>138656.04938271604</v>
      </c>
      <c r="AD38" s="80">
        <f t="shared" si="13"/>
        <v>140247.125</v>
      </c>
      <c r="AE38" s="80">
        <f>'市区町村別_在宅(医科)'!AE38</f>
        <v>7576</v>
      </c>
      <c r="AF38" s="80">
        <v>306</v>
      </c>
      <c r="AG38" s="80">
        <v>301</v>
      </c>
      <c r="AH38" s="55">
        <f t="shared" si="14"/>
        <v>4.0390707497360082E-2</v>
      </c>
      <c r="AI38" s="55">
        <f t="shared" si="15"/>
        <v>3.9730728616684266E-2</v>
      </c>
      <c r="AJ38" s="80">
        <v>43928580</v>
      </c>
      <c r="AK38" s="80">
        <v>43830920</v>
      </c>
      <c r="AL38" s="80">
        <f t="shared" si="16"/>
        <v>143557.45098039217</v>
      </c>
      <c r="AM38" s="80">
        <f t="shared" si="17"/>
        <v>145617.67441860464</v>
      </c>
      <c r="AN38" s="80">
        <f>'市区町村別_在宅(医科)'!AN38</f>
        <v>5154</v>
      </c>
      <c r="AO38" s="80">
        <v>508</v>
      </c>
      <c r="AP38" s="80">
        <v>507</v>
      </c>
      <c r="AQ38" s="55">
        <f t="shared" si="18"/>
        <v>9.8564221963523477E-2</v>
      </c>
      <c r="AR38" s="55">
        <f t="shared" si="19"/>
        <v>9.8370197904540158E-2</v>
      </c>
      <c r="AS38" s="80">
        <v>69597990</v>
      </c>
      <c r="AT38" s="80">
        <v>69593580</v>
      </c>
      <c r="AU38" s="80">
        <f t="shared" si="20"/>
        <v>137003.91732283463</v>
      </c>
      <c r="AV38" s="80">
        <f t="shared" si="21"/>
        <v>137265.44378698224</v>
      </c>
      <c r="AW38" s="80">
        <f>'市区町村別_在宅(医科)'!AW38</f>
        <v>2372</v>
      </c>
      <c r="AX38" s="80">
        <v>451</v>
      </c>
      <c r="AY38" s="80">
        <v>450</v>
      </c>
      <c r="AZ38" s="55">
        <f t="shared" si="22"/>
        <v>0.19013490725126475</v>
      </c>
      <c r="BA38" s="55">
        <f t="shared" si="23"/>
        <v>0.1897133220910624</v>
      </c>
      <c r="BB38" s="80">
        <v>58093370</v>
      </c>
      <c r="BC38" s="80">
        <v>58046570</v>
      </c>
      <c r="BD38" s="80">
        <f t="shared" si="24"/>
        <v>128810.13303769402</v>
      </c>
      <c r="BE38" s="80">
        <f t="shared" si="25"/>
        <v>128992.37777777777</v>
      </c>
      <c r="BF38" s="80">
        <f>'市区町村別_在宅(医科)'!BF38</f>
        <v>901</v>
      </c>
      <c r="BG38" s="80">
        <v>205</v>
      </c>
      <c r="BH38" s="80">
        <v>204</v>
      </c>
      <c r="BI38" s="55">
        <f t="shared" si="26"/>
        <v>0.22752497225305215</v>
      </c>
      <c r="BJ38" s="55">
        <f t="shared" si="27"/>
        <v>0.22641509433962265</v>
      </c>
      <c r="BK38" s="80">
        <v>26893590</v>
      </c>
      <c r="BL38" s="80">
        <v>26880290</v>
      </c>
      <c r="BM38" s="80">
        <f t="shared" si="28"/>
        <v>131188.24390243902</v>
      </c>
      <c r="BN38" s="80">
        <f t="shared" si="29"/>
        <v>131766.12745098039</v>
      </c>
      <c r="BO38" s="80">
        <f>'市区町村別_在宅(医科)'!BO38</f>
        <v>24506</v>
      </c>
      <c r="BP38" s="80">
        <f t="shared" si="52"/>
        <v>1648</v>
      </c>
      <c r="BQ38" s="80">
        <f t="shared" si="52"/>
        <v>1638</v>
      </c>
      <c r="BR38" s="55">
        <f t="shared" si="31"/>
        <v>6.7248837019505431E-2</v>
      </c>
      <c r="BS38" s="55">
        <f t="shared" si="32"/>
        <v>6.6840773688076394E-2</v>
      </c>
      <c r="BT38" s="80">
        <f t="shared" si="53"/>
        <v>223477040</v>
      </c>
      <c r="BU38" s="80">
        <f t="shared" si="53"/>
        <v>223292130</v>
      </c>
      <c r="BV38" s="80">
        <f t="shared" si="34"/>
        <v>135605</v>
      </c>
      <c r="BW38" s="80">
        <f t="shared" si="35"/>
        <v>136319.98168498167</v>
      </c>
      <c r="BY38" s="95">
        <v>32</v>
      </c>
      <c r="BZ38" s="24" t="s">
        <v>37</v>
      </c>
      <c r="CA38" s="155">
        <v>23454</v>
      </c>
      <c r="CB38" s="155">
        <v>1556</v>
      </c>
      <c r="CC38" s="155">
        <v>1553</v>
      </c>
      <c r="CD38" s="28">
        <v>6.6342628123134642E-2</v>
      </c>
      <c r="CE38" s="28">
        <v>6.6214718171740433E-2</v>
      </c>
      <c r="CF38" s="155">
        <v>208897360</v>
      </c>
      <c r="CG38" s="155">
        <v>208834090</v>
      </c>
      <c r="CH38" s="155">
        <v>134252.80205655526</v>
      </c>
      <c r="CI38" s="155">
        <v>134471.40373470701</v>
      </c>
      <c r="CK38" s="43" t="str">
        <f t="shared" si="36"/>
        <v>鶴見区</v>
      </c>
      <c r="CL38" s="91">
        <f t="shared" si="0"/>
        <v>7.4620196604110817E-2</v>
      </c>
      <c r="CM38" s="91">
        <f t="shared" si="37"/>
        <v>7.4999999999999997E-2</v>
      </c>
      <c r="CN38" s="91">
        <f t="shared" si="38"/>
        <v>7.4438388940582217E-2</v>
      </c>
      <c r="CO38" s="91">
        <f t="shared" si="39"/>
        <v>7.3999999999999996E-2</v>
      </c>
      <c r="CP38" s="158">
        <f t="shared" si="40"/>
        <v>0.10000000000000009</v>
      </c>
      <c r="CQ38" s="43" t="str">
        <f t="shared" si="41"/>
        <v>鶴見区</v>
      </c>
      <c r="CR38" s="91">
        <f t="shared" si="1"/>
        <v>7.4620196604110817E-2</v>
      </c>
      <c r="CS38" s="91">
        <f t="shared" si="42"/>
        <v>7.4999999999999997E-2</v>
      </c>
      <c r="CT38" s="91">
        <f t="shared" si="43"/>
        <v>7.4438388940582217E-2</v>
      </c>
      <c r="CU38" s="91">
        <f t="shared" si="44"/>
        <v>7.3999999999999996E-2</v>
      </c>
      <c r="CV38" s="158">
        <f t="shared" si="45"/>
        <v>0.10000000000000009</v>
      </c>
      <c r="CW38" s="44"/>
      <c r="CX38" s="91">
        <f t="shared" si="46"/>
        <v>7.4999999999999997E-2</v>
      </c>
      <c r="CY38" s="91">
        <f t="shared" si="47"/>
        <v>7.1999999999999995E-2</v>
      </c>
      <c r="CZ38" s="158">
        <f t="shared" si="48"/>
        <v>0.30000000000000027</v>
      </c>
      <c r="DA38" s="91">
        <f t="shared" si="49"/>
        <v>7.4999999999999997E-2</v>
      </c>
      <c r="DB38" s="91">
        <f t="shared" si="50"/>
        <v>7.1999999999999995E-2</v>
      </c>
      <c r="DC38" s="158">
        <f t="shared" si="51"/>
        <v>0.30000000000000027</v>
      </c>
      <c r="DD38" s="184">
        <v>0</v>
      </c>
    </row>
    <row r="39" spans="2:108" s="16" customFormat="1" ht="13.5" customHeight="1">
      <c r="B39" s="54">
        <v>33</v>
      </c>
      <c r="C39" s="24" t="s">
        <v>38</v>
      </c>
      <c r="D39" s="152">
        <f>'市区町村別_在宅(医科)'!D39</f>
        <v>11</v>
      </c>
      <c r="E39" s="80">
        <v>1</v>
      </c>
      <c r="F39" s="80">
        <v>1</v>
      </c>
      <c r="G39" s="55">
        <f t="shared" si="2"/>
        <v>9.0909090909090912E-2</v>
      </c>
      <c r="H39" s="55">
        <f t="shared" si="3"/>
        <v>9.0909090909090912E-2</v>
      </c>
      <c r="I39" s="80">
        <v>154770</v>
      </c>
      <c r="J39" s="80">
        <v>154770</v>
      </c>
      <c r="K39" s="80">
        <f t="shared" si="4"/>
        <v>154770</v>
      </c>
      <c r="L39" s="80">
        <f t="shared" si="5"/>
        <v>154770</v>
      </c>
      <c r="M39" s="155">
        <f>'市区町村別_在宅(医科)'!M39</f>
        <v>45</v>
      </c>
      <c r="N39" s="80">
        <v>6</v>
      </c>
      <c r="O39" s="80">
        <v>6</v>
      </c>
      <c r="P39" s="55">
        <f t="shared" si="6"/>
        <v>0.13333333333333333</v>
      </c>
      <c r="Q39" s="55">
        <f t="shared" si="7"/>
        <v>0.13333333333333333</v>
      </c>
      <c r="R39" s="80">
        <v>711900</v>
      </c>
      <c r="S39" s="80">
        <v>711900</v>
      </c>
      <c r="T39" s="80">
        <f t="shared" si="8"/>
        <v>118650</v>
      </c>
      <c r="U39" s="80">
        <f t="shared" si="9"/>
        <v>118650</v>
      </c>
      <c r="V39" s="155">
        <f>'市区町村別_在宅(医科)'!V39</f>
        <v>2779</v>
      </c>
      <c r="W39" s="80">
        <v>64</v>
      </c>
      <c r="X39" s="80">
        <v>64</v>
      </c>
      <c r="Y39" s="55">
        <f t="shared" si="10"/>
        <v>2.3029866858582222E-2</v>
      </c>
      <c r="Z39" s="55">
        <f t="shared" si="11"/>
        <v>2.3029866858582222E-2</v>
      </c>
      <c r="AA39" s="80">
        <v>8207120</v>
      </c>
      <c r="AB39" s="80">
        <v>8207120</v>
      </c>
      <c r="AC39" s="80">
        <f t="shared" si="12"/>
        <v>128236.25</v>
      </c>
      <c r="AD39" s="80">
        <f t="shared" si="13"/>
        <v>128236.25</v>
      </c>
      <c r="AE39" s="80">
        <f>'市区町村別_在宅(医科)'!AE39</f>
        <v>2140</v>
      </c>
      <c r="AF39" s="80">
        <v>113</v>
      </c>
      <c r="AG39" s="80">
        <v>113</v>
      </c>
      <c r="AH39" s="55">
        <f t="shared" si="14"/>
        <v>5.2803738317757011E-2</v>
      </c>
      <c r="AI39" s="55">
        <f t="shared" si="15"/>
        <v>5.2803738317757011E-2</v>
      </c>
      <c r="AJ39" s="80">
        <v>15373260</v>
      </c>
      <c r="AK39" s="80">
        <v>15373260</v>
      </c>
      <c r="AL39" s="80">
        <f t="shared" si="16"/>
        <v>136046.54867256636</v>
      </c>
      <c r="AM39" s="80">
        <f t="shared" si="17"/>
        <v>136046.54867256636</v>
      </c>
      <c r="AN39" s="80">
        <f>'市区町村別_在宅(医科)'!AN39</f>
        <v>1245</v>
      </c>
      <c r="AO39" s="80">
        <v>156</v>
      </c>
      <c r="AP39" s="80">
        <v>155</v>
      </c>
      <c r="AQ39" s="55">
        <f t="shared" si="18"/>
        <v>0.12530120481927712</v>
      </c>
      <c r="AR39" s="55">
        <f t="shared" si="19"/>
        <v>0.12449799196787148</v>
      </c>
      <c r="AS39" s="80">
        <v>23032070</v>
      </c>
      <c r="AT39" s="80">
        <v>23016170</v>
      </c>
      <c r="AU39" s="80">
        <f t="shared" si="20"/>
        <v>147641.47435897434</v>
      </c>
      <c r="AV39" s="80">
        <f t="shared" si="21"/>
        <v>148491.4193548387</v>
      </c>
      <c r="AW39" s="80">
        <f>'市区町村別_在宅(医科)'!AW39</f>
        <v>659</v>
      </c>
      <c r="AX39" s="80">
        <v>160</v>
      </c>
      <c r="AY39" s="80">
        <v>160</v>
      </c>
      <c r="AZ39" s="55">
        <f t="shared" si="22"/>
        <v>0.24279210925644917</v>
      </c>
      <c r="BA39" s="55">
        <f t="shared" si="23"/>
        <v>0.24279210925644917</v>
      </c>
      <c r="BB39" s="80">
        <v>23288330</v>
      </c>
      <c r="BC39" s="80">
        <v>23288330</v>
      </c>
      <c r="BD39" s="80">
        <f t="shared" si="24"/>
        <v>145552.0625</v>
      </c>
      <c r="BE39" s="80">
        <f t="shared" si="25"/>
        <v>145552.0625</v>
      </c>
      <c r="BF39" s="80">
        <f>'市区町村別_在宅(医科)'!BF39</f>
        <v>246</v>
      </c>
      <c r="BG39" s="80">
        <v>66</v>
      </c>
      <c r="BH39" s="80">
        <v>66</v>
      </c>
      <c r="BI39" s="55">
        <f t="shared" si="26"/>
        <v>0.26829268292682928</v>
      </c>
      <c r="BJ39" s="55">
        <f t="shared" si="27"/>
        <v>0.26829268292682928</v>
      </c>
      <c r="BK39" s="80">
        <v>9617600</v>
      </c>
      <c r="BL39" s="80">
        <v>9617600</v>
      </c>
      <c r="BM39" s="80">
        <f t="shared" si="28"/>
        <v>145721.21212121213</v>
      </c>
      <c r="BN39" s="80">
        <f t="shared" si="29"/>
        <v>145721.21212121213</v>
      </c>
      <c r="BO39" s="80">
        <f>'市区町村別_在宅(医科)'!BO39</f>
        <v>7125</v>
      </c>
      <c r="BP39" s="80">
        <f t="shared" si="52"/>
        <v>566</v>
      </c>
      <c r="BQ39" s="80">
        <f t="shared" si="52"/>
        <v>565</v>
      </c>
      <c r="BR39" s="55">
        <f t="shared" si="31"/>
        <v>7.9438596491228072E-2</v>
      </c>
      <c r="BS39" s="55">
        <f t="shared" si="32"/>
        <v>7.929824561403509E-2</v>
      </c>
      <c r="BT39" s="80">
        <f t="shared" si="53"/>
        <v>80385050</v>
      </c>
      <c r="BU39" s="80">
        <f t="shared" si="53"/>
        <v>80369150</v>
      </c>
      <c r="BV39" s="80">
        <f t="shared" si="34"/>
        <v>142023.05653710247</v>
      </c>
      <c r="BW39" s="80">
        <f t="shared" si="35"/>
        <v>142246.2831858407</v>
      </c>
      <c r="BY39" s="95">
        <v>33</v>
      </c>
      <c r="BZ39" s="24" t="s">
        <v>38</v>
      </c>
      <c r="CA39" s="155">
        <v>6680</v>
      </c>
      <c r="CB39" s="155">
        <v>521</v>
      </c>
      <c r="CC39" s="155">
        <v>521</v>
      </c>
      <c r="CD39" s="28">
        <v>7.7994011976047897E-2</v>
      </c>
      <c r="CE39" s="28">
        <v>7.7994011976047897E-2</v>
      </c>
      <c r="CF39" s="155">
        <v>73779020</v>
      </c>
      <c r="CG39" s="155">
        <v>73779020</v>
      </c>
      <c r="CH39" s="155">
        <v>141610.40307101727</v>
      </c>
      <c r="CI39" s="155">
        <v>141610.40307101727</v>
      </c>
      <c r="CK39" s="43" t="str">
        <f t="shared" si="36"/>
        <v>東大阪市</v>
      </c>
      <c r="CL39" s="91">
        <f t="shared" ref="CL39:CL70" si="54">LARGE(BR$7:BR$80,ROW(A33))</f>
        <v>7.4339749747377087E-2</v>
      </c>
      <c r="CM39" s="91">
        <f t="shared" si="37"/>
        <v>7.3999999999999996E-2</v>
      </c>
      <c r="CN39" s="91">
        <f t="shared" si="38"/>
        <v>6.9993069993069992E-2</v>
      </c>
      <c r="CO39" s="91">
        <f t="shared" si="39"/>
        <v>7.0000000000000007E-2</v>
      </c>
      <c r="CP39" s="158">
        <f t="shared" si="40"/>
        <v>0.39999999999999897</v>
      </c>
      <c r="CQ39" s="43" t="str">
        <f t="shared" si="41"/>
        <v>東大阪市</v>
      </c>
      <c r="CR39" s="91">
        <f t="shared" ref="CR39:CR70" si="55">LARGE(BS$7:BS$80,ROW(A33))</f>
        <v>7.4339749747377087E-2</v>
      </c>
      <c r="CS39" s="91">
        <f t="shared" si="42"/>
        <v>7.3999999999999996E-2</v>
      </c>
      <c r="CT39" s="91">
        <f t="shared" si="43"/>
        <v>6.9993069993069992E-2</v>
      </c>
      <c r="CU39" s="91">
        <f t="shared" si="44"/>
        <v>7.0000000000000007E-2</v>
      </c>
      <c r="CV39" s="158">
        <f t="shared" si="45"/>
        <v>0.39999999999999897</v>
      </c>
      <c r="CW39" s="44"/>
      <c r="CX39" s="91">
        <f t="shared" si="46"/>
        <v>7.4999999999999997E-2</v>
      </c>
      <c r="CY39" s="91">
        <f t="shared" si="47"/>
        <v>7.1999999999999995E-2</v>
      </c>
      <c r="CZ39" s="158">
        <f t="shared" si="48"/>
        <v>0.30000000000000027</v>
      </c>
      <c r="DA39" s="91">
        <f t="shared" si="49"/>
        <v>7.4999999999999997E-2</v>
      </c>
      <c r="DB39" s="91">
        <f t="shared" si="50"/>
        <v>7.1999999999999995E-2</v>
      </c>
      <c r="DC39" s="158">
        <f t="shared" si="51"/>
        <v>0.30000000000000027</v>
      </c>
      <c r="DD39" s="184">
        <v>0</v>
      </c>
    </row>
    <row r="40" spans="2:108" s="16" customFormat="1" ht="13.5" customHeight="1">
      <c r="B40" s="54">
        <v>34</v>
      </c>
      <c r="C40" s="24" t="s">
        <v>39</v>
      </c>
      <c r="D40" s="152">
        <f>'市区町村別_在宅(医科)'!D40</f>
        <v>117</v>
      </c>
      <c r="E40" s="80">
        <v>7</v>
      </c>
      <c r="F40" s="80">
        <v>7</v>
      </c>
      <c r="G40" s="55">
        <f t="shared" si="2"/>
        <v>5.9829059829059832E-2</v>
      </c>
      <c r="H40" s="55">
        <f t="shared" si="3"/>
        <v>5.9829059829059832E-2</v>
      </c>
      <c r="I40" s="80">
        <v>1594640</v>
      </c>
      <c r="J40" s="80">
        <v>1594640</v>
      </c>
      <c r="K40" s="80">
        <f t="shared" si="4"/>
        <v>227805.71428571429</v>
      </c>
      <c r="L40" s="80">
        <f t="shared" si="5"/>
        <v>227805.71428571429</v>
      </c>
      <c r="M40" s="155">
        <f>'市区町村別_在宅(医科)'!M40</f>
        <v>217</v>
      </c>
      <c r="N40" s="80">
        <v>21</v>
      </c>
      <c r="O40" s="80">
        <v>21</v>
      </c>
      <c r="P40" s="55">
        <f t="shared" si="6"/>
        <v>9.6774193548387094E-2</v>
      </c>
      <c r="Q40" s="55">
        <f t="shared" si="7"/>
        <v>9.6774193548387094E-2</v>
      </c>
      <c r="R40" s="80">
        <v>4196150</v>
      </c>
      <c r="S40" s="80">
        <v>4196150</v>
      </c>
      <c r="T40" s="80">
        <f t="shared" si="8"/>
        <v>199816.66666666666</v>
      </c>
      <c r="U40" s="80">
        <f t="shared" si="9"/>
        <v>199816.66666666666</v>
      </c>
      <c r="V40" s="155">
        <f>'市区町村別_在宅(医科)'!V40</f>
        <v>10912</v>
      </c>
      <c r="W40" s="80">
        <v>173</v>
      </c>
      <c r="X40" s="80">
        <v>173</v>
      </c>
      <c r="Y40" s="55">
        <f t="shared" si="10"/>
        <v>1.5854105571847507E-2</v>
      </c>
      <c r="Z40" s="55">
        <f t="shared" si="11"/>
        <v>1.5854105571847507E-2</v>
      </c>
      <c r="AA40" s="80">
        <v>23684030</v>
      </c>
      <c r="AB40" s="80">
        <v>23684030</v>
      </c>
      <c r="AC40" s="80">
        <f t="shared" si="12"/>
        <v>136901.90751445087</v>
      </c>
      <c r="AD40" s="80">
        <f t="shared" si="13"/>
        <v>136901.90751445087</v>
      </c>
      <c r="AE40" s="80">
        <f>'市区町村別_在宅(医科)'!AE40</f>
        <v>9369</v>
      </c>
      <c r="AF40" s="80">
        <v>386</v>
      </c>
      <c r="AG40" s="80">
        <v>386</v>
      </c>
      <c r="AH40" s="55">
        <f t="shared" si="14"/>
        <v>4.1199701142064254E-2</v>
      </c>
      <c r="AI40" s="55">
        <f t="shared" si="15"/>
        <v>4.1199701142064254E-2</v>
      </c>
      <c r="AJ40" s="80">
        <v>56821430</v>
      </c>
      <c r="AK40" s="80">
        <v>56821430</v>
      </c>
      <c r="AL40" s="80">
        <f t="shared" si="16"/>
        <v>147205.77720207255</v>
      </c>
      <c r="AM40" s="80">
        <f t="shared" si="17"/>
        <v>147205.77720207255</v>
      </c>
      <c r="AN40" s="80">
        <f>'市区町村別_在宅(医科)'!AN40</f>
        <v>6163</v>
      </c>
      <c r="AO40" s="80">
        <v>542</v>
      </c>
      <c r="AP40" s="80">
        <v>542</v>
      </c>
      <c r="AQ40" s="55">
        <f t="shared" si="18"/>
        <v>8.7944183027746231E-2</v>
      </c>
      <c r="AR40" s="55">
        <f t="shared" si="19"/>
        <v>8.7944183027746231E-2</v>
      </c>
      <c r="AS40" s="80">
        <v>78820090</v>
      </c>
      <c r="AT40" s="80">
        <v>78820090</v>
      </c>
      <c r="AU40" s="80">
        <f t="shared" si="20"/>
        <v>145424.52029520296</v>
      </c>
      <c r="AV40" s="80">
        <f t="shared" si="21"/>
        <v>145424.52029520296</v>
      </c>
      <c r="AW40" s="80">
        <f>'市区町村別_在宅(医科)'!AW40</f>
        <v>3140</v>
      </c>
      <c r="AX40" s="80">
        <v>458</v>
      </c>
      <c r="AY40" s="80">
        <v>458</v>
      </c>
      <c r="AZ40" s="55">
        <f t="shared" si="22"/>
        <v>0.14585987261146496</v>
      </c>
      <c r="BA40" s="55">
        <f t="shared" si="23"/>
        <v>0.14585987261146496</v>
      </c>
      <c r="BB40" s="80">
        <v>64477610</v>
      </c>
      <c r="BC40" s="80">
        <v>64477610</v>
      </c>
      <c r="BD40" s="80">
        <f t="shared" si="24"/>
        <v>140780.80786026202</v>
      </c>
      <c r="BE40" s="80">
        <f t="shared" si="25"/>
        <v>140780.80786026202</v>
      </c>
      <c r="BF40" s="80">
        <f>'市区町村別_在宅(医科)'!BF40</f>
        <v>1126</v>
      </c>
      <c r="BG40" s="80">
        <v>233</v>
      </c>
      <c r="BH40" s="80">
        <v>233</v>
      </c>
      <c r="BI40" s="55">
        <f t="shared" si="26"/>
        <v>0.20692717584369449</v>
      </c>
      <c r="BJ40" s="55">
        <f t="shared" si="27"/>
        <v>0.20692717584369449</v>
      </c>
      <c r="BK40" s="80">
        <v>32678620</v>
      </c>
      <c r="BL40" s="80">
        <v>32678620</v>
      </c>
      <c r="BM40" s="80">
        <f t="shared" si="28"/>
        <v>140251.58798283263</v>
      </c>
      <c r="BN40" s="80">
        <f t="shared" si="29"/>
        <v>140251.58798283263</v>
      </c>
      <c r="BO40" s="80">
        <f>'市区町村別_在宅(医科)'!BO40</f>
        <v>31044</v>
      </c>
      <c r="BP40" s="80">
        <f t="shared" si="52"/>
        <v>1820</v>
      </c>
      <c r="BQ40" s="80">
        <f t="shared" si="52"/>
        <v>1820</v>
      </c>
      <c r="BR40" s="55">
        <f t="shared" si="31"/>
        <v>5.8626465661641543E-2</v>
      </c>
      <c r="BS40" s="55">
        <f t="shared" si="32"/>
        <v>5.8626465661641543E-2</v>
      </c>
      <c r="BT40" s="80">
        <f t="shared" si="53"/>
        <v>262272570</v>
      </c>
      <c r="BU40" s="80">
        <f t="shared" si="53"/>
        <v>262272570</v>
      </c>
      <c r="BV40" s="80">
        <f t="shared" si="34"/>
        <v>144105.80769230769</v>
      </c>
      <c r="BW40" s="80">
        <f t="shared" si="35"/>
        <v>144105.80769230769</v>
      </c>
      <c r="BY40" s="95">
        <v>34</v>
      </c>
      <c r="BZ40" s="24" t="s">
        <v>39</v>
      </c>
      <c r="CA40" s="155">
        <v>29757</v>
      </c>
      <c r="CB40" s="155">
        <v>1722</v>
      </c>
      <c r="CC40" s="155">
        <v>1722</v>
      </c>
      <c r="CD40" s="28">
        <v>5.786873676781934E-2</v>
      </c>
      <c r="CE40" s="28">
        <v>5.786873676781934E-2</v>
      </c>
      <c r="CF40" s="155">
        <v>230141830</v>
      </c>
      <c r="CG40" s="155">
        <v>230141830</v>
      </c>
      <c r="CH40" s="155">
        <v>133647.98490127758</v>
      </c>
      <c r="CI40" s="155">
        <v>133647.98490127758</v>
      </c>
      <c r="CK40" s="43" t="str">
        <f t="shared" si="36"/>
        <v>八尾市</v>
      </c>
      <c r="CL40" s="91">
        <f t="shared" si="54"/>
        <v>7.4314670952763645E-2</v>
      </c>
      <c r="CM40" s="91">
        <f t="shared" si="37"/>
        <v>7.3999999999999996E-2</v>
      </c>
      <c r="CN40" s="91">
        <f t="shared" si="38"/>
        <v>7.2264441232691504E-2</v>
      </c>
      <c r="CO40" s="91">
        <f t="shared" si="39"/>
        <v>7.1999999999999995E-2</v>
      </c>
      <c r="CP40" s="158">
        <f t="shared" si="40"/>
        <v>0.20000000000000018</v>
      </c>
      <c r="CQ40" s="43" t="str">
        <f t="shared" si="41"/>
        <v>八尾市</v>
      </c>
      <c r="CR40" s="91">
        <f t="shared" si="55"/>
        <v>7.4314670952763645E-2</v>
      </c>
      <c r="CS40" s="91">
        <f t="shared" si="42"/>
        <v>7.3999999999999996E-2</v>
      </c>
      <c r="CT40" s="91">
        <f t="shared" si="43"/>
        <v>7.2264441232691504E-2</v>
      </c>
      <c r="CU40" s="91">
        <f t="shared" si="44"/>
        <v>7.1999999999999995E-2</v>
      </c>
      <c r="CV40" s="158">
        <f t="shared" si="45"/>
        <v>0.20000000000000018</v>
      </c>
      <c r="CW40" s="44"/>
      <c r="CX40" s="91">
        <f t="shared" si="46"/>
        <v>7.4999999999999997E-2</v>
      </c>
      <c r="CY40" s="91">
        <f t="shared" si="47"/>
        <v>7.1999999999999995E-2</v>
      </c>
      <c r="CZ40" s="158">
        <f t="shared" si="48"/>
        <v>0.30000000000000027</v>
      </c>
      <c r="DA40" s="91">
        <f t="shared" si="49"/>
        <v>7.4999999999999997E-2</v>
      </c>
      <c r="DB40" s="91">
        <f t="shared" si="50"/>
        <v>7.1999999999999995E-2</v>
      </c>
      <c r="DC40" s="158">
        <f t="shared" si="51"/>
        <v>0.30000000000000027</v>
      </c>
      <c r="DD40" s="184">
        <v>0</v>
      </c>
    </row>
    <row r="41" spans="2:108" s="16" customFormat="1" ht="13.5" customHeight="1">
      <c r="B41" s="54">
        <v>35</v>
      </c>
      <c r="C41" s="24" t="s">
        <v>2</v>
      </c>
      <c r="D41" s="152">
        <f>'市区町村別_在宅(医科)'!D41</f>
        <v>18</v>
      </c>
      <c r="E41" s="80">
        <v>0</v>
      </c>
      <c r="F41" s="80">
        <v>0</v>
      </c>
      <c r="G41" s="55">
        <f t="shared" si="2"/>
        <v>0</v>
      </c>
      <c r="H41" s="55">
        <f t="shared" si="3"/>
        <v>0</v>
      </c>
      <c r="I41" s="80">
        <v>0</v>
      </c>
      <c r="J41" s="80">
        <v>0</v>
      </c>
      <c r="K41" s="80" t="str">
        <f t="shared" si="4"/>
        <v>-</v>
      </c>
      <c r="L41" s="80" t="str">
        <f t="shared" si="5"/>
        <v>-</v>
      </c>
      <c r="M41" s="155">
        <f>'市区町村別_在宅(医科)'!M41</f>
        <v>53</v>
      </c>
      <c r="N41" s="80">
        <v>7</v>
      </c>
      <c r="O41" s="80">
        <v>7</v>
      </c>
      <c r="P41" s="55">
        <f t="shared" si="6"/>
        <v>0.13207547169811321</v>
      </c>
      <c r="Q41" s="55">
        <f t="shared" si="7"/>
        <v>0.13207547169811321</v>
      </c>
      <c r="R41" s="80">
        <v>681470</v>
      </c>
      <c r="S41" s="80">
        <v>681470</v>
      </c>
      <c r="T41" s="80">
        <f t="shared" si="8"/>
        <v>97352.857142857145</v>
      </c>
      <c r="U41" s="80">
        <f t="shared" si="9"/>
        <v>97352.857142857145</v>
      </c>
      <c r="V41" s="155">
        <f>'市区町村別_在宅(医科)'!V41</f>
        <v>21933</v>
      </c>
      <c r="W41" s="80">
        <v>389</v>
      </c>
      <c r="X41" s="80">
        <v>389</v>
      </c>
      <c r="Y41" s="55">
        <f t="shared" si="10"/>
        <v>1.7735831851547895E-2</v>
      </c>
      <c r="Z41" s="55">
        <f t="shared" si="11"/>
        <v>1.7735831851547895E-2</v>
      </c>
      <c r="AA41" s="80">
        <v>48324800</v>
      </c>
      <c r="AB41" s="80">
        <v>48324800</v>
      </c>
      <c r="AC41" s="80">
        <f t="shared" si="12"/>
        <v>124228.27763496144</v>
      </c>
      <c r="AD41" s="80">
        <f t="shared" si="13"/>
        <v>124228.27763496144</v>
      </c>
      <c r="AE41" s="80">
        <f>'市区町村別_在宅(医科)'!AE41</f>
        <v>19088</v>
      </c>
      <c r="AF41" s="80">
        <v>883</v>
      </c>
      <c r="AG41" s="80">
        <v>881</v>
      </c>
      <c r="AH41" s="55">
        <f t="shared" si="14"/>
        <v>4.625943000838223E-2</v>
      </c>
      <c r="AI41" s="55">
        <f t="shared" si="15"/>
        <v>4.6154652137468569E-2</v>
      </c>
      <c r="AJ41" s="80">
        <v>112523470</v>
      </c>
      <c r="AK41" s="80">
        <v>112383680</v>
      </c>
      <c r="AL41" s="80">
        <f t="shared" si="16"/>
        <v>127433.1483578709</v>
      </c>
      <c r="AM41" s="80">
        <f t="shared" si="17"/>
        <v>127563.76844494892</v>
      </c>
      <c r="AN41" s="80">
        <f>'市区町村別_在宅(医科)'!AN41</f>
        <v>13513</v>
      </c>
      <c r="AO41" s="80">
        <v>1478</v>
      </c>
      <c r="AP41" s="80">
        <v>1467</v>
      </c>
      <c r="AQ41" s="55">
        <f t="shared" si="18"/>
        <v>0.10937615629393917</v>
      </c>
      <c r="AR41" s="55">
        <f t="shared" si="19"/>
        <v>0.10856212536076371</v>
      </c>
      <c r="AS41" s="80">
        <v>173414440</v>
      </c>
      <c r="AT41" s="80">
        <v>172894970</v>
      </c>
      <c r="AU41" s="80">
        <f t="shared" si="20"/>
        <v>117330.47361299052</v>
      </c>
      <c r="AV41" s="80">
        <f t="shared" si="21"/>
        <v>117856.14860259031</v>
      </c>
      <c r="AW41" s="80">
        <f>'市区町村別_在宅(医科)'!AW41</f>
        <v>6580</v>
      </c>
      <c r="AX41" s="80">
        <v>1388</v>
      </c>
      <c r="AY41" s="80">
        <v>1387</v>
      </c>
      <c r="AZ41" s="55">
        <f t="shared" si="22"/>
        <v>0.21094224924012159</v>
      </c>
      <c r="BA41" s="55">
        <f t="shared" si="23"/>
        <v>0.21079027355623101</v>
      </c>
      <c r="BB41" s="80">
        <v>166219660</v>
      </c>
      <c r="BC41" s="80">
        <v>166188950</v>
      </c>
      <c r="BD41" s="80">
        <f t="shared" si="24"/>
        <v>119754.79827089337</v>
      </c>
      <c r="BE41" s="80">
        <f t="shared" si="25"/>
        <v>119818.9978370584</v>
      </c>
      <c r="BF41" s="80">
        <f>'市区町村別_在宅(医科)'!BF41</f>
        <v>2498</v>
      </c>
      <c r="BG41" s="80">
        <v>790</v>
      </c>
      <c r="BH41" s="80">
        <v>789</v>
      </c>
      <c r="BI41" s="55">
        <f t="shared" si="26"/>
        <v>0.31625300240192156</v>
      </c>
      <c r="BJ41" s="55">
        <f t="shared" si="27"/>
        <v>0.31585268214571655</v>
      </c>
      <c r="BK41" s="80">
        <v>86699320</v>
      </c>
      <c r="BL41" s="80">
        <v>86685320</v>
      </c>
      <c r="BM41" s="80">
        <f t="shared" si="28"/>
        <v>109745.97468354431</v>
      </c>
      <c r="BN41" s="80">
        <f t="shared" si="29"/>
        <v>109867.32572877059</v>
      </c>
      <c r="BO41" s="80">
        <f>'市区町村別_在宅(医科)'!BO41</f>
        <v>63683</v>
      </c>
      <c r="BP41" s="80">
        <f t="shared" si="52"/>
        <v>4935</v>
      </c>
      <c r="BQ41" s="80">
        <f t="shared" si="52"/>
        <v>4920</v>
      </c>
      <c r="BR41" s="55">
        <f t="shared" si="31"/>
        <v>7.7493208548592249E-2</v>
      </c>
      <c r="BS41" s="55">
        <f t="shared" si="32"/>
        <v>7.7257666881271295E-2</v>
      </c>
      <c r="BT41" s="80">
        <f t="shared" si="53"/>
        <v>587863160</v>
      </c>
      <c r="BU41" s="80">
        <f t="shared" si="53"/>
        <v>587159190</v>
      </c>
      <c r="BV41" s="80">
        <f t="shared" si="34"/>
        <v>119121.20770010132</v>
      </c>
      <c r="BW41" s="80">
        <f t="shared" si="35"/>
        <v>119341.29878048781</v>
      </c>
      <c r="BY41" s="95">
        <v>35</v>
      </c>
      <c r="BZ41" s="24" t="s">
        <v>2</v>
      </c>
      <c r="CA41" s="155">
        <v>60596</v>
      </c>
      <c r="CB41" s="155">
        <v>4405</v>
      </c>
      <c r="CC41" s="155">
        <v>4403</v>
      </c>
      <c r="CD41" s="28">
        <v>7.2694567298171503E-2</v>
      </c>
      <c r="CE41" s="28">
        <v>7.2661561819261991E-2</v>
      </c>
      <c r="CF41" s="155">
        <v>493429940</v>
      </c>
      <c r="CG41" s="155">
        <v>493118520</v>
      </c>
      <c r="CH41" s="155">
        <v>112015.87741203178</v>
      </c>
      <c r="CI41" s="155">
        <v>111996.02997955939</v>
      </c>
      <c r="CK41" s="43" t="str">
        <f t="shared" si="36"/>
        <v>大阪狭山市</v>
      </c>
      <c r="CL41" s="91">
        <f t="shared" si="54"/>
        <v>7.4297795228027791E-2</v>
      </c>
      <c r="CM41" s="91">
        <f t="shared" si="37"/>
        <v>7.3999999999999996E-2</v>
      </c>
      <c r="CN41" s="91">
        <f t="shared" si="38"/>
        <v>7.3952254641909812E-2</v>
      </c>
      <c r="CO41" s="91">
        <f t="shared" si="39"/>
        <v>7.3999999999999996E-2</v>
      </c>
      <c r="CP41" s="158">
        <f t="shared" si="40"/>
        <v>0</v>
      </c>
      <c r="CQ41" s="43" t="str">
        <f t="shared" si="41"/>
        <v>大阪狭山市</v>
      </c>
      <c r="CR41" s="91">
        <f t="shared" si="55"/>
        <v>7.4297795228027791E-2</v>
      </c>
      <c r="CS41" s="91">
        <f t="shared" si="42"/>
        <v>7.3999999999999996E-2</v>
      </c>
      <c r="CT41" s="91">
        <f t="shared" si="43"/>
        <v>7.3952254641909812E-2</v>
      </c>
      <c r="CU41" s="91">
        <f t="shared" si="44"/>
        <v>7.3999999999999996E-2</v>
      </c>
      <c r="CV41" s="158">
        <f t="shared" si="45"/>
        <v>0</v>
      </c>
      <c r="CW41" s="44"/>
      <c r="CX41" s="91">
        <f t="shared" si="46"/>
        <v>7.4999999999999997E-2</v>
      </c>
      <c r="CY41" s="91">
        <f t="shared" si="47"/>
        <v>7.1999999999999995E-2</v>
      </c>
      <c r="CZ41" s="158">
        <f t="shared" si="48"/>
        <v>0.30000000000000027</v>
      </c>
      <c r="DA41" s="91">
        <f t="shared" si="49"/>
        <v>7.4999999999999997E-2</v>
      </c>
      <c r="DB41" s="91">
        <f t="shared" si="50"/>
        <v>7.1999999999999995E-2</v>
      </c>
      <c r="DC41" s="158">
        <f t="shared" si="51"/>
        <v>0.30000000000000027</v>
      </c>
      <c r="DD41" s="184">
        <v>0</v>
      </c>
    </row>
    <row r="42" spans="2:108" s="16" customFormat="1" ht="13.5" customHeight="1">
      <c r="B42" s="54">
        <v>36</v>
      </c>
      <c r="C42" s="24" t="s">
        <v>3</v>
      </c>
      <c r="D42" s="152">
        <f>'市区町村別_在宅(医科)'!D42</f>
        <v>29</v>
      </c>
      <c r="E42" s="80">
        <v>2</v>
      </c>
      <c r="F42" s="80">
        <v>2</v>
      </c>
      <c r="G42" s="55">
        <f t="shared" si="2"/>
        <v>6.8965517241379309E-2</v>
      </c>
      <c r="H42" s="55">
        <f t="shared" si="3"/>
        <v>6.8965517241379309E-2</v>
      </c>
      <c r="I42" s="80">
        <v>444330</v>
      </c>
      <c r="J42" s="80">
        <v>444330</v>
      </c>
      <c r="K42" s="80">
        <f t="shared" si="4"/>
        <v>222165</v>
      </c>
      <c r="L42" s="80">
        <f t="shared" si="5"/>
        <v>222165</v>
      </c>
      <c r="M42" s="155">
        <f>'市区町村別_在宅(医科)'!M42</f>
        <v>55</v>
      </c>
      <c r="N42" s="80">
        <v>10</v>
      </c>
      <c r="O42" s="80">
        <v>10</v>
      </c>
      <c r="P42" s="55">
        <f t="shared" si="6"/>
        <v>0.18181818181818182</v>
      </c>
      <c r="Q42" s="55">
        <f t="shared" si="7"/>
        <v>0.18181818181818182</v>
      </c>
      <c r="R42" s="80">
        <v>1458210</v>
      </c>
      <c r="S42" s="80">
        <v>1458210</v>
      </c>
      <c r="T42" s="80">
        <f t="shared" si="8"/>
        <v>145821</v>
      </c>
      <c r="U42" s="80">
        <f t="shared" si="9"/>
        <v>145821</v>
      </c>
      <c r="V42" s="155">
        <f>'市区町村別_在宅(医科)'!V42</f>
        <v>5940</v>
      </c>
      <c r="W42" s="80">
        <v>81</v>
      </c>
      <c r="X42" s="80">
        <v>80</v>
      </c>
      <c r="Y42" s="55">
        <f t="shared" si="10"/>
        <v>1.3636363636363636E-2</v>
      </c>
      <c r="Z42" s="55">
        <f t="shared" si="11"/>
        <v>1.3468013468013467E-2</v>
      </c>
      <c r="AA42" s="80">
        <v>10866040</v>
      </c>
      <c r="AB42" s="80">
        <v>10813390</v>
      </c>
      <c r="AC42" s="80">
        <f t="shared" si="12"/>
        <v>134148.64197530865</v>
      </c>
      <c r="AD42" s="80">
        <f t="shared" si="13"/>
        <v>135167.375</v>
      </c>
      <c r="AE42" s="80">
        <f>'市区町村別_在宅(医科)'!AE42</f>
        <v>5081</v>
      </c>
      <c r="AF42" s="80">
        <v>220</v>
      </c>
      <c r="AG42" s="80">
        <v>220</v>
      </c>
      <c r="AH42" s="55">
        <f t="shared" si="14"/>
        <v>4.3298563274945877E-2</v>
      </c>
      <c r="AI42" s="55">
        <f t="shared" si="15"/>
        <v>4.3298563274945877E-2</v>
      </c>
      <c r="AJ42" s="80">
        <v>33450260</v>
      </c>
      <c r="AK42" s="80">
        <v>33450260</v>
      </c>
      <c r="AL42" s="80">
        <f t="shared" si="16"/>
        <v>152046.63636363635</v>
      </c>
      <c r="AM42" s="80">
        <f t="shared" si="17"/>
        <v>152046.63636363635</v>
      </c>
      <c r="AN42" s="80">
        <f>'市区町村別_在宅(医科)'!AN42</f>
        <v>3730</v>
      </c>
      <c r="AO42" s="80">
        <v>405</v>
      </c>
      <c r="AP42" s="80">
        <v>405</v>
      </c>
      <c r="AQ42" s="55">
        <f t="shared" si="18"/>
        <v>0.10857908847184987</v>
      </c>
      <c r="AR42" s="55">
        <f t="shared" si="19"/>
        <v>0.10857908847184987</v>
      </c>
      <c r="AS42" s="80">
        <v>50652170</v>
      </c>
      <c r="AT42" s="80">
        <v>50652170</v>
      </c>
      <c r="AU42" s="80">
        <f t="shared" si="20"/>
        <v>125067.08641975309</v>
      </c>
      <c r="AV42" s="80">
        <f t="shared" si="21"/>
        <v>125067.08641975309</v>
      </c>
      <c r="AW42" s="80">
        <f>'市区町村別_在宅(医科)'!AW42</f>
        <v>1949</v>
      </c>
      <c r="AX42" s="80">
        <v>418</v>
      </c>
      <c r="AY42" s="80">
        <v>417</v>
      </c>
      <c r="AZ42" s="55">
        <f t="shared" si="22"/>
        <v>0.21446895844022576</v>
      </c>
      <c r="BA42" s="55">
        <f t="shared" si="23"/>
        <v>0.21395587480759365</v>
      </c>
      <c r="BB42" s="80">
        <v>49851930</v>
      </c>
      <c r="BC42" s="80">
        <v>49822220</v>
      </c>
      <c r="BD42" s="80">
        <f t="shared" si="24"/>
        <v>119262.99043062201</v>
      </c>
      <c r="BE42" s="80">
        <f t="shared" si="25"/>
        <v>119477.74580335732</v>
      </c>
      <c r="BF42" s="80">
        <f>'市区町村別_在宅(医科)'!BF42</f>
        <v>805</v>
      </c>
      <c r="BG42" s="80">
        <v>263</v>
      </c>
      <c r="BH42" s="80">
        <v>263</v>
      </c>
      <c r="BI42" s="55">
        <f t="shared" si="26"/>
        <v>0.32670807453416151</v>
      </c>
      <c r="BJ42" s="55">
        <f t="shared" si="27"/>
        <v>0.32670807453416151</v>
      </c>
      <c r="BK42" s="80">
        <v>28350350</v>
      </c>
      <c r="BL42" s="80">
        <v>28350350</v>
      </c>
      <c r="BM42" s="80">
        <f t="shared" si="28"/>
        <v>107796.00760456274</v>
      </c>
      <c r="BN42" s="80">
        <f t="shared" si="29"/>
        <v>107796.00760456274</v>
      </c>
      <c r="BO42" s="80">
        <f>'市区町村別_在宅(医科)'!BO42</f>
        <v>17589</v>
      </c>
      <c r="BP42" s="80">
        <f t="shared" si="52"/>
        <v>1399</v>
      </c>
      <c r="BQ42" s="80">
        <f t="shared" si="52"/>
        <v>1397</v>
      </c>
      <c r="BR42" s="55">
        <f t="shared" si="31"/>
        <v>7.9538347831030753E-2</v>
      </c>
      <c r="BS42" s="55">
        <f t="shared" si="32"/>
        <v>7.9424640400250157E-2</v>
      </c>
      <c r="BT42" s="80">
        <f t="shared" si="53"/>
        <v>175073290</v>
      </c>
      <c r="BU42" s="80">
        <f t="shared" si="53"/>
        <v>174990930</v>
      </c>
      <c r="BV42" s="80">
        <f t="shared" si="34"/>
        <v>125141.73695496784</v>
      </c>
      <c r="BW42" s="80">
        <f t="shared" si="35"/>
        <v>125261.93987115247</v>
      </c>
      <c r="BY42" s="95">
        <v>36</v>
      </c>
      <c r="BZ42" s="24" t="s">
        <v>3</v>
      </c>
      <c r="CA42" s="155">
        <v>16741</v>
      </c>
      <c r="CB42" s="155">
        <v>1320</v>
      </c>
      <c r="CC42" s="155">
        <v>1320</v>
      </c>
      <c r="CD42" s="28">
        <v>7.8848336419568718E-2</v>
      </c>
      <c r="CE42" s="28">
        <v>7.8848336419568718E-2</v>
      </c>
      <c r="CF42" s="155">
        <v>152494280</v>
      </c>
      <c r="CG42" s="155">
        <v>152471260</v>
      </c>
      <c r="CH42" s="155">
        <v>115525.9696969697</v>
      </c>
      <c r="CI42" s="155">
        <v>115508.5303030303</v>
      </c>
      <c r="CK42" s="43" t="str">
        <f t="shared" si="36"/>
        <v>忠岡町</v>
      </c>
      <c r="CL42" s="91">
        <f t="shared" si="54"/>
        <v>7.4086161879895557E-2</v>
      </c>
      <c r="CM42" s="91">
        <f t="shared" si="37"/>
        <v>7.3999999999999996E-2</v>
      </c>
      <c r="CN42" s="91">
        <f t="shared" si="38"/>
        <v>7.3212452959288396E-2</v>
      </c>
      <c r="CO42" s="91">
        <f t="shared" si="39"/>
        <v>7.2999999999999995E-2</v>
      </c>
      <c r="CP42" s="158">
        <f t="shared" si="40"/>
        <v>0.10000000000000009</v>
      </c>
      <c r="CQ42" s="43" t="str">
        <f t="shared" si="41"/>
        <v>忠岡町</v>
      </c>
      <c r="CR42" s="91">
        <f t="shared" si="55"/>
        <v>7.4086161879895557E-2</v>
      </c>
      <c r="CS42" s="91">
        <f t="shared" si="42"/>
        <v>7.3999999999999996E-2</v>
      </c>
      <c r="CT42" s="91">
        <f t="shared" si="43"/>
        <v>7.3212452959288396E-2</v>
      </c>
      <c r="CU42" s="91">
        <f t="shared" si="44"/>
        <v>7.2999999999999995E-2</v>
      </c>
      <c r="CV42" s="158">
        <f t="shared" si="45"/>
        <v>0.10000000000000009</v>
      </c>
      <c r="CW42" s="44"/>
      <c r="CX42" s="91">
        <f t="shared" si="46"/>
        <v>7.4999999999999997E-2</v>
      </c>
      <c r="CY42" s="91">
        <f t="shared" si="47"/>
        <v>7.1999999999999995E-2</v>
      </c>
      <c r="CZ42" s="158">
        <f t="shared" si="48"/>
        <v>0.30000000000000027</v>
      </c>
      <c r="DA42" s="91">
        <f t="shared" si="49"/>
        <v>7.4999999999999997E-2</v>
      </c>
      <c r="DB42" s="91">
        <f t="shared" si="50"/>
        <v>7.1999999999999995E-2</v>
      </c>
      <c r="DC42" s="158">
        <f t="shared" si="51"/>
        <v>0.30000000000000027</v>
      </c>
      <c r="DD42" s="184">
        <v>0</v>
      </c>
    </row>
    <row r="43" spans="2:108" s="16" customFormat="1" ht="13.5" customHeight="1">
      <c r="B43" s="54">
        <v>37</v>
      </c>
      <c r="C43" s="24" t="s">
        <v>4</v>
      </c>
      <c r="D43" s="152">
        <f>'市区町村別_在宅(医科)'!D43</f>
        <v>26</v>
      </c>
      <c r="E43" s="80">
        <v>0</v>
      </c>
      <c r="F43" s="80">
        <v>0</v>
      </c>
      <c r="G43" s="55">
        <f t="shared" si="2"/>
        <v>0</v>
      </c>
      <c r="H43" s="55">
        <f t="shared" si="3"/>
        <v>0</v>
      </c>
      <c r="I43" s="80">
        <v>0</v>
      </c>
      <c r="J43" s="80">
        <v>0</v>
      </c>
      <c r="K43" s="80" t="str">
        <f t="shared" si="4"/>
        <v>-</v>
      </c>
      <c r="L43" s="80" t="str">
        <f t="shared" si="5"/>
        <v>-</v>
      </c>
      <c r="M43" s="155">
        <f>'市区町村別_在宅(医科)'!M43</f>
        <v>106</v>
      </c>
      <c r="N43" s="80">
        <v>13</v>
      </c>
      <c r="O43" s="80">
        <v>13</v>
      </c>
      <c r="P43" s="55">
        <f t="shared" si="6"/>
        <v>0.12264150943396226</v>
      </c>
      <c r="Q43" s="55">
        <f t="shared" si="7"/>
        <v>0.12264150943396226</v>
      </c>
      <c r="R43" s="80">
        <v>2587970</v>
      </c>
      <c r="S43" s="80">
        <v>2587970</v>
      </c>
      <c r="T43" s="80">
        <f t="shared" si="8"/>
        <v>199074.61538461538</v>
      </c>
      <c r="U43" s="80">
        <f t="shared" si="9"/>
        <v>199074.61538461538</v>
      </c>
      <c r="V43" s="155">
        <f>'市区町村別_在宅(医科)'!V43</f>
        <v>19235</v>
      </c>
      <c r="W43" s="80">
        <v>382</v>
      </c>
      <c r="X43" s="80">
        <v>382</v>
      </c>
      <c r="Y43" s="55">
        <f t="shared" si="10"/>
        <v>1.9859630881206135E-2</v>
      </c>
      <c r="Z43" s="55">
        <f t="shared" si="11"/>
        <v>1.9859630881206135E-2</v>
      </c>
      <c r="AA43" s="80">
        <v>56666360</v>
      </c>
      <c r="AB43" s="80">
        <v>56666360</v>
      </c>
      <c r="AC43" s="80">
        <f t="shared" si="12"/>
        <v>148341.25654450263</v>
      </c>
      <c r="AD43" s="80">
        <f t="shared" si="13"/>
        <v>148341.25654450263</v>
      </c>
      <c r="AE43" s="80">
        <f>'市区町村別_在宅(医科)'!AE43</f>
        <v>15898</v>
      </c>
      <c r="AF43" s="80">
        <v>748</v>
      </c>
      <c r="AG43" s="80">
        <v>745</v>
      </c>
      <c r="AH43" s="55">
        <f t="shared" si="14"/>
        <v>4.704994338910555E-2</v>
      </c>
      <c r="AI43" s="55">
        <f t="shared" si="15"/>
        <v>4.686124040759844E-2</v>
      </c>
      <c r="AJ43" s="80">
        <v>110938170</v>
      </c>
      <c r="AK43" s="80">
        <v>110816020</v>
      </c>
      <c r="AL43" s="80">
        <f t="shared" si="16"/>
        <v>148313.06149732621</v>
      </c>
      <c r="AM43" s="80">
        <f t="shared" si="17"/>
        <v>148746.33557046979</v>
      </c>
      <c r="AN43" s="80">
        <f>'市区町村別_在宅(医科)'!AN43</f>
        <v>11258</v>
      </c>
      <c r="AO43" s="80">
        <v>1293</v>
      </c>
      <c r="AP43" s="80">
        <v>1282</v>
      </c>
      <c r="AQ43" s="55">
        <f t="shared" si="18"/>
        <v>0.11485166104103749</v>
      </c>
      <c r="AR43" s="55">
        <f t="shared" si="19"/>
        <v>0.11387457807781133</v>
      </c>
      <c r="AS43" s="80">
        <v>170585820</v>
      </c>
      <c r="AT43" s="80">
        <v>170038610</v>
      </c>
      <c r="AU43" s="80">
        <f t="shared" si="20"/>
        <v>131930.25522041763</v>
      </c>
      <c r="AV43" s="80">
        <f t="shared" si="21"/>
        <v>132635.42121684868</v>
      </c>
      <c r="AW43" s="80">
        <f>'市区町村別_在宅(医科)'!AW43</f>
        <v>5597</v>
      </c>
      <c r="AX43" s="80">
        <v>1223</v>
      </c>
      <c r="AY43" s="80">
        <v>1214</v>
      </c>
      <c r="AZ43" s="55">
        <f t="shared" si="22"/>
        <v>0.21850991602644274</v>
      </c>
      <c r="BA43" s="55">
        <f t="shared" si="23"/>
        <v>0.21690191173843129</v>
      </c>
      <c r="BB43" s="80">
        <v>162747000</v>
      </c>
      <c r="BC43" s="80">
        <v>162405060</v>
      </c>
      <c r="BD43" s="80">
        <f t="shared" si="24"/>
        <v>133071.95421095667</v>
      </c>
      <c r="BE43" s="80">
        <f t="shared" si="25"/>
        <v>133776.82042833607</v>
      </c>
      <c r="BF43" s="80">
        <f>'市区町村別_在宅(医科)'!BF43</f>
        <v>2125</v>
      </c>
      <c r="BG43" s="80">
        <v>693</v>
      </c>
      <c r="BH43" s="80">
        <v>689</v>
      </c>
      <c r="BI43" s="55">
        <f t="shared" si="26"/>
        <v>0.32611764705882351</v>
      </c>
      <c r="BJ43" s="55">
        <f t="shared" si="27"/>
        <v>0.32423529411764707</v>
      </c>
      <c r="BK43" s="80">
        <v>96089360</v>
      </c>
      <c r="BL43" s="80">
        <v>95969310</v>
      </c>
      <c r="BM43" s="80">
        <f t="shared" si="28"/>
        <v>138657.08513708515</v>
      </c>
      <c r="BN43" s="80">
        <f t="shared" si="29"/>
        <v>139287.82293178519</v>
      </c>
      <c r="BO43" s="80">
        <f>'市区町村別_在宅(医科)'!BO43</f>
        <v>54245</v>
      </c>
      <c r="BP43" s="80">
        <f t="shared" si="52"/>
        <v>4352</v>
      </c>
      <c r="BQ43" s="80">
        <f t="shared" si="52"/>
        <v>4325</v>
      </c>
      <c r="BR43" s="55">
        <f t="shared" si="31"/>
        <v>8.0228592497004328E-2</v>
      </c>
      <c r="BS43" s="55">
        <f t="shared" si="32"/>
        <v>7.9730850769656192E-2</v>
      </c>
      <c r="BT43" s="80">
        <f t="shared" si="53"/>
        <v>599614680</v>
      </c>
      <c r="BU43" s="80">
        <f t="shared" si="53"/>
        <v>598483330</v>
      </c>
      <c r="BV43" s="80">
        <f t="shared" si="34"/>
        <v>137779.10845588235</v>
      </c>
      <c r="BW43" s="80">
        <f t="shared" si="35"/>
        <v>138377.64855491329</v>
      </c>
      <c r="BY43" s="95">
        <v>37</v>
      </c>
      <c r="BZ43" s="24" t="s">
        <v>4</v>
      </c>
      <c r="CA43" s="155">
        <v>51067</v>
      </c>
      <c r="CB43" s="155">
        <v>3972</v>
      </c>
      <c r="CC43" s="155">
        <v>3972</v>
      </c>
      <c r="CD43" s="28">
        <v>7.7780171147707911E-2</v>
      </c>
      <c r="CE43" s="28">
        <v>7.7780171147707911E-2</v>
      </c>
      <c r="CF43" s="155">
        <v>493784000</v>
      </c>
      <c r="CG43" s="155">
        <v>493038520</v>
      </c>
      <c r="CH43" s="155">
        <v>124316.21349446123</v>
      </c>
      <c r="CI43" s="155">
        <v>124128.52970795569</v>
      </c>
      <c r="CK43" s="43" t="str">
        <f t="shared" si="36"/>
        <v>堺市</v>
      </c>
      <c r="CL43" s="91">
        <f t="shared" si="54"/>
        <v>7.342597358037399E-2</v>
      </c>
      <c r="CM43" s="91">
        <f t="shared" si="37"/>
        <v>7.2999999999999995E-2</v>
      </c>
      <c r="CN43" s="91">
        <f t="shared" si="38"/>
        <v>7.0442186875428955E-2</v>
      </c>
      <c r="CO43" s="91">
        <f t="shared" si="39"/>
        <v>7.0000000000000007E-2</v>
      </c>
      <c r="CP43" s="158">
        <f t="shared" si="40"/>
        <v>0.29999999999999888</v>
      </c>
      <c r="CQ43" s="43" t="str">
        <f t="shared" si="41"/>
        <v>堺市</v>
      </c>
      <c r="CR43" s="91">
        <f t="shared" si="55"/>
        <v>7.3197232229656323E-2</v>
      </c>
      <c r="CS43" s="91">
        <f t="shared" si="42"/>
        <v>7.2999999999999995E-2</v>
      </c>
      <c r="CT43" s="91">
        <f t="shared" si="43"/>
        <v>7.0291347074839167E-2</v>
      </c>
      <c r="CU43" s="91">
        <f t="shared" si="44"/>
        <v>7.0000000000000007E-2</v>
      </c>
      <c r="CV43" s="158">
        <f t="shared" si="45"/>
        <v>0.29999999999999888</v>
      </c>
      <c r="CW43" s="44"/>
      <c r="CX43" s="91">
        <f t="shared" si="46"/>
        <v>7.4999999999999997E-2</v>
      </c>
      <c r="CY43" s="91">
        <f t="shared" si="47"/>
        <v>7.1999999999999995E-2</v>
      </c>
      <c r="CZ43" s="158">
        <f t="shared" si="48"/>
        <v>0.30000000000000027</v>
      </c>
      <c r="DA43" s="91">
        <f t="shared" si="49"/>
        <v>7.4999999999999997E-2</v>
      </c>
      <c r="DB43" s="91">
        <f t="shared" si="50"/>
        <v>7.1999999999999995E-2</v>
      </c>
      <c r="DC43" s="158">
        <f t="shared" si="51"/>
        <v>0.30000000000000027</v>
      </c>
      <c r="DD43" s="184">
        <v>0</v>
      </c>
    </row>
    <row r="44" spans="2:108" s="16" customFormat="1" ht="13.5" customHeight="1">
      <c r="B44" s="54">
        <v>38</v>
      </c>
      <c r="C44" s="207" t="s">
        <v>40</v>
      </c>
      <c r="D44" s="152">
        <f>'市区町村別_在宅(医科)'!D44</f>
        <v>20</v>
      </c>
      <c r="E44" s="80">
        <v>2</v>
      </c>
      <c r="F44" s="80">
        <v>2</v>
      </c>
      <c r="G44" s="55">
        <f t="shared" si="2"/>
        <v>0.1</v>
      </c>
      <c r="H44" s="55">
        <f t="shared" si="3"/>
        <v>0.1</v>
      </c>
      <c r="I44" s="80">
        <v>350260</v>
      </c>
      <c r="J44" s="80">
        <v>350260</v>
      </c>
      <c r="K44" s="80">
        <f t="shared" si="4"/>
        <v>175130</v>
      </c>
      <c r="L44" s="80">
        <f t="shared" si="5"/>
        <v>175130</v>
      </c>
      <c r="M44" s="155">
        <f>'市区町村別_在宅(医科)'!M44</f>
        <v>49</v>
      </c>
      <c r="N44" s="80">
        <v>5</v>
      </c>
      <c r="O44" s="80">
        <v>5</v>
      </c>
      <c r="P44" s="55">
        <f t="shared" si="6"/>
        <v>0.10204081632653061</v>
      </c>
      <c r="Q44" s="55">
        <f t="shared" si="7"/>
        <v>0.10204081632653061</v>
      </c>
      <c r="R44" s="80">
        <v>1849160</v>
      </c>
      <c r="S44" s="80">
        <v>1849160</v>
      </c>
      <c r="T44" s="80">
        <f t="shared" si="8"/>
        <v>369832</v>
      </c>
      <c r="U44" s="80">
        <f t="shared" si="9"/>
        <v>369832</v>
      </c>
      <c r="V44" s="155">
        <f>'市区町村別_在宅(医科)'!V44</f>
        <v>4040</v>
      </c>
      <c r="W44" s="80">
        <v>100</v>
      </c>
      <c r="X44" s="80">
        <v>100</v>
      </c>
      <c r="Y44" s="55">
        <f t="shared" si="10"/>
        <v>2.4752475247524754E-2</v>
      </c>
      <c r="Z44" s="55">
        <f t="shared" si="11"/>
        <v>2.4752475247524754E-2</v>
      </c>
      <c r="AA44" s="80">
        <v>15897170</v>
      </c>
      <c r="AB44" s="80">
        <v>15897170</v>
      </c>
      <c r="AC44" s="80">
        <f t="shared" si="12"/>
        <v>158971.70000000001</v>
      </c>
      <c r="AD44" s="80">
        <f t="shared" si="13"/>
        <v>158971.70000000001</v>
      </c>
      <c r="AE44" s="80">
        <f>'市区町村別_在宅(医科)'!AE44</f>
        <v>3359</v>
      </c>
      <c r="AF44" s="80">
        <v>169</v>
      </c>
      <c r="AG44" s="80">
        <v>169</v>
      </c>
      <c r="AH44" s="55">
        <f t="shared" si="14"/>
        <v>5.0312593033640968E-2</v>
      </c>
      <c r="AI44" s="55">
        <f t="shared" si="15"/>
        <v>5.0312593033640968E-2</v>
      </c>
      <c r="AJ44" s="80">
        <v>26426360</v>
      </c>
      <c r="AK44" s="80">
        <v>26426360</v>
      </c>
      <c r="AL44" s="80">
        <f t="shared" si="16"/>
        <v>156368.99408284025</v>
      </c>
      <c r="AM44" s="80">
        <f t="shared" si="17"/>
        <v>156368.99408284025</v>
      </c>
      <c r="AN44" s="80">
        <f>'市区町村別_在宅(医科)'!AN44</f>
        <v>2339</v>
      </c>
      <c r="AO44" s="80">
        <v>281</v>
      </c>
      <c r="AP44" s="80">
        <v>281</v>
      </c>
      <c r="AQ44" s="55">
        <f t="shared" si="18"/>
        <v>0.12013681060282172</v>
      </c>
      <c r="AR44" s="55">
        <f t="shared" si="19"/>
        <v>0.12013681060282172</v>
      </c>
      <c r="AS44" s="80">
        <v>41554000</v>
      </c>
      <c r="AT44" s="80">
        <v>41554000</v>
      </c>
      <c r="AU44" s="80">
        <f t="shared" si="20"/>
        <v>147879.00355871886</v>
      </c>
      <c r="AV44" s="80">
        <f t="shared" si="21"/>
        <v>147879.00355871886</v>
      </c>
      <c r="AW44" s="80">
        <f>'市区町村別_在宅(医科)'!AW44</f>
        <v>1117</v>
      </c>
      <c r="AX44" s="80">
        <v>221</v>
      </c>
      <c r="AY44" s="80">
        <v>221</v>
      </c>
      <c r="AZ44" s="55">
        <f t="shared" si="22"/>
        <v>0.19785138764547897</v>
      </c>
      <c r="BA44" s="55">
        <f t="shared" si="23"/>
        <v>0.19785138764547897</v>
      </c>
      <c r="BB44" s="80">
        <v>31173080</v>
      </c>
      <c r="BC44" s="80">
        <v>31173080</v>
      </c>
      <c r="BD44" s="80">
        <f t="shared" si="24"/>
        <v>141054.66063348416</v>
      </c>
      <c r="BE44" s="80">
        <f t="shared" si="25"/>
        <v>141054.66063348416</v>
      </c>
      <c r="BF44" s="80">
        <f>'市区町村別_在宅(医科)'!BF44</f>
        <v>419</v>
      </c>
      <c r="BG44" s="80">
        <v>104</v>
      </c>
      <c r="BH44" s="80">
        <v>104</v>
      </c>
      <c r="BI44" s="55">
        <f t="shared" si="26"/>
        <v>0.24821002386634844</v>
      </c>
      <c r="BJ44" s="55">
        <f t="shared" si="27"/>
        <v>0.24821002386634844</v>
      </c>
      <c r="BK44" s="80">
        <v>15093110</v>
      </c>
      <c r="BL44" s="80">
        <v>15093110</v>
      </c>
      <c r="BM44" s="80">
        <f t="shared" si="28"/>
        <v>145126.05769230769</v>
      </c>
      <c r="BN44" s="80">
        <f t="shared" si="29"/>
        <v>145126.05769230769</v>
      </c>
      <c r="BO44" s="80">
        <f>'市区町村別_在宅(医科)'!BO44</f>
        <v>11343</v>
      </c>
      <c r="BP44" s="80">
        <f t="shared" si="52"/>
        <v>882</v>
      </c>
      <c r="BQ44" s="80">
        <f t="shared" si="52"/>
        <v>882</v>
      </c>
      <c r="BR44" s="55">
        <f t="shared" si="31"/>
        <v>7.7757207088071933E-2</v>
      </c>
      <c r="BS44" s="55">
        <f t="shared" si="32"/>
        <v>7.7757207088071933E-2</v>
      </c>
      <c r="BT44" s="80">
        <f t="shared" si="53"/>
        <v>132343140</v>
      </c>
      <c r="BU44" s="80">
        <f t="shared" si="53"/>
        <v>132343140</v>
      </c>
      <c r="BV44" s="80">
        <f t="shared" si="34"/>
        <v>150048.91156462586</v>
      </c>
      <c r="BW44" s="80">
        <f t="shared" si="35"/>
        <v>150048.91156462586</v>
      </c>
      <c r="BY44" s="95">
        <v>38</v>
      </c>
      <c r="BZ44" s="207" t="s">
        <v>40</v>
      </c>
      <c r="CA44" s="155">
        <v>10794</v>
      </c>
      <c r="CB44" s="155">
        <v>777</v>
      </c>
      <c r="CC44" s="155">
        <v>777</v>
      </c>
      <c r="CD44" s="28">
        <v>7.1984435797665364E-2</v>
      </c>
      <c r="CE44" s="28">
        <v>7.1984435797665364E-2</v>
      </c>
      <c r="CF44" s="155">
        <v>106795080</v>
      </c>
      <c r="CG44" s="155">
        <v>106795080</v>
      </c>
      <c r="CH44" s="155">
        <v>137445.40540540541</v>
      </c>
      <c r="CI44" s="155">
        <v>137445.40540540541</v>
      </c>
      <c r="CK44" s="43" t="str">
        <f t="shared" si="36"/>
        <v>福島区</v>
      </c>
      <c r="CL44" s="91">
        <f t="shared" si="54"/>
        <v>7.3178594455190205E-2</v>
      </c>
      <c r="CM44" s="91">
        <f t="shared" si="37"/>
        <v>7.2999999999999995E-2</v>
      </c>
      <c r="CN44" s="91">
        <f t="shared" si="38"/>
        <v>7.0877750056702202E-2</v>
      </c>
      <c r="CO44" s="91">
        <f t="shared" si="39"/>
        <v>7.0999999999999994E-2</v>
      </c>
      <c r="CP44" s="158">
        <f t="shared" si="40"/>
        <v>0.20000000000000018</v>
      </c>
      <c r="CQ44" s="43" t="str">
        <f t="shared" si="41"/>
        <v>福島区</v>
      </c>
      <c r="CR44" s="91">
        <f t="shared" si="55"/>
        <v>7.3178594455190205E-2</v>
      </c>
      <c r="CS44" s="91">
        <f t="shared" si="42"/>
        <v>7.2999999999999995E-2</v>
      </c>
      <c r="CT44" s="91">
        <f t="shared" si="43"/>
        <v>7.0877750056702202E-2</v>
      </c>
      <c r="CU44" s="91">
        <f t="shared" si="44"/>
        <v>7.0999999999999994E-2</v>
      </c>
      <c r="CV44" s="158">
        <f t="shared" si="45"/>
        <v>0.20000000000000018</v>
      </c>
      <c r="CW44" s="44"/>
      <c r="CX44" s="91">
        <f t="shared" si="46"/>
        <v>7.4999999999999997E-2</v>
      </c>
      <c r="CY44" s="91">
        <f t="shared" si="47"/>
        <v>7.1999999999999995E-2</v>
      </c>
      <c r="CZ44" s="158">
        <f t="shared" si="48"/>
        <v>0.30000000000000027</v>
      </c>
      <c r="DA44" s="91">
        <f t="shared" si="49"/>
        <v>7.4999999999999997E-2</v>
      </c>
      <c r="DB44" s="91">
        <f t="shared" si="50"/>
        <v>7.1999999999999995E-2</v>
      </c>
      <c r="DC44" s="158">
        <f t="shared" si="51"/>
        <v>0.30000000000000027</v>
      </c>
      <c r="DD44" s="184">
        <v>0</v>
      </c>
    </row>
    <row r="45" spans="2:108" s="16" customFormat="1" ht="13.5" customHeight="1">
      <c r="B45" s="54">
        <v>39</v>
      </c>
      <c r="C45" s="207" t="s">
        <v>8</v>
      </c>
      <c r="D45" s="152">
        <f>'市区町村別_在宅(医科)'!D45</f>
        <v>39</v>
      </c>
      <c r="E45" s="80">
        <v>2</v>
      </c>
      <c r="F45" s="80">
        <v>2</v>
      </c>
      <c r="G45" s="55">
        <f t="shared" si="2"/>
        <v>5.128205128205128E-2</v>
      </c>
      <c r="H45" s="55">
        <f t="shared" si="3"/>
        <v>5.128205128205128E-2</v>
      </c>
      <c r="I45" s="80">
        <v>137810</v>
      </c>
      <c r="J45" s="80">
        <v>137810</v>
      </c>
      <c r="K45" s="80">
        <f t="shared" si="4"/>
        <v>68905</v>
      </c>
      <c r="L45" s="80">
        <f t="shared" si="5"/>
        <v>68905</v>
      </c>
      <c r="M45" s="155">
        <f>'市区町村別_在宅(医科)'!M45</f>
        <v>147</v>
      </c>
      <c r="N45" s="80">
        <v>15</v>
      </c>
      <c r="O45" s="80">
        <v>15</v>
      </c>
      <c r="P45" s="55">
        <f t="shared" si="6"/>
        <v>0.10204081632653061</v>
      </c>
      <c r="Q45" s="55">
        <f t="shared" si="7"/>
        <v>0.10204081632653061</v>
      </c>
      <c r="R45" s="80">
        <v>3332330</v>
      </c>
      <c r="S45" s="80">
        <v>3332330</v>
      </c>
      <c r="T45" s="80">
        <f t="shared" si="8"/>
        <v>222155.33333333334</v>
      </c>
      <c r="U45" s="80">
        <f t="shared" si="9"/>
        <v>222155.33333333334</v>
      </c>
      <c r="V45" s="155">
        <f>'市区町村別_在宅(医科)'!V45</f>
        <v>22714</v>
      </c>
      <c r="W45" s="80">
        <v>398</v>
      </c>
      <c r="X45" s="80">
        <v>398</v>
      </c>
      <c r="Y45" s="55">
        <f t="shared" si="10"/>
        <v>1.7522232984062691E-2</v>
      </c>
      <c r="Z45" s="55">
        <f t="shared" si="11"/>
        <v>1.7522232984062691E-2</v>
      </c>
      <c r="AA45" s="80">
        <v>48848500</v>
      </c>
      <c r="AB45" s="80">
        <v>48848500</v>
      </c>
      <c r="AC45" s="80">
        <f t="shared" si="12"/>
        <v>122734.92462311558</v>
      </c>
      <c r="AD45" s="80">
        <f t="shared" si="13"/>
        <v>122734.92462311558</v>
      </c>
      <c r="AE45" s="80">
        <f>'市区町村別_在宅(医科)'!AE45</f>
        <v>19738</v>
      </c>
      <c r="AF45" s="80">
        <v>847</v>
      </c>
      <c r="AG45" s="80">
        <v>846</v>
      </c>
      <c r="AH45" s="55">
        <f t="shared" si="14"/>
        <v>4.2912149153916307E-2</v>
      </c>
      <c r="AI45" s="55">
        <f t="shared" si="15"/>
        <v>4.2861485459519705E-2</v>
      </c>
      <c r="AJ45" s="80">
        <v>104518040</v>
      </c>
      <c r="AK45" s="80">
        <v>104502270</v>
      </c>
      <c r="AL45" s="80">
        <f t="shared" si="16"/>
        <v>123397.92207792208</v>
      </c>
      <c r="AM45" s="80">
        <f t="shared" si="17"/>
        <v>123525.14184397164</v>
      </c>
      <c r="AN45" s="80">
        <f>'市区町村別_在宅(医科)'!AN45</f>
        <v>12535</v>
      </c>
      <c r="AO45" s="80">
        <v>1254</v>
      </c>
      <c r="AP45" s="80">
        <v>1254</v>
      </c>
      <c r="AQ45" s="55">
        <f t="shared" si="18"/>
        <v>0.10003988831272437</v>
      </c>
      <c r="AR45" s="55">
        <f t="shared" si="19"/>
        <v>0.10003988831272437</v>
      </c>
      <c r="AS45" s="80">
        <v>156534030</v>
      </c>
      <c r="AT45" s="80">
        <v>156534030</v>
      </c>
      <c r="AU45" s="80">
        <f t="shared" si="20"/>
        <v>124827.77511961723</v>
      </c>
      <c r="AV45" s="80">
        <f t="shared" si="21"/>
        <v>124827.77511961723</v>
      </c>
      <c r="AW45" s="80">
        <f>'市区町村別_在宅(医科)'!AW45</f>
        <v>6083</v>
      </c>
      <c r="AX45" s="80">
        <v>1262</v>
      </c>
      <c r="AY45" s="80">
        <v>1262</v>
      </c>
      <c r="AZ45" s="55">
        <f t="shared" si="22"/>
        <v>0.20746342265329606</v>
      </c>
      <c r="BA45" s="55">
        <f t="shared" si="23"/>
        <v>0.20746342265329606</v>
      </c>
      <c r="BB45" s="80">
        <v>144280090</v>
      </c>
      <c r="BC45" s="80">
        <v>144280090</v>
      </c>
      <c r="BD45" s="80">
        <f t="shared" si="24"/>
        <v>114326.53724247226</v>
      </c>
      <c r="BE45" s="80">
        <f t="shared" si="25"/>
        <v>114326.53724247226</v>
      </c>
      <c r="BF45" s="80">
        <f>'市区町村別_在宅(医科)'!BF45</f>
        <v>2207</v>
      </c>
      <c r="BG45" s="80">
        <v>675</v>
      </c>
      <c r="BH45" s="80">
        <v>675</v>
      </c>
      <c r="BI45" s="55">
        <f t="shared" si="26"/>
        <v>0.30584503851381967</v>
      </c>
      <c r="BJ45" s="55">
        <f t="shared" si="27"/>
        <v>0.30584503851381967</v>
      </c>
      <c r="BK45" s="80">
        <v>71291350</v>
      </c>
      <c r="BL45" s="80">
        <v>71291350</v>
      </c>
      <c r="BM45" s="80">
        <f t="shared" si="28"/>
        <v>105616.81481481482</v>
      </c>
      <c r="BN45" s="80">
        <f t="shared" si="29"/>
        <v>105616.81481481482</v>
      </c>
      <c r="BO45" s="80">
        <f>'市区町村別_在宅(医科)'!BO45</f>
        <v>63463</v>
      </c>
      <c r="BP45" s="80">
        <f t="shared" si="52"/>
        <v>4453</v>
      </c>
      <c r="BQ45" s="80">
        <f t="shared" si="52"/>
        <v>4452</v>
      </c>
      <c r="BR45" s="55">
        <f t="shared" si="31"/>
        <v>7.0166868884231751E-2</v>
      </c>
      <c r="BS45" s="55">
        <f t="shared" si="32"/>
        <v>7.0151111671367575E-2</v>
      </c>
      <c r="BT45" s="80">
        <f t="shared" si="53"/>
        <v>528942150</v>
      </c>
      <c r="BU45" s="80">
        <f t="shared" si="53"/>
        <v>528926380</v>
      </c>
      <c r="BV45" s="80">
        <f t="shared" si="34"/>
        <v>118783.32584774309</v>
      </c>
      <c r="BW45" s="80">
        <f t="shared" si="35"/>
        <v>118806.46451033243</v>
      </c>
      <c r="BY45" s="95">
        <v>39</v>
      </c>
      <c r="BZ45" s="207" t="s">
        <v>8</v>
      </c>
      <c r="CA45" s="155">
        <v>60444</v>
      </c>
      <c r="CB45" s="155">
        <v>3989</v>
      </c>
      <c r="CC45" s="155">
        <v>3989</v>
      </c>
      <c r="CD45" s="28">
        <v>6.5994970551254056E-2</v>
      </c>
      <c r="CE45" s="28">
        <v>6.5994970551254056E-2</v>
      </c>
      <c r="CF45" s="155">
        <v>462712470</v>
      </c>
      <c r="CG45" s="155">
        <v>462668950</v>
      </c>
      <c r="CH45" s="155">
        <v>115997.10955126598</v>
      </c>
      <c r="CI45" s="155">
        <v>115986.19954875909</v>
      </c>
      <c r="CK45" s="43" t="str">
        <f t="shared" si="36"/>
        <v>東成区</v>
      </c>
      <c r="CL45" s="91">
        <f t="shared" si="54"/>
        <v>7.3149189015577321E-2</v>
      </c>
      <c r="CM45" s="91">
        <f t="shared" si="37"/>
        <v>7.2999999999999995E-2</v>
      </c>
      <c r="CN45" s="91">
        <f t="shared" si="38"/>
        <v>6.7744354637113577E-2</v>
      </c>
      <c r="CO45" s="91">
        <f t="shared" si="39"/>
        <v>6.8000000000000005E-2</v>
      </c>
      <c r="CP45" s="158">
        <f t="shared" si="40"/>
        <v>0.49999999999999906</v>
      </c>
      <c r="CQ45" s="43" t="str">
        <f t="shared" si="41"/>
        <v>東成区</v>
      </c>
      <c r="CR45" s="91">
        <f t="shared" si="55"/>
        <v>7.3149189015577321E-2</v>
      </c>
      <c r="CS45" s="91">
        <f t="shared" si="42"/>
        <v>7.2999999999999995E-2</v>
      </c>
      <c r="CT45" s="91">
        <f t="shared" si="43"/>
        <v>6.7744354637113577E-2</v>
      </c>
      <c r="CU45" s="91">
        <f t="shared" si="44"/>
        <v>6.8000000000000005E-2</v>
      </c>
      <c r="CV45" s="158">
        <f t="shared" si="45"/>
        <v>0.49999999999999906</v>
      </c>
      <c r="CW45" s="44"/>
      <c r="CX45" s="91">
        <f t="shared" si="46"/>
        <v>7.4999999999999997E-2</v>
      </c>
      <c r="CY45" s="91">
        <f t="shared" si="47"/>
        <v>7.1999999999999995E-2</v>
      </c>
      <c r="CZ45" s="158">
        <f t="shared" si="48"/>
        <v>0.30000000000000027</v>
      </c>
      <c r="DA45" s="91">
        <f t="shared" si="49"/>
        <v>7.4999999999999997E-2</v>
      </c>
      <c r="DB45" s="91">
        <f t="shared" si="50"/>
        <v>7.1999999999999995E-2</v>
      </c>
      <c r="DC45" s="158">
        <f t="shared" si="51"/>
        <v>0.30000000000000027</v>
      </c>
      <c r="DD45" s="184">
        <v>0</v>
      </c>
    </row>
    <row r="46" spans="2:108" s="16" customFormat="1" ht="13.5" customHeight="1">
      <c r="B46" s="54">
        <v>40</v>
      </c>
      <c r="C46" s="207" t="s">
        <v>41</v>
      </c>
      <c r="D46" s="152">
        <f>'市区町村別_在宅(医科)'!D46</f>
        <v>50</v>
      </c>
      <c r="E46" s="80">
        <v>2</v>
      </c>
      <c r="F46" s="80">
        <v>2</v>
      </c>
      <c r="G46" s="55">
        <f t="shared" si="2"/>
        <v>0.04</v>
      </c>
      <c r="H46" s="55">
        <f t="shared" si="3"/>
        <v>0.04</v>
      </c>
      <c r="I46" s="80">
        <v>263040</v>
      </c>
      <c r="J46" s="80">
        <v>263040</v>
      </c>
      <c r="K46" s="80">
        <f t="shared" si="4"/>
        <v>131520</v>
      </c>
      <c r="L46" s="80">
        <f t="shared" si="5"/>
        <v>131520</v>
      </c>
      <c r="M46" s="155">
        <f>'市区町村別_在宅(医科)'!M46</f>
        <v>130</v>
      </c>
      <c r="N46" s="80">
        <v>10</v>
      </c>
      <c r="O46" s="80">
        <v>10</v>
      </c>
      <c r="P46" s="55">
        <f t="shared" si="6"/>
        <v>7.6923076923076927E-2</v>
      </c>
      <c r="Q46" s="55">
        <f t="shared" si="7"/>
        <v>7.6923076923076927E-2</v>
      </c>
      <c r="R46" s="80">
        <v>1554100</v>
      </c>
      <c r="S46" s="80">
        <v>1554100</v>
      </c>
      <c r="T46" s="80">
        <f t="shared" si="8"/>
        <v>155410</v>
      </c>
      <c r="U46" s="80">
        <f t="shared" si="9"/>
        <v>155410</v>
      </c>
      <c r="V46" s="155">
        <f>'市区町村別_在宅(医科)'!V46</f>
        <v>4743</v>
      </c>
      <c r="W46" s="80">
        <v>70</v>
      </c>
      <c r="X46" s="80">
        <v>70</v>
      </c>
      <c r="Y46" s="55">
        <f t="shared" si="10"/>
        <v>1.4758591608686485E-2</v>
      </c>
      <c r="Z46" s="55">
        <f t="shared" si="11"/>
        <v>1.4758591608686485E-2</v>
      </c>
      <c r="AA46" s="80">
        <v>9832750</v>
      </c>
      <c r="AB46" s="80">
        <v>9832750</v>
      </c>
      <c r="AC46" s="80">
        <f t="shared" si="12"/>
        <v>140467.85714285713</v>
      </c>
      <c r="AD46" s="80">
        <f t="shared" si="13"/>
        <v>140467.85714285713</v>
      </c>
      <c r="AE46" s="80">
        <f>'市区町村別_在宅(医科)'!AE46</f>
        <v>4129</v>
      </c>
      <c r="AF46" s="80">
        <v>138</v>
      </c>
      <c r="AG46" s="80">
        <v>138</v>
      </c>
      <c r="AH46" s="55">
        <f t="shared" si="14"/>
        <v>3.3422136110438365E-2</v>
      </c>
      <c r="AI46" s="55">
        <f t="shared" si="15"/>
        <v>3.3422136110438365E-2</v>
      </c>
      <c r="AJ46" s="80">
        <v>17481480</v>
      </c>
      <c r="AK46" s="80">
        <v>17481480</v>
      </c>
      <c r="AL46" s="80">
        <f t="shared" si="16"/>
        <v>126677.39130434782</v>
      </c>
      <c r="AM46" s="80">
        <f t="shared" si="17"/>
        <v>126677.39130434782</v>
      </c>
      <c r="AN46" s="80">
        <f>'市区町村別_在宅(医科)'!AN46</f>
        <v>2807</v>
      </c>
      <c r="AO46" s="80">
        <v>220</v>
      </c>
      <c r="AP46" s="80">
        <v>220</v>
      </c>
      <c r="AQ46" s="55">
        <f t="shared" si="18"/>
        <v>7.8375489846811544E-2</v>
      </c>
      <c r="AR46" s="55">
        <f t="shared" si="19"/>
        <v>7.8375489846811544E-2</v>
      </c>
      <c r="AS46" s="80">
        <v>29981570</v>
      </c>
      <c r="AT46" s="80">
        <v>29981570</v>
      </c>
      <c r="AU46" s="80">
        <f t="shared" si="20"/>
        <v>136279.86363636365</v>
      </c>
      <c r="AV46" s="80">
        <f t="shared" si="21"/>
        <v>136279.86363636365</v>
      </c>
      <c r="AW46" s="80">
        <f>'市区町村別_在宅(医科)'!AW46</f>
        <v>1413</v>
      </c>
      <c r="AX46" s="80">
        <v>200</v>
      </c>
      <c r="AY46" s="80">
        <v>200</v>
      </c>
      <c r="AZ46" s="55">
        <f t="shared" si="22"/>
        <v>0.14154281670205238</v>
      </c>
      <c r="BA46" s="55">
        <f t="shared" si="23"/>
        <v>0.14154281670205238</v>
      </c>
      <c r="BB46" s="80">
        <v>28473580</v>
      </c>
      <c r="BC46" s="80">
        <v>28473580</v>
      </c>
      <c r="BD46" s="80">
        <f t="shared" si="24"/>
        <v>142367.9</v>
      </c>
      <c r="BE46" s="80">
        <f t="shared" si="25"/>
        <v>142367.9</v>
      </c>
      <c r="BF46" s="80">
        <f>'市区町村別_在宅(医科)'!BF46</f>
        <v>449</v>
      </c>
      <c r="BG46" s="80">
        <v>88</v>
      </c>
      <c r="BH46" s="80">
        <v>88</v>
      </c>
      <c r="BI46" s="55">
        <f t="shared" si="26"/>
        <v>0.19599109131403117</v>
      </c>
      <c r="BJ46" s="55">
        <f t="shared" si="27"/>
        <v>0.19599109131403117</v>
      </c>
      <c r="BK46" s="80">
        <v>10877170</v>
      </c>
      <c r="BL46" s="80">
        <v>10877170</v>
      </c>
      <c r="BM46" s="80">
        <f t="shared" si="28"/>
        <v>123604.20454545454</v>
      </c>
      <c r="BN46" s="80">
        <f t="shared" si="29"/>
        <v>123604.20454545454</v>
      </c>
      <c r="BO46" s="80">
        <f>'市区町村別_在宅(医科)'!BO46</f>
        <v>13721</v>
      </c>
      <c r="BP46" s="80">
        <f t="shared" si="52"/>
        <v>728</v>
      </c>
      <c r="BQ46" s="80">
        <f t="shared" si="52"/>
        <v>728</v>
      </c>
      <c r="BR46" s="55">
        <f t="shared" si="31"/>
        <v>5.3057357335471178E-2</v>
      </c>
      <c r="BS46" s="55">
        <f t="shared" si="32"/>
        <v>5.3057357335471178E-2</v>
      </c>
      <c r="BT46" s="80">
        <f t="shared" si="53"/>
        <v>98463690</v>
      </c>
      <c r="BU46" s="80">
        <f t="shared" si="53"/>
        <v>98463690</v>
      </c>
      <c r="BV46" s="80">
        <f t="shared" si="34"/>
        <v>135252.32142857142</v>
      </c>
      <c r="BW46" s="80">
        <f t="shared" si="35"/>
        <v>135252.32142857142</v>
      </c>
      <c r="BY46" s="95">
        <v>40</v>
      </c>
      <c r="BZ46" s="207" t="s">
        <v>41</v>
      </c>
      <c r="CA46" s="155">
        <v>13161</v>
      </c>
      <c r="CB46" s="155">
        <v>644</v>
      </c>
      <c r="CC46" s="155">
        <v>644</v>
      </c>
      <c r="CD46" s="28">
        <v>4.8932451941341847E-2</v>
      </c>
      <c r="CE46" s="28">
        <v>4.8932451941341847E-2</v>
      </c>
      <c r="CF46" s="155">
        <v>80993390</v>
      </c>
      <c r="CG46" s="155">
        <v>80993390</v>
      </c>
      <c r="CH46" s="155">
        <v>125766.13354037267</v>
      </c>
      <c r="CI46" s="155">
        <v>125766.13354037267</v>
      </c>
      <c r="CK46" s="43" t="str">
        <f t="shared" si="36"/>
        <v>豊能町</v>
      </c>
      <c r="CL46" s="91">
        <f t="shared" si="54"/>
        <v>7.2655958162121781E-2</v>
      </c>
      <c r="CM46" s="91">
        <f t="shared" si="37"/>
        <v>7.2999999999999995E-2</v>
      </c>
      <c r="CN46" s="91">
        <f t="shared" si="38"/>
        <v>7.3326673326673322E-2</v>
      </c>
      <c r="CO46" s="91">
        <f t="shared" si="39"/>
        <v>7.2999999999999995E-2</v>
      </c>
      <c r="CP46" s="158">
        <f t="shared" si="40"/>
        <v>0</v>
      </c>
      <c r="CQ46" s="43" t="str">
        <f t="shared" si="41"/>
        <v>豊能町</v>
      </c>
      <c r="CR46" s="91">
        <f t="shared" si="55"/>
        <v>7.2469181920059772E-2</v>
      </c>
      <c r="CS46" s="91">
        <f t="shared" si="42"/>
        <v>7.1999999999999995E-2</v>
      </c>
      <c r="CT46" s="91">
        <f t="shared" si="43"/>
        <v>7.3326673326673322E-2</v>
      </c>
      <c r="CU46" s="91">
        <f t="shared" si="44"/>
        <v>7.2999999999999995E-2</v>
      </c>
      <c r="CV46" s="158">
        <f t="shared" si="45"/>
        <v>-0.10000000000000009</v>
      </c>
      <c r="CW46" s="44"/>
      <c r="CX46" s="91">
        <f t="shared" si="46"/>
        <v>7.4999999999999997E-2</v>
      </c>
      <c r="CY46" s="91">
        <f t="shared" si="47"/>
        <v>7.1999999999999995E-2</v>
      </c>
      <c r="CZ46" s="158">
        <f t="shared" si="48"/>
        <v>0.30000000000000027</v>
      </c>
      <c r="DA46" s="91">
        <f t="shared" si="49"/>
        <v>7.4999999999999997E-2</v>
      </c>
      <c r="DB46" s="91">
        <f t="shared" si="50"/>
        <v>7.1999999999999995E-2</v>
      </c>
      <c r="DC46" s="158">
        <f t="shared" si="51"/>
        <v>0.30000000000000027</v>
      </c>
      <c r="DD46" s="184">
        <v>0</v>
      </c>
    </row>
    <row r="47" spans="2:108" s="16" customFormat="1" ht="13.5" customHeight="1">
      <c r="B47" s="54">
        <v>41</v>
      </c>
      <c r="C47" s="207" t="s">
        <v>12</v>
      </c>
      <c r="D47" s="152">
        <f>'市区町村別_在宅(医科)'!D47</f>
        <v>19</v>
      </c>
      <c r="E47" s="80">
        <v>0</v>
      </c>
      <c r="F47" s="80">
        <v>0</v>
      </c>
      <c r="G47" s="55">
        <f t="shared" si="2"/>
        <v>0</v>
      </c>
      <c r="H47" s="55">
        <f t="shared" si="3"/>
        <v>0</v>
      </c>
      <c r="I47" s="80">
        <v>0</v>
      </c>
      <c r="J47" s="80">
        <v>0</v>
      </c>
      <c r="K47" s="80" t="str">
        <f t="shared" si="4"/>
        <v>-</v>
      </c>
      <c r="L47" s="80" t="str">
        <f t="shared" si="5"/>
        <v>-</v>
      </c>
      <c r="M47" s="155">
        <f>'市区町村別_在宅(医科)'!M47</f>
        <v>86</v>
      </c>
      <c r="N47" s="80">
        <v>10</v>
      </c>
      <c r="O47" s="80">
        <v>9</v>
      </c>
      <c r="P47" s="55">
        <f t="shared" si="6"/>
        <v>0.11627906976744186</v>
      </c>
      <c r="Q47" s="55">
        <f t="shared" si="7"/>
        <v>0.10465116279069768</v>
      </c>
      <c r="R47" s="80">
        <v>1733690</v>
      </c>
      <c r="S47" s="80">
        <v>1686320</v>
      </c>
      <c r="T47" s="80">
        <f t="shared" si="8"/>
        <v>173369</v>
      </c>
      <c r="U47" s="80">
        <f t="shared" si="9"/>
        <v>187368.88888888888</v>
      </c>
      <c r="V47" s="155">
        <f>'市区町村別_在宅(医科)'!V47</f>
        <v>8648</v>
      </c>
      <c r="W47" s="80">
        <v>180</v>
      </c>
      <c r="X47" s="80">
        <v>180</v>
      </c>
      <c r="Y47" s="55">
        <f t="shared" si="10"/>
        <v>2.0814061054579093E-2</v>
      </c>
      <c r="Z47" s="55">
        <f t="shared" si="11"/>
        <v>2.0814061054579093E-2</v>
      </c>
      <c r="AA47" s="80">
        <v>24042010</v>
      </c>
      <c r="AB47" s="80">
        <v>24042010</v>
      </c>
      <c r="AC47" s="80">
        <f t="shared" si="12"/>
        <v>133566.72222222222</v>
      </c>
      <c r="AD47" s="80">
        <f t="shared" si="13"/>
        <v>133566.72222222222</v>
      </c>
      <c r="AE47" s="80">
        <f>'市区町村別_在宅(医科)'!AE47</f>
        <v>8118</v>
      </c>
      <c r="AF47" s="80">
        <v>354</v>
      </c>
      <c r="AG47" s="80">
        <v>350</v>
      </c>
      <c r="AH47" s="55">
        <f t="shared" si="14"/>
        <v>4.3606799704360683E-2</v>
      </c>
      <c r="AI47" s="55">
        <f t="shared" si="15"/>
        <v>4.3114067504311404E-2</v>
      </c>
      <c r="AJ47" s="80">
        <v>44144960</v>
      </c>
      <c r="AK47" s="80">
        <v>44038520</v>
      </c>
      <c r="AL47" s="80">
        <f t="shared" si="16"/>
        <v>124703.2768361582</v>
      </c>
      <c r="AM47" s="80">
        <f t="shared" si="17"/>
        <v>125824.34285714285</v>
      </c>
      <c r="AN47" s="80">
        <f>'市区町村別_在宅(医科)'!AN47</f>
        <v>5289</v>
      </c>
      <c r="AO47" s="80">
        <v>524</v>
      </c>
      <c r="AP47" s="80">
        <v>523</v>
      </c>
      <c r="AQ47" s="55">
        <f t="shared" si="18"/>
        <v>9.9073548875023634E-2</v>
      </c>
      <c r="AR47" s="55">
        <f t="shared" si="19"/>
        <v>9.8884477216865191E-2</v>
      </c>
      <c r="AS47" s="80">
        <v>68613770</v>
      </c>
      <c r="AT47" s="80">
        <v>68558870</v>
      </c>
      <c r="AU47" s="80">
        <f t="shared" si="20"/>
        <v>130942.30916030535</v>
      </c>
      <c r="AV47" s="80">
        <f t="shared" si="21"/>
        <v>131087.70554493307</v>
      </c>
      <c r="AW47" s="80">
        <f>'市区町村別_在宅(医科)'!AW47</f>
        <v>2289</v>
      </c>
      <c r="AX47" s="80">
        <v>427</v>
      </c>
      <c r="AY47" s="80">
        <v>424</v>
      </c>
      <c r="AZ47" s="55">
        <f t="shared" si="22"/>
        <v>0.18654434250764526</v>
      </c>
      <c r="BA47" s="55">
        <f t="shared" si="23"/>
        <v>0.18523372651813019</v>
      </c>
      <c r="BB47" s="80">
        <v>56801930</v>
      </c>
      <c r="BC47" s="80">
        <v>56609820</v>
      </c>
      <c r="BD47" s="80">
        <f t="shared" si="24"/>
        <v>133025.59718969555</v>
      </c>
      <c r="BE47" s="80">
        <f t="shared" si="25"/>
        <v>133513.72641509434</v>
      </c>
      <c r="BF47" s="80">
        <f>'市区町村別_在宅(医科)'!BF47</f>
        <v>878</v>
      </c>
      <c r="BG47" s="80">
        <v>221</v>
      </c>
      <c r="BH47" s="80">
        <v>216</v>
      </c>
      <c r="BI47" s="55">
        <f t="shared" si="26"/>
        <v>0.25170842824601369</v>
      </c>
      <c r="BJ47" s="55">
        <f t="shared" si="27"/>
        <v>0.24601366742596811</v>
      </c>
      <c r="BK47" s="80">
        <v>27525650</v>
      </c>
      <c r="BL47" s="80">
        <v>27337770</v>
      </c>
      <c r="BM47" s="80">
        <f t="shared" si="28"/>
        <v>124550.45248868778</v>
      </c>
      <c r="BN47" s="80">
        <f t="shared" si="29"/>
        <v>126563.75</v>
      </c>
      <c r="BO47" s="80">
        <f>'市区町村別_在宅(医科)'!BO47</f>
        <v>25327</v>
      </c>
      <c r="BP47" s="80">
        <f t="shared" si="52"/>
        <v>1716</v>
      </c>
      <c r="BQ47" s="80">
        <f t="shared" si="52"/>
        <v>1702</v>
      </c>
      <c r="BR47" s="55">
        <f t="shared" si="31"/>
        <v>6.7753780550400752E-2</v>
      </c>
      <c r="BS47" s="55">
        <f t="shared" si="32"/>
        <v>6.7201010779010542E-2</v>
      </c>
      <c r="BT47" s="80">
        <f t="shared" si="53"/>
        <v>222862010</v>
      </c>
      <c r="BU47" s="80">
        <f t="shared" si="53"/>
        <v>222273310</v>
      </c>
      <c r="BV47" s="80">
        <f t="shared" si="34"/>
        <v>129872.9662004662</v>
      </c>
      <c r="BW47" s="80">
        <f t="shared" si="35"/>
        <v>130595.3642773208</v>
      </c>
      <c r="BY47" s="95">
        <v>41</v>
      </c>
      <c r="BZ47" s="207" t="s">
        <v>12</v>
      </c>
      <c r="CA47" s="155">
        <v>24206</v>
      </c>
      <c r="CB47" s="155">
        <v>1649</v>
      </c>
      <c r="CC47" s="155">
        <v>1649</v>
      </c>
      <c r="CD47" s="28">
        <v>6.8123605717590685E-2</v>
      </c>
      <c r="CE47" s="28">
        <v>6.8123605717590685E-2</v>
      </c>
      <c r="CF47" s="155">
        <v>194882730</v>
      </c>
      <c r="CG47" s="155">
        <v>194735480</v>
      </c>
      <c r="CH47" s="155">
        <v>118182.37113402062</v>
      </c>
      <c r="CI47" s="155">
        <v>118093.07459066101</v>
      </c>
      <c r="CK47" s="43" t="str">
        <f t="shared" si="36"/>
        <v>箕面市</v>
      </c>
      <c r="CL47" s="91">
        <f t="shared" si="54"/>
        <v>7.2584352303024735E-2</v>
      </c>
      <c r="CM47" s="91">
        <f t="shared" si="37"/>
        <v>7.2999999999999995E-2</v>
      </c>
      <c r="CN47" s="91">
        <f t="shared" si="38"/>
        <v>7.3640003906631502E-2</v>
      </c>
      <c r="CO47" s="91">
        <f t="shared" si="39"/>
        <v>7.3999999999999996E-2</v>
      </c>
      <c r="CP47" s="158">
        <f t="shared" si="40"/>
        <v>-0.10000000000000009</v>
      </c>
      <c r="CQ47" s="43" t="str">
        <f t="shared" si="41"/>
        <v>堺市中区</v>
      </c>
      <c r="CR47" s="91">
        <f t="shared" si="55"/>
        <v>7.2114898351370485E-2</v>
      </c>
      <c r="CS47" s="91">
        <f t="shared" si="42"/>
        <v>7.1999999999999995E-2</v>
      </c>
      <c r="CT47" s="91">
        <f t="shared" si="43"/>
        <v>6.9451163790786433E-2</v>
      </c>
      <c r="CU47" s="91">
        <f t="shared" si="44"/>
        <v>6.9000000000000006E-2</v>
      </c>
      <c r="CV47" s="158">
        <f t="shared" si="45"/>
        <v>0.29999999999999888</v>
      </c>
      <c r="CW47" s="44"/>
      <c r="CX47" s="91">
        <f t="shared" si="46"/>
        <v>7.4999999999999997E-2</v>
      </c>
      <c r="CY47" s="91">
        <f t="shared" si="47"/>
        <v>7.1999999999999995E-2</v>
      </c>
      <c r="CZ47" s="158">
        <f t="shared" si="48"/>
        <v>0.30000000000000027</v>
      </c>
      <c r="DA47" s="91">
        <f t="shared" si="49"/>
        <v>7.4999999999999997E-2</v>
      </c>
      <c r="DB47" s="91">
        <f t="shared" si="50"/>
        <v>7.1999999999999995E-2</v>
      </c>
      <c r="DC47" s="158">
        <f t="shared" si="51"/>
        <v>0.30000000000000027</v>
      </c>
      <c r="DD47" s="184">
        <v>0</v>
      </c>
    </row>
    <row r="48" spans="2:108" s="16" customFormat="1" ht="13.5" customHeight="1">
      <c r="B48" s="54">
        <v>42</v>
      </c>
      <c r="C48" s="207" t="s">
        <v>13</v>
      </c>
      <c r="D48" s="152">
        <f>'市区町村別_在宅(医科)'!D48</f>
        <v>71</v>
      </c>
      <c r="E48" s="80">
        <v>8</v>
      </c>
      <c r="F48" s="80">
        <v>8</v>
      </c>
      <c r="G48" s="55">
        <f t="shared" si="2"/>
        <v>0.11267605633802817</v>
      </c>
      <c r="H48" s="55">
        <f t="shared" si="3"/>
        <v>0.11267605633802817</v>
      </c>
      <c r="I48" s="80">
        <v>690200</v>
      </c>
      <c r="J48" s="80">
        <v>690200</v>
      </c>
      <c r="K48" s="80">
        <f t="shared" si="4"/>
        <v>86275</v>
      </c>
      <c r="L48" s="80">
        <f t="shared" si="5"/>
        <v>86275</v>
      </c>
      <c r="M48" s="155">
        <f>'市区町村別_在宅(医科)'!M48</f>
        <v>357</v>
      </c>
      <c r="N48" s="80">
        <v>32</v>
      </c>
      <c r="O48" s="80">
        <v>32</v>
      </c>
      <c r="P48" s="55">
        <f t="shared" si="6"/>
        <v>8.9635854341736695E-2</v>
      </c>
      <c r="Q48" s="55">
        <f t="shared" si="7"/>
        <v>8.9635854341736695E-2</v>
      </c>
      <c r="R48" s="80">
        <v>4421410</v>
      </c>
      <c r="S48" s="80">
        <v>4421410</v>
      </c>
      <c r="T48" s="80">
        <f t="shared" si="8"/>
        <v>138169.0625</v>
      </c>
      <c r="U48" s="80">
        <f t="shared" si="9"/>
        <v>138169.0625</v>
      </c>
      <c r="V48" s="155">
        <f>'市区町村別_在宅(医科)'!V48</f>
        <v>25324</v>
      </c>
      <c r="W48" s="80">
        <v>463</v>
      </c>
      <c r="X48" s="80">
        <v>462</v>
      </c>
      <c r="Y48" s="55">
        <f t="shared" si="10"/>
        <v>1.8283051650608118E-2</v>
      </c>
      <c r="Z48" s="55">
        <f t="shared" si="11"/>
        <v>1.8243563418101405E-2</v>
      </c>
      <c r="AA48" s="80">
        <v>58666660</v>
      </c>
      <c r="AB48" s="80">
        <v>58579620</v>
      </c>
      <c r="AC48" s="80">
        <f t="shared" si="12"/>
        <v>126709.84881209504</v>
      </c>
      <c r="AD48" s="80">
        <f t="shared" si="13"/>
        <v>126795.71428571429</v>
      </c>
      <c r="AE48" s="80">
        <f>'市区町村別_在宅(医科)'!AE48</f>
        <v>20517</v>
      </c>
      <c r="AF48" s="80">
        <v>851</v>
      </c>
      <c r="AG48" s="80">
        <v>848</v>
      </c>
      <c r="AH48" s="55">
        <f t="shared" si="14"/>
        <v>4.1477798898474437E-2</v>
      </c>
      <c r="AI48" s="55">
        <f t="shared" si="15"/>
        <v>4.1331578690841739E-2</v>
      </c>
      <c r="AJ48" s="80">
        <v>101331940</v>
      </c>
      <c r="AK48" s="80">
        <v>101082530</v>
      </c>
      <c r="AL48" s="80">
        <f t="shared" si="16"/>
        <v>119073.96004700352</v>
      </c>
      <c r="AM48" s="80">
        <f t="shared" si="17"/>
        <v>119201.09669811321</v>
      </c>
      <c r="AN48" s="80">
        <f>'市区町村別_在宅(医科)'!AN48</f>
        <v>12460</v>
      </c>
      <c r="AO48" s="80">
        <v>1217</v>
      </c>
      <c r="AP48" s="80">
        <v>1214</v>
      </c>
      <c r="AQ48" s="55">
        <f t="shared" si="18"/>
        <v>9.7672552166934185E-2</v>
      </c>
      <c r="AR48" s="55">
        <f t="shared" si="19"/>
        <v>9.743178170144462E-2</v>
      </c>
      <c r="AS48" s="80">
        <v>136112260</v>
      </c>
      <c r="AT48" s="80">
        <v>135666180</v>
      </c>
      <c r="AU48" s="80">
        <f t="shared" si="20"/>
        <v>111842.44864420706</v>
      </c>
      <c r="AV48" s="80">
        <f t="shared" si="21"/>
        <v>111751.38385502472</v>
      </c>
      <c r="AW48" s="80">
        <f>'市区町村別_在宅(医科)'!AW48</f>
        <v>5918</v>
      </c>
      <c r="AX48" s="80">
        <v>1165</v>
      </c>
      <c r="AY48" s="80">
        <v>1162</v>
      </c>
      <c r="AZ48" s="55">
        <f t="shared" si="22"/>
        <v>0.19685704629942549</v>
      </c>
      <c r="BA48" s="55">
        <f t="shared" si="23"/>
        <v>0.19635011828320378</v>
      </c>
      <c r="BB48" s="80">
        <v>126311980</v>
      </c>
      <c r="BC48" s="80">
        <v>126206450</v>
      </c>
      <c r="BD48" s="80">
        <f t="shared" si="24"/>
        <v>108422.30042918454</v>
      </c>
      <c r="BE48" s="80">
        <f t="shared" si="25"/>
        <v>108611.40275387264</v>
      </c>
      <c r="BF48" s="80">
        <f>'市区町村別_在宅(医科)'!BF48</f>
        <v>2253</v>
      </c>
      <c r="BG48" s="80">
        <v>589</v>
      </c>
      <c r="BH48" s="80">
        <v>588</v>
      </c>
      <c r="BI48" s="55">
        <f t="shared" si="26"/>
        <v>0.26142920550377274</v>
      </c>
      <c r="BJ48" s="55">
        <f t="shared" si="27"/>
        <v>0.26098535286284952</v>
      </c>
      <c r="BK48" s="80">
        <v>61997160</v>
      </c>
      <c r="BL48" s="80">
        <v>61969300</v>
      </c>
      <c r="BM48" s="80">
        <f t="shared" si="28"/>
        <v>105258.33616298811</v>
      </c>
      <c r="BN48" s="80">
        <f t="shared" si="29"/>
        <v>105389.96598639456</v>
      </c>
      <c r="BO48" s="80">
        <f>'市区町村別_在宅(医科)'!BO48</f>
        <v>66900</v>
      </c>
      <c r="BP48" s="80">
        <f t="shared" si="52"/>
        <v>4325</v>
      </c>
      <c r="BQ48" s="80">
        <f t="shared" si="52"/>
        <v>4314</v>
      </c>
      <c r="BR48" s="55">
        <f t="shared" si="31"/>
        <v>6.4648729446935727E-2</v>
      </c>
      <c r="BS48" s="55">
        <f t="shared" si="32"/>
        <v>6.4484304932735423E-2</v>
      </c>
      <c r="BT48" s="80">
        <f t="shared" si="53"/>
        <v>489531610</v>
      </c>
      <c r="BU48" s="80">
        <f t="shared" si="53"/>
        <v>488615690</v>
      </c>
      <c r="BV48" s="80">
        <f t="shared" si="34"/>
        <v>113186.49942196532</v>
      </c>
      <c r="BW48" s="80">
        <f t="shared" si="35"/>
        <v>113262.79323133982</v>
      </c>
      <c r="BY48" s="95">
        <v>42</v>
      </c>
      <c r="BZ48" s="207" t="s">
        <v>13</v>
      </c>
      <c r="CA48" s="155">
        <v>63271</v>
      </c>
      <c r="CB48" s="155">
        <v>3929</v>
      </c>
      <c r="CC48" s="155">
        <v>3928</v>
      </c>
      <c r="CD48" s="28">
        <v>6.2097959570735405E-2</v>
      </c>
      <c r="CE48" s="28">
        <v>6.2082154541575132E-2</v>
      </c>
      <c r="CF48" s="155">
        <v>421969610</v>
      </c>
      <c r="CG48" s="155">
        <v>421928990</v>
      </c>
      <c r="CH48" s="155">
        <v>107398.72995673199</v>
      </c>
      <c r="CI48" s="155">
        <v>107415.73065173117</v>
      </c>
      <c r="CK48" s="43" t="str">
        <f t="shared" si="36"/>
        <v>堺市中区</v>
      </c>
      <c r="CL48" s="91">
        <f t="shared" si="54"/>
        <v>7.2114898351370485E-2</v>
      </c>
      <c r="CM48" s="91">
        <f t="shared" si="37"/>
        <v>7.1999999999999995E-2</v>
      </c>
      <c r="CN48" s="91">
        <f t="shared" si="38"/>
        <v>6.9451163790786433E-2</v>
      </c>
      <c r="CO48" s="91">
        <f t="shared" si="39"/>
        <v>6.9000000000000006E-2</v>
      </c>
      <c r="CP48" s="158">
        <f t="shared" si="40"/>
        <v>0.29999999999999888</v>
      </c>
      <c r="CQ48" s="43" t="str">
        <f t="shared" si="41"/>
        <v>和泉市</v>
      </c>
      <c r="CR48" s="91">
        <f t="shared" si="55"/>
        <v>7.1994347551225316E-2</v>
      </c>
      <c r="CS48" s="91">
        <f t="shared" si="42"/>
        <v>7.1999999999999995E-2</v>
      </c>
      <c r="CT48" s="91">
        <f t="shared" si="43"/>
        <v>6.816730523627075E-2</v>
      </c>
      <c r="CU48" s="91">
        <f t="shared" si="44"/>
        <v>6.8000000000000005E-2</v>
      </c>
      <c r="CV48" s="158">
        <f t="shared" si="45"/>
        <v>0.39999999999999897</v>
      </c>
      <c r="CW48" s="44"/>
      <c r="CX48" s="91">
        <f t="shared" si="46"/>
        <v>7.4999999999999997E-2</v>
      </c>
      <c r="CY48" s="91">
        <f t="shared" si="47"/>
        <v>7.1999999999999995E-2</v>
      </c>
      <c r="CZ48" s="158">
        <f t="shared" si="48"/>
        <v>0.30000000000000027</v>
      </c>
      <c r="DA48" s="91">
        <f t="shared" si="49"/>
        <v>7.4999999999999997E-2</v>
      </c>
      <c r="DB48" s="91">
        <f t="shared" si="50"/>
        <v>7.1999999999999995E-2</v>
      </c>
      <c r="DC48" s="158">
        <f t="shared" si="51"/>
        <v>0.30000000000000027</v>
      </c>
      <c r="DD48" s="184">
        <v>0</v>
      </c>
    </row>
    <row r="49" spans="2:108" s="16" customFormat="1" ht="13.5" customHeight="1">
      <c r="B49" s="54">
        <v>43</v>
      </c>
      <c r="C49" s="207" t="s">
        <v>9</v>
      </c>
      <c r="D49" s="152">
        <f>'市区町村別_在宅(医科)'!D49</f>
        <v>28</v>
      </c>
      <c r="E49" s="80">
        <v>2</v>
      </c>
      <c r="F49" s="80">
        <v>2</v>
      </c>
      <c r="G49" s="55">
        <f t="shared" si="2"/>
        <v>7.1428571428571425E-2</v>
      </c>
      <c r="H49" s="55">
        <f t="shared" si="3"/>
        <v>7.1428571428571425E-2</v>
      </c>
      <c r="I49" s="80">
        <v>659120</v>
      </c>
      <c r="J49" s="80">
        <v>659120</v>
      </c>
      <c r="K49" s="80">
        <f t="shared" si="4"/>
        <v>329560</v>
      </c>
      <c r="L49" s="80">
        <f t="shared" si="5"/>
        <v>329560</v>
      </c>
      <c r="M49" s="155">
        <f>'市区町村別_在宅(医科)'!M49</f>
        <v>222</v>
      </c>
      <c r="N49" s="80">
        <v>37</v>
      </c>
      <c r="O49" s="80">
        <v>37</v>
      </c>
      <c r="P49" s="55">
        <f t="shared" si="6"/>
        <v>0.16666666666666666</v>
      </c>
      <c r="Q49" s="55">
        <f t="shared" si="7"/>
        <v>0.16666666666666666</v>
      </c>
      <c r="R49" s="80">
        <v>8354180</v>
      </c>
      <c r="S49" s="80">
        <v>8354180</v>
      </c>
      <c r="T49" s="80">
        <f t="shared" si="8"/>
        <v>225788.64864864864</v>
      </c>
      <c r="U49" s="80">
        <f t="shared" si="9"/>
        <v>225788.64864864864</v>
      </c>
      <c r="V49" s="155">
        <f>'市区町村別_在宅(医科)'!V49</f>
        <v>15349</v>
      </c>
      <c r="W49" s="80">
        <v>288</v>
      </c>
      <c r="X49" s="80">
        <v>288</v>
      </c>
      <c r="Y49" s="55">
        <f t="shared" si="10"/>
        <v>1.8763437357482572E-2</v>
      </c>
      <c r="Z49" s="55">
        <f t="shared" si="11"/>
        <v>1.8763437357482572E-2</v>
      </c>
      <c r="AA49" s="80">
        <v>37862260</v>
      </c>
      <c r="AB49" s="80">
        <v>37862260</v>
      </c>
      <c r="AC49" s="80">
        <f t="shared" si="12"/>
        <v>131466.18055555556</v>
      </c>
      <c r="AD49" s="80">
        <f t="shared" si="13"/>
        <v>131466.18055555556</v>
      </c>
      <c r="AE49" s="80">
        <f>'市区町村別_在宅(医科)'!AE49</f>
        <v>12494</v>
      </c>
      <c r="AF49" s="80">
        <v>529</v>
      </c>
      <c r="AG49" s="80">
        <v>529</v>
      </c>
      <c r="AH49" s="55">
        <f t="shared" si="14"/>
        <v>4.2340323355210499E-2</v>
      </c>
      <c r="AI49" s="55">
        <f t="shared" si="15"/>
        <v>4.2340323355210499E-2</v>
      </c>
      <c r="AJ49" s="80">
        <v>69351780</v>
      </c>
      <c r="AK49" s="80">
        <v>69351780</v>
      </c>
      <c r="AL49" s="80">
        <f t="shared" si="16"/>
        <v>131099.77315689981</v>
      </c>
      <c r="AM49" s="80">
        <f t="shared" si="17"/>
        <v>131099.77315689981</v>
      </c>
      <c r="AN49" s="80">
        <f>'市区町村別_在宅(医科)'!AN49</f>
        <v>7756</v>
      </c>
      <c r="AO49" s="80">
        <v>833</v>
      </c>
      <c r="AP49" s="80">
        <v>833</v>
      </c>
      <c r="AQ49" s="55">
        <f t="shared" si="18"/>
        <v>0.10740072202166065</v>
      </c>
      <c r="AR49" s="55">
        <f t="shared" si="19"/>
        <v>0.10740072202166065</v>
      </c>
      <c r="AS49" s="80">
        <v>104998690</v>
      </c>
      <c r="AT49" s="80">
        <v>104998690</v>
      </c>
      <c r="AU49" s="80">
        <f t="shared" si="20"/>
        <v>126048.84753901561</v>
      </c>
      <c r="AV49" s="80">
        <f t="shared" si="21"/>
        <v>126048.84753901561</v>
      </c>
      <c r="AW49" s="80">
        <f>'市区町村別_在宅(医科)'!AW49</f>
        <v>3885</v>
      </c>
      <c r="AX49" s="80">
        <v>814</v>
      </c>
      <c r="AY49" s="80">
        <v>814</v>
      </c>
      <c r="AZ49" s="55">
        <f t="shared" si="22"/>
        <v>0.20952380952380953</v>
      </c>
      <c r="BA49" s="55">
        <f t="shared" si="23"/>
        <v>0.20952380952380953</v>
      </c>
      <c r="BB49" s="80">
        <v>93100000</v>
      </c>
      <c r="BC49" s="80">
        <v>93100000</v>
      </c>
      <c r="BD49" s="80">
        <f t="shared" si="24"/>
        <v>114373.46437346438</v>
      </c>
      <c r="BE49" s="80">
        <f t="shared" si="25"/>
        <v>114373.46437346438</v>
      </c>
      <c r="BF49" s="80">
        <f>'市区町村別_在宅(医科)'!BF49</f>
        <v>1442</v>
      </c>
      <c r="BG49" s="80">
        <v>444</v>
      </c>
      <c r="BH49" s="80">
        <v>444</v>
      </c>
      <c r="BI49" s="55">
        <f t="shared" si="26"/>
        <v>0.30790568654646322</v>
      </c>
      <c r="BJ49" s="55">
        <f t="shared" si="27"/>
        <v>0.30790568654646322</v>
      </c>
      <c r="BK49" s="80">
        <v>49529410</v>
      </c>
      <c r="BL49" s="80">
        <v>49529410</v>
      </c>
      <c r="BM49" s="80">
        <f t="shared" si="28"/>
        <v>111552.72522522522</v>
      </c>
      <c r="BN49" s="80">
        <f t="shared" si="29"/>
        <v>111552.72522522522</v>
      </c>
      <c r="BO49" s="80">
        <f>'市区町村別_在宅(医科)'!BO49</f>
        <v>41176</v>
      </c>
      <c r="BP49" s="80">
        <f t="shared" si="52"/>
        <v>2947</v>
      </c>
      <c r="BQ49" s="80">
        <f t="shared" si="52"/>
        <v>2947</v>
      </c>
      <c r="BR49" s="55">
        <f t="shared" si="31"/>
        <v>7.1570817952205171E-2</v>
      </c>
      <c r="BS49" s="55">
        <f t="shared" si="32"/>
        <v>7.1570817952205171E-2</v>
      </c>
      <c r="BT49" s="80">
        <f t="shared" si="53"/>
        <v>363855440</v>
      </c>
      <c r="BU49" s="80">
        <f t="shared" si="53"/>
        <v>363855440</v>
      </c>
      <c r="BV49" s="80">
        <f t="shared" si="34"/>
        <v>123466.38615541229</v>
      </c>
      <c r="BW49" s="80">
        <f t="shared" si="35"/>
        <v>123466.38615541229</v>
      </c>
      <c r="BY49" s="95">
        <v>43</v>
      </c>
      <c r="BZ49" s="207" t="s">
        <v>9</v>
      </c>
      <c r="CA49" s="155">
        <v>38793</v>
      </c>
      <c r="CB49" s="155">
        <v>2624</v>
      </c>
      <c r="CC49" s="155">
        <v>2624</v>
      </c>
      <c r="CD49" s="28">
        <v>6.76410692650736E-2</v>
      </c>
      <c r="CE49" s="28">
        <v>6.76410692650736E-2</v>
      </c>
      <c r="CF49" s="155">
        <v>304352620</v>
      </c>
      <c r="CG49" s="155">
        <v>304352620</v>
      </c>
      <c r="CH49" s="155">
        <v>115988.04115853658</v>
      </c>
      <c r="CI49" s="155">
        <v>115988.04115853658</v>
      </c>
      <c r="CK49" s="43" t="str">
        <f t="shared" si="36"/>
        <v>和泉市</v>
      </c>
      <c r="CL49" s="91">
        <f t="shared" si="54"/>
        <v>7.2031534714216652E-2</v>
      </c>
      <c r="CM49" s="91">
        <f t="shared" si="37"/>
        <v>7.1999999999999995E-2</v>
      </c>
      <c r="CN49" s="91">
        <f t="shared" si="38"/>
        <v>6.816730523627075E-2</v>
      </c>
      <c r="CO49" s="91">
        <f t="shared" si="39"/>
        <v>6.8000000000000005E-2</v>
      </c>
      <c r="CP49" s="158">
        <f t="shared" si="40"/>
        <v>0.39999999999999897</v>
      </c>
      <c r="CQ49" s="43" t="str">
        <f t="shared" si="41"/>
        <v>高石市</v>
      </c>
      <c r="CR49" s="91">
        <f t="shared" si="55"/>
        <v>7.1577195172700794E-2</v>
      </c>
      <c r="CS49" s="91">
        <f t="shared" si="42"/>
        <v>7.1999999999999995E-2</v>
      </c>
      <c r="CT49" s="91">
        <f t="shared" si="43"/>
        <v>6.7074502949530254E-2</v>
      </c>
      <c r="CU49" s="91">
        <f t="shared" si="44"/>
        <v>6.7000000000000004E-2</v>
      </c>
      <c r="CV49" s="158">
        <f t="shared" si="45"/>
        <v>0.49999999999999906</v>
      </c>
      <c r="CW49" s="44"/>
      <c r="CX49" s="91">
        <f t="shared" si="46"/>
        <v>7.4999999999999997E-2</v>
      </c>
      <c r="CY49" s="91">
        <f t="shared" si="47"/>
        <v>7.1999999999999995E-2</v>
      </c>
      <c r="CZ49" s="158">
        <f t="shared" si="48"/>
        <v>0.30000000000000027</v>
      </c>
      <c r="DA49" s="91">
        <f t="shared" si="49"/>
        <v>7.4999999999999997E-2</v>
      </c>
      <c r="DB49" s="91">
        <f t="shared" si="50"/>
        <v>7.1999999999999995E-2</v>
      </c>
      <c r="DC49" s="158">
        <f t="shared" si="51"/>
        <v>0.30000000000000027</v>
      </c>
      <c r="DD49" s="184">
        <v>0</v>
      </c>
    </row>
    <row r="50" spans="2:108" s="16" customFormat="1" ht="13.5" customHeight="1">
      <c r="B50" s="54">
        <v>44</v>
      </c>
      <c r="C50" s="207" t="s">
        <v>19</v>
      </c>
      <c r="D50" s="152">
        <f>'市区町村別_在宅(医科)'!D50</f>
        <v>15</v>
      </c>
      <c r="E50" s="80">
        <v>0</v>
      </c>
      <c r="F50" s="80">
        <v>0</v>
      </c>
      <c r="G50" s="55">
        <f t="shared" si="2"/>
        <v>0</v>
      </c>
      <c r="H50" s="55">
        <f t="shared" si="3"/>
        <v>0</v>
      </c>
      <c r="I50" s="80">
        <v>0</v>
      </c>
      <c r="J50" s="80">
        <v>0</v>
      </c>
      <c r="K50" s="80" t="str">
        <f t="shared" si="4"/>
        <v>-</v>
      </c>
      <c r="L50" s="80" t="str">
        <f t="shared" si="5"/>
        <v>-</v>
      </c>
      <c r="M50" s="155">
        <f>'市区町村別_在宅(医科)'!M50</f>
        <v>100</v>
      </c>
      <c r="N50" s="80">
        <v>19</v>
      </c>
      <c r="O50" s="80">
        <v>19</v>
      </c>
      <c r="P50" s="55">
        <f t="shared" si="6"/>
        <v>0.19</v>
      </c>
      <c r="Q50" s="55">
        <f t="shared" si="7"/>
        <v>0.19</v>
      </c>
      <c r="R50" s="80">
        <v>2776960</v>
      </c>
      <c r="S50" s="80">
        <v>2776960</v>
      </c>
      <c r="T50" s="80">
        <f t="shared" si="8"/>
        <v>146155.78947368421</v>
      </c>
      <c r="U50" s="80">
        <f t="shared" si="9"/>
        <v>146155.78947368421</v>
      </c>
      <c r="V50" s="155">
        <f>'市区町村別_在宅(医科)'!V50</f>
        <v>15992</v>
      </c>
      <c r="W50" s="80">
        <v>328</v>
      </c>
      <c r="X50" s="80">
        <v>328</v>
      </c>
      <c r="Y50" s="55">
        <f t="shared" si="10"/>
        <v>2.0510255127563781E-2</v>
      </c>
      <c r="Z50" s="55">
        <f t="shared" si="11"/>
        <v>2.0510255127563781E-2</v>
      </c>
      <c r="AA50" s="80">
        <v>41461260</v>
      </c>
      <c r="AB50" s="80">
        <v>41461260</v>
      </c>
      <c r="AC50" s="80">
        <f t="shared" si="12"/>
        <v>126406.28048780488</v>
      </c>
      <c r="AD50" s="80">
        <f t="shared" si="13"/>
        <v>126406.28048780488</v>
      </c>
      <c r="AE50" s="80">
        <f>'市区町村別_在宅(医科)'!AE50</f>
        <v>14195</v>
      </c>
      <c r="AF50" s="80">
        <v>677</v>
      </c>
      <c r="AG50" s="80">
        <v>677</v>
      </c>
      <c r="AH50" s="55">
        <f t="shared" si="14"/>
        <v>4.769284959492779E-2</v>
      </c>
      <c r="AI50" s="55">
        <f t="shared" si="15"/>
        <v>4.769284959492779E-2</v>
      </c>
      <c r="AJ50" s="80">
        <v>87458120</v>
      </c>
      <c r="AK50" s="80">
        <v>87458120</v>
      </c>
      <c r="AL50" s="80">
        <f t="shared" si="16"/>
        <v>129184.81536189069</v>
      </c>
      <c r="AM50" s="80">
        <f t="shared" si="17"/>
        <v>129184.81536189069</v>
      </c>
      <c r="AN50" s="80">
        <f>'市区町村別_在宅(医科)'!AN50</f>
        <v>8955</v>
      </c>
      <c r="AO50" s="80">
        <v>1031</v>
      </c>
      <c r="AP50" s="80">
        <v>1031</v>
      </c>
      <c r="AQ50" s="55">
        <f t="shared" si="18"/>
        <v>0.11513121161362368</v>
      </c>
      <c r="AR50" s="55">
        <f t="shared" si="19"/>
        <v>0.11513121161362368</v>
      </c>
      <c r="AS50" s="80">
        <v>128247470</v>
      </c>
      <c r="AT50" s="80">
        <v>128247470</v>
      </c>
      <c r="AU50" s="80">
        <f t="shared" si="20"/>
        <v>124391.33850630456</v>
      </c>
      <c r="AV50" s="80">
        <f t="shared" si="21"/>
        <v>124391.33850630456</v>
      </c>
      <c r="AW50" s="80">
        <f>'市区町村別_在宅(医科)'!AW50</f>
        <v>4069</v>
      </c>
      <c r="AX50" s="80">
        <v>855</v>
      </c>
      <c r="AY50" s="80">
        <v>855</v>
      </c>
      <c r="AZ50" s="55">
        <f t="shared" si="22"/>
        <v>0.21012533792086507</v>
      </c>
      <c r="BA50" s="55">
        <f t="shared" si="23"/>
        <v>0.21012533792086507</v>
      </c>
      <c r="BB50" s="80">
        <v>95632960</v>
      </c>
      <c r="BC50" s="80">
        <v>95632960</v>
      </c>
      <c r="BD50" s="80">
        <f t="shared" si="24"/>
        <v>111851.41520467836</v>
      </c>
      <c r="BE50" s="80">
        <f t="shared" si="25"/>
        <v>111851.41520467836</v>
      </c>
      <c r="BF50" s="80">
        <f>'市区町村別_在宅(医科)'!BF50</f>
        <v>1470</v>
      </c>
      <c r="BG50" s="80">
        <v>419</v>
      </c>
      <c r="BH50" s="80">
        <v>419</v>
      </c>
      <c r="BI50" s="55">
        <f t="shared" si="26"/>
        <v>0.28503401360544217</v>
      </c>
      <c r="BJ50" s="55">
        <f t="shared" si="27"/>
        <v>0.28503401360544217</v>
      </c>
      <c r="BK50" s="80">
        <v>45519380</v>
      </c>
      <c r="BL50" s="80">
        <v>45519380</v>
      </c>
      <c r="BM50" s="80">
        <f t="shared" si="28"/>
        <v>108638.13842482101</v>
      </c>
      <c r="BN50" s="80">
        <f t="shared" si="29"/>
        <v>108638.13842482101</v>
      </c>
      <c r="BO50" s="80">
        <f>'市区町村別_在宅(医科)'!BO50</f>
        <v>44796</v>
      </c>
      <c r="BP50" s="80">
        <f t="shared" si="52"/>
        <v>3329</v>
      </c>
      <c r="BQ50" s="80">
        <f t="shared" si="52"/>
        <v>3329</v>
      </c>
      <c r="BR50" s="55">
        <f t="shared" si="31"/>
        <v>7.4314670952763645E-2</v>
      </c>
      <c r="BS50" s="55">
        <f t="shared" si="32"/>
        <v>7.4314670952763645E-2</v>
      </c>
      <c r="BT50" s="80">
        <f t="shared" si="53"/>
        <v>401096150</v>
      </c>
      <c r="BU50" s="80">
        <f t="shared" si="53"/>
        <v>401096150</v>
      </c>
      <c r="BV50" s="80">
        <f t="shared" si="34"/>
        <v>120485.47611895464</v>
      </c>
      <c r="BW50" s="80">
        <f t="shared" si="35"/>
        <v>120485.47611895464</v>
      </c>
      <c r="BY50" s="95">
        <v>44</v>
      </c>
      <c r="BZ50" s="207" t="s">
        <v>19</v>
      </c>
      <c r="CA50" s="155">
        <v>42898</v>
      </c>
      <c r="CB50" s="155">
        <v>3100</v>
      </c>
      <c r="CC50" s="155">
        <v>3100</v>
      </c>
      <c r="CD50" s="28">
        <v>7.2264441232691504E-2</v>
      </c>
      <c r="CE50" s="28">
        <v>7.2264441232691504E-2</v>
      </c>
      <c r="CF50" s="155">
        <v>355116740</v>
      </c>
      <c r="CG50" s="155">
        <v>355116740</v>
      </c>
      <c r="CH50" s="155">
        <v>114553.78709677419</v>
      </c>
      <c r="CI50" s="155">
        <v>114553.78709677419</v>
      </c>
      <c r="CK50" s="43" t="str">
        <f t="shared" si="36"/>
        <v>高石市</v>
      </c>
      <c r="CL50" s="91">
        <f t="shared" si="54"/>
        <v>7.1577195172700794E-2</v>
      </c>
      <c r="CM50" s="91">
        <f t="shared" si="37"/>
        <v>7.1999999999999995E-2</v>
      </c>
      <c r="CN50" s="91">
        <f t="shared" si="38"/>
        <v>6.7074502949530254E-2</v>
      </c>
      <c r="CO50" s="91">
        <f t="shared" si="39"/>
        <v>6.7000000000000004E-2</v>
      </c>
      <c r="CP50" s="158">
        <f t="shared" si="40"/>
        <v>0.49999999999999906</v>
      </c>
      <c r="CQ50" s="43" t="str">
        <f t="shared" si="41"/>
        <v>茨木市</v>
      </c>
      <c r="CR50" s="91">
        <f t="shared" si="55"/>
        <v>7.1570817952205171E-2</v>
      </c>
      <c r="CS50" s="91">
        <f t="shared" si="42"/>
        <v>7.1999999999999995E-2</v>
      </c>
      <c r="CT50" s="91">
        <f t="shared" si="43"/>
        <v>6.76410692650736E-2</v>
      </c>
      <c r="CU50" s="91">
        <f t="shared" si="44"/>
        <v>6.8000000000000005E-2</v>
      </c>
      <c r="CV50" s="158">
        <f t="shared" si="45"/>
        <v>0.39999999999999897</v>
      </c>
      <c r="CW50" s="44"/>
      <c r="CX50" s="91">
        <f t="shared" si="46"/>
        <v>7.4999999999999997E-2</v>
      </c>
      <c r="CY50" s="91">
        <f t="shared" si="47"/>
        <v>7.1999999999999995E-2</v>
      </c>
      <c r="CZ50" s="158">
        <f t="shared" si="48"/>
        <v>0.30000000000000027</v>
      </c>
      <c r="DA50" s="91">
        <f t="shared" si="49"/>
        <v>7.4999999999999997E-2</v>
      </c>
      <c r="DB50" s="91">
        <f t="shared" si="50"/>
        <v>7.1999999999999995E-2</v>
      </c>
      <c r="DC50" s="158">
        <f t="shared" si="51"/>
        <v>0.30000000000000027</v>
      </c>
      <c r="DD50" s="184">
        <v>0</v>
      </c>
    </row>
    <row r="51" spans="2:108" s="16" customFormat="1" ht="13.5" customHeight="1">
      <c r="B51" s="54">
        <v>45</v>
      </c>
      <c r="C51" s="207" t="s">
        <v>42</v>
      </c>
      <c r="D51" s="152">
        <f>'市区町村別_在宅(医科)'!D51</f>
        <v>59</v>
      </c>
      <c r="E51" s="80">
        <v>2</v>
      </c>
      <c r="F51" s="80">
        <v>2</v>
      </c>
      <c r="G51" s="55">
        <f t="shared" si="2"/>
        <v>3.3898305084745763E-2</v>
      </c>
      <c r="H51" s="55">
        <f t="shared" si="3"/>
        <v>3.3898305084745763E-2</v>
      </c>
      <c r="I51" s="80">
        <v>24260</v>
      </c>
      <c r="J51" s="80">
        <v>24260</v>
      </c>
      <c r="K51" s="80">
        <f t="shared" si="4"/>
        <v>12130</v>
      </c>
      <c r="L51" s="80">
        <f t="shared" si="5"/>
        <v>12130</v>
      </c>
      <c r="M51" s="155">
        <f>'市区町村別_在宅(医科)'!M51</f>
        <v>157</v>
      </c>
      <c r="N51" s="80">
        <v>20</v>
      </c>
      <c r="O51" s="80">
        <v>20</v>
      </c>
      <c r="P51" s="55">
        <f t="shared" si="6"/>
        <v>0.12738853503184713</v>
      </c>
      <c r="Q51" s="55">
        <f t="shared" si="7"/>
        <v>0.12738853503184713</v>
      </c>
      <c r="R51" s="80">
        <v>3517660</v>
      </c>
      <c r="S51" s="80">
        <v>3517660</v>
      </c>
      <c r="T51" s="80">
        <f t="shared" si="8"/>
        <v>175883</v>
      </c>
      <c r="U51" s="80">
        <f t="shared" si="9"/>
        <v>175883</v>
      </c>
      <c r="V51" s="155">
        <f>'市区町村別_在宅(医科)'!V51</f>
        <v>5435</v>
      </c>
      <c r="W51" s="80">
        <v>86</v>
      </c>
      <c r="X51" s="80">
        <v>86</v>
      </c>
      <c r="Y51" s="55">
        <f t="shared" si="10"/>
        <v>1.5823367065317388E-2</v>
      </c>
      <c r="Z51" s="55">
        <f t="shared" si="11"/>
        <v>1.5823367065317388E-2</v>
      </c>
      <c r="AA51" s="80">
        <v>12955740</v>
      </c>
      <c r="AB51" s="80">
        <v>12955740</v>
      </c>
      <c r="AC51" s="80">
        <f t="shared" si="12"/>
        <v>150648.13953488372</v>
      </c>
      <c r="AD51" s="80">
        <f t="shared" si="13"/>
        <v>150648.13953488372</v>
      </c>
      <c r="AE51" s="80">
        <f>'市区町村別_在宅(医科)'!AE51</f>
        <v>4697</v>
      </c>
      <c r="AF51" s="80">
        <v>194</v>
      </c>
      <c r="AG51" s="80">
        <v>194</v>
      </c>
      <c r="AH51" s="55">
        <f t="shared" si="14"/>
        <v>4.1302959335746223E-2</v>
      </c>
      <c r="AI51" s="55">
        <f t="shared" si="15"/>
        <v>4.1302959335746223E-2</v>
      </c>
      <c r="AJ51" s="80">
        <v>29936790</v>
      </c>
      <c r="AK51" s="80">
        <v>29936790</v>
      </c>
      <c r="AL51" s="80">
        <f t="shared" si="16"/>
        <v>154313.35051546391</v>
      </c>
      <c r="AM51" s="80">
        <f t="shared" si="17"/>
        <v>154313.35051546391</v>
      </c>
      <c r="AN51" s="80">
        <f>'市区町村別_在宅(医科)'!AN51</f>
        <v>3260</v>
      </c>
      <c r="AO51" s="80">
        <v>290</v>
      </c>
      <c r="AP51" s="80">
        <v>290</v>
      </c>
      <c r="AQ51" s="55">
        <f t="shared" si="18"/>
        <v>8.8957055214723926E-2</v>
      </c>
      <c r="AR51" s="55">
        <f t="shared" si="19"/>
        <v>8.8957055214723926E-2</v>
      </c>
      <c r="AS51" s="80">
        <v>41691230</v>
      </c>
      <c r="AT51" s="80">
        <v>41691230</v>
      </c>
      <c r="AU51" s="80">
        <f t="shared" si="20"/>
        <v>143762.86206896551</v>
      </c>
      <c r="AV51" s="80">
        <f t="shared" si="21"/>
        <v>143762.86206896551</v>
      </c>
      <c r="AW51" s="80">
        <f>'市区町村別_在宅(医科)'!AW51</f>
        <v>1546</v>
      </c>
      <c r="AX51" s="80">
        <v>252</v>
      </c>
      <c r="AY51" s="80">
        <v>252</v>
      </c>
      <c r="AZ51" s="55">
        <f t="shared" si="22"/>
        <v>0.16300129366106081</v>
      </c>
      <c r="BA51" s="55">
        <f t="shared" si="23"/>
        <v>0.16300129366106081</v>
      </c>
      <c r="BB51" s="80">
        <v>41422910</v>
      </c>
      <c r="BC51" s="80">
        <v>41419600</v>
      </c>
      <c r="BD51" s="80">
        <f t="shared" si="24"/>
        <v>164376.62698412698</v>
      </c>
      <c r="BE51" s="80">
        <f t="shared" si="25"/>
        <v>164363.49206349207</v>
      </c>
      <c r="BF51" s="80">
        <f>'市区町村別_在宅(医科)'!BF51</f>
        <v>527</v>
      </c>
      <c r="BG51" s="80">
        <v>126</v>
      </c>
      <c r="BH51" s="80">
        <v>126</v>
      </c>
      <c r="BI51" s="55">
        <f t="shared" si="26"/>
        <v>0.23908918406072105</v>
      </c>
      <c r="BJ51" s="55">
        <f t="shared" si="27"/>
        <v>0.23908918406072105</v>
      </c>
      <c r="BK51" s="80">
        <v>16516650</v>
      </c>
      <c r="BL51" s="80">
        <v>16516650</v>
      </c>
      <c r="BM51" s="80">
        <f t="shared" si="28"/>
        <v>131084.52380952382</v>
      </c>
      <c r="BN51" s="80">
        <f t="shared" si="29"/>
        <v>131084.52380952382</v>
      </c>
      <c r="BO51" s="80">
        <f>'市区町村別_在宅(医科)'!BO51</f>
        <v>15681</v>
      </c>
      <c r="BP51" s="80">
        <f t="shared" si="52"/>
        <v>970</v>
      </c>
      <c r="BQ51" s="80">
        <f t="shared" si="52"/>
        <v>970</v>
      </c>
      <c r="BR51" s="55">
        <f t="shared" si="31"/>
        <v>6.1858299853325679E-2</v>
      </c>
      <c r="BS51" s="55">
        <f t="shared" si="32"/>
        <v>6.1858299853325679E-2</v>
      </c>
      <c r="BT51" s="80">
        <f t="shared" si="53"/>
        <v>146065240</v>
      </c>
      <c r="BU51" s="80">
        <f t="shared" si="53"/>
        <v>146061930</v>
      </c>
      <c r="BV51" s="80">
        <f t="shared" si="34"/>
        <v>150582.72164948453</v>
      </c>
      <c r="BW51" s="80">
        <f t="shared" si="35"/>
        <v>150579.30927835053</v>
      </c>
      <c r="BY51" s="95">
        <v>45</v>
      </c>
      <c r="BZ51" s="207" t="s">
        <v>42</v>
      </c>
      <c r="CA51" s="155">
        <v>14920</v>
      </c>
      <c r="CB51" s="155">
        <v>843</v>
      </c>
      <c r="CC51" s="155">
        <v>843</v>
      </c>
      <c r="CD51" s="28">
        <v>5.6501340482573728E-2</v>
      </c>
      <c r="CE51" s="28">
        <v>5.6501340482573728E-2</v>
      </c>
      <c r="CF51" s="155">
        <v>105336660</v>
      </c>
      <c r="CG51" s="155">
        <v>105336660</v>
      </c>
      <c r="CH51" s="155">
        <v>124954.51957295374</v>
      </c>
      <c r="CI51" s="155">
        <v>124954.51957295374</v>
      </c>
      <c r="CK51" s="43" t="str">
        <f t="shared" si="36"/>
        <v>茨木市</v>
      </c>
      <c r="CL51" s="91">
        <f t="shared" si="54"/>
        <v>7.1570817952205171E-2</v>
      </c>
      <c r="CM51" s="91">
        <f t="shared" si="37"/>
        <v>7.1999999999999995E-2</v>
      </c>
      <c r="CN51" s="91">
        <f t="shared" si="38"/>
        <v>6.76410692650736E-2</v>
      </c>
      <c r="CO51" s="91">
        <f t="shared" si="39"/>
        <v>6.8000000000000005E-2</v>
      </c>
      <c r="CP51" s="158">
        <f t="shared" si="40"/>
        <v>0.39999999999999897</v>
      </c>
      <c r="CQ51" s="43" t="str">
        <f t="shared" si="41"/>
        <v>城東区</v>
      </c>
      <c r="CR51" s="91">
        <f t="shared" si="55"/>
        <v>7.147970910735145E-2</v>
      </c>
      <c r="CS51" s="91">
        <f t="shared" si="42"/>
        <v>7.0999999999999994E-2</v>
      </c>
      <c r="CT51" s="91">
        <f t="shared" si="43"/>
        <v>6.7126799447840668E-2</v>
      </c>
      <c r="CU51" s="91">
        <f t="shared" si="44"/>
        <v>6.7000000000000004E-2</v>
      </c>
      <c r="CV51" s="158">
        <f t="shared" si="45"/>
        <v>0.39999999999999897</v>
      </c>
      <c r="CW51" s="44"/>
      <c r="CX51" s="91">
        <f t="shared" si="46"/>
        <v>7.4999999999999997E-2</v>
      </c>
      <c r="CY51" s="91">
        <f t="shared" si="47"/>
        <v>7.1999999999999995E-2</v>
      </c>
      <c r="CZ51" s="158">
        <f t="shared" si="48"/>
        <v>0.30000000000000027</v>
      </c>
      <c r="DA51" s="91">
        <f t="shared" si="49"/>
        <v>7.4999999999999997E-2</v>
      </c>
      <c r="DB51" s="91">
        <f t="shared" si="50"/>
        <v>7.1999999999999995E-2</v>
      </c>
      <c r="DC51" s="158">
        <f t="shared" si="51"/>
        <v>0.30000000000000027</v>
      </c>
      <c r="DD51" s="184">
        <v>0</v>
      </c>
    </row>
    <row r="52" spans="2:108" s="16" customFormat="1" ht="13.5" customHeight="1">
      <c r="B52" s="54">
        <v>46</v>
      </c>
      <c r="C52" s="207" t="s">
        <v>22</v>
      </c>
      <c r="D52" s="152">
        <f>'市区町村別_在宅(医科)'!D52</f>
        <v>19</v>
      </c>
      <c r="E52" s="80">
        <v>0</v>
      </c>
      <c r="F52" s="80">
        <v>0</v>
      </c>
      <c r="G52" s="55">
        <f t="shared" si="2"/>
        <v>0</v>
      </c>
      <c r="H52" s="55">
        <f t="shared" si="3"/>
        <v>0</v>
      </c>
      <c r="I52" s="80">
        <v>0</v>
      </c>
      <c r="J52" s="80">
        <v>0</v>
      </c>
      <c r="K52" s="80" t="str">
        <f t="shared" si="4"/>
        <v>-</v>
      </c>
      <c r="L52" s="80" t="str">
        <f t="shared" si="5"/>
        <v>-</v>
      </c>
      <c r="M52" s="155">
        <f>'市区町村別_在宅(医科)'!M52</f>
        <v>173</v>
      </c>
      <c r="N52" s="80">
        <v>25</v>
      </c>
      <c r="O52" s="80">
        <v>25</v>
      </c>
      <c r="P52" s="55">
        <f t="shared" si="6"/>
        <v>0.14450867052023122</v>
      </c>
      <c r="Q52" s="55">
        <f t="shared" si="7"/>
        <v>0.14450867052023122</v>
      </c>
      <c r="R52" s="80">
        <v>5240710</v>
      </c>
      <c r="S52" s="80">
        <v>5240710</v>
      </c>
      <c r="T52" s="80">
        <f t="shared" si="8"/>
        <v>209628.4</v>
      </c>
      <c r="U52" s="80">
        <f t="shared" si="9"/>
        <v>209628.4</v>
      </c>
      <c r="V52" s="155">
        <f>'市区町村別_在宅(医科)'!V52</f>
        <v>7170</v>
      </c>
      <c r="W52" s="80">
        <v>144</v>
      </c>
      <c r="X52" s="80">
        <v>144</v>
      </c>
      <c r="Y52" s="55">
        <f t="shared" si="10"/>
        <v>2.0083682008368201E-2</v>
      </c>
      <c r="Z52" s="55">
        <f t="shared" si="11"/>
        <v>2.0083682008368201E-2</v>
      </c>
      <c r="AA52" s="80">
        <v>24667990</v>
      </c>
      <c r="AB52" s="80">
        <v>24667990</v>
      </c>
      <c r="AC52" s="80">
        <f t="shared" si="12"/>
        <v>171305.48611111112</v>
      </c>
      <c r="AD52" s="80">
        <f t="shared" si="13"/>
        <v>171305.48611111112</v>
      </c>
      <c r="AE52" s="80">
        <f>'市区町村別_在宅(医科)'!AE52</f>
        <v>5986</v>
      </c>
      <c r="AF52" s="80">
        <v>224</v>
      </c>
      <c r="AG52" s="80">
        <v>224</v>
      </c>
      <c r="AH52" s="55">
        <f t="shared" si="14"/>
        <v>3.7420648179084533E-2</v>
      </c>
      <c r="AI52" s="55">
        <f t="shared" si="15"/>
        <v>3.7420648179084533E-2</v>
      </c>
      <c r="AJ52" s="80">
        <v>31538570</v>
      </c>
      <c r="AK52" s="80">
        <v>31515490</v>
      </c>
      <c r="AL52" s="80">
        <f t="shared" si="16"/>
        <v>140797.1875</v>
      </c>
      <c r="AM52" s="80">
        <f t="shared" si="17"/>
        <v>140694.15178571429</v>
      </c>
      <c r="AN52" s="80">
        <f>'市区町村別_在宅(医科)'!AN52</f>
        <v>4005</v>
      </c>
      <c r="AO52" s="80">
        <v>403</v>
      </c>
      <c r="AP52" s="80">
        <v>403</v>
      </c>
      <c r="AQ52" s="55">
        <f t="shared" si="18"/>
        <v>0.10062421972534331</v>
      </c>
      <c r="AR52" s="55">
        <f t="shared" si="19"/>
        <v>0.10062421972534331</v>
      </c>
      <c r="AS52" s="80">
        <v>59853400</v>
      </c>
      <c r="AT52" s="80">
        <v>59853400</v>
      </c>
      <c r="AU52" s="80">
        <f t="shared" si="20"/>
        <v>148519.6029776675</v>
      </c>
      <c r="AV52" s="80">
        <f t="shared" si="21"/>
        <v>148519.6029776675</v>
      </c>
      <c r="AW52" s="80">
        <f>'市区町村別_在宅(医科)'!AW52</f>
        <v>1970</v>
      </c>
      <c r="AX52" s="80">
        <v>344</v>
      </c>
      <c r="AY52" s="80">
        <v>344</v>
      </c>
      <c r="AZ52" s="55">
        <f t="shared" si="22"/>
        <v>0.17461928934010151</v>
      </c>
      <c r="BA52" s="55">
        <f t="shared" si="23"/>
        <v>0.17461928934010151</v>
      </c>
      <c r="BB52" s="80">
        <v>49026110</v>
      </c>
      <c r="BC52" s="80">
        <v>49023550</v>
      </c>
      <c r="BD52" s="80">
        <f t="shared" si="24"/>
        <v>142517.76162790696</v>
      </c>
      <c r="BE52" s="80">
        <f t="shared" si="25"/>
        <v>142510.31976744186</v>
      </c>
      <c r="BF52" s="80">
        <f>'市区町村別_在宅(医科)'!BF52</f>
        <v>832</v>
      </c>
      <c r="BG52" s="80">
        <v>239</v>
      </c>
      <c r="BH52" s="80">
        <v>239</v>
      </c>
      <c r="BI52" s="55">
        <f t="shared" si="26"/>
        <v>0.28725961538461536</v>
      </c>
      <c r="BJ52" s="55">
        <f t="shared" si="27"/>
        <v>0.28725961538461536</v>
      </c>
      <c r="BK52" s="80">
        <v>32148740</v>
      </c>
      <c r="BL52" s="80">
        <v>32148740</v>
      </c>
      <c r="BM52" s="80">
        <f t="shared" si="28"/>
        <v>134513.55648535566</v>
      </c>
      <c r="BN52" s="80">
        <f t="shared" si="29"/>
        <v>134513.55648535566</v>
      </c>
      <c r="BO52" s="80">
        <f>'市区町村別_在宅(医科)'!BO52</f>
        <v>20155</v>
      </c>
      <c r="BP52" s="80">
        <f t="shared" si="52"/>
        <v>1379</v>
      </c>
      <c r="BQ52" s="80">
        <f t="shared" si="52"/>
        <v>1379</v>
      </c>
      <c r="BR52" s="55">
        <f t="shared" si="31"/>
        <v>6.8419746961051853E-2</v>
      </c>
      <c r="BS52" s="55">
        <f t="shared" si="32"/>
        <v>6.8419746961051853E-2</v>
      </c>
      <c r="BT52" s="80">
        <f t="shared" si="53"/>
        <v>202475520</v>
      </c>
      <c r="BU52" s="80">
        <f t="shared" si="53"/>
        <v>202449880</v>
      </c>
      <c r="BV52" s="80">
        <f t="shared" si="34"/>
        <v>146827.78825235678</v>
      </c>
      <c r="BW52" s="80">
        <f t="shared" si="35"/>
        <v>146809.19506889049</v>
      </c>
      <c r="BY52" s="95">
        <v>46</v>
      </c>
      <c r="BZ52" s="207" t="s">
        <v>22</v>
      </c>
      <c r="CA52" s="155">
        <v>19066</v>
      </c>
      <c r="CB52" s="155">
        <v>1299</v>
      </c>
      <c r="CC52" s="155">
        <v>1299</v>
      </c>
      <c r="CD52" s="28">
        <v>6.8131752858491559E-2</v>
      </c>
      <c r="CE52" s="28">
        <v>6.8131752858491559E-2</v>
      </c>
      <c r="CF52" s="155">
        <v>184110370</v>
      </c>
      <c r="CG52" s="155">
        <v>184110370</v>
      </c>
      <c r="CH52" s="155">
        <v>141732.38645111624</v>
      </c>
      <c r="CI52" s="155">
        <v>141732.38645111624</v>
      </c>
      <c r="CK52" s="43" t="str">
        <f t="shared" si="36"/>
        <v>城東区</v>
      </c>
      <c r="CL52" s="91">
        <f t="shared" si="54"/>
        <v>7.147970910735145E-2</v>
      </c>
      <c r="CM52" s="91">
        <f t="shared" si="37"/>
        <v>7.0999999999999994E-2</v>
      </c>
      <c r="CN52" s="91">
        <f t="shared" si="38"/>
        <v>6.7126799447840668E-2</v>
      </c>
      <c r="CO52" s="91">
        <f t="shared" si="39"/>
        <v>6.7000000000000004E-2</v>
      </c>
      <c r="CP52" s="158">
        <f t="shared" si="40"/>
        <v>0.39999999999999897</v>
      </c>
      <c r="CQ52" s="43" t="str">
        <f t="shared" si="41"/>
        <v>此花区</v>
      </c>
      <c r="CR52" s="91">
        <f t="shared" si="55"/>
        <v>7.0695443645083927E-2</v>
      </c>
      <c r="CS52" s="91">
        <f t="shared" si="42"/>
        <v>7.0999999999999994E-2</v>
      </c>
      <c r="CT52" s="91">
        <f t="shared" si="43"/>
        <v>6.5601597603594602E-2</v>
      </c>
      <c r="CU52" s="91">
        <f t="shared" si="44"/>
        <v>6.6000000000000003E-2</v>
      </c>
      <c r="CV52" s="158">
        <f t="shared" si="45"/>
        <v>0.49999999999999906</v>
      </c>
      <c r="CW52" s="44"/>
      <c r="CX52" s="91">
        <f t="shared" si="46"/>
        <v>7.4999999999999997E-2</v>
      </c>
      <c r="CY52" s="91">
        <f t="shared" si="47"/>
        <v>7.1999999999999995E-2</v>
      </c>
      <c r="CZ52" s="158">
        <f t="shared" si="48"/>
        <v>0.30000000000000027</v>
      </c>
      <c r="DA52" s="91">
        <f t="shared" si="49"/>
        <v>7.4999999999999997E-2</v>
      </c>
      <c r="DB52" s="91">
        <f t="shared" si="50"/>
        <v>7.1999999999999995E-2</v>
      </c>
      <c r="DC52" s="158">
        <f t="shared" si="51"/>
        <v>0.30000000000000027</v>
      </c>
      <c r="DD52" s="184">
        <v>0</v>
      </c>
    </row>
    <row r="53" spans="2:108" s="16" customFormat="1" ht="13.5" customHeight="1">
      <c r="B53" s="54">
        <v>47</v>
      </c>
      <c r="C53" s="207" t="s">
        <v>14</v>
      </c>
      <c r="D53" s="152">
        <f>'市区町村別_在宅(医科)'!D53</f>
        <v>21</v>
      </c>
      <c r="E53" s="80">
        <v>1</v>
      </c>
      <c r="F53" s="80">
        <v>1</v>
      </c>
      <c r="G53" s="55">
        <f t="shared" si="2"/>
        <v>4.7619047619047616E-2</v>
      </c>
      <c r="H53" s="55">
        <f t="shared" si="3"/>
        <v>4.7619047619047616E-2</v>
      </c>
      <c r="I53" s="80">
        <v>134020</v>
      </c>
      <c r="J53" s="80">
        <v>134020</v>
      </c>
      <c r="K53" s="80">
        <f t="shared" si="4"/>
        <v>134020</v>
      </c>
      <c r="L53" s="80">
        <f t="shared" si="5"/>
        <v>134020</v>
      </c>
      <c r="M53" s="155">
        <f>'市区町村別_在宅(医科)'!M53</f>
        <v>178</v>
      </c>
      <c r="N53" s="80">
        <v>15</v>
      </c>
      <c r="O53" s="80">
        <v>15</v>
      </c>
      <c r="P53" s="55">
        <f t="shared" si="6"/>
        <v>8.4269662921348312E-2</v>
      </c>
      <c r="Q53" s="55">
        <f t="shared" si="7"/>
        <v>8.4269662921348312E-2</v>
      </c>
      <c r="R53" s="80">
        <v>1779610</v>
      </c>
      <c r="S53" s="80">
        <v>1779610</v>
      </c>
      <c r="T53" s="80">
        <f t="shared" si="8"/>
        <v>118640.66666666667</v>
      </c>
      <c r="U53" s="80">
        <f t="shared" si="9"/>
        <v>118640.66666666667</v>
      </c>
      <c r="V53" s="155">
        <f>'市区町村別_在宅(医科)'!V53</f>
        <v>15305</v>
      </c>
      <c r="W53" s="80">
        <v>292</v>
      </c>
      <c r="X53" s="80">
        <v>291</v>
      </c>
      <c r="Y53" s="55">
        <f t="shared" si="10"/>
        <v>1.907873244037896E-2</v>
      </c>
      <c r="Z53" s="55">
        <f t="shared" si="11"/>
        <v>1.9013394315583142E-2</v>
      </c>
      <c r="AA53" s="80">
        <v>35614850</v>
      </c>
      <c r="AB53" s="80">
        <v>35560900</v>
      </c>
      <c r="AC53" s="80">
        <f t="shared" si="12"/>
        <v>121968.66438356164</v>
      </c>
      <c r="AD53" s="80">
        <f t="shared" si="13"/>
        <v>122202.40549828179</v>
      </c>
      <c r="AE53" s="80">
        <f>'市区町村別_在宅(医科)'!AE53</f>
        <v>13119</v>
      </c>
      <c r="AF53" s="80">
        <v>524</v>
      </c>
      <c r="AG53" s="80">
        <v>524</v>
      </c>
      <c r="AH53" s="55">
        <f t="shared" si="14"/>
        <v>3.9942068755240492E-2</v>
      </c>
      <c r="AI53" s="55">
        <f t="shared" si="15"/>
        <v>3.9942068755240492E-2</v>
      </c>
      <c r="AJ53" s="80">
        <v>60963510</v>
      </c>
      <c r="AK53" s="80">
        <v>60963510</v>
      </c>
      <c r="AL53" s="80">
        <f t="shared" si="16"/>
        <v>116342.57633587786</v>
      </c>
      <c r="AM53" s="80">
        <f t="shared" si="17"/>
        <v>116342.57633587786</v>
      </c>
      <c r="AN53" s="80">
        <f>'市区町村別_在宅(医科)'!AN53</f>
        <v>7716</v>
      </c>
      <c r="AO53" s="80">
        <v>736</v>
      </c>
      <c r="AP53" s="80">
        <v>735</v>
      </c>
      <c r="AQ53" s="55">
        <f t="shared" si="18"/>
        <v>9.5386210471747016E-2</v>
      </c>
      <c r="AR53" s="55">
        <f t="shared" si="19"/>
        <v>9.5256609642301704E-2</v>
      </c>
      <c r="AS53" s="80">
        <v>85170520</v>
      </c>
      <c r="AT53" s="80">
        <v>85115460</v>
      </c>
      <c r="AU53" s="80">
        <f t="shared" si="20"/>
        <v>115720.81521739131</v>
      </c>
      <c r="AV53" s="80">
        <f t="shared" si="21"/>
        <v>115803.3469387755</v>
      </c>
      <c r="AW53" s="80">
        <f>'市区町村別_在宅(医科)'!AW53</f>
        <v>3367</v>
      </c>
      <c r="AX53" s="80">
        <v>576</v>
      </c>
      <c r="AY53" s="80">
        <v>575</v>
      </c>
      <c r="AZ53" s="55">
        <f t="shared" si="22"/>
        <v>0.17107217107217107</v>
      </c>
      <c r="BA53" s="55">
        <f t="shared" si="23"/>
        <v>0.17077517077517076</v>
      </c>
      <c r="BB53" s="80">
        <v>63016630</v>
      </c>
      <c r="BC53" s="80">
        <v>63004560</v>
      </c>
      <c r="BD53" s="80">
        <f t="shared" si="24"/>
        <v>109403.87152777778</v>
      </c>
      <c r="BE53" s="80">
        <f t="shared" si="25"/>
        <v>109573.14782608696</v>
      </c>
      <c r="BF53" s="80">
        <f>'市区町村別_在宅(医科)'!BF53</f>
        <v>1124</v>
      </c>
      <c r="BG53" s="80">
        <v>289</v>
      </c>
      <c r="BH53" s="80">
        <v>288</v>
      </c>
      <c r="BI53" s="55">
        <f t="shared" si="26"/>
        <v>0.25711743772241991</v>
      </c>
      <c r="BJ53" s="55">
        <f t="shared" si="27"/>
        <v>0.25622775800711745</v>
      </c>
      <c r="BK53" s="80">
        <v>32197000</v>
      </c>
      <c r="BL53" s="80">
        <v>32164940</v>
      </c>
      <c r="BM53" s="80">
        <f t="shared" si="28"/>
        <v>111408.30449826989</v>
      </c>
      <c r="BN53" s="80">
        <f t="shared" si="29"/>
        <v>111683.81944444444</v>
      </c>
      <c r="BO53" s="80">
        <f>'市区町村別_在宅(医科)'!BO53</f>
        <v>40830</v>
      </c>
      <c r="BP53" s="80">
        <f t="shared" si="52"/>
        <v>2433</v>
      </c>
      <c r="BQ53" s="80">
        <f t="shared" si="52"/>
        <v>2429</v>
      </c>
      <c r="BR53" s="55">
        <f t="shared" si="31"/>
        <v>5.9588537839823659E-2</v>
      </c>
      <c r="BS53" s="55">
        <f t="shared" si="32"/>
        <v>5.9490570658829289E-2</v>
      </c>
      <c r="BT53" s="80">
        <f t="shared" si="53"/>
        <v>278876140</v>
      </c>
      <c r="BU53" s="80">
        <f t="shared" si="53"/>
        <v>278723000</v>
      </c>
      <c r="BV53" s="80">
        <f t="shared" si="34"/>
        <v>114622.33456637895</v>
      </c>
      <c r="BW53" s="80">
        <f t="shared" si="35"/>
        <v>114748.04446274186</v>
      </c>
      <c r="BY53" s="95">
        <v>47</v>
      </c>
      <c r="BZ53" s="207" t="s">
        <v>14</v>
      </c>
      <c r="CA53" s="155">
        <v>38675</v>
      </c>
      <c r="CB53" s="155">
        <v>2249</v>
      </c>
      <c r="CC53" s="155">
        <v>2249</v>
      </c>
      <c r="CD53" s="28">
        <v>5.8151260504201684E-2</v>
      </c>
      <c r="CE53" s="28">
        <v>5.8151260504201684E-2</v>
      </c>
      <c r="CF53" s="155">
        <v>257887730</v>
      </c>
      <c r="CG53" s="155">
        <v>257807170</v>
      </c>
      <c r="CH53" s="155">
        <v>114667.73232547799</v>
      </c>
      <c r="CI53" s="155">
        <v>114631.9119608715</v>
      </c>
      <c r="CK53" s="43" t="str">
        <f t="shared" si="36"/>
        <v>此花区</v>
      </c>
      <c r="CL53" s="91">
        <f t="shared" si="54"/>
        <v>7.0695443645083927E-2</v>
      </c>
      <c r="CM53" s="91">
        <f t="shared" si="37"/>
        <v>7.0999999999999994E-2</v>
      </c>
      <c r="CN53" s="91">
        <f t="shared" si="38"/>
        <v>6.5601597603594602E-2</v>
      </c>
      <c r="CO53" s="91">
        <f t="shared" si="39"/>
        <v>6.6000000000000003E-2</v>
      </c>
      <c r="CP53" s="158">
        <f t="shared" si="40"/>
        <v>0.49999999999999906</v>
      </c>
      <c r="CQ53" s="43" t="str">
        <f t="shared" si="41"/>
        <v>箕面市</v>
      </c>
      <c r="CR53" s="91">
        <f t="shared" si="55"/>
        <v>7.0515767215224789E-2</v>
      </c>
      <c r="CS53" s="91">
        <f t="shared" si="42"/>
        <v>7.0999999999999994E-2</v>
      </c>
      <c r="CT53" s="91">
        <f t="shared" si="43"/>
        <v>7.3347006543607776E-2</v>
      </c>
      <c r="CU53" s="91">
        <f t="shared" si="44"/>
        <v>7.2999999999999995E-2</v>
      </c>
      <c r="CV53" s="158">
        <f t="shared" si="45"/>
        <v>-0.20000000000000018</v>
      </c>
      <c r="CW53" s="44"/>
      <c r="CX53" s="91">
        <f t="shared" si="46"/>
        <v>7.4999999999999997E-2</v>
      </c>
      <c r="CY53" s="91">
        <f t="shared" si="47"/>
        <v>7.1999999999999995E-2</v>
      </c>
      <c r="CZ53" s="158">
        <f t="shared" si="48"/>
        <v>0.30000000000000027</v>
      </c>
      <c r="DA53" s="91">
        <f t="shared" si="49"/>
        <v>7.4999999999999997E-2</v>
      </c>
      <c r="DB53" s="91">
        <f t="shared" si="50"/>
        <v>7.1999999999999995E-2</v>
      </c>
      <c r="DC53" s="158">
        <f t="shared" si="51"/>
        <v>0.30000000000000027</v>
      </c>
      <c r="DD53" s="184">
        <v>0</v>
      </c>
    </row>
    <row r="54" spans="2:108" s="16" customFormat="1" ht="13.5" customHeight="1">
      <c r="B54" s="54">
        <v>48</v>
      </c>
      <c r="C54" s="207" t="s">
        <v>23</v>
      </c>
      <c r="D54" s="152">
        <f>'市区町村別_在宅(医科)'!D54</f>
        <v>10</v>
      </c>
      <c r="E54" s="80">
        <v>0</v>
      </c>
      <c r="F54" s="80">
        <v>0</v>
      </c>
      <c r="G54" s="55">
        <f t="shared" si="2"/>
        <v>0</v>
      </c>
      <c r="H54" s="55">
        <f t="shared" si="3"/>
        <v>0</v>
      </c>
      <c r="I54" s="80">
        <v>0</v>
      </c>
      <c r="J54" s="80">
        <v>0</v>
      </c>
      <c r="K54" s="80" t="str">
        <f t="shared" si="4"/>
        <v>-</v>
      </c>
      <c r="L54" s="80" t="str">
        <f t="shared" si="5"/>
        <v>-</v>
      </c>
      <c r="M54" s="155">
        <f>'市区町村別_在宅(医科)'!M54</f>
        <v>74</v>
      </c>
      <c r="N54" s="80">
        <v>5</v>
      </c>
      <c r="O54" s="80">
        <v>5</v>
      </c>
      <c r="P54" s="55">
        <f t="shared" si="6"/>
        <v>6.7567567567567571E-2</v>
      </c>
      <c r="Q54" s="55">
        <f t="shared" si="7"/>
        <v>6.7567567567567571E-2</v>
      </c>
      <c r="R54" s="80">
        <v>1085840</v>
      </c>
      <c r="S54" s="80">
        <v>1085840</v>
      </c>
      <c r="T54" s="80">
        <f t="shared" si="8"/>
        <v>217168</v>
      </c>
      <c r="U54" s="80">
        <f t="shared" si="9"/>
        <v>217168</v>
      </c>
      <c r="V54" s="155">
        <f>'市区町村別_在宅(医科)'!V54</f>
        <v>8088</v>
      </c>
      <c r="W54" s="80">
        <v>136</v>
      </c>
      <c r="X54" s="80">
        <v>135</v>
      </c>
      <c r="Y54" s="55">
        <f t="shared" si="10"/>
        <v>1.6815034619188922E-2</v>
      </c>
      <c r="Z54" s="55">
        <f t="shared" si="11"/>
        <v>1.669139465875371E-2</v>
      </c>
      <c r="AA54" s="80">
        <v>16986800</v>
      </c>
      <c r="AB54" s="80">
        <v>16967680</v>
      </c>
      <c r="AC54" s="80">
        <f t="shared" si="12"/>
        <v>124902.94117647059</v>
      </c>
      <c r="AD54" s="80">
        <f t="shared" si="13"/>
        <v>125686.51851851853</v>
      </c>
      <c r="AE54" s="80">
        <f>'市区町村別_在宅(医科)'!AE54</f>
        <v>6561</v>
      </c>
      <c r="AF54" s="80">
        <v>258</v>
      </c>
      <c r="AG54" s="80">
        <v>257</v>
      </c>
      <c r="AH54" s="55">
        <f t="shared" si="14"/>
        <v>3.9323273891175126E-2</v>
      </c>
      <c r="AI54" s="55">
        <f t="shared" si="15"/>
        <v>3.917085810089925E-2</v>
      </c>
      <c r="AJ54" s="80">
        <v>36383240</v>
      </c>
      <c r="AK54" s="80">
        <v>36309970</v>
      </c>
      <c r="AL54" s="80">
        <f t="shared" si="16"/>
        <v>141020.31007751939</v>
      </c>
      <c r="AM54" s="80">
        <f t="shared" si="17"/>
        <v>141283.92996108948</v>
      </c>
      <c r="AN54" s="80">
        <f>'市区町村別_在宅(医科)'!AN54</f>
        <v>4190</v>
      </c>
      <c r="AO54" s="80">
        <v>398</v>
      </c>
      <c r="AP54" s="80">
        <v>398</v>
      </c>
      <c r="AQ54" s="55">
        <f t="shared" si="18"/>
        <v>9.4988066825775652E-2</v>
      </c>
      <c r="AR54" s="55">
        <f t="shared" si="19"/>
        <v>9.4988066825775652E-2</v>
      </c>
      <c r="AS54" s="80">
        <v>56233600</v>
      </c>
      <c r="AT54" s="80">
        <v>56233600</v>
      </c>
      <c r="AU54" s="80">
        <f t="shared" si="20"/>
        <v>141290.45226130652</v>
      </c>
      <c r="AV54" s="80">
        <f t="shared" si="21"/>
        <v>141290.45226130652</v>
      </c>
      <c r="AW54" s="80">
        <f>'市区町村別_在宅(医科)'!AW54</f>
        <v>2106</v>
      </c>
      <c r="AX54" s="80">
        <v>445</v>
      </c>
      <c r="AY54" s="80">
        <v>445</v>
      </c>
      <c r="AZ54" s="55">
        <f t="shared" si="22"/>
        <v>0.21130104463437796</v>
      </c>
      <c r="BA54" s="55">
        <f t="shared" si="23"/>
        <v>0.21130104463437796</v>
      </c>
      <c r="BB54" s="80">
        <v>64225530</v>
      </c>
      <c r="BC54" s="80">
        <v>64225530</v>
      </c>
      <c r="BD54" s="80">
        <f t="shared" si="24"/>
        <v>144327.03370786516</v>
      </c>
      <c r="BE54" s="80">
        <f t="shared" si="25"/>
        <v>144327.03370786516</v>
      </c>
      <c r="BF54" s="80">
        <f>'市区町村別_在宅(医科)'!BF54</f>
        <v>894</v>
      </c>
      <c r="BG54" s="80">
        <v>285</v>
      </c>
      <c r="BH54" s="80">
        <v>285</v>
      </c>
      <c r="BI54" s="55">
        <f t="shared" si="26"/>
        <v>0.31879194630872482</v>
      </c>
      <c r="BJ54" s="55">
        <f t="shared" si="27"/>
        <v>0.31879194630872482</v>
      </c>
      <c r="BK54" s="80">
        <v>39148320</v>
      </c>
      <c r="BL54" s="80">
        <v>39148320</v>
      </c>
      <c r="BM54" s="80">
        <f t="shared" si="28"/>
        <v>137362.52631578947</v>
      </c>
      <c r="BN54" s="80">
        <f t="shared" si="29"/>
        <v>137362.52631578947</v>
      </c>
      <c r="BO54" s="80">
        <f>'市区町村別_在宅(医科)'!BO54</f>
        <v>21923</v>
      </c>
      <c r="BP54" s="80">
        <f t="shared" si="52"/>
        <v>1527</v>
      </c>
      <c r="BQ54" s="80">
        <f t="shared" si="52"/>
        <v>1525</v>
      </c>
      <c r="BR54" s="55">
        <f t="shared" si="31"/>
        <v>6.9652875975003414E-2</v>
      </c>
      <c r="BS54" s="55">
        <f t="shared" si="32"/>
        <v>6.9561647584728367E-2</v>
      </c>
      <c r="BT54" s="80">
        <f t="shared" si="53"/>
        <v>214063330</v>
      </c>
      <c r="BU54" s="80">
        <f t="shared" si="53"/>
        <v>213970940</v>
      </c>
      <c r="BV54" s="80">
        <f t="shared" si="34"/>
        <v>140185.54682383759</v>
      </c>
      <c r="BW54" s="80">
        <f t="shared" si="35"/>
        <v>140308.8131147541</v>
      </c>
      <c r="BY54" s="95">
        <v>48</v>
      </c>
      <c r="BZ54" s="207" t="s">
        <v>23</v>
      </c>
      <c r="CA54" s="155">
        <v>20759</v>
      </c>
      <c r="CB54" s="155">
        <v>1443</v>
      </c>
      <c r="CC54" s="155">
        <v>1442</v>
      </c>
      <c r="CD54" s="28">
        <v>6.9512018883375881E-2</v>
      </c>
      <c r="CE54" s="28">
        <v>6.9463847006117824E-2</v>
      </c>
      <c r="CF54" s="155">
        <v>188885440</v>
      </c>
      <c r="CG54" s="155">
        <v>188862630</v>
      </c>
      <c r="CH54" s="155">
        <v>130897.74081774082</v>
      </c>
      <c r="CI54" s="155">
        <v>130972.69764216366</v>
      </c>
      <c r="CK54" s="43" t="str">
        <f t="shared" si="36"/>
        <v>高槻市</v>
      </c>
      <c r="CL54" s="91">
        <f t="shared" si="54"/>
        <v>7.0166868884231751E-2</v>
      </c>
      <c r="CM54" s="91">
        <f t="shared" si="37"/>
        <v>7.0000000000000007E-2</v>
      </c>
      <c r="CN54" s="91">
        <f t="shared" si="38"/>
        <v>6.5994970551254056E-2</v>
      </c>
      <c r="CO54" s="91">
        <f t="shared" si="39"/>
        <v>6.6000000000000003E-2</v>
      </c>
      <c r="CP54" s="158">
        <f t="shared" si="40"/>
        <v>0.40000000000000036</v>
      </c>
      <c r="CQ54" s="43" t="str">
        <f t="shared" si="41"/>
        <v>高槻市</v>
      </c>
      <c r="CR54" s="91">
        <f t="shared" si="55"/>
        <v>7.0151111671367575E-2</v>
      </c>
      <c r="CS54" s="91">
        <f t="shared" si="42"/>
        <v>7.0000000000000007E-2</v>
      </c>
      <c r="CT54" s="91">
        <f t="shared" si="43"/>
        <v>6.5994970551254056E-2</v>
      </c>
      <c r="CU54" s="91">
        <f t="shared" si="44"/>
        <v>6.6000000000000003E-2</v>
      </c>
      <c r="CV54" s="158">
        <f t="shared" si="45"/>
        <v>0.40000000000000036</v>
      </c>
      <c r="CW54" s="44"/>
      <c r="CX54" s="91">
        <f t="shared" si="46"/>
        <v>7.4999999999999997E-2</v>
      </c>
      <c r="CY54" s="91">
        <f t="shared" si="47"/>
        <v>7.1999999999999995E-2</v>
      </c>
      <c r="CZ54" s="158">
        <f t="shared" si="48"/>
        <v>0.30000000000000027</v>
      </c>
      <c r="DA54" s="91">
        <f t="shared" si="49"/>
        <v>7.4999999999999997E-2</v>
      </c>
      <c r="DB54" s="91">
        <f t="shared" si="50"/>
        <v>7.1999999999999995E-2</v>
      </c>
      <c r="DC54" s="158">
        <f t="shared" si="51"/>
        <v>0.30000000000000027</v>
      </c>
      <c r="DD54" s="184">
        <v>0</v>
      </c>
    </row>
    <row r="55" spans="2:108" s="16" customFormat="1" ht="13.5" customHeight="1">
      <c r="B55" s="54">
        <v>49</v>
      </c>
      <c r="C55" s="207" t="s">
        <v>24</v>
      </c>
      <c r="D55" s="152">
        <f>'市区町村別_在宅(医科)'!D55</f>
        <v>11</v>
      </c>
      <c r="E55" s="80">
        <v>2</v>
      </c>
      <c r="F55" s="80">
        <v>2</v>
      </c>
      <c r="G55" s="55">
        <f t="shared" si="2"/>
        <v>0.18181818181818182</v>
      </c>
      <c r="H55" s="55">
        <f t="shared" si="3"/>
        <v>0.18181818181818182</v>
      </c>
      <c r="I55" s="80">
        <v>199990</v>
      </c>
      <c r="J55" s="80">
        <v>199990</v>
      </c>
      <c r="K55" s="80">
        <f t="shared" si="4"/>
        <v>99995</v>
      </c>
      <c r="L55" s="80">
        <f t="shared" si="5"/>
        <v>99995</v>
      </c>
      <c r="M55" s="155">
        <f>'市区町村別_在宅(医科)'!M55</f>
        <v>42</v>
      </c>
      <c r="N55" s="80">
        <v>7</v>
      </c>
      <c r="O55" s="80">
        <v>7</v>
      </c>
      <c r="P55" s="55">
        <f t="shared" si="6"/>
        <v>0.16666666666666666</v>
      </c>
      <c r="Q55" s="55">
        <f t="shared" si="7"/>
        <v>0.16666666666666666</v>
      </c>
      <c r="R55" s="80">
        <v>1030240</v>
      </c>
      <c r="S55" s="80">
        <v>1030240</v>
      </c>
      <c r="T55" s="80">
        <f t="shared" si="8"/>
        <v>147177.14285714287</v>
      </c>
      <c r="U55" s="80">
        <f t="shared" si="9"/>
        <v>147177.14285714287</v>
      </c>
      <c r="V55" s="155">
        <f>'市区町村別_在宅(医科)'!V55</f>
        <v>7795</v>
      </c>
      <c r="W55" s="80">
        <v>173</v>
      </c>
      <c r="X55" s="80">
        <v>173</v>
      </c>
      <c r="Y55" s="55">
        <f t="shared" si="10"/>
        <v>2.2193713919178962E-2</v>
      </c>
      <c r="Z55" s="55">
        <f t="shared" si="11"/>
        <v>2.2193713919178962E-2</v>
      </c>
      <c r="AA55" s="80">
        <v>23061030</v>
      </c>
      <c r="AB55" s="80">
        <v>23061030</v>
      </c>
      <c r="AC55" s="80">
        <f t="shared" si="12"/>
        <v>133300.7514450867</v>
      </c>
      <c r="AD55" s="80">
        <f t="shared" si="13"/>
        <v>133300.7514450867</v>
      </c>
      <c r="AE55" s="80">
        <f>'市区町村別_在宅(医科)'!AE55</f>
        <v>7162</v>
      </c>
      <c r="AF55" s="80">
        <v>358</v>
      </c>
      <c r="AG55" s="80">
        <v>358</v>
      </c>
      <c r="AH55" s="55">
        <f t="shared" si="14"/>
        <v>4.9986037419715162E-2</v>
      </c>
      <c r="AI55" s="55">
        <f t="shared" si="15"/>
        <v>4.9986037419715162E-2</v>
      </c>
      <c r="AJ55" s="80">
        <v>49999960</v>
      </c>
      <c r="AK55" s="80">
        <v>49999960</v>
      </c>
      <c r="AL55" s="80">
        <f t="shared" si="16"/>
        <v>139664.69273743016</v>
      </c>
      <c r="AM55" s="80">
        <f t="shared" si="17"/>
        <v>139664.69273743016</v>
      </c>
      <c r="AN55" s="80">
        <f>'市区町村別_在宅(医科)'!AN55</f>
        <v>4347</v>
      </c>
      <c r="AO55" s="80">
        <v>486</v>
      </c>
      <c r="AP55" s="80">
        <v>486</v>
      </c>
      <c r="AQ55" s="55">
        <f t="shared" si="18"/>
        <v>0.11180124223602485</v>
      </c>
      <c r="AR55" s="55">
        <f t="shared" si="19"/>
        <v>0.11180124223602485</v>
      </c>
      <c r="AS55" s="80">
        <v>61781120</v>
      </c>
      <c r="AT55" s="80">
        <v>61781120</v>
      </c>
      <c r="AU55" s="80">
        <f t="shared" si="20"/>
        <v>127121.64609053498</v>
      </c>
      <c r="AV55" s="80">
        <f t="shared" si="21"/>
        <v>127121.64609053498</v>
      </c>
      <c r="AW55" s="80">
        <f>'市区町村別_在宅(医科)'!AW55</f>
        <v>1882</v>
      </c>
      <c r="AX55" s="80">
        <v>330</v>
      </c>
      <c r="AY55" s="80">
        <v>330</v>
      </c>
      <c r="AZ55" s="55">
        <f t="shared" si="22"/>
        <v>0.17534537725823593</v>
      </c>
      <c r="BA55" s="55">
        <f t="shared" si="23"/>
        <v>0.17534537725823593</v>
      </c>
      <c r="BB55" s="80">
        <v>42032990</v>
      </c>
      <c r="BC55" s="80">
        <v>42032990</v>
      </c>
      <c r="BD55" s="80">
        <f t="shared" si="24"/>
        <v>127372.69696969698</v>
      </c>
      <c r="BE55" s="80">
        <f t="shared" si="25"/>
        <v>127372.69696969698</v>
      </c>
      <c r="BF55" s="80">
        <f>'市区町村別_在宅(医科)'!BF55</f>
        <v>704</v>
      </c>
      <c r="BG55" s="80">
        <v>172</v>
      </c>
      <c r="BH55" s="80">
        <v>172</v>
      </c>
      <c r="BI55" s="55">
        <f t="shared" si="26"/>
        <v>0.24431818181818182</v>
      </c>
      <c r="BJ55" s="55">
        <f t="shared" si="27"/>
        <v>0.24431818181818182</v>
      </c>
      <c r="BK55" s="80">
        <v>21747040</v>
      </c>
      <c r="BL55" s="80">
        <v>21747040</v>
      </c>
      <c r="BM55" s="80">
        <f t="shared" si="28"/>
        <v>126436.27906976744</v>
      </c>
      <c r="BN55" s="80">
        <f t="shared" si="29"/>
        <v>126436.27906976744</v>
      </c>
      <c r="BO55" s="80">
        <f>'市区町村別_在宅(医科)'!BO55</f>
        <v>21943</v>
      </c>
      <c r="BP55" s="80">
        <f t="shared" si="52"/>
        <v>1528</v>
      </c>
      <c r="BQ55" s="80">
        <f t="shared" si="52"/>
        <v>1528</v>
      </c>
      <c r="BR55" s="55">
        <f t="shared" si="31"/>
        <v>6.9634963314040926E-2</v>
      </c>
      <c r="BS55" s="55">
        <f t="shared" si="32"/>
        <v>6.9634963314040926E-2</v>
      </c>
      <c r="BT55" s="80">
        <f t="shared" si="53"/>
        <v>199852370</v>
      </c>
      <c r="BU55" s="80">
        <f t="shared" si="53"/>
        <v>199852370</v>
      </c>
      <c r="BV55" s="80">
        <f t="shared" si="34"/>
        <v>130793.43586387434</v>
      </c>
      <c r="BW55" s="80">
        <f t="shared" si="35"/>
        <v>130793.43586387434</v>
      </c>
      <c r="BY55" s="95">
        <v>49</v>
      </c>
      <c r="BZ55" s="207" t="s">
        <v>24</v>
      </c>
      <c r="CA55" s="155">
        <v>20958</v>
      </c>
      <c r="CB55" s="155">
        <v>1373</v>
      </c>
      <c r="CC55" s="155">
        <v>1373</v>
      </c>
      <c r="CD55" s="28">
        <v>6.5511976333619618E-2</v>
      </c>
      <c r="CE55" s="28">
        <v>6.5511976333619618E-2</v>
      </c>
      <c r="CF55" s="155">
        <v>171222980</v>
      </c>
      <c r="CG55" s="155">
        <v>171217410</v>
      </c>
      <c r="CH55" s="155">
        <v>124707.19592134013</v>
      </c>
      <c r="CI55" s="155">
        <v>124703.13911143481</v>
      </c>
      <c r="CK55" s="43" t="str">
        <f t="shared" si="36"/>
        <v>浪速区</v>
      </c>
      <c r="CL55" s="91">
        <f t="shared" si="54"/>
        <v>6.9759948445303685E-2</v>
      </c>
      <c r="CM55" s="91">
        <f t="shared" si="37"/>
        <v>7.0000000000000007E-2</v>
      </c>
      <c r="CN55" s="91">
        <f t="shared" si="38"/>
        <v>6.3100137174211243E-2</v>
      </c>
      <c r="CO55" s="91">
        <f t="shared" si="39"/>
        <v>6.3E-2</v>
      </c>
      <c r="CP55" s="158">
        <f t="shared" si="40"/>
        <v>0.70000000000000062</v>
      </c>
      <c r="CQ55" s="43" t="str">
        <f t="shared" si="41"/>
        <v>浪速区</v>
      </c>
      <c r="CR55" s="91">
        <f t="shared" si="55"/>
        <v>6.9759948445303685E-2</v>
      </c>
      <c r="CS55" s="91">
        <f t="shared" si="42"/>
        <v>7.0000000000000007E-2</v>
      </c>
      <c r="CT55" s="91">
        <f t="shared" si="43"/>
        <v>6.3100137174211243E-2</v>
      </c>
      <c r="CU55" s="91">
        <f t="shared" si="44"/>
        <v>6.3E-2</v>
      </c>
      <c r="CV55" s="158">
        <f t="shared" si="45"/>
        <v>0.70000000000000062</v>
      </c>
      <c r="CW55" s="44"/>
      <c r="CX55" s="91">
        <f t="shared" si="46"/>
        <v>7.4999999999999997E-2</v>
      </c>
      <c r="CY55" s="91">
        <f t="shared" si="47"/>
        <v>7.1999999999999995E-2</v>
      </c>
      <c r="CZ55" s="158">
        <f t="shared" si="48"/>
        <v>0.30000000000000027</v>
      </c>
      <c r="DA55" s="91">
        <f t="shared" si="49"/>
        <v>7.4999999999999997E-2</v>
      </c>
      <c r="DB55" s="91">
        <f t="shared" si="50"/>
        <v>7.1999999999999995E-2</v>
      </c>
      <c r="DC55" s="158">
        <f t="shared" si="51"/>
        <v>0.30000000000000027</v>
      </c>
      <c r="DD55" s="184">
        <v>0</v>
      </c>
    </row>
    <row r="56" spans="2:108" s="16" customFormat="1" ht="13.5" customHeight="1">
      <c r="B56" s="54">
        <v>50</v>
      </c>
      <c r="C56" s="207" t="s">
        <v>15</v>
      </c>
      <c r="D56" s="152">
        <f>'市区町村別_在宅(医科)'!D56</f>
        <v>13</v>
      </c>
      <c r="E56" s="80">
        <v>2</v>
      </c>
      <c r="F56" s="80">
        <v>2</v>
      </c>
      <c r="G56" s="55">
        <f t="shared" si="2"/>
        <v>0.15384615384615385</v>
      </c>
      <c r="H56" s="55">
        <f t="shared" si="3"/>
        <v>0.15384615384615385</v>
      </c>
      <c r="I56" s="80">
        <v>501760</v>
      </c>
      <c r="J56" s="80">
        <v>501760</v>
      </c>
      <c r="K56" s="80">
        <f t="shared" si="4"/>
        <v>250880</v>
      </c>
      <c r="L56" s="80">
        <f t="shared" si="5"/>
        <v>250880</v>
      </c>
      <c r="M56" s="155">
        <f>'市区町村別_在宅(医科)'!M56</f>
        <v>115</v>
      </c>
      <c r="N56" s="80">
        <v>15</v>
      </c>
      <c r="O56" s="80">
        <v>15</v>
      </c>
      <c r="P56" s="55">
        <f t="shared" si="6"/>
        <v>0.13043478260869565</v>
      </c>
      <c r="Q56" s="55">
        <f t="shared" si="7"/>
        <v>0.13043478260869565</v>
      </c>
      <c r="R56" s="80">
        <v>3372970</v>
      </c>
      <c r="S56" s="80">
        <v>3372970</v>
      </c>
      <c r="T56" s="80">
        <f t="shared" si="8"/>
        <v>224864.66666666666</v>
      </c>
      <c r="U56" s="80">
        <f t="shared" si="9"/>
        <v>224864.66666666666</v>
      </c>
      <c r="V56" s="155">
        <f>'市区町村別_在宅(医科)'!V56</f>
        <v>7404</v>
      </c>
      <c r="W56" s="80">
        <v>151</v>
      </c>
      <c r="X56" s="80">
        <v>151</v>
      </c>
      <c r="Y56" s="55">
        <f t="shared" si="10"/>
        <v>2.0394381415451107E-2</v>
      </c>
      <c r="Z56" s="55">
        <f t="shared" si="11"/>
        <v>2.0394381415451107E-2</v>
      </c>
      <c r="AA56" s="80">
        <v>21491600</v>
      </c>
      <c r="AB56" s="80">
        <v>21491600</v>
      </c>
      <c r="AC56" s="80">
        <f t="shared" si="12"/>
        <v>142328.47682119205</v>
      </c>
      <c r="AD56" s="80">
        <f t="shared" si="13"/>
        <v>142328.47682119205</v>
      </c>
      <c r="AE56" s="80">
        <f>'市区町村別_在宅(医科)'!AE56</f>
        <v>6490</v>
      </c>
      <c r="AF56" s="80">
        <v>269</v>
      </c>
      <c r="AG56" s="80">
        <v>269</v>
      </c>
      <c r="AH56" s="55">
        <f t="shared" si="14"/>
        <v>4.1448382126348229E-2</v>
      </c>
      <c r="AI56" s="55">
        <f t="shared" si="15"/>
        <v>4.1448382126348229E-2</v>
      </c>
      <c r="AJ56" s="80">
        <v>41878290</v>
      </c>
      <c r="AK56" s="80">
        <v>41870370</v>
      </c>
      <c r="AL56" s="80">
        <f t="shared" si="16"/>
        <v>155681.37546468401</v>
      </c>
      <c r="AM56" s="80">
        <f t="shared" si="17"/>
        <v>155651.93308550186</v>
      </c>
      <c r="AN56" s="80">
        <f>'市区町村別_在宅(医科)'!AN56</f>
        <v>3750</v>
      </c>
      <c r="AO56" s="80">
        <v>377</v>
      </c>
      <c r="AP56" s="80">
        <v>377</v>
      </c>
      <c r="AQ56" s="55">
        <f t="shared" si="18"/>
        <v>0.10053333333333334</v>
      </c>
      <c r="AR56" s="55">
        <f t="shared" si="19"/>
        <v>0.10053333333333334</v>
      </c>
      <c r="AS56" s="80">
        <v>57850120</v>
      </c>
      <c r="AT56" s="80">
        <v>57850120</v>
      </c>
      <c r="AU56" s="80">
        <f t="shared" si="20"/>
        <v>153448.59416445624</v>
      </c>
      <c r="AV56" s="80">
        <f t="shared" si="21"/>
        <v>153448.59416445624</v>
      </c>
      <c r="AW56" s="80">
        <f>'市区町村別_在宅(医科)'!AW56</f>
        <v>1582</v>
      </c>
      <c r="AX56" s="80">
        <v>291</v>
      </c>
      <c r="AY56" s="80">
        <v>291</v>
      </c>
      <c r="AZ56" s="55">
        <f t="shared" si="22"/>
        <v>0.18394437420986093</v>
      </c>
      <c r="BA56" s="55">
        <f t="shared" si="23"/>
        <v>0.18394437420986093</v>
      </c>
      <c r="BB56" s="80">
        <v>42852750</v>
      </c>
      <c r="BC56" s="80">
        <v>42845590</v>
      </c>
      <c r="BD56" s="80">
        <f t="shared" si="24"/>
        <v>147260.30927835053</v>
      </c>
      <c r="BE56" s="80">
        <f t="shared" si="25"/>
        <v>147235.70446735396</v>
      </c>
      <c r="BF56" s="80">
        <f>'市区町村別_在宅(医科)'!BF56</f>
        <v>554</v>
      </c>
      <c r="BG56" s="80">
        <v>142</v>
      </c>
      <c r="BH56" s="80">
        <v>142</v>
      </c>
      <c r="BI56" s="55">
        <f t="shared" si="26"/>
        <v>0.2563176895306859</v>
      </c>
      <c r="BJ56" s="55">
        <f t="shared" si="27"/>
        <v>0.2563176895306859</v>
      </c>
      <c r="BK56" s="80">
        <v>21557320</v>
      </c>
      <c r="BL56" s="80">
        <v>21557320</v>
      </c>
      <c r="BM56" s="80">
        <f t="shared" si="28"/>
        <v>151812.11267605633</v>
      </c>
      <c r="BN56" s="80">
        <f t="shared" si="29"/>
        <v>151812.11267605633</v>
      </c>
      <c r="BO56" s="80">
        <f>'市区町村別_在宅(医科)'!BO56</f>
        <v>19908</v>
      </c>
      <c r="BP56" s="80">
        <f t="shared" si="52"/>
        <v>1247</v>
      </c>
      <c r="BQ56" s="80">
        <f t="shared" si="52"/>
        <v>1247</v>
      </c>
      <c r="BR56" s="55">
        <f t="shared" si="31"/>
        <v>6.2638135422945551E-2</v>
      </c>
      <c r="BS56" s="55">
        <f t="shared" si="32"/>
        <v>6.2638135422945551E-2</v>
      </c>
      <c r="BT56" s="80">
        <f t="shared" si="53"/>
        <v>189504810</v>
      </c>
      <c r="BU56" s="80">
        <f t="shared" si="53"/>
        <v>189489730</v>
      </c>
      <c r="BV56" s="80">
        <f t="shared" si="34"/>
        <v>151968.57257417802</v>
      </c>
      <c r="BW56" s="80">
        <f t="shared" si="35"/>
        <v>151956.4795509222</v>
      </c>
      <c r="BY56" s="95">
        <v>50</v>
      </c>
      <c r="BZ56" s="207" t="s">
        <v>15</v>
      </c>
      <c r="CA56" s="155">
        <v>18785</v>
      </c>
      <c r="CB56" s="155">
        <v>1194</v>
      </c>
      <c r="CC56" s="155">
        <v>1194</v>
      </c>
      <c r="CD56" s="28">
        <v>6.3561352142667019E-2</v>
      </c>
      <c r="CE56" s="28">
        <v>6.3561352142667019E-2</v>
      </c>
      <c r="CF56" s="155">
        <v>168571480</v>
      </c>
      <c r="CG56" s="155">
        <v>168571480</v>
      </c>
      <c r="CH56" s="155">
        <v>141182.14405360134</v>
      </c>
      <c r="CI56" s="155">
        <v>141182.14405360134</v>
      </c>
      <c r="CK56" s="43" t="str">
        <f t="shared" si="36"/>
        <v>港区</v>
      </c>
      <c r="CL56" s="91">
        <f t="shared" si="54"/>
        <v>6.9751056834194455E-2</v>
      </c>
      <c r="CM56" s="91">
        <f t="shared" si="37"/>
        <v>7.0000000000000007E-2</v>
      </c>
      <c r="CN56" s="91">
        <f t="shared" si="38"/>
        <v>6.1933290155440412E-2</v>
      </c>
      <c r="CO56" s="91">
        <f t="shared" si="39"/>
        <v>6.2E-2</v>
      </c>
      <c r="CP56" s="158">
        <f t="shared" si="40"/>
        <v>0.80000000000000071</v>
      </c>
      <c r="CQ56" s="43" t="str">
        <f t="shared" si="41"/>
        <v>港区</v>
      </c>
      <c r="CR56" s="91">
        <f t="shared" si="55"/>
        <v>6.9751056834194455E-2</v>
      </c>
      <c r="CS56" s="91">
        <f t="shared" si="42"/>
        <v>7.0000000000000007E-2</v>
      </c>
      <c r="CT56" s="91">
        <f t="shared" si="43"/>
        <v>6.1933290155440412E-2</v>
      </c>
      <c r="CU56" s="91">
        <f t="shared" si="44"/>
        <v>6.2E-2</v>
      </c>
      <c r="CV56" s="158">
        <f t="shared" si="45"/>
        <v>0.80000000000000071</v>
      </c>
      <c r="CW56" s="44"/>
      <c r="CX56" s="91">
        <f t="shared" si="46"/>
        <v>7.4999999999999997E-2</v>
      </c>
      <c r="CY56" s="91">
        <f t="shared" si="47"/>
        <v>7.1999999999999995E-2</v>
      </c>
      <c r="CZ56" s="158">
        <f t="shared" si="48"/>
        <v>0.30000000000000027</v>
      </c>
      <c r="DA56" s="91">
        <f t="shared" si="49"/>
        <v>7.4999999999999997E-2</v>
      </c>
      <c r="DB56" s="91">
        <f t="shared" si="50"/>
        <v>7.1999999999999995E-2</v>
      </c>
      <c r="DC56" s="158">
        <f t="shared" si="51"/>
        <v>0.30000000000000027</v>
      </c>
      <c r="DD56" s="184">
        <v>0</v>
      </c>
    </row>
    <row r="57" spans="2:108" s="16" customFormat="1" ht="13.5" customHeight="1">
      <c r="B57" s="54">
        <v>51</v>
      </c>
      <c r="C57" s="207" t="s">
        <v>43</v>
      </c>
      <c r="D57" s="152">
        <f>'市区町村別_在宅(医科)'!D57</f>
        <v>49</v>
      </c>
      <c r="E57" s="80">
        <v>2</v>
      </c>
      <c r="F57" s="80">
        <v>2</v>
      </c>
      <c r="G57" s="55">
        <f t="shared" si="2"/>
        <v>4.0816326530612242E-2</v>
      </c>
      <c r="H57" s="55">
        <f t="shared" si="3"/>
        <v>4.0816326530612242E-2</v>
      </c>
      <c r="I57" s="80">
        <v>92020</v>
      </c>
      <c r="J57" s="80">
        <v>92020</v>
      </c>
      <c r="K57" s="80">
        <f t="shared" si="4"/>
        <v>46010</v>
      </c>
      <c r="L57" s="80">
        <f t="shared" si="5"/>
        <v>46010</v>
      </c>
      <c r="M57" s="155">
        <f>'市区町村別_在宅(医科)'!M57</f>
        <v>146</v>
      </c>
      <c r="N57" s="80">
        <v>20</v>
      </c>
      <c r="O57" s="80">
        <v>20</v>
      </c>
      <c r="P57" s="55">
        <f t="shared" si="6"/>
        <v>0.13698630136986301</v>
      </c>
      <c r="Q57" s="55">
        <f t="shared" si="7"/>
        <v>0.13698630136986301</v>
      </c>
      <c r="R57" s="80">
        <v>3594940</v>
      </c>
      <c r="S57" s="80">
        <v>3594940</v>
      </c>
      <c r="T57" s="80">
        <f t="shared" si="8"/>
        <v>179747</v>
      </c>
      <c r="U57" s="80">
        <f t="shared" si="9"/>
        <v>179747</v>
      </c>
      <c r="V57" s="155">
        <f>'市区町村別_在宅(医科)'!V57</f>
        <v>10278</v>
      </c>
      <c r="W57" s="80">
        <v>209</v>
      </c>
      <c r="X57" s="80">
        <v>208</v>
      </c>
      <c r="Y57" s="55">
        <f t="shared" si="10"/>
        <v>2.0334695466043978E-2</v>
      </c>
      <c r="Z57" s="55">
        <f t="shared" si="11"/>
        <v>2.0237400272426542E-2</v>
      </c>
      <c r="AA57" s="80">
        <v>32619890</v>
      </c>
      <c r="AB57" s="80">
        <v>32588480</v>
      </c>
      <c r="AC57" s="80">
        <f t="shared" si="12"/>
        <v>156076.02870813396</v>
      </c>
      <c r="AD57" s="80">
        <f t="shared" si="13"/>
        <v>156675.38461538462</v>
      </c>
      <c r="AE57" s="80">
        <f>'市区町村別_在宅(医科)'!AE57</f>
        <v>7968</v>
      </c>
      <c r="AF57" s="80">
        <v>402</v>
      </c>
      <c r="AG57" s="80">
        <v>402</v>
      </c>
      <c r="AH57" s="55">
        <f t="shared" si="14"/>
        <v>5.0451807228915665E-2</v>
      </c>
      <c r="AI57" s="55">
        <f t="shared" si="15"/>
        <v>5.0451807228915665E-2</v>
      </c>
      <c r="AJ57" s="80">
        <v>61079350</v>
      </c>
      <c r="AK57" s="80">
        <v>61079350</v>
      </c>
      <c r="AL57" s="80">
        <f t="shared" si="16"/>
        <v>151938.68159203979</v>
      </c>
      <c r="AM57" s="80">
        <f t="shared" si="17"/>
        <v>151938.68159203979</v>
      </c>
      <c r="AN57" s="80">
        <f>'市区町村別_在宅(医科)'!AN57</f>
        <v>5042</v>
      </c>
      <c r="AO57" s="80">
        <v>576</v>
      </c>
      <c r="AP57" s="80">
        <v>576</v>
      </c>
      <c r="AQ57" s="55">
        <f t="shared" si="18"/>
        <v>0.11424038080126933</v>
      </c>
      <c r="AR57" s="55">
        <f t="shared" si="19"/>
        <v>0.11424038080126933</v>
      </c>
      <c r="AS57" s="80">
        <v>84619090</v>
      </c>
      <c r="AT57" s="80">
        <v>84619090</v>
      </c>
      <c r="AU57" s="80">
        <f t="shared" si="20"/>
        <v>146908.14236111112</v>
      </c>
      <c r="AV57" s="80">
        <f t="shared" si="21"/>
        <v>146908.14236111112</v>
      </c>
      <c r="AW57" s="80">
        <f>'市区町村別_在宅(医科)'!AW57</f>
        <v>2465</v>
      </c>
      <c r="AX57" s="80">
        <v>507</v>
      </c>
      <c r="AY57" s="80">
        <v>507</v>
      </c>
      <c r="AZ57" s="55">
        <f t="shared" si="22"/>
        <v>0.20567951318458419</v>
      </c>
      <c r="BA57" s="55">
        <f t="shared" si="23"/>
        <v>0.20567951318458419</v>
      </c>
      <c r="BB57" s="80">
        <v>72105030</v>
      </c>
      <c r="BC57" s="80">
        <v>72105030</v>
      </c>
      <c r="BD57" s="80">
        <f t="shared" si="24"/>
        <v>142218.99408284025</v>
      </c>
      <c r="BE57" s="80">
        <f t="shared" si="25"/>
        <v>142218.99408284025</v>
      </c>
      <c r="BF57" s="80">
        <f>'市区町村別_在宅(医科)'!BF57</f>
        <v>943</v>
      </c>
      <c r="BG57" s="80">
        <v>221</v>
      </c>
      <c r="BH57" s="80">
        <v>221</v>
      </c>
      <c r="BI57" s="55">
        <f t="shared" si="26"/>
        <v>0.23435843054082714</v>
      </c>
      <c r="BJ57" s="55">
        <f t="shared" si="27"/>
        <v>0.23435843054082714</v>
      </c>
      <c r="BK57" s="80">
        <v>35801790</v>
      </c>
      <c r="BL57" s="80">
        <v>35801790</v>
      </c>
      <c r="BM57" s="80">
        <f t="shared" si="28"/>
        <v>161999.04977375566</v>
      </c>
      <c r="BN57" s="80">
        <f t="shared" si="29"/>
        <v>161999.04977375566</v>
      </c>
      <c r="BO57" s="80">
        <f>'市区町村別_在宅(医科)'!BO57</f>
        <v>26891</v>
      </c>
      <c r="BP57" s="80">
        <f t="shared" si="52"/>
        <v>1937</v>
      </c>
      <c r="BQ57" s="80">
        <f t="shared" si="52"/>
        <v>1936</v>
      </c>
      <c r="BR57" s="55">
        <f t="shared" si="31"/>
        <v>7.2031534714216652E-2</v>
      </c>
      <c r="BS57" s="55">
        <f t="shared" si="32"/>
        <v>7.1994347551225316E-2</v>
      </c>
      <c r="BT57" s="80">
        <f t="shared" si="53"/>
        <v>289912110</v>
      </c>
      <c r="BU57" s="80">
        <f t="shared" si="53"/>
        <v>289880700</v>
      </c>
      <c r="BV57" s="80">
        <f t="shared" si="34"/>
        <v>149670.68146618482</v>
      </c>
      <c r="BW57" s="80">
        <f t="shared" si="35"/>
        <v>149731.76652892563</v>
      </c>
      <c r="BY57" s="95">
        <v>51</v>
      </c>
      <c r="BZ57" s="207" t="s">
        <v>43</v>
      </c>
      <c r="CA57" s="155">
        <v>25056</v>
      </c>
      <c r="CB57" s="155">
        <v>1708</v>
      </c>
      <c r="CC57" s="155">
        <v>1708</v>
      </c>
      <c r="CD57" s="28">
        <v>6.816730523627075E-2</v>
      </c>
      <c r="CE57" s="28">
        <v>6.816730523627075E-2</v>
      </c>
      <c r="CF57" s="155">
        <v>218620590</v>
      </c>
      <c r="CG57" s="155">
        <v>218620590</v>
      </c>
      <c r="CH57" s="155">
        <v>127998.00351288056</v>
      </c>
      <c r="CI57" s="155">
        <v>127998.00351288056</v>
      </c>
      <c r="CK57" s="43" t="str">
        <f t="shared" si="36"/>
        <v>河内長野市</v>
      </c>
      <c r="CL57" s="91">
        <f t="shared" si="54"/>
        <v>6.9652875975003414E-2</v>
      </c>
      <c r="CM57" s="91">
        <f t="shared" si="37"/>
        <v>7.0000000000000007E-2</v>
      </c>
      <c r="CN57" s="91">
        <f t="shared" si="38"/>
        <v>6.9512018883375881E-2</v>
      </c>
      <c r="CO57" s="91">
        <f t="shared" si="39"/>
        <v>7.0000000000000007E-2</v>
      </c>
      <c r="CP57" s="158">
        <f t="shared" si="40"/>
        <v>0</v>
      </c>
      <c r="CQ57" s="43" t="str">
        <f t="shared" si="41"/>
        <v>松原市</v>
      </c>
      <c r="CR57" s="91">
        <f t="shared" si="55"/>
        <v>6.9634963314040926E-2</v>
      </c>
      <c r="CS57" s="91">
        <f t="shared" si="42"/>
        <v>7.0000000000000007E-2</v>
      </c>
      <c r="CT57" s="91">
        <f t="shared" si="43"/>
        <v>6.5511976333619618E-2</v>
      </c>
      <c r="CU57" s="91">
        <f t="shared" si="44"/>
        <v>6.6000000000000003E-2</v>
      </c>
      <c r="CV57" s="158">
        <f t="shared" si="45"/>
        <v>0.40000000000000036</v>
      </c>
      <c r="CW57" s="44"/>
      <c r="CX57" s="91">
        <f t="shared" si="46"/>
        <v>7.4999999999999997E-2</v>
      </c>
      <c r="CY57" s="91">
        <f t="shared" si="47"/>
        <v>7.1999999999999995E-2</v>
      </c>
      <c r="CZ57" s="158">
        <f t="shared" si="48"/>
        <v>0.30000000000000027</v>
      </c>
      <c r="DA57" s="91">
        <f t="shared" si="49"/>
        <v>7.4999999999999997E-2</v>
      </c>
      <c r="DB57" s="91">
        <f t="shared" si="50"/>
        <v>7.1999999999999995E-2</v>
      </c>
      <c r="DC57" s="158">
        <f t="shared" si="51"/>
        <v>0.30000000000000027</v>
      </c>
      <c r="DD57" s="184">
        <v>0</v>
      </c>
    </row>
    <row r="58" spans="2:108" s="16" customFormat="1" ht="13.5" customHeight="1">
      <c r="B58" s="54">
        <v>52</v>
      </c>
      <c r="C58" s="207" t="s">
        <v>5</v>
      </c>
      <c r="D58" s="152">
        <f>'市区町村別_在宅(医科)'!D58</f>
        <v>7</v>
      </c>
      <c r="E58" s="80">
        <v>1</v>
      </c>
      <c r="F58" s="80">
        <v>1</v>
      </c>
      <c r="G58" s="55">
        <f t="shared" si="2"/>
        <v>0.14285714285714285</v>
      </c>
      <c r="H58" s="55">
        <f t="shared" si="3"/>
        <v>0.14285714285714285</v>
      </c>
      <c r="I58" s="80">
        <v>21260</v>
      </c>
      <c r="J58" s="80">
        <v>21260</v>
      </c>
      <c r="K58" s="80">
        <f t="shared" si="4"/>
        <v>21260</v>
      </c>
      <c r="L58" s="80">
        <f t="shared" si="5"/>
        <v>21260</v>
      </c>
      <c r="M58" s="155">
        <f>'市区町村別_在宅(医科)'!M58</f>
        <v>16</v>
      </c>
      <c r="N58" s="80">
        <v>3</v>
      </c>
      <c r="O58" s="80">
        <v>3</v>
      </c>
      <c r="P58" s="55">
        <f t="shared" si="6"/>
        <v>0.1875</v>
      </c>
      <c r="Q58" s="55">
        <f t="shared" si="7"/>
        <v>0.1875</v>
      </c>
      <c r="R58" s="80">
        <v>355890</v>
      </c>
      <c r="S58" s="80">
        <v>355890</v>
      </c>
      <c r="T58" s="80">
        <f t="shared" si="8"/>
        <v>118630</v>
      </c>
      <c r="U58" s="80">
        <f t="shared" si="9"/>
        <v>118630</v>
      </c>
      <c r="V58" s="155">
        <f>'市区町村別_在宅(医科)'!V58</f>
        <v>7928</v>
      </c>
      <c r="W58" s="80">
        <v>143</v>
      </c>
      <c r="X58" s="80">
        <v>143</v>
      </c>
      <c r="Y58" s="55">
        <f t="shared" si="10"/>
        <v>1.8037336024217962E-2</v>
      </c>
      <c r="Z58" s="55">
        <f t="shared" si="11"/>
        <v>1.8037336024217962E-2</v>
      </c>
      <c r="AA58" s="80">
        <v>18582830</v>
      </c>
      <c r="AB58" s="80">
        <v>18577090</v>
      </c>
      <c r="AC58" s="80">
        <f t="shared" si="12"/>
        <v>129949.86013986015</v>
      </c>
      <c r="AD58" s="80">
        <f t="shared" si="13"/>
        <v>129909.72027972028</v>
      </c>
      <c r="AE58" s="80">
        <f>'市区町村別_在宅(医科)'!AE58</f>
        <v>6554</v>
      </c>
      <c r="AF58" s="80">
        <v>275</v>
      </c>
      <c r="AG58" s="80">
        <v>267</v>
      </c>
      <c r="AH58" s="55">
        <f t="shared" si="14"/>
        <v>4.1959108941104668E-2</v>
      </c>
      <c r="AI58" s="55">
        <f t="shared" si="15"/>
        <v>4.0738480317363442E-2</v>
      </c>
      <c r="AJ58" s="80">
        <v>33137490</v>
      </c>
      <c r="AK58" s="80">
        <v>32850810</v>
      </c>
      <c r="AL58" s="80">
        <f t="shared" si="16"/>
        <v>120499.96363636364</v>
      </c>
      <c r="AM58" s="80">
        <f t="shared" si="17"/>
        <v>123036.74157303371</v>
      </c>
      <c r="AN58" s="80">
        <f>'市区町村別_在宅(医科)'!AN58</f>
        <v>4124</v>
      </c>
      <c r="AO58" s="80">
        <v>435</v>
      </c>
      <c r="AP58" s="80">
        <v>424</v>
      </c>
      <c r="AQ58" s="55">
        <f t="shared" si="18"/>
        <v>0.10548011639185258</v>
      </c>
      <c r="AR58" s="55">
        <f t="shared" si="19"/>
        <v>0.10281280310378274</v>
      </c>
      <c r="AS58" s="80">
        <v>48609680</v>
      </c>
      <c r="AT58" s="80">
        <v>48054930</v>
      </c>
      <c r="AU58" s="80">
        <f t="shared" si="20"/>
        <v>111746.3908045977</v>
      </c>
      <c r="AV58" s="80">
        <f t="shared" si="21"/>
        <v>113337.09905660378</v>
      </c>
      <c r="AW58" s="80">
        <f>'市区町村別_在宅(医科)'!AW58</f>
        <v>2195</v>
      </c>
      <c r="AX58" s="80">
        <v>457</v>
      </c>
      <c r="AY58" s="80">
        <v>442</v>
      </c>
      <c r="AZ58" s="55">
        <f t="shared" si="22"/>
        <v>0.20820045558086561</v>
      </c>
      <c r="BA58" s="55">
        <f t="shared" si="23"/>
        <v>0.20136674259681092</v>
      </c>
      <c r="BB58" s="80">
        <v>50824670</v>
      </c>
      <c r="BC58" s="80">
        <v>50427690</v>
      </c>
      <c r="BD58" s="80">
        <f t="shared" si="24"/>
        <v>111213.71991247265</v>
      </c>
      <c r="BE58" s="80">
        <f t="shared" si="25"/>
        <v>114089.7963800905</v>
      </c>
      <c r="BF58" s="80">
        <f>'市区町村別_在宅(医科)'!BF58</f>
        <v>930</v>
      </c>
      <c r="BG58" s="80">
        <v>265</v>
      </c>
      <c r="BH58" s="80">
        <v>254</v>
      </c>
      <c r="BI58" s="55">
        <f t="shared" si="26"/>
        <v>0.28494623655913981</v>
      </c>
      <c r="BJ58" s="55">
        <f t="shared" si="27"/>
        <v>0.27311827956989249</v>
      </c>
      <c r="BK58" s="80">
        <v>25773890</v>
      </c>
      <c r="BL58" s="80">
        <v>25201380</v>
      </c>
      <c r="BM58" s="80">
        <f t="shared" si="28"/>
        <v>97259.962264150949</v>
      </c>
      <c r="BN58" s="80">
        <f t="shared" si="29"/>
        <v>99218.031496062991</v>
      </c>
      <c r="BO58" s="80">
        <f>'市区町村別_在宅(医科)'!BO58</f>
        <v>21754</v>
      </c>
      <c r="BP58" s="80">
        <f t="shared" si="52"/>
        <v>1579</v>
      </c>
      <c r="BQ58" s="80">
        <f t="shared" si="52"/>
        <v>1534</v>
      </c>
      <c r="BR58" s="55">
        <f t="shared" si="31"/>
        <v>7.2584352303024735E-2</v>
      </c>
      <c r="BS58" s="55">
        <f t="shared" si="32"/>
        <v>7.0515767215224789E-2</v>
      </c>
      <c r="BT58" s="80">
        <f t="shared" si="53"/>
        <v>177305710</v>
      </c>
      <c r="BU58" s="80">
        <f t="shared" si="53"/>
        <v>175489050</v>
      </c>
      <c r="BV58" s="80">
        <f t="shared" si="34"/>
        <v>112289.87333755541</v>
      </c>
      <c r="BW58" s="80">
        <f t="shared" si="35"/>
        <v>114399.64146023468</v>
      </c>
      <c r="BY58" s="95">
        <v>52</v>
      </c>
      <c r="BZ58" s="207" t="s">
        <v>5</v>
      </c>
      <c r="CA58" s="155">
        <v>20478</v>
      </c>
      <c r="CB58" s="155">
        <v>1508</v>
      </c>
      <c r="CC58" s="155">
        <v>1502</v>
      </c>
      <c r="CD58" s="28">
        <v>7.3640003906631502E-2</v>
      </c>
      <c r="CE58" s="28">
        <v>7.3347006543607776E-2</v>
      </c>
      <c r="CF58" s="155">
        <v>168775910</v>
      </c>
      <c r="CG58" s="155">
        <v>167552190</v>
      </c>
      <c r="CH58" s="155">
        <v>111920.36472148541</v>
      </c>
      <c r="CI58" s="155">
        <v>111552.72303595206</v>
      </c>
      <c r="CK58" s="43" t="str">
        <f t="shared" si="36"/>
        <v>松原市</v>
      </c>
      <c r="CL58" s="91">
        <f t="shared" si="54"/>
        <v>6.9634963314040926E-2</v>
      </c>
      <c r="CM58" s="91">
        <f t="shared" si="37"/>
        <v>7.0000000000000007E-2</v>
      </c>
      <c r="CN58" s="91">
        <f t="shared" si="38"/>
        <v>6.5511976333619618E-2</v>
      </c>
      <c r="CO58" s="91">
        <f t="shared" si="39"/>
        <v>6.6000000000000003E-2</v>
      </c>
      <c r="CP58" s="158">
        <f t="shared" si="40"/>
        <v>0.40000000000000036</v>
      </c>
      <c r="CQ58" s="43" t="str">
        <f t="shared" si="41"/>
        <v>河内長野市</v>
      </c>
      <c r="CR58" s="91">
        <f t="shared" si="55"/>
        <v>6.9561647584728367E-2</v>
      </c>
      <c r="CS58" s="91">
        <f t="shared" si="42"/>
        <v>7.0000000000000007E-2</v>
      </c>
      <c r="CT58" s="91">
        <f t="shared" si="43"/>
        <v>6.9463847006117824E-2</v>
      </c>
      <c r="CU58" s="91">
        <f t="shared" si="44"/>
        <v>6.9000000000000006E-2</v>
      </c>
      <c r="CV58" s="158">
        <f t="shared" si="45"/>
        <v>0.10000000000000009</v>
      </c>
      <c r="CW58" s="44"/>
      <c r="CX58" s="91">
        <f t="shared" si="46"/>
        <v>7.4999999999999997E-2</v>
      </c>
      <c r="CY58" s="91">
        <f t="shared" si="47"/>
        <v>7.1999999999999995E-2</v>
      </c>
      <c r="CZ58" s="158">
        <f t="shared" si="48"/>
        <v>0.30000000000000027</v>
      </c>
      <c r="DA58" s="91">
        <f t="shared" si="49"/>
        <v>7.4999999999999997E-2</v>
      </c>
      <c r="DB58" s="91">
        <f t="shared" si="50"/>
        <v>7.1999999999999995E-2</v>
      </c>
      <c r="DC58" s="158">
        <f t="shared" si="51"/>
        <v>0.30000000000000027</v>
      </c>
      <c r="DD58" s="184">
        <v>0</v>
      </c>
    </row>
    <row r="59" spans="2:108" s="16" customFormat="1" ht="13.5" customHeight="1">
      <c r="B59" s="54">
        <v>53</v>
      </c>
      <c r="C59" s="207" t="s">
        <v>20</v>
      </c>
      <c r="D59" s="152">
        <f>'市区町村別_在宅(医科)'!D59</f>
        <v>26</v>
      </c>
      <c r="E59" s="80">
        <v>1</v>
      </c>
      <c r="F59" s="80">
        <v>1</v>
      </c>
      <c r="G59" s="55">
        <f t="shared" si="2"/>
        <v>3.8461538461538464E-2</v>
      </c>
      <c r="H59" s="55">
        <f t="shared" si="3"/>
        <v>3.8461538461538464E-2</v>
      </c>
      <c r="I59" s="80">
        <v>39810</v>
      </c>
      <c r="J59" s="80">
        <v>39810</v>
      </c>
      <c r="K59" s="80">
        <f t="shared" si="4"/>
        <v>39810</v>
      </c>
      <c r="L59" s="80">
        <f t="shared" si="5"/>
        <v>39810</v>
      </c>
      <c r="M59" s="155">
        <f>'市区町村別_在宅(医科)'!M59</f>
        <v>81</v>
      </c>
      <c r="N59" s="80">
        <v>5</v>
      </c>
      <c r="O59" s="80">
        <v>5</v>
      </c>
      <c r="P59" s="55">
        <f t="shared" si="6"/>
        <v>6.1728395061728392E-2</v>
      </c>
      <c r="Q59" s="55">
        <f t="shared" si="7"/>
        <v>6.1728395061728392E-2</v>
      </c>
      <c r="R59" s="80">
        <v>1076120</v>
      </c>
      <c r="S59" s="80">
        <v>1076120</v>
      </c>
      <c r="T59" s="80">
        <f t="shared" si="8"/>
        <v>215224</v>
      </c>
      <c r="U59" s="80">
        <f t="shared" si="9"/>
        <v>215224</v>
      </c>
      <c r="V59" s="155">
        <f>'市区町村別_在宅(医科)'!V59</f>
        <v>4391</v>
      </c>
      <c r="W59" s="80">
        <v>79</v>
      </c>
      <c r="X59" s="80">
        <v>79</v>
      </c>
      <c r="Y59" s="55">
        <f t="shared" si="10"/>
        <v>1.7991345934866773E-2</v>
      </c>
      <c r="Z59" s="55">
        <f t="shared" si="11"/>
        <v>1.7991345934866773E-2</v>
      </c>
      <c r="AA59" s="80">
        <v>9258370</v>
      </c>
      <c r="AB59" s="80">
        <v>9258370</v>
      </c>
      <c r="AC59" s="80">
        <f t="shared" si="12"/>
        <v>117194.55696202532</v>
      </c>
      <c r="AD59" s="80">
        <f t="shared" si="13"/>
        <v>117194.55696202532</v>
      </c>
      <c r="AE59" s="80">
        <f>'市区町村別_在宅(医科)'!AE59</f>
        <v>3721</v>
      </c>
      <c r="AF59" s="80">
        <v>158</v>
      </c>
      <c r="AG59" s="80">
        <v>158</v>
      </c>
      <c r="AH59" s="55">
        <f t="shared" si="14"/>
        <v>4.2461703843052943E-2</v>
      </c>
      <c r="AI59" s="55">
        <f t="shared" si="15"/>
        <v>4.2461703843052943E-2</v>
      </c>
      <c r="AJ59" s="80">
        <v>23597750</v>
      </c>
      <c r="AK59" s="80">
        <v>23597750</v>
      </c>
      <c r="AL59" s="80">
        <f t="shared" si="16"/>
        <v>149352.84810126582</v>
      </c>
      <c r="AM59" s="80">
        <f t="shared" si="17"/>
        <v>149352.84810126582</v>
      </c>
      <c r="AN59" s="80">
        <f>'市区町村別_在宅(医科)'!AN59</f>
        <v>2349</v>
      </c>
      <c r="AO59" s="80">
        <v>226</v>
      </c>
      <c r="AP59" s="80">
        <v>226</v>
      </c>
      <c r="AQ59" s="55">
        <f t="shared" si="18"/>
        <v>9.6211153682418046E-2</v>
      </c>
      <c r="AR59" s="55">
        <f t="shared" si="19"/>
        <v>9.6211153682418046E-2</v>
      </c>
      <c r="AS59" s="80">
        <v>27678640</v>
      </c>
      <c r="AT59" s="80">
        <v>27678640</v>
      </c>
      <c r="AU59" s="80">
        <f t="shared" si="20"/>
        <v>122471.85840707965</v>
      </c>
      <c r="AV59" s="80">
        <f t="shared" si="21"/>
        <v>122471.85840707965</v>
      </c>
      <c r="AW59" s="80">
        <f>'市区町村別_在宅(医科)'!AW59</f>
        <v>1074</v>
      </c>
      <c r="AX59" s="80">
        <v>195</v>
      </c>
      <c r="AY59" s="80">
        <v>195</v>
      </c>
      <c r="AZ59" s="55">
        <f t="shared" si="22"/>
        <v>0.18156424581005587</v>
      </c>
      <c r="BA59" s="55">
        <f t="shared" si="23"/>
        <v>0.18156424581005587</v>
      </c>
      <c r="BB59" s="80">
        <v>23241370</v>
      </c>
      <c r="BC59" s="80">
        <v>23241370</v>
      </c>
      <c r="BD59" s="80">
        <f t="shared" si="24"/>
        <v>119186.51282051283</v>
      </c>
      <c r="BE59" s="80">
        <f t="shared" si="25"/>
        <v>119186.51282051283</v>
      </c>
      <c r="BF59" s="80">
        <f>'市区町村別_在宅(医科)'!BF59</f>
        <v>409</v>
      </c>
      <c r="BG59" s="80">
        <v>110</v>
      </c>
      <c r="BH59" s="80">
        <v>110</v>
      </c>
      <c r="BI59" s="55">
        <f t="shared" si="26"/>
        <v>0.26894865525672373</v>
      </c>
      <c r="BJ59" s="55">
        <f t="shared" si="27"/>
        <v>0.26894865525672373</v>
      </c>
      <c r="BK59" s="80">
        <v>11911350</v>
      </c>
      <c r="BL59" s="80">
        <v>11911350</v>
      </c>
      <c r="BM59" s="80">
        <f t="shared" si="28"/>
        <v>108285</v>
      </c>
      <c r="BN59" s="80">
        <f t="shared" si="29"/>
        <v>108285</v>
      </c>
      <c r="BO59" s="80">
        <f>'市区町村別_在宅(医科)'!BO59</f>
        <v>12051</v>
      </c>
      <c r="BP59" s="80">
        <f t="shared" si="52"/>
        <v>774</v>
      </c>
      <c r="BQ59" s="80">
        <f t="shared" si="52"/>
        <v>774</v>
      </c>
      <c r="BR59" s="55">
        <f t="shared" si="31"/>
        <v>6.4227035100821506E-2</v>
      </c>
      <c r="BS59" s="55">
        <f t="shared" si="32"/>
        <v>6.4227035100821506E-2</v>
      </c>
      <c r="BT59" s="80">
        <f t="shared" si="53"/>
        <v>96803410</v>
      </c>
      <c r="BU59" s="80">
        <f t="shared" si="53"/>
        <v>96803410</v>
      </c>
      <c r="BV59" s="80">
        <f t="shared" si="34"/>
        <v>125069.00516795866</v>
      </c>
      <c r="BW59" s="80">
        <f t="shared" si="35"/>
        <v>125069.00516795866</v>
      </c>
      <c r="BY59" s="95">
        <v>53</v>
      </c>
      <c r="BZ59" s="207" t="s">
        <v>20</v>
      </c>
      <c r="CA59" s="155">
        <v>11403</v>
      </c>
      <c r="CB59" s="155">
        <v>708</v>
      </c>
      <c r="CC59" s="155">
        <v>708</v>
      </c>
      <c r="CD59" s="28">
        <v>6.2088923967377009E-2</v>
      </c>
      <c r="CE59" s="28">
        <v>6.2088923967377009E-2</v>
      </c>
      <c r="CF59" s="155">
        <v>77807580</v>
      </c>
      <c r="CG59" s="155">
        <v>77807580</v>
      </c>
      <c r="CH59" s="155">
        <v>109897.71186440678</v>
      </c>
      <c r="CI59" s="155">
        <v>109897.71186440678</v>
      </c>
      <c r="CK59" s="43" t="str">
        <f t="shared" si="36"/>
        <v>富田林市</v>
      </c>
      <c r="CL59" s="91">
        <f t="shared" si="54"/>
        <v>6.8419746961051853E-2</v>
      </c>
      <c r="CM59" s="91">
        <f t="shared" si="37"/>
        <v>6.8000000000000005E-2</v>
      </c>
      <c r="CN59" s="91">
        <f t="shared" si="38"/>
        <v>6.8131752858491559E-2</v>
      </c>
      <c r="CO59" s="91">
        <f t="shared" si="39"/>
        <v>6.8000000000000005E-2</v>
      </c>
      <c r="CP59" s="158">
        <f t="shared" si="40"/>
        <v>0</v>
      </c>
      <c r="CQ59" s="43" t="str">
        <f t="shared" si="41"/>
        <v>富田林市</v>
      </c>
      <c r="CR59" s="91">
        <f t="shared" si="55"/>
        <v>6.8419746961051853E-2</v>
      </c>
      <c r="CS59" s="91">
        <f t="shared" si="42"/>
        <v>6.8000000000000005E-2</v>
      </c>
      <c r="CT59" s="91">
        <f t="shared" si="43"/>
        <v>6.8131752858491559E-2</v>
      </c>
      <c r="CU59" s="91">
        <f t="shared" si="44"/>
        <v>6.8000000000000005E-2</v>
      </c>
      <c r="CV59" s="158">
        <f t="shared" si="45"/>
        <v>0</v>
      </c>
      <c r="CW59" s="44"/>
      <c r="CX59" s="91">
        <f t="shared" si="46"/>
        <v>7.4999999999999997E-2</v>
      </c>
      <c r="CY59" s="91">
        <f t="shared" si="47"/>
        <v>7.1999999999999995E-2</v>
      </c>
      <c r="CZ59" s="158">
        <f t="shared" si="48"/>
        <v>0.30000000000000027</v>
      </c>
      <c r="DA59" s="91">
        <f t="shared" si="49"/>
        <v>7.4999999999999997E-2</v>
      </c>
      <c r="DB59" s="91">
        <f t="shared" si="50"/>
        <v>7.1999999999999995E-2</v>
      </c>
      <c r="DC59" s="158">
        <f t="shared" si="51"/>
        <v>0.30000000000000027</v>
      </c>
      <c r="DD59" s="184">
        <v>0</v>
      </c>
    </row>
    <row r="60" spans="2:108" s="16" customFormat="1" ht="13.5" customHeight="1">
      <c r="B60" s="54">
        <v>54</v>
      </c>
      <c r="C60" s="207" t="s">
        <v>25</v>
      </c>
      <c r="D60" s="152">
        <f>'市区町村別_在宅(医科)'!D60</f>
        <v>36</v>
      </c>
      <c r="E60" s="80">
        <v>7</v>
      </c>
      <c r="F60" s="80">
        <v>7</v>
      </c>
      <c r="G60" s="55">
        <f t="shared" si="2"/>
        <v>0.19444444444444445</v>
      </c>
      <c r="H60" s="55">
        <f t="shared" si="3"/>
        <v>0.19444444444444445</v>
      </c>
      <c r="I60" s="80">
        <v>736370</v>
      </c>
      <c r="J60" s="80">
        <v>736370</v>
      </c>
      <c r="K60" s="80">
        <f t="shared" si="4"/>
        <v>105195.71428571429</v>
      </c>
      <c r="L60" s="80">
        <f t="shared" si="5"/>
        <v>105195.71428571429</v>
      </c>
      <c r="M60" s="155">
        <f>'市区町村別_在宅(医科)'!M60</f>
        <v>127</v>
      </c>
      <c r="N60" s="80">
        <v>20</v>
      </c>
      <c r="O60" s="80">
        <v>20</v>
      </c>
      <c r="P60" s="55">
        <f t="shared" si="6"/>
        <v>0.15748031496062992</v>
      </c>
      <c r="Q60" s="55">
        <f t="shared" si="7"/>
        <v>0.15748031496062992</v>
      </c>
      <c r="R60" s="80">
        <v>3648850</v>
      </c>
      <c r="S60" s="80">
        <v>3648850</v>
      </c>
      <c r="T60" s="80">
        <f t="shared" si="8"/>
        <v>182442.5</v>
      </c>
      <c r="U60" s="80">
        <f t="shared" si="9"/>
        <v>182442.5</v>
      </c>
      <c r="V60" s="155">
        <f>'市区町村別_在宅(医科)'!V60</f>
        <v>7258</v>
      </c>
      <c r="W60" s="80">
        <v>172</v>
      </c>
      <c r="X60" s="80">
        <v>172</v>
      </c>
      <c r="Y60" s="55">
        <f t="shared" si="10"/>
        <v>2.3697988426563791E-2</v>
      </c>
      <c r="Z60" s="55">
        <f t="shared" si="11"/>
        <v>2.3697988426563791E-2</v>
      </c>
      <c r="AA60" s="80">
        <v>20879500</v>
      </c>
      <c r="AB60" s="80">
        <v>20879500</v>
      </c>
      <c r="AC60" s="80">
        <f t="shared" si="12"/>
        <v>121392.44186046511</v>
      </c>
      <c r="AD60" s="80">
        <f t="shared" si="13"/>
        <v>121392.44186046511</v>
      </c>
      <c r="AE60" s="80">
        <f>'市区町村別_在宅(医科)'!AE60</f>
        <v>6270</v>
      </c>
      <c r="AF60" s="80">
        <v>339</v>
      </c>
      <c r="AG60" s="80">
        <v>338</v>
      </c>
      <c r="AH60" s="55">
        <f t="shared" si="14"/>
        <v>5.4066985645933013E-2</v>
      </c>
      <c r="AI60" s="55">
        <f t="shared" si="15"/>
        <v>5.3907496012759168E-2</v>
      </c>
      <c r="AJ60" s="80">
        <v>46560920</v>
      </c>
      <c r="AK60" s="80">
        <v>46551230</v>
      </c>
      <c r="AL60" s="80">
        <f t="shared" si="16"/>
        <v>137347.84660766961</v>
      </c>
      <c r="AM60" s="80">
        <f t="shared" si="17"/>
        <v>137725.53254437869</v>
      </c>
      <c r="AN60" s="80">
        <f>'市区町村別_在宅(医科)'!AN60</f>
        <v>3885</v>
      </c>
      <c r="AO60" s="80">
        <v>452</v>
      </c>
      <c r="AP60" s="80">
        <v>452</v>
      </c>
      <c r="AQ60" s="55">
        <f t="shared" si="18"/>
        <v>0.11634491634491634</v>
      </c>
      <c r="AR60" s="55">
        <f t="shared" si="19"/>
        <v>0.11634491634491634</v>
      </c>
      <c r="AS60" s="80">
        <v>55199740</v>
      </c>
      <c r="AT60" s="80">
        <v>55199740</v>
      </c>
      <c r="AU60" s="80">
        <f t="shared" si="20"/>
        <v>122123.3185840708</v>
      </c>
      <c r="AV60" s="80">
        <f t="shared" si="21"/>
        <v>122123.3185840708</v>
      </c>
      <c r="AW60" s="80">
        <f>'市区町村別_在宅(医科)'!AW60</f>
        <v>1954</v>
      </c>
      <c r="AX60" s="80">
        <v>407</v>
      </c>
      <c r="AY60" s="80">
        <v>407</v>
      </c>
      <c r="AZ60" s="55">
        <f t="shared" si="22"/>
        <v>0.20829068577277379</v>
      </c>
      <c r="BA60" s="55">
        <f t="shared" si="23"/>
        <v>0.20829068577277379</v>
      </c>
      <c r="BB60" s="80">
        <v>46683350</v>
      </c>
      <c r="BC60" s="80">
        <v>46683350</v>
      </c>
      <c r="BD60" s="80">
        <f t="shared" si="24"/>
        <v>114701.10565110565</v>
      </c>
      <c r="BE60" s="80">
        <f t="shared" si="25"/>
        <v>114701.10565110565</v>
      </c>
      <c r="BF60" s="80">
        <f>'市区町村別_在宅(医科)'!BF60</f>
        <v>746</v>
      </c>
      <c r="BG60" s="80">
        <v>187</v>
      </c>
      <c r="BH60" s="80">
        <v>187</v>
      </c>
      <c r="BI60" s="55">
        <f t="shared" si="26"/>
        <v>0.25067024128686327</v>
      </c>
      <c r="BJ60" s="55">
        <f t="shared" si="27"/>
        <v>0.25067024128686327</v>
      </c>
      <c r="BK60" s="80">
        <v>20636300</v>
      </c>
      <c r="BL60" s="80">
        <v>20636300</v>
      </c>
      <c r="BM60" s="80">
        <f t="shared" si="28"/>
        <v>110354.54545454546</v>
      </c>
      <c r="BN60" s="80">
        <f t="shared" si="29"/>
        <v>110354.54545454546</v>
      </c>
      <c r="BO60" s="80">
        <f>'市区町村別_在宅(医科)'!BO60</f>
        <v>20276</v>
      </c>
      <c r="BP60" s="80">
        <f t="shared" si="52"/>
        <v>1584</v>
      </c>
      <c r="BQ60" s="80">
        <f t="shared" si="52"/>
        <v>1583</v>
      </c>
      <c r="BR60" s="55">
        <f t="shared" si="31"/>
        <v>7.8121917537975927E-2</v>
      </c>
      <c r="BS60" s="55">
        <f t="shared" si="32"/>
        <v>7.8072598145590852E-2</v>
      </c>
      <c r="BT60" s="80">
        <f t="shared" si="53"/>
        <v>194345030</v>
      </c>
      <c r="BU60" s="80">
        <f t="shared" si="53"/>
        <v>194335340</v>
      </c>
      <c r="BV60" s="80">
        <f t="shared" si="34"/>
        <v>122692.56944444444</v>
      </c>
      <c r="BW60" s="80">
        <f t="shared" si="35"/>
        <v>122763.95451674037</v>
      </c>
      <c r="BY60" s="95">
        <v>54</v>
      </c>
      <c r="BZ60" s="207" t="s">
        <v>25</v>
      </c>
      <c r="CA60" s="155">
        <v>19212</v>
      </c>
      <c r="CB60" s="155">
        <v>1461</v>
      </c>
      <c r="CC60" s="155">
        <v>1461</v>
      </c>
      <c r="CD60" s="28">
        <v>7.6046221111805118E-2</v>
      </c>
      <c r="CE60" s="28">
        <v>7.6046221111805118E-2</v>
      </c>
      <c r="CF60" s="155">
        <v>175949390</v>
      </c>
      <c r="CG60" s="155">
        <v>175949390</v>
      </c>
      <c r="CH60" s="155">
        <v>120430.79397672827</v>
      </c>
      <c r="CI60" s="155">
        <v>120430.79397672827</v>
      </c>
      <c r="CK60" s="43" t="str">
        <f t="shared" si="36"/>
        <v>守口市</v>
      </c>
      <c r="CL60" s="91">
        <f t="shared" si="54"/>
        <v>6.7753780550400752E-2</v>
      </c>
      <c r="CM60" s="91">
        <f t="shared" si="37"/>
        <v>6.8000000000000005E-2</v>
      </c>
      <c r="CN60" s="91">
        <f t="shared" si="38"/>
        <v>6.8123605717590685E-2</v>
      </c>
      <c r="CO60" s="91">
        <f t="shared" si="39"/>
        <v>6.8000000000000005E-2</v>
      </c>
      <c r="CP60" s="158">
        <f t="shared" si="40"/>
        <v>0</v>
      </c>
      <c r="CQ60" s="43" t="str">
        <f t="shared" si="41"/>
        <v>守口市</v>
      </c>
      <c r="CR60" s="91">
        <f t="shared" si="55"/>
        <v>6.7201010779010542E-2</v>
      </c>
      <c r="CS60" s="91">
        <f t="shared" si="42"/>
        <v>6.7000000000000004E-2</v>
      </c>
      <c r="CT60" s="91">
        <f t="shared" si="43"/>
        <v>6.8123605717590685E-2</v>
      </c>
      <c r="CU60" s="91">
        <f t="shared" si="44"/>
        <v>6.8000000000000005E-2</v>
      </c>
      <c r="CV60" s="158">
        <f t="shared" si="45"/>
        <v>-0.10000000000000009</v>
      </c>
      <c r="CW60" s="44"/>
      <c r="CX60" s="91">
        <f t="shared" si="46"/>
        <v>7.4999999999999997E-2</v>
      </c>
      <c r="CY60" s="91">
        <f t="shared" si="47"/>
        <v>7.1999999999999995E-2</v>
      </c>
      <c r="CZ60" s="158">
        <f t="shared" si="48"/>
        <v>0.30000000000000027</v>
      </c>
      <c r="DA60" s="91">
        <f t="shared" si="49"/>
        <v>7.4999999999999997E-2</v>
      </c>
      <c r="DB60" s="91">
        <f t="shared" si="50"/>
        <v>7.1999999999999995E-2</v>
      </c>
      <c r="DC60" s="158">
        <f t="shared" si="51"/>
        <v>0.30000000000000027</v>
      </c>
      <c r="DD60" s="184">
        <v>0</v>
      </c>
    </row>
    <row r="61" spans="2:108" s="16" customFormat="1" ht="13.5" customHeight="1">
      <c r="B61" s="54">
        <v>55</v>
      </c>
      <c r="C61" s="207" t="s">
        <v>16</v>
      </c>
      <c r="D61" s="152">
        <f>'市区町村別_在宅(医科)'!D61</f>
        <v>24</v>
      </c>
      <c r="E61" s="80">
        <v>2</v>
      </c>
      <c r="F61" s="80">
        <v>2</v>
      </c>
      <c r="G61" s="55">
        <f t="shared" si="2"/>
        <v>8.3333333333333329E-2</v>
      </c>
      <c r="H61" s="55">
        <f t="shared" si="3"/>
        <v>8.3333333333333329E-2</v>
      </c>
      <c r="I61" s="80">
        <v>181980</v>
      </c>
      <c r="J61" s="80">
        <v>181980</v>
      </c>
      <c r="K61" s="80">
        <f t="shared" si="4"/>
        <v>90990</v>
      </c>
      <c r="L61" s="80">
        <f t="shared" si="5"/>
        <v>90990</v>
      </c>
      <c r="M61" s="155">
        <f>'市区町村別_在宅(医科)'!M61</f>
        <v>85</v>
      </c>
      <c r="N61" s="80">
        <v>7</v>
      </c>
      <c r="O61" s="80">
        <v>7</v>
      </c>
      <c r="P61" s="55">
        <f t="shared" si="6"/>
        <v>8.2352941176470587E-2</v>
      </c>
      <c r="Q61" s="55">
        <f t="shared" si="7"/>
        <v>8.2352941176470587E-2</v>
      </c>
      <c r="R61" s="80">
        <v>1051200</v>
      </c>
      <c r="S61" s="80">
        <v>1051200</v>
      </c>
      <c r="T61" s="80">
        <f t="shared" si="8"/>
        <v>150171.42857142858</v>
      </c>
      <c r="U61" s="80">
        <f t="shared" si="9"/>
        <v>150171.42857142858</v>
      </c>
      <c r="V61" s="155">
        <f>'市区町村別_在宅(医科)'!V61</f>
        <v>7455</v>
      </c>
      <c r="W61" s="80">
        <v>139</v>
      </c>
      <c r="X61" s="80">
        <v>139</v>
      </c>
      <c r="Y61" s="55">
        <f t="shared" si="10"/>
        <v>1.8645204560697518E-2</v>
      </c>
      <c r="Z61" s="55">
        <f t="shared" si="11"/>
        <v>1.8645204560697518E-2</v>
      </c>
      <c r="AA61" s="80">
        <v>17638480</v>
      </c>
      <c r="AB61" s="80">
        <v>17638480</v>
      </c>
      <c r="AC61" s="80">
        <f t="shared" si="12"/>
        <v>126895.53956834532</v>
      </c>
      <c r="AD61" s="80">
        <f t="shared" si="13"/>
        <v>126895.53956834532</v>
      </c>
      <c r="AE61" s="80">
        <f>'市区町村別_在宅(医科)'!AE61</f>
        <v>7002</v>
      </c>
      <c r="AF61" s="80">
        <v>314</v>
      </c>
      <c r="AG61" s="80">
        <v>314</v>
      </c>
      <c r="AH61" s="55">
        <f t="shared" si="14"/>
        <v>4.4844330191373891E-2</v>
      </c>
      <c r="AI61" s="55">
        <f t="shared" si="15"/>
        <v>4.4844330191373891E-2</v>
      </c>
      <c r="AJ61" s="80">
        <v>44161260</v>
      </c>
      <c r="AK61" s="80">
        <v>44161260</v>
      </c>
      <c r="AL61" s="80">
        <f t="shared" si="16"/>
        <v>140640.95541401274</v>
      </c>
      <c r="AM61" s="80">
        <f t="shared" si="17"/>
        <v>140640.95541401274</v>
      </c>
      <c r="AN61" s="80">
        <f>'市区町村別_在宅(医科)'!AN61</f>
        <v>4300</v>
      </c>
      <c r="AO61" s="80">
        <v>416</v>
      </c>
      <c r="AP61" s="80">
        <v>416</v>
      </c>
      <c r="AQ61" s="55">
        <f t="shared" si="18"/>
        <v>9.6744186046511624E-2</v>
      </c>
      <c r="AR61" s="55">
        <f t="shared" si="19"/>
        <v>9.6744186046511624E-2</v>
      </c>
      <c r="AS61" s="80">
        <v>52648060</v>
      </c>
      <c r="AT61" s="80">
        <v>52648060</v>
      </c>
      <c r="AU61" s="80">
        <f t="shared" si="20"/>
        <v>126557.83653846153</v>
      </c>
      <c r="AV61" s="80">
        <f t="shared" si="21"/>
        <v>126557.83653846153</v>
      </c>
      <c r="AW61" s="80">
        <f>'市区町村別_在宅(医科)'!AW61</f>
        <v>1692</v>
      </c>
      <c r="AX61" s="80">
        <v>309</v>
      </c>
      <c r="AY61" s="80">
        <v>309</v>
      </c>
      <c r="AZ61" s="55">
        <f t="shared" si="22"/>
        <v>0.18262411347517732</v>
      </c>
      <c r="BA61" s="55">
        <f t="shared" si="23"/>
        <v>0.18262411347517732</v>
      </c>
      <c r="BB61" s="80">
        <v>41381380</v>
      </c>
      <c r="BC61" s="80">
        <v>41381380</v>
      </c>
      <c r="BD61" s="80">
        <f t="shared" si="24"/>
        <v>133920.32362459548</v>
      </c>
      <c r="BE61" s="80">
        <f t="shared" si="25"/>
        <v>133920.32362459548</v>
      </c>
      <c r="BF61" s="80">
        <f>'市区町村別_在宅(医科)'!BF61</f>
        <v>528</v>
      </c>
      <c r="BG61" s="80">
        <v>120</v>
      </c>
      <c r="BH61" s="80">
        <v>120</v>
      </c>
      <c r="BI61" s="55">
        <f t="shared" si="26"/>
        <v>0.22727272727272727</v>
      </c>
      <c r="BJ61" s="55">
        <f t="shared" si="27"/>
        <v>0.22727272727272727</v>
      </c>
      <c r="BK61" s="80">
        <v>16283090</v>
      </c>
      <c r="BL61" s="80">
        <v>16283090</v>
      </c>
      <c r="BM61" s="80">
        <f t="shared" si="28"/>
        <v>135692.41666666666</v>
      </c>
      <c r="BN61" s="80">
        <f t="shared" si="29"/>
        <v>135692.41666666666</v>
      </c>
      <c r="BO61" s="80">
        <f>'市区町村別_在宅(医科)'!BO61</f>
        <v>21086</v>
      </c>
      <c r="BP61" s="80">
        <f t="shared" si="52"/>
        <v>1307</v>
      </c>
      <c r="BQ61" s="80">
        <f t="shared" si="52"/>
        <v>1307</v>
      </c>
      <c r="BR61" s="55">
        <f t="shared" si="31"/>
        <v>6.1984254955894907E-2</v>
      </c>
      <c r="BS61" s="55">
        <f t="shared" si="32"/>
        <v>6.1984254955894907E-2</v>
      </c>
      <c r="BT61" s="80">
        <f t="shared" si="53"/>
        <v>173345450</v>
      </c>
      <c r="BU61" s="80">
        <f t="shared" si="53"/>
        <v>173345450</v>
      </c>
      <c r="BV61" s="80">
        <f t="shared" si="34"/>
        <v>132628.50038255547</v>
      </c>
      <c r="BW61" s="80">
        <f t="shared" si="35"/>
        <v>132628.50038255547</v>
      </c>
      <c r="BY61" s="95">
        <v>55</v>
      </c>
      <c r="BZ61" s="207" t="s">
        <v>16</v>
      </c>
      <c r="CA61" s="155">
        <v>20118</v>
      </c>
      <c r="CB61" s="155">
        <v>1200</v>
      </c>
      <c r="CC61" s="155">
        <v>1200</v>
      </c>
      <c r="CD61" s="28">
        <v>5.9648076349537726E-2</v>
      </c>
      <c r="CE61" s="28">
        <v>5.9648076349537726E-2</v>
      </c>
      <c r="CF61" s="155">
        <v>151630820</v>
      </c>
      <c r="CG61" s="155">
        <v>151630820</v>
      </c>
      <c r="CH61" s="155">
        <v>126359.01666666666</v>
      </c>
      <c r="CI61" s="155">
        <v>126359.01666666666</v>
      </c>
      <c r="CK61" s="43" t="str">
        <f t="shared" si="36"/>
        <v>大正区</v>
      </c>
      <c r="CL61" s="91">
        <f t="shared" si="54"/>
        <v>6.7265747688012564E-2</v>
      </c>
      <c r="CM61" s="91">
        <f t="shared" si="37"/>
        <v>6.7000000000000004E-2</v>
      </c>
      <c r="CN61" s="91">
        <f t="shared" si="38"/>
        <v>6.7805853481185244E-2</v>
      </c>
      <c r="CO61" s="91">
        <f t="shared" si="39"/>
        <v>6.8000000000000005E-2</v>
      </c>
      <c r="CP61" s="158">
        <f t="shared" si="40"/>
        <v>-0.10000000000000009</v>
      </c>
      <c r="CQ61" s="43" t="str">
        <f t="shared" si="41"/>
        <v>大正区</v>
      </c>
      <c r="CR61" s="91">
        <f t="shared" si="55"/>
        <v>6.71785028790787E-2</v>
      </c>
      <c r="CS61" s="91">
        <f t="shared" si="42"/>
        <v>6.7000000000000004E-2</v>
      </c>
      <c r="CT61" s="91">
        <f t="shared" si="43"/>
        <v>6.7805853481185244E-2</v>
      </c>
      <c r="CU61" s="91">
        <f t="shared" si="44"/>
        <v>6.8000000000000005E-2</v>
      </c>
      <c r="CV61" s="158">
        <f t="shared" si="45"/>
        <v>-0.10000000000000009</v>
      </c>
      <c r="CW61" s="44"/>
      <c r="CX61" s="91">
        <f t="shared" si="46"/>
        <v>7.4999999999999997E-2</v>
      </c>
      <c r="CY61" s="91">
        <f t="shared" si="47"/>
        <v>7.1999999999999995E-2</v>
      </c>
      <c r="CZ61" s="158">
        <f t="shared" si="48"/>
        <v>0.30000000000000027</v>
      </c>
      <c r="DA61" s="91">
        <f t="shared" si="49"/>
        <v>7.4999999999999997E-2</v>
      </c>
      <c r="DB61" s="91">
        <f t="shared" si="50"/>
        <v>7.1999999999999995E-2</v>
      </c>
      <c r="DC61" s="158">
        <f t="shared" si="51"/>
        <v>0.30000000000000027</v>
      </c>
      <c r="DD61" s="184">
        <v>0</v>
      </c>
    </row>
    <row r="62" spans="2:108" s="16" customFormat="1" ht="13.5" customHeight="1">
      <c r="B62" s="54">
        <v>56</v>
      </c>
      <c r="C62" s="207" t="s">
        <v>10</v>
      </c>
      <c r="D62" s="152">
        <f>'市区町村別_在宅(医科)'!D62</f>
        <v>5</v>
      </c>
      <c r="E62" s="80">
        <v>1</v>
      </c>
      <c r="F62" s="80">
        <v>1</v>
      </c>
      <c r="G62" s="55">
        <f t="shared" si="2"/>
        <v>0.2</v>
      </c>
      <c r="H62" s="55">
        <f t="shared" si="3"/>
        <v>0.2</v>
      </c>
      <c r="I62" s="80">
        <v>379160</v>
      </c>
      <c r="J62" s="80">
        <v>379160</v>
      </c>
      <c r="K62" s="80">
        <f t="shared" si="4"/>
        <v>379160</v>
      </c>
      <c r="L62" s="80">
        <f t="shared" si="5"/>
        <v>379160</v>
      </c>
      <c r="M62" s="155">
        <f>'市区町村別_在宅(医科)'!M62</f>
        <v>53</v>
      </c>
      <c r="N62" s="80">
        <v>4</v>
      </c>
      <c r="O62" s="80">
        <v>4</v>
      </c>
      <c r="P62" s="55">
        <f t="shared" si="6"/>
        <v>7.5471698113207544E-2</v>
      </c>
      <c r="Q62" s="55">
        <f t="shared" si="7"/>
        <v>7.5471698113207544E-2</v>
      </c>
      <c r="R62" s="80">
        <v>354450</v>
      </c>
      <c r="S62" s="80">
        <v>354450</v>
      </c>
      <c r="T62" s="80">
        <f t="shared" si="8"/>
        <v>88612.5</v>
      </c>
      <c r="U62" s="80">
        <f t="shared" si="9"/>
        <v>88612.5</v>
      </c>
      <c r="V62" s="155">
        <f>'市区町村別_在宅(医科)'!V62</f>
        <v>5156</v>
      </c>
      <c r="W62" s="80">
        <v>118</v>
      </c>
      <c r="X62" s="80">
        <v>118</v>
      </c>
      <c r="Y62" s="55">
        <f t="shared" si="10"/>
        <v>2.2885958107059737E-2</v>
      </c>
      <c r="Z62" s="55">
        <f t="shared" si="11"/>
        <v>2.2885958107059737E-2</v>
      </c>
      <c r="AA62" s="80">
        <v>15096530</v>
      </c>
      <c r="AB62" s="80">
        <v>15096530</v>
      </c>
      <c r="AC62" s="80">
        <f t="shared" si="12"/>
        <v>127936.69491525424</v>
      </c>
      <c r="AD62" s="80">
        <f t="shared" si="13"/>
        <v>127936.69491525424</v>
      </c>
      <c r="AE62" s="80">
        <f>'市区町村別_在宅(医科)'!AE62</f>
        <v>4359</v>
      </c>
      <c r="AF62" s="80">
        <v>182</v>
      </c>
      <c r="AG62" s="80">
        <v>182</v>
      </c>
      <c r="AH62" s="55">
        <f t="shared" si="14"/>
        <v>4.1752695572378984E-2</v>
      </c>
      <c r="AI62" s="55">
        <f t="shared" si="15"/>
        <v>4.1752695572378984E-2</v>
      </c>
      <c r="AJ62" s="80">
        <v>24056530</v>
      </c>
      <c r="AK62" s="80">
        <v>24056530</v>
      </c>
      <c r="AL62" s="80">
        <f t="shared" si="16"/>
        <v>132178.73626373627</v>
      </c>
      <c r="AM62" s="80">
        <f t="shared" si="17"/>
        <v>132178.73626373627</v>
      </c>
      <c r="AN62" s="80">
        <f>'市区町村別_在宅(医科)'!AN62</f>
        <v>2456</v>
      </c>
      <c r="AO62" s="80">
        <v>260</v>
      </c>
      <c r="AP62" s="80">
        <v>260</v>
      </c>
      <c r="AQ62" s="55">
        <f t="shared" si="18"/>
        <v>0.10586319218241043</v>
      </c>
      <c r="AR62" s="55">
        <f t="shared" si="19"/>
        <v>0.10586319218241043</v>
      </c>
      <c r="AS62" s="80">
        <v>30482070</v>
      </c>
      <c r="AT62" s="80">
        <v>30482070</v>
      </c>
      <c r="AU62" s="80">
        <f t="shared" si="20"/>
        <v>117238.73076923077</v>
      </c>
      <c r="AV62" s="80">
        <f t="shared" si="21"/>
        <v>117238.73076923077</v>
      </c>
      <c r="AW62" s="80">
        <f>'市区町村別_在宅(医科)'!AW62</f>
        <v>1044</v>
      </c>
      <c r="AX62" s="80">
        <v>204</v>
      </c>
      <c r="AY62" s="80">
        <v>204</v>
      </c>
      <c r="AZ62" s="55">
        <f t="shared" si="22"/>
        <v>0.19540229885057472</v>
      </c>
      <c r="BA62" s="55">
        <f t="shared" si="23"/>
        <v>0.19540229885057472</v>
      </c>
      <c r="BB62" s="80">
        <v>23641260</v>
      </c>
      <c r="BC62" s="80">
        <v>23641260</v>
      </c>
      <c r="BD62" s="80">
        <f t="shared" si="24"/>
        <v>115888.5294117647</v>
      </c>
      <c r="BE62" s="80">
        <f t="shared" si="25"/>
        <v>115888.5294117647</v>
      </c>
      <c r="BF62" s="80">
        <f>'市区町村別_在宅(医科)'!BF62</f>
        <v>393</v>
      </c>
      <c r="BG62" s="80">
        <v>104</v>
      </c>
      <c r="BH62" s="80">
        <v>104</v>
      </c>
      <c r="BI62" s="55">
        <f t="shared" si="26"/>
        <v>0.26463104325699743</v>
      </c>
      <c r="BJ62" s="55">
        <f t="shared" si="27"/>
        <v>0.26463104325699743</v>
      </c>
      <c r="BK62" s="80">
        <v>13092490</v>
      </c>
      <c r="BL62" s="80">
        <v>13092490</v>
      </c>
      <c r="BM62" s="80">
        <f t="shared" si="28"/>
        <v>125889.32692307692</v>
      </c>
      <c r="BN62" s="80">
        <f t="shared" si="29"/>
        <v>125889.32692307692</v>
      </c>
      <c r="BO62" s="80">
        <f>'市区町村別_在宅(医科)'!BO62</f>
        <v>13466</v>
      </c>
      <c r="BP62" s="80">
        <f t="shared" si="52"/>
        <v>873</v>
      </c>
      <c r="BQ62" s="80">
        <f t="shared" si="52"/>
        <v>873</v>
      </c>
      <c r="BR62" s="55">
        <f t="shared" si="31"/>
        <v>6.4829942076340408E-2</v>
      </c>
      <c r="BS62" s="55">
        <f t="shared" si="32"/>
        <v>6.4829942076340408E-2</v>
      </c>
      <c r="BT62" s="80">
        <f t="shared" si="53"/>
        <v>107102490</v>
      </c>
      <c r="BU62" s="80">
        <f t="shared" si="53"/>
        <v>107102490</v>
      </c>
      <c r="BV62" s="80">
        <f t="shared" si="34"/>
        <v>122683.264604811</v>
      </c>
      <c r="BW62" s="80">
        <f t="shared" si="35"/>
        <v>122683.264604811</v>
      </c>
      <c r="BY62" s="95">
        <v>56</v>
      </c>
      <c r="BZ62" s="207" t="s">
        <v>10</v>
      </c>
      <c r="CA62" s="155">
        <v>12664</v>
      </c>
      <c r="CB62" s="155">
        <v>783</v>
      </c>
      <c r="CC62" s="155">
        <v>783</v>
      </c>
      <c r="CD62" s="28">
        <v>6.1828806064434617E-2</v>
      </c>
      <c r="CE62" s="28">
        <v>6.1828806064434617E-2</v>
      </c>
      <c r="CF62" s="155">
        <v>91451790</v>
      </c>
      <c r="CG62" s="155">
        <v>91451790</v>
      </c>
      <c r="CH62" s="155">
        <v>116796.66666666667</v>
      </c>
      <c r="CI62" s="155">
        <v>116796.66666666667</v>
      </c>
      <c r="CK62" s="43" t="str">
        <f t="shared" si="36"/>
        <v>堺市北区</v>
      </c>
      <c r="CL62" s="91">
        <f t="shared" si="54"/>
        <v>6.7248837019505431E-2</v>
      </c>
      <c r="CM62" s="91">
        <f t="shared" si="37"/>
        <v>6.7000000000000004E-2</v>
      </c>
      <c r="CN62" s="91">
        <f t="shared" si="38"/>
        <v>6.6342628123134642E-2</v>
      </c>
      <c r="CO62" s="91">
        <f t="shared" si="39"/>
        <v>6.6000000000000003E-2</v>
      </c>
      <c r="CP62" s="158">
        <f t="shared" si="40"/>
        <v>0.10000000000000009</v>
      </c>
      <c r="CQ62" s="43" t="str">
        <f t="shared" si="41"/>
        <v>堺市北区</v>
      </c>
      <c r="CR62" s="91">
        <f t="shared" si="55"/>
        <v>6.6840773688076394E-2</v>
      </c>
      <c r="CS62" s="91">
        <f t="shared" si="42"/>
        <v>6.7000000000000004E-2</v>
      </c>
      <c r="CT62" s="91">
        <f t="shared" si="43"/>
        <v>6.6214718171740433E-2</v>
      </c>
      <c r="CU62" s="91">
        <f t="shared" si="44"/>
        <v>6.6000000000000003E-2</v>
      </c>
      <c r="CV62" s="158">
        <f t="shared" si="45"/>
        <v>0.10000000000000009</v>
      </c>
      <c r="CW62" s="44"/>
      <c r="CX62" s="91">
        <f t="shared" si="46"/>
        <v>7.4999999999999997E-2</v>
      </c>
      <c r="CY62" s="91">
        <f t="shared" si="47"/>
        <v>7.1999999999999995E-2</v>
      </c>
      <c r="CZ62" s="158">
        <f t="shared" si="48"/>
        <v>0.30000000000000027</v>
      </c>
      <c r="DA62" s="91">
        <f t="shared" si="49"/>
        <v>7.4999999999999997E-2</v>
      </c>
      <c r="DB62" s="91">
        <f t="shared" si="50"/>
        <v>7.1999999999999995E-2</v>
      </c>
      <c r="DC62" s="158">
        <f t="shared" si="51"/>
        <v>0.30000000000000027</v>
      </c>
      <c r="DD62" s="184">
        <v>0</v>
      </c>
    </row>
    <row r="63" spans="2:108" s="16" customFormat="1" ht="13.5" customHeight="1">
      <c r="B63" s="54">
        <v>57</v>
      </c>
      <c r="C63" s="207" t="s">
        <v>44</v>
      </c>
      <c r="D63" s="152">
        <f>'市区町村別_在宅(医科)'!D63</f>
        <v>11</v>
      </c>
      <c r="E63" s="80">
        <v>0</v>
      </c>
      <c r="F63" s="80">
        <v>0</v>
      </c>
      <c r="G63" s="55">
        <f t="shared" si="2"/>
        <v>0</v>
      </c>
      <c r="H63" s="55">
        <f t="shared" si="3"/>
        <v>0</v>
      </c>
      <c r="I63" s="80">
        <v>0</v>
      </c>
      <c r="J63" s="80">
        <v>0</v>
      </c>
      <c r="K63" s="80" t="str">
        <f t="shared" si="4"/>
        <v>-</v>
      </c>
      <c r="L63" s="80" t="str">
        <f t="shared" si="5"/>
        <v>-</v>
      </c>
      <c r="M63" s="155">
        <f>'市区町村別_在宅(医科)'!M63</f>
        <v>56</v>
      </c>
      <c r="N63" s="80">
        <v>7</v>
      </c>
      <c r="O63" s="80">
        <v>7</v>
      </c>
      <c r="P63" s="55">
        <f t="shared" si="6"/>
        <v>0.125</v>
      </c>
      <c r="Q63" s="55">
        <f t="shared" si="7"/>
        <v>0.125</v>
      </c>
      <c r="R63" s="80">
        <v>1274160</v>
      </c>
      <c r="S63" s="80">
        <v>1274160</v>
      </c>
      <c r="T63" s="80">
        <f t="shared" si="8"/>
        <v>182022.85714285713</v>
      </c>
      <c r="U63" s="80">
        <f t="shared" si="9"/>
        <v>182022.85714285713</v>
      </c>
      <c r="V63" s="155">
        <f>'市区町村別_在宅(医科)'!V63</f>
        <v>3352</v>
      </c>
      <c r="W63" s="80">
        <v>50</v>
      </c>
      <c r="X63" s="80">
        <v>50</v>
      </c>
      <c r="Y63" s="55">
        <f t="shared" si="10"/>
        <v>1.4916467780429593E-2</v>
      </c>
      <c r="Z63" s="55">
        <f t="shared" si="11"/>
        <v>1.4916467780429593E-2</v>
      </c>
      <c r="AA63" s="80">
        <v>5386190</v>
      </c>
      <c r="AB63" s="80">
        <v>5386190</v>
      </c>
      <c r="AC63" s="80">
        <f t="shared" si="12"/>
        <v>107723.8</v>
      </c>
      <c r="AD63" s="80">
        <f t="shared" si="13"/>
        <v>107723.8</v>
      </c>
      <c r="AE63" s="80">
        <f>'市区町村別_在宅(医科)'!AE63</f>
        <v>2887</v>
      </c>
      <c r="AF63" s="80">
        <v>119</v>
      </c>
      <c r="AG63" s="80">
        <v>119</v>
      </c>
      <c r="AH63" s="55">
        <f t="shared" si="14"/>
        <v>4.1219258746103223E-2</v>
      </c>
      <c r="AI63" s="55">
        <f t="shared" si="15"/>
        <v>4.1219258746103223E-2</v>
      </c>
      <c r="AJ63" s="80">
        <v>16373510</v>
      </c>
      <c r="AK63" s="80">
        <v>16373510</v>
      </c>
      <c r="AL63" s="80">
        <f t="shared" si="16"/>
        <v>137592.52100840336</v>
      </c>
      <c r="AM63" s="80">
        <f t="shared" si="17"/>
        <v>137592.52100840336</v>
      </c>
      <c r="AN63" s="80">
        <f>'市区町村別_在宅(医科)'!AN63</f>
        <v>1945</v>
      </c>
      <c r="AO63" s="80">
        <v>211</v>
      </c>
      <c r="AP63" s="80">
        <v>211</v>
      </c>
      <c r="AQ63" s="55">
        <f t="shared" si="18"/>
        <v>0.10848329048843187</v>
      </c>
      <c r="AR63" s="55">
        <f t="shared" si="19"/>
        <v>0.10848329048843187</v>
      </c>
      <c r="AS63" s="80">
        <v>24642020</v>
      </c>
      <c r="AT63" s="80">
        <v>24642020</v>
      </c>
      <c r="AU63" s="80">
        <f t="shared" si="20"/>
        <v>116786.82464454976</v>
      </c>
      <c r="AV63" s="80">
        <f t="shared" si="21"/>
        <v>116786.82464454976</v>
      </c>
      <c r="AW63" s="80">
        <f>'市区町村別_在宅(医科)'!AW63</f>
        <v>991</v>
      </c>
      <c r="AX63" s="80">
        <v>196</v>
      </c>
      <c r="AY63" s="80">
        <v>196</v>
      </c>
      <c r="AZ63" s="55">
        <f t="shared" si="22"/>
        <v>0.19778002018163471</v>
      </c>
      <c r="BA63" s="55">
        <f t="shared" si="23"/>
        <v>0.19778002018163471</v>
      </c>
      <c r="BB63" s="80">
        <v>23148720</v>
      </c>
      <c r="BC63" s="80">
        <v>23148720</v>
      </c>
      <c r="BD63" s="80">
        <f t="shared" si="24"/>
        <v>118105.71428571429</v>
      </c>
      <c r="BE63" s="80">
        <f t="shared" si="25"/>
        <v>118105.71428571429</v>
      </c>
      <c r="BF63" s="80">
        <f>'市区町村別_在宅(医科)'!BF63</f>
        <v>370</v>
      </c>
      <c r="BG63" s="80">
        <v>105</v>
      </c>
      <c r="BH63" s="80">
        <v>105</v>
      </c>
      <c r="BI63" s="55">
        <f t="shared" si="26"/>
        <v>0.28378378378378377</v>
      </c>
      <c r="BJ63" s="55">
        <f t="shared" si="27"/>
        <v>0.28378378378378377</v>
      </c>
      <c r="BK63" s="80">
        <v>13004450</v>
      </c>
      <c r="BL63" s="80">
        <v>13004450</v>
      </c>
      <c r="BM63" s="80">
        <f t="shared" si="28"/>
        <v>123851.90476190476</v>
      </c>
      <c r="BN63" s="80">
        <f t="shared" si="29"/>
        <v>123851.90476190476</v>
      </c>
      <c r="BO63" s="80">
        <f>'市区町村別_在宅(医科)'!BO63</f>
        <v>9612</v>
      </c>
      <c r="BP63" s="80">
        <f t="shared" si="52"/>
        <v>688</v>
      </c>
      <c r="BQ63" s="80">
        <f t="shared" si="52"/>
        <v>688</v>
      </c>
      <c r="BR63" s="55">
        <f t="shared" si="31"/>
        <v>7.1577195172700794E-2</v>
      </c>
      <c r="BS63" s="55">
        <f t="shared" si="32"/>
        <v>7.1577195172700794E-2</v>
      </c>
      <c r="BT63" s="80">
        <f t="shared" si="53"/>
        <v>83829050</v>
      </c>
      <c r="BU63" s="80">
        <f t="shared" si="53"/>
        <v>83829050</v>
      </c>
      <c r="BV63" s="80">
        <f t="shared" si="34"/>
        <v>121844.54941860466</v>
      </c>
      <c r="BW63" s="80">
        <f t="shared" si="35"/>
        <v>121844.54941860466</v>
      </c>
      <c r="BY63" s="95">
        <v>57</v>
      </c>
      <c r="BZ63" s="207" t="s">
        <v>44</v>
      </c>
      <c r="CA63" s="155">
        <v>9154</v>
      </c>
      <c r="CB63" s="155">
        <v>614</v>
      </c>
      <c r="CC63" s="155">
        <v>614</v>
      </c>
      <c r="CD63" s="28">
        <v>6.7074502949530254E-2</v>
      </c>
      <c r="CE63" s="28">
        <v>6.7074502949530254E-2</v>
      </c>
      <c r="CF63" s="155">
        <v>71904480</v>
      </c>
      <c r="CG63" s="155">
        <v>71904480</v>
      </c>
      <c r="CH63" s="155">
        <v>117108.27361563517</v>
      </c>
      <c r="CI63" s="155">
        <v>117108.27361563517</v>
      </c>
      <c r="CK63" s="43" t="str">
        <f t="shared" si="36"/>
        <v>四條畷市</v>
      </c>
      <c r="CL63" s="91">
        <f t="shared" si="54"/>
        <v>6.6759987078712182E-2</v>
      </c>
      <c r="CM63" s="91">
        <f t="shared" si="37"/>
        <v>6.7000000000000004E-2</v>
      </c>
      <c r="CN63" s="91">
        <f t="shared" si="38"/>
        <v>6.7516793806216557E-2</v>
      </c>
      <c r="CO63" s="91">
        <f t="shared" si="39"/>
        <v>6.8000000000000005E-2</v>
      </c>
      <c r="CP63" s="158">
        <f t="shared" si="40"/>
        <v>-0.10000000000000009</v>
      </c>
      <c r="CQ63" s="43" t="str">
        <f t="shared" si="41"/>
        <v>四條畷市</v>
      </c>
      <c r="CR63" s="91">
        <f t="shared" si="55"/>
        <v>6.6759987078712182E-2</v>
      </c>
      <c r="CS63" s="91">
        <f t="shared" si="42"/>
        <v>6.7000000000000004E-2</v>
      </c>
      <c r="CT63" s="91">
        <f t="shared" si="43"/>
        <v>6.7516793806216557E-2</v>
      </c>
      <c r="CU63" s="91">
        <f t="shared" si="44"/>
        <v>6.8000000000000005E-2</v>
      </c>
      <c r="CV63" s="158">
        <f t="shared" si="45"/>
        <v>-0.10000000000000009</v>
      </c>
      <c r="CW63" s="44"/>
      <c r="CX63" s="91">
        <f t="shared" si="46"/>
        <v>7.4999999999999997E-2</v>
      </c>
      <c r="CY63" s="91">
        <f t="shared" si="47"/>
        <v>7.1999999999999995E-2</v>
      </c>
      <c r="CZ63" s="158">
        <f t="shared" si="48"/>
        <v>0.30000000000000027</v>
      </c>
      <c r="DA63" s="91">
        <f t="shared" si="49"/>
        <v>7.4999999999999997E-2</v>
      </c>
      <c r="DB63" s="91">
        <f t="shared" si="50"/>
        <v>7.1999999999999995E-2</v>
      </c>
      <c r="DC63" s="158">
        <f t="shared" si="51"/>
        <v>0.30000000000000027</v>
      </c>
      <c r="DD63" s="184">
        <v>0</v>
      </c>
    </row>
    <row r="64" spans="2:108" s="16" customFormat="1" ht="13.5" customHeight="1">
      <c r="B64" s="54">
        <v>58</v>
      </c>
      <c r="C64" s="207" t="s">
        <v>26</v>
      </c>
      <c r="D64" s="152">
        <f>'市区町村別_在宅(医科)'!D64</f>
        <v>5</v>
      </c>
      <c r="E64" s="80">
        <v>0</v>
      </c>
      <c r="F64" s="80">
        <v>0</v>
      </c>
      <c r="G64" s="55">
        <f t="shared" si="2"/>
        <v>0</v>
      </c>
      <c r="H64" s="55">
        <f t="shared" si="3"/>
        <v>0</v>
      </c>
      <c r="I64" s="80">
        <v>0</v>
      </c>
      <c r="J64" s="80">
        <v>0</v>
      </c>
      <c r="K64" s="80" t="str">
        <f t="shared" si="4"/>
        <v>-</v>
      </c>
      <c r="L64" s="80" t="str">
        <f t="shared" si="5"/>
        <v>-</v>
      </c>
      <c r="M64" s="155">
        <f>'市区町村別_在宅(医科)'!M64</f>
        <v>48</v>
      </c>
      <c r="N64" s="80">
        <v>6</v>
      </c>
      <c r="O64" s="80">
        <v>6</v>
      </c>
      <c r="P64" s="55">
        <f t="shared" si="6"/>
        <v>0.125</v>
      </c>
      <c r="Q64" s="55">
        <f t="shared" si="7"/>
        <v>0.125</v>
      </c>
      <c r="R64" s="80">
        <v>1206930</v>
      </c>
      <c r="S64" s="80">
        <v>1206930</v>
      </c>
      <c r="T64" s="80">
        <f t="shared" si="8"/>
        <v>201155</v>
      </c>
      <c r="U64" s="80">
        <f t="shared" si="9"/>
        <v>201155</v>
      </c>
      <c r="V64" s="155">
        <f>'市区町村別_在宅(医科)'!V64</f>
        <v>3877</v>
      </c>
      <c r="W64" s="80">
        <v>73</v>
      </c>
      <c r="X64" s="80">
        <v>73</v>
      </c>
      <c r="Y64" s="55">
        <f t="shared" si="10"/>
        <v>1.8828991488264123E-2</v>
      </c>
      <c r="Z64" s="55">
        <f t="shared" si="11"/>
        <v>1.8828991488264123E-2</v>
      </c>
      <c r="AA64" s="80">
        <v>10478040</v>
      </c>
      <c r="AB64" s="80">
        <v>10478040</v>
      </c>
      <c r="AC64" s="80">
        <f t="shared" si="12"/>
        <v>143534.79452054793</v>
      </c>
      <c r="AD64" s="80">
        <f t="shared" si="13"/>
        <v>143534.79452054793</v>
      </c>
      <c r="AE64" s="80">
        <f>'市区町村別_在宅(医科)'!AE64</f>
        <v>3432</v>
      </c>
      <c r="AF64" s="80">
        <v>153</v>
      </c>
      <c r="AG64" s="80">
        <v>153</v>
      </c>
      <c r="AH64" s="55">
        <f t="shared" si="14"/>
        <v>4.4580419580419584E-2</v>
      </c>
      <c r="AI64" s="55">
        <f t="shared" si="15"/>
        <v>4.4580419580419584E-2</v>
      </c>
      <c r="AJ64" s="80">
        <v>20480500</v>
      </c>
      <c r="AK64" s="80">
        <v>20480500</v>
      </c>
      <c r="AL64" s="80">
        <f t="shared" si="16"/>
        <v>133859.477124183</v>
      </c>
      <c r="AM64" s="80">
        <f t="shared" si="17"/>
        <v>133859.477124183</v>
      </c>
      <c r="AN64" s="80">
        <f>'市区町村別_在宅(医科)'!AN64</f>
        <v>2262</v>
      </c>
      <c r="AO64" s="80">
        <v>237</v>
      </c>
      <c r="AP64" s="80">
        <v>237</v>
      </c>
      <c r="AQ64" s="55">
        <f t="shared" si="18"/>
        <v>0.10477453580901856</v>
      </c>
      <c r="AR64" s="55">
        <f t="shared" si="19"/>
        <v>0.10477453580901856</v>
      </c>
      <c r="AS64" s="80">
        <v>31656170</v>
      </c>
      <c r="AT64" s="80">
        <v>31656170</v>
      </c>
      <c r="AU64" s="80">
        <f t="shared" si="20"/>
        <v>133570.33755274263</v>
      </c>
      <c r="AV64" s="80">
        <f t="shared" si="21"/>
        <v>133570.33755274263</v>
      </c>
      <c r="AW64" s="80">
        <f>'市区町村別_在宅(医科)'!AW64</f>
        <v>1131</v>
      </c>
      <c r="AX64" s="80">
        <v>242</v>
      </c>
      <c r="AY64" s="80">
        <v>242</v>
      </c>
      <c r="AZ64" s="55">
        <f t="shared" si="22"/>
        <v>0.21396993810786913</v>
      </c>
      <c r="BA64" s="55">
        <f t="shared" si="23"/>
        <v>0.21396993810786913</v>
      </c>
      <c r="BB64" s="80">
        <v>31518530</v>
      </c>
      <c r="BC64" s="80">
        <v>31518530</v>
      </c>
      <c r="BD64" s="80">
        <f t="shared" si="24"/>
        <v>130241.85950413223</v>
      </c>
      <c r="BE64" s="80">
        <f t="shared" si="25"/>
        <v>130241.85950413223</v>
      </c>
      <c r="BF64" s="80">
        <f>'市区町村別_在宅(医科)'!BF64</f>
        <v>466</v>
      </c>
      <c r="BG64" s="80">
        <v>135</v>
      </c>
      <c r="BH64" s="80">
        <v>135</v>
      </c>
      <c r="BI64" s="55">
        <f t="shared" si="26"/>
        <v>0.28969957081545067</v>
      </c>
      <c r="BJ64" s="55">
        <f t="shared" si="27"/>
        <v>0.28969957081545067</v>
      </c>
      <c r="BK64" s="80">
        <v>16475130</v>
      </c>
      <c r="BL64" s="80">
        <v>16475130</v>
      </c>
      <c r="BM64" s="80">
        <f t="shared" si="28"/>
        <v>122038</v>
      </c>
      <c r="BN64" s="80">
        <f t="shared" si="29"/>
        <v>122038</v>
      </c>
      <c r="BO64" s="80">
        <f>'市区町村別_在宅(医科)'!BO64</f>
        <v>11221</v>
      </c>
      <c r="BP64" s="80">
        <f t="shared" si="52"/>
        <v>846</v>
      </c>
      <c r="BQ64" s="80">
        <f t="shared" si="52"/>
        <v>846</v>
      </c>
      <c r="BR64" s="55">
        <f t="shared" si="31"/>
        <v>7.5394349879689862E-2</v>
      </c>
      <c r="BS64" s="55">
        <f t="shared" si="32"/>
        <v>7.5394349879689862E-2</v>
      </c>
      <c r="BT64" s="80">
        <f t="shared" si="53"/>
        <v>111815300</v>
      </c>
      <c r="BU64" s="80">
        <f t="shared" si="53"/>
        <v>111815300</v>
      </c>
      <c r="BV64" s="80">
        <f t="shared" si="34"/>
        <v>132169.38534278961</v>
      </c>
      <c r="BW64" s="80">
        <f t="shared" si="35"/>
        <v>132169.38534278961</v>
      </c>
      <c r="BY64" s="95">
        <v>58</v>
      </c>
      <c r="BZ64" s="207" t="s">
        <v>26</v>
      </c>
      <c r="CA64" s="155">
        <v>10701</v>
      </c>
      <c r="CB64" s="155">
        <v>779</v>
      </c>
      <c r="CC64" s="155">
        <v>779</v>
      </c>
      <c r="CD64" s="28">
        <v>7.2796934865900387E-2</v>
      </c>
      <c r="CE64" s="28">
        <v>7.2796934865900387E-2</v>
      </c>
      <c r="CF64" s="155">
        <v>106518640</v>
      </c>
      <c r="CG64" s="155">
        <v>106518640</v>
      </c>
      <c r="CH64" s="155">
        <v>136737.66367137356</v>
      </c>
      <c r="CI64" s="155">
        <v>136737.66367137356</v>
      </c>
      <c r="CK64" s="43" t="str">
        <f t="shared" si="36"/>
        <v>摂津市</v>
      </c>
      <c r="CL64" s="91">
        <f t="shared" si="54"/>
        <v>6.4829942076340408E-2</v>
      </c>
      <c r="CM64" s="91">
        <f t="shared" si="37"/>
        <v>6.5000000000000002E-2</v>
      </c>
      <c r="CN64" s="91">
        <f t="shared" si="38"/>
        <v>6.1828806064434617E-2</v>
      </c>
      <c r="CO64" s="91">
        <f t="shared" si="39"/>
        <v>6.2E-2</v>
      </c>
      <c r="CP64" s="158">
        <f t="shared" si="40"/>
        <v>0.30000000000000027</v>
      </c>
      <c r="CQ64" s="43" t="str">
        <f t="shared" si="41"/>
        <v>摂津市</v>
      </c>
      <c r="CR64" s="91">
        <f t="shared" si="55"/>
        <v>6.4829942076340408E-2</v>
      </c>
      <c r="CS64" s="91">
        <f t="shared" si="42"/>
        <v>6.5000000000000002E-2</v>
      </c>
      <c r="CT64" s="91">
        <f t="shared" si="43"/>
        <v>6.1828806064434617E-2</v>
      </c>
      <c r="CU64" s="91">
        <f t="shared" si="44"/>
        <v>6.2E-2</v>
      </c>
      <c r="CV64" s="158">
        <f t="shared" si="45"/>
        <v>0.30000000000000027</v>
      </c>
      <c r="CW64" s="44"/>
      <c r="CX64" s="91">
        <f t="shared" si="46"/>
        <v>7.4999999999999997E-2</v>
      </c>
      <c r="CY64" s="91">
        <f t="shared" si="47"/>
        <v>7.1999999999999995E-2</v>
      </c>
      <c r="CZ64" s="158">
        <f t="shared" si="48"/>
        <v>0.30000000000000027</v>
      </c>
      <c r="DA64" s="91">
        <f t="shared" si="49"/>
        <v>7.4999999999999997E-2</v>
      </c>
      <c r="DB64" s="91">
        <f t="shared" si="50"/>
        <v>7.1999999999999995E-2</v>
      </c>
      <c r="DC64" s="158">
        <f t="shared" si="51"/>
        <v>0.30000000000000027</v>
      </c>
      <c r="DD64" s="184">
        <v>0</v>
      </c>
    </row>
    <row r="65" spans="2:108" s="16" customFormat="1" ht="13.5" customHeight="1">
      <c r="B65" s="54">
        <v>59</v>
      </c>
      <c r="C65" s="207" t="s">
        <v>21</v>
      </c>
      <c r="D65" s="152">
        <f>'市区町村別_在宅(医科)'!D65</f>
        <v>50</v>
      </c>
      <c r="E65" s="80">
        <v>5</v>
      </c>
      <c r="F65" s="80">
        <v>5</v>
      </c>
      <c r="G65" s="55">
        <f t="shared" si="2"/>
        <v>0.1</v>
      </c>
      <c r="H65" s="55">
        <f t="shared" si="3"/>
        <v>0.1</v>
      </c>
      <c r="I65" s="80">
        <v>1165420</v>
      </c>
      <c r="J65" s="80">
        <v>1165420</v>
      </c>
      <c r="K65" s="80">
        <f t="shared" si="4"/>
        <v>233084</v>
      </c>
      <c r="L65" s="80">
        <f t="shared" si="5"/>
        <v>233084</v>
      </c>
      <c r="M65" s="155">
        <f>'市区町村別_在宅(医科)'!M65</f>
        <v>138</v>
      </c>
      <c r="N65" s="80">
        <v>11</v>
      </c>
      <c r="O65" s="80">
        <v>11</v>
      </c>
      <c r="P65" s="55">
        <f t="shared" si="6"/>
        <v>7.9710144927536225E-2</v>
      </c>
      <c r="Q65" s="55">
        <f t="shared" si="7"/>
        <v>7.9710144927536225E-2</v>
      </c>
      <c r="R65" s="80">
        <v>2288620</v>
      </c>
      <c r="S65" s="80">
        <v>2288620</v>
      </c>
      <c r="T65" s="80">
        <f t="shared" si="8"/>
        <v>208056.36363636365</v>
      </c>
      <c r="U65" s="80">
        <f t="shared" si="9"/>
        <v>208056.36363636365</v>
      </c>
      <c r="V65" s="155">
        <f>'市区町村別_在宅(医科)'!V65</f>
        <v>29005</v>
      </c>
      <c r="W65" s="80">
        <v>639</v>
      </c>
      <c r="X65" s="80">
        <v>639</v>
      </c>
      <c r="Y65" s="55">
        <f t="shared" si="10"/>
        <v>2.2030684364764696E-2</v>
      </c>
      <c r="Z65" s="55">
        <f t="shared" si="11"/>
        <v>2.2030684364764696E-2</v>
      </c>
      <c r="AA65" s="80">
        <v>86167770</v>
      </c>
      <c r="AB65" s="80">
        <v>86167770</v>
      </c>
      <c r="AC65" s="80">
        <f t="shared" si="12"/>
        <v>134847.84037558685</v>
      </c>
      <c r="AD65" s="80">
        <f t="shared" si="13"/>
        <v>134847.84037558685</v>
      </c>
      <c r="AE65" s="80">
        <f>'市区町村別_在宅(医科)'!AE65</f>
        <v>25127</v>
      </c>
      <c r="AF65" s="80">
        <v>1327</v>
      </c>
      <c r="AG65" s="80">
        <v>1327</v>
      </c>
      <c r="AH65" s="55">
        <f t="shared" si="14"/>
        <v>5.2811716480280178E-2</v>
      </c>
      <c r="AI65" s="55">
        <f t="shared" si="15"/>
        <v>5.2811716480280178E-2</v>
      </c>
      <c r="AJ65" s="80">
        <v>183401840</v>
      </c>
      <c r="AK65" s="80">
        <v>183401840</v>
      </c>
      <c r="AL65" s="80">
        <f t="shared" si="16"/>
        <v>138207.86737000753</v>
      </c>
      <c r="AM65" s="80">
        <f t="shared" si="17"/>
        <v>138207.86737000753</v>
      </c>
      <c r="AN65" s="80">
        <f>'市区町村別_在宅(医科)'!AN65</f>
        <v>16370</v>
      </c>
      <c r="AO65" s="80">
        <v>1876</v>
      </c>
      <c r="AP65" s="80">
        <v>1876</v>
      </c>
      <c r="AQ65" s="55">
        <f t="shared" si="18"/>
        <v>0.11459987782529016</v>
      </c>
      <c r="AR65" s="55">
        <f t="shared" si="19"/>
        <v>0.11459987782529016</v>
      </c>
      <c r="AS65" s="80">
        <v>256094150</v>
      </c>
      <c r="AT65" s="80">
        <v>256094150</v>
      </c>
      <c r="AU65" s="80">
        <f t="shared" si="20"/>
        <v>136510.7409381663</v>
      </c>
      <c r="AV65" s="80">
        <f t="shared" si="21"/>
        <v>136510.7409381663</v>
      </c>
      <c r="AW65" s="80">
        <f>'市区町村別_在宅(医科)'!AW65</f>
        <v>7000</v>
      </c>
      <c r="AX65" s="80">
        <v>1430</v>
      </c>
      <c r="AY65" s="80">
        <v>1430</v>
      </c>
      <c r="AZ65" s="55">
        <f t="shared" si="22"/>
        <v>0.20428571428571429</v>
      </c>
      <c r="BA65" s="55">
        <f t="shared" si="23"/>
        <v>0.20428571428571429</v>
      </c>
      <c r="BB65" s="80">
        <v>189402490</v>
      </c>
      <c r="BC65" s="80">
        <v>189391420</v>
      </c>
      <c r="BD65" s="80">
        <f t="shared" si="24"/>
        <v>132449.29370629371</v>
      </c>
      <c r="BE65" s="80">
        <f t="shared" si="25"/>
        <v>132441.55244755244</v>
      </c>
      <c r="BF65" s="80">
        <f>'市区町村別_在宅(医科)'!BF65</f>
        <v>2469</v>
      </c>
      <c r="BG65" s="80">
        <v>671</v>
      </c>
      <c r="BH65" s="80">
        <v>671</v>
      </c>
      <c r="BI65" s="55">
        <f t="shared" si="26"/>
        <v>0.27176994734710408</v>
      </c>
      <c r="BJ65" s="55">
        <f t="shared" si="27"/>
        <v>0.27176994734710408</v>
      </c>
      <c r="BK65" s="80">
        <v>85461730</v>
      </c>
      <c r="BL65" s="80">
        <v>85461730</v>
      </c>
      <c r="BM65" s="80">
        <f t="shared" si="28"/>
        <v>127364.72429210134</v>
      </c>
      <c r="BN65" s="80">
        <f t="shared" si="29"/>
        <v>127364.72429210134</v>
      </c>
      <c r="BO65" s="80">
        <f>'市区町村別_在宅(医科)'!BO65</f>
        <v>80159</v>
      </c>
      <c r="BP65" s="80">
        <f t="shared" si="52"/>
        <v>5959</v>
      </c>
      <c r="BQ65" s="80">
        <f t="shared" si="52"/>
        <v>5959</v>
      </c>
      <c r="BR65" s="55">
        <f t="shared" si="31"/>
        <v>7.4339749747377087E-2</v>
      </c>
      <c r="BS65" s="55">
        <f t="shared" si="32"/>
        <v>7.4339749747377087E-2</v>
      </c>
      <c r="BT65" s="80">
        <f t="shared" si="53"/>
        <v>803982020</v>
      </c>
      <c r="BU65" s="80">
        <f t="shared" si="53"/>
        <v>803970950</v>
      </c>
      <c r="BV65" s="80">
        <f t="shared" si="34"/>
        <v>134918.94948816916</v>
      </c>
      <c r="BW65" s="80">
        <f t="shared" si="35"/>
        <v>134917.09179392515</v>
      </c>
      <c r="BY65" s="95">
        <v>59</v>
      </c>
      <c r="BZ65" s="207" t="s">
        <v>21</v>
      </c>
      <c r="CA65" s="155">
        <v>76479</v>
      </c>
      <c r="CB65" s="155">
        <v>5353</v>
      </c>
      <c r="CC65" s="155">
        <v>5353</v>
      </c>
      <c r="CD65" s="28">
        <v>6.9993069993069992E-2</v>
      </c>
      <c r="CE65" s="28">
        <v>6.9993069993069992E-2</v>
      </c>
      <c r="CF65" s="155">
        <v>698031800</v>
      </c>
      <c r="CG65" s="155">
        <v>698031800</v>
      </c>
      <c r="CH65" s="155">
        <v>130400.11208668037</v>
      </c>
      <c r="CI65" s="155">
        <v>130400.11208668037</v>
      </c>
      <c r="CK65" s="43" t="str">
        <f t="shared" si="36"/>
        <v>枚方市</v>
      </c>
      <c r="CL65" s="91">
        <f t="shared" si="54"/>
        <v>6.4648729446935727E-2</v>
      </c>
      <c r="CM65" s="91">
        <f t="shared" si="37"/>
        <v>6.5000000000000002E-2</v>
      </c>
      <c r="CN65" s="91">
        <f t="shared" si="38"/>
        <v>6.2097959570735405E-2</v>
      </c>
      <c r="CO65" s="91">
        <f t="shared" si="39"/>
        <v>6.2E-2</v>
      </c>
      <c r="CP65" s="158">
        <f t="shared" si="40"/>
        <v>0.30000000000000027</v>
      </c>
      <c r="CQ65" s="43" t="str">
        <f t="shared" si="41"/>
        <v>枚方市</v>
      </c>
      <c r="CR65" s="91">
        <f t="shared" si="55"/>
        <v>6.4484304932735423E-2</v>
      </c>
      <c r="CS65" s="91">
        <f t="shared" si="42"/>
        <v>6.4000000000000001E-2</v>
      </c>
      <c r="CT65" s="91">
        <f t="shared" si="43"/>
        <v>6.2082154541575132E-2</v>
      </c>
      <c r="CU65" s="91">
        <f t="shared" si="44"/>
        <v>6.2E-2</v>
      </c>
      <c r="CV65" s="158">
        <f t="shared" si="45"/>
        <v>0.20000000000000018</v>
      </c>
      <c r="CW65" s="44"/>
      <c r="CX65" s="91">
        <f t="shared" si="46"/>
        <v>7.4999999999999997E-2</v>
      </c>
      <c r="CY65" s="91">
        <f t="shared" si="47"/>
        <v>7.1999999999999995E-2</v>
      </c>
      <c r="CZ65" s="158">
        <f t="shared" si="48"/>
        <v>0.30000000000000027</v>
      </c>
      <c r="DA65" s="91">
        <f t="shared" si="49"/>
        <v>7.4999999999999997E-2</v>
      </c>
      <c r="DB65" s="91">
        <f t="shared" si="50"/>
        <v>7.1999999999999995E-2</v>
      </c>
      <c r="DC65" s="158">
        <f t="shared" si="51"/>
        <v>0.30000000000000027</v>
      </c>
      <c r="DD65" s="184">
        <v>0</v>
      </c>
    </row>
    <row r="66" spans="2:108" s="16" customFormat="1" ht="13.5" customHeight="1">
      <c r="B66" s="54">
        <v>60</v>
      </c>
      <c r="C66" s="207" t="s">
        <v>45</v>
      </c>
      <c r="D66" s="152">
        <f>'市区町村別_在宅(医科)'!D66</f>
        <v>29</v>
      </c>
      <c r="E66" s="80">
        <v>3</v>
      </c>
      <c r="F66" s="80">
        <v>3</v>
      </c>
      <c r="G66" s="55">
        <f t="shared" si="2"/>
        <v>0.10344827586206896</v>
      </c>
      <c r="H66" s="55">
        <f t="shared" si="3"/>
        <v>0.10344827586206896</v>
      </c>
      <c r="I66" s="80">
        <v>711430</v>
      </c>
      <c r="J66" s="80">
        <v>711430</v>
      </c>
      <c r="K66" s="80">
        <f t="shared" si="4"/>
        <v>237143.33333333334</v>
      </c>
      <c r="L66" s="80">
        <f t="shared" si="5"/>
        <v>237143.33333333334</v>
      </c>
      <c r="M66" s="155">
        <f>'市区町村別_在宅(医科)'!M66</f>
        <v>53</v>
      </c>
      <c r="N66" s="80">
        <v>3</v>
      </c>
      <c r="O66" s="80">
        <v>3</v>
      </c>
      <c r="P66" s="55">
        <f t="shared" si="6"/>
        <v>5.6603773584905662E-2</v>
      </c>
      <c r="Q66" s="55">
        <f t="shared" si="7"/>
        <v>5.6603773584905662E-2</v>
      </c>
      <c r="R66" s="80">
        <v>685700</v>
      </c>
      <c r="S66" s="80">
        <v>685700</v>
      </c>
      <c r="T66" s="80">
        <f t="shared" si="8"/>
        <v>228566.66666666666</v>
      </c>
      <c r="U66" s="80">
        <f t="shared" si="9"/>
        <v>228566.66666666666</v>
      </c>
      <c r="V66" s="155">
        <f>'市区町村別_在宅(医科)'!V66</f>
        <v>3959</v>
      </c>
      <c r="W66" s="80">
        <v>61</v>
      </c>
      <c r="X66" s="80">
        <v>61</v>
      </c>
      <c r="Y66" s="55">
        <f t="shared" si="10"/>
        <v>1.5407931295781763E-2</v>
      </c>
      <c r="Z66" s="55">
        <f t="shared" si="11"/>
        <v>1.5407931295781763E-2</v>
      </c>
      <c r="AA66" s="80">
        <v>8901360</v>
      </c>
      <c r="AB66" s="80">
        <v>8901360</v>
      </c>
      <c r="AC66" s="80">
        <f t="shared" si="12"/>
        <v>145923.93442622951</v>
      </c>
      <c r="AD66" s="80">
        <f t="shared" si="13"/>
        <v>145923.93442622951</v>
      </c>
      <c r="AE66" s="80">
        <f>'市区町村別_在宅(医科)'!AE66</f>
        <v>3221</v>
      </c>
      <c r="AF66" s="80">
        <v>122</v>
      </c>
      <c r="AG66" s="80">
        <v>122</v>
      </c>
      <c r="AH66" s="55">
        <f t="shared" si="14"/>
        <v>3.787643588947532E-2</v>
      </c>
      <c r="AI66" s="55">
        <f t="shared" si="15"/>
        <v>3.787643588947532E-2</v>
      </c>
      <c r="AJ66" s="80">
        <v>15501020</v>
      </c>
      <c r="AK66" s="80">
        <v>15501020</v>
      </c>
      <c r="AL66" s="80">
        <f t="shared" si="16"/>
        <v>127057.54098360655</v>
      </c>
      <c r="AM66" s="80">
        <f t="shared" si="17"/>
        <v>127057.54098360655</v>
      </c>
      <c r="AN66" s="80">
        <f>'市区町村別_在宅(医科)'!AN66</f>
        <v>1996</v>
      </c>
      <c r="AO66" s="80">
        <v>152</v>
      </c>
      <c r="AP66" s="80">
        <v>152</v>
      </c>
      <c r="AQ66" s="55">
        <f t="shared" si="18"/>
        <v>7.6152304609218444E-2</v>
      </c>
      <c r="AR66" s="55">
        <f t="shared" si="19"/>
        <v>7.6152304609218444E-2</v>
      </c>
      <c r="AS66" s="80">
        <v>19496410</v>
      </c>
      <c r="AT66" s="80">
        <v>19496410</v>
      </c>
      <c r="AU66" s="80">
        <f t="shared" si="20"/>
        <v>128265.85526315789</v>
      </c>
      <c r="AV66" s="80">
        <f t="shared" si="21"/>
        <v>128265.85526315789</v>
      </c>
      <c r="AW66" s="80">
        <f>'市区町村別_在宅(医科)'!AW66</f>
        <v>973</v>
      </c>
      <c r="AX66" s="80">
        <v>160</v>
      </c>
      <c r="AY66" s="80">
        <v>160</v>
      </c>
      <c r="AZ66" s="55">
        <f t="shared" si="22"/>
        <v>0.16443987667009249</v>
      </c>
      <c r="BA66" s="55">
        <f t="shared" si="23"/>
        <v>0.16443987667009249</v>
      </c>
      <c r="BB66" s="80">
        <v>16895500</v>
      </c>
      <c r="BC66" s="80">
        <v>16895500</v>
      </c>
      <c r="BD66" s="80">
        <f t="shared" si="24"/>
        <v>105596.875</v>
      </c>
      <c r="BE66" s="80">
        <f t="shared" si="25"/>
        <v>105596.875</v>
      </c>
      <c r="BF66" s="80">
        <f>'市区町村別_在宅(医科)'!BF66</f>
        <v>338</v>
      </c>
      <c r="BG66" s="80">
        <v>56</v>
      </c>
      <c r="BH66" s="80">
        <v>56</v>
      </c>
      <c r="BI66" s="55">
        <f t="shared" si="26"/>
        <v>0.16568047337278108</v>
      </c>
      <c r="BJ66" s="55">
        <f t="shared" si="27"/>
        <v>0.16568047337278108</v>
      </c>
      <c r="BK66" s="80">
        <v>5833930</v>
      </c>
      <c r="BL66" s="80">
        <v>5833930</v>
      </c>
      <c r="BM66" s="80">
        <f t="shared" si="28"/>
        <v>104177.32142857143</v>
      </c>
      <c r="BN66" s="80">
        <f t="shared" si="29"/>
        <v>104177.32142857143</v>
      </c>
      <c r="BO66" s="80">
        <f>'市区町村別_在宅(医科)'!BO66</f>
        <v>10569</v>
      </c>
      <c r="BP66" s="80">
        <f t="shared" si="52"/>
        <v>557</v>
      </c>
      <c r="BQ66" s="80">
        <f t="shared" si="52"/>
        <v>557</v>
      </c>
      <c r="BR66" s="55">
        <f t="shared" si="31"/>
        <v>5.2701296243731668E-2</v>
      </c>
      <c r="BS66" s="55">
        <f t="shared" si="32"/>
        <v>5.2701296243731668E-2</v>
      </c>
      <c r="BT66" s="80">
        <f t="shared" si="53"/>
        <v>68025350</v>
      </c>
      <c r="BU66" s="80">
        <f t="shared" si="53"/>
        <v>68025350</v>
      </c>
      <c r="BV66" s="80">
        <f t="shared" si="34"/>
        <v>122128.09694793537</v>
      </c>
      <c r="BW66" s="80">
        <f t="shared" si="35"/>
        <v>122128.09694793537</v>
      </c>
      <c r="BY66" s="95">
        <v>60</v>
      </c>
      <c r="BZ66" s="207" t="s">
        <v>45</v>
      </c>
      <c r="CA66" s="155">
        <v>9993</v>
      </c>
      <c r="CB66" s="155">
        <v>497</v>
      </c>
      <c r="CC66" s="155">
        <v>497</v>
      </c>
      <c r="CD66" s="28">
        <v>4.9734814370059041E-2</v>
      </c>
      <c r="CE66" s="28">
        <v>4.9734814370059041E-2</v>
      </c>
      <c r="CF66" s="155">
        <v>56114260</v>
      </c>
      <c r="CG66" s="155">
        <v>56114260</v>
      </c>
      <c r="CH66" s="155">
        <v>112905.95573440644</v>
      </c>
      <c r="CI66" s="155">
        <v>112905.95573440644</v>
      </c>
      <c r="CK66" s="43" t="str">
        <f t="shared" si="36"/>
        <v>柏原市</v>
      </c>
      <c r="CL66" s="91">
        <f t="shared" si="54"/>
        <v>6.4227035100821506E-2</v>
      </c>
      <c r="CM66" s="91">
        <f t="shared" si="37"/>
        <v>6.4000000000000001E-2</v>
      </c>
      <c r="CN66" s="91">
        <f t="shared" si="38"/>
        <v>6.2088923967377009E-2</v>
      </c>
      <c r="CO66" s="91">
        <f t="shared" si="39"/>
        <v>6.2E-2</v>
      </c>
      <c r="CP66" s="158">
        <f t="shared" si="40"/>
        <v>0.20000000000000018</v>
      </c>
      <c r="CQ66" s="43" t="str">
        <f t="shared" si="41"/>
        <v>柏原市</v>
      </c>
      <c r="CR66" s="91">
        <f t="shared" si="55"/>
        <v>6.4227035100821506E-2</v>
      </c>
      <c r="CS66" s="91">
        <f t="shared" si="42"/>
        <v>6.4000000000000001E-2</v>
      </c>
      <c r="CT66" s="91">
        <f t="shared" si="43"/>
        <v>6.2088923967377009E-2</v>
      </c>
      <c r="CU66" s="91">
        <f t="shared" si="44"/>
        <v>6.2E-2</v>
      </c>
      <c r="CV66" s="158">
        <f t="shared" si="45"/>
        <v>0.20000000000000018</v>
      </c>
      <c r="CW66" s="44"/>
      <c r="CX66" s="91">
        <f t="shared" si="46"/>
        <v>7.4999999999999997E-2</v>
      </c>
      <c r="CY66" s="91">
        <f t="shared" si="47"/>
        <v>7.1999999999999995E-2</v>
      </c>
      <c r="CZ66" s="158">
        <f t="shared" si="48"/>
        <v>0.30000000000000027</v>
      </c>
      <c r="DA66" s="91">
        <f t="shared" si="49"/>
        <v>7.4999999999999997E-2</v>
      </c>
      <c r="DB66" s="91">
        <f t="shared" si="50"/>
        <v>7.1999999999999995E-2</v>
      </c>
      <c r="DC66" s="158">
        <f t="shared" si="51"/>
        <v>0.30000000000000027</v>
      </c>
      <c r="DD66" s="184">
        <v>0</v>
      </c>
    </row>
    <row r="67" spans="2:108" s="16" customFormat="1" ht="13.5" customHeight="1">
      <c r="B67" s="54">
        <v>61</v>
      </c>
      <c r="C67" s="207" t="s">
        <v>17</v>
      </c>
      <c r="D67" s="152">
        <f>'市区町村別_在宅(医科)'!D67</f>
        <v>0</v>
      </c>
      <c r="E67" s="80">
        <v>0</v>
      </c>
      <c r="F67" s="80">
        <v>0</v>
      </c>
      <c r="G67" s="55" t="str">
        <f t="shared" si="2"/>
        <v>-</v>
      </c>
      <c r="H67" s="55" t="str">
        <f t="shared" si="3"/>
        <v>-</v>
      </c>
      <c r="I67" s="80">
        <v>0</v>
      </c>
      <c r="J67" s="80">
        <v>0</v>
      </c>
      <c r="K67" s="80" t="str">
        <f t="shared" si="4"/>
        <v>-</v>
      </c>
      <c r="L67" s="80" t="str">
        <f t="shared" si="5"/>
        <v>-</v>
      </c>
      <c r="M67" s="155">
        <f>'市区町村別_在宅(医科)'!M67</f>
        <v>12</v>
      </c>
      <c r="N67" s="80">
        <v>2</v>
      </c>
      <c r="O67" s="80">
        <v>2</v>
      </c>
      <c r="P67" s="55">
        <f t="shared" si="6"/>
        <v>0.16666666666666666</v>
      </c>
      <c r="Q67" s="55">
        <f t="shared" si="7"/>
        <v>0.16666666666666666</v>
      </c>
      <c r="R67" s="80">
        <v>74370</v>
      </c>
      <c r="S67" s="80">
        <v>74370</v>
      </c>
      <c r="T67" s="80">
        <f t="shared" si="8"/>
        <v>37185</v>
      </c>
      <c r="U67" s="80">
        <f t="shared" si="9"/>
        <v>37185</v>
      </c>
      <c r="V67" s="155">
        <f>'市区町村別_在宅(医科)'!V67</f>
        <v>3541</v>
      </c>
      <c r="W67" s="80">
        <v>77</v>
      </c>
      <c r="X67" s="80">
        <v>77</v>
      </c>
      <c r="Y67" s="55">
        <f t="shared" si="10"/>
        <v>2.1745269697825472E-2</v>
      </c>
      <c r="Z67" s="55">
        <f t="shared" si="11"/>
        <v>2.1745269697825472E-2</v>
      </c>
      <c r="AA67" s="80">
        <v>10152440</v>
      </c>
      <c r="AB67" s="80">
        <v>10152440</v>
      </c>
      <c r="AC67" s="80">
        <f t="shared" si="12"/>
        <v>131849.87012987013</v>
      </c>
      <c r="AD67" s="80">
        <f t="shared" si="13"/>
        <v>131849.87012987013</v>
      </c>
      <c r="AE67" s="80">
        <f>'市区町村別_在宅(医科)'!AE67</f>
        <v>3007</v>
      </c>
      <c r="AF67" s="80">
        <v>133</v>
      </c>
      <c r="AG67" s="80">
        <v>133</v>
      </c>
      <c r="AH67" s="55">
        <f t="shared" si="14"/>
        <v>4.4230129697372798E-2</v>
      </c>
      <c r="AI67" s="55">
        <f t="shared" si="15"/>
        <v>4.4230129697372798E-2</v>
      </c>
      <c r="AJ67" s="80">
        <v>19126620</v>
      </c>
      <c r="AK67" s="80">
        <v>19126620</v>
      </c>
      <c r="AL67" s="80">
        <f t="shared" si="16"/>
        <v>143809.17293233084</v>
      </c>
      <c r="AM67" s="80">
        <f t="shared" si="17"/>
        <v>143809.17293233084</v>
      </c>
      <c r="AN67" s="80">
        <f>'市区町村別_在宅(医科)'!AN67</f>
        <v>1706</v>
      </c>
      <c r="AO67" s="80">
        <v>202</v>
      </c>
      <c r="AP67" s="80">
        <v>202</v>
      </c>
      <c r="AQ67" s="55">
        <f t="shared" si="18"/>
        <v>0.11840562719812427</v>
      </c>
      <c r="AR67" s="55">
        <f t="shared" si="19"/>
        <v>0.11840562719812427</v>
      </c>
      <c r="AS67" s="80">
        <v>25898270</v>
      </c>
      <c r="AT67" s="80">
        <v>25898270</v>
      </c>
      <c r="AU67" s="80">
        <f t="shared" si="20"/>
        <v>128209.25742574257</v>
      </c>
      <c r="AV67" s="80">
        <f t="shared" si="21"/>
        <v>128209.25742574257</v>
      </c>
      <c r="AW67" s="80">
        <f>'市区町村別_在宅(医科)'!AW67</f>
        <v>743</v>
      </c>
      <c r="AX67" s="80">
        <v>135</v>
      </c>
      <c r="AY67" s="80">
        <v>135</v>
      </c>
      <c r="AZ67" s="55">
        <f t="shared" si="22"/>
        <v>0.18169582772543741</v>
      </c>
      <c r="BA67" s="55">
        <f t="shared" si="23"/>
        <v>0.18169582772543741</v>
      </c>
      <c r="BB67" s="80">
        <v>14534920</v>
      </c>
      <c r="BC67" s="80">
        <v>14534920</v>
      </c>
      <c r="BD67" s="80">
        <f t="shared" si="24"/>
        <v>107666.07407407407</v>
      </c>
      <c r="BE67" s="80">
        <f t="shared" si="25"/>
        <v>107666.07407407407</v>
      </c>
      <c r="BF67" s="80">
        <f>'市区町村別_在宅(医科)'!BF67</f>
        <v>278</v>
      </c>
      <c r="BG67" s="80">
        <v>71</v>
      </c>
      <c r="BH67" s="80">
        <v>71</v>
      </c>
      <c r="BI67" s="55">
        <f t="shared" si="26"/>
        <v>0.25539568345323743</v>
      </c>
      <c r="BJ67" s="55">
        <f t="shared" si="27"/>
        <v>0.25539568345323743</v>
      </c>
      <c r="BK67" s="80">
        <v>9240700</v>
      </c>
      <c r="BL67" s="80">
        <v>9240700</v>
      </c>
      <c r="BM67" s="80">
        <f t="shared" si="28"/>
        <v>130150.70422535211</v>
      </c>
      <c r="BN67" s="80">
        <f t="shared" si="29"/>
        <v>130150.70422535211</v>
      </c>
      <c r="BO67" s="80">
        <f>'市区町村別_在宅(医科)'!BO67</f>
        <v>9287</v>
      </c>
      <c r="BP67" s="80">
        <f t="shared" si="52"/>
        <v>620</v>
      </c>
      <c r="BQ67" s="80">
        <f t="shared" si="52"/>
        <v>620</v>
      </c>
      <c r="BR67" s="55">
        <f t="shared" si="31"/>
        <v>6.6759987078712182E-2</v>
      </c>
      <c r="BS67" s="55">
        <f t="shared" si="32"/>
        <v>6.6759987078712182E-2</v>
      </c>
      <c r="BT67" s="80">
        <f t="shared" si="53"/>
        <v>79027320</v>
      </c>
      <c r="BU67" s="80">
        <f t="shared" si="53"/>
        <v>79027320</v>
      </c>
      <c r="BV67" s="80">
        <f t="shared" si="34"/>
        <v>127463.41935483871</v>
      </c>
      <c r="BW67" s="80">
        <f t="shared" si="35"/>
        <v>127463.41935483871</v>
      </c>
      <c r="BY67" s="95">
        <v>61</v>
      </c>
      <c r="BZ67" s="207" t="s">
        <v>17</v>
      </c>
      <c r="CA67" s="155">
        <v>8783</v>
      </c>
      <c r="CB67" s="155">
        <v>593</v>
      </c>
      <c r="CC67" s="155">
        <v>593</v>
      </c>
      <c r="CD67" s="28">
        <v>6.7516793806216557E-2</v>
      </c>
      <c r="CE67" s="28">
        <v>6.7516793806216557E-2</v>
      </c>
      <c r="CF67" s="155">
        <v>69694180</v>
      </c>
      <c r="CG67" s="155">
        <v>69694180</v>
      </c>
      <c r="CH67" s="155">
        <v>117528.1281618887</v>
      </c>
      <c r="CI67" s="155">
        <v>117528.1281618887</v>
      </c>
      <c r="CK67" s="43" t="str">
        <f t="shared" si="36"/>
        <v>西区</v>
      </c>
      <c r="CL67" s="91">
        <f t="shared" si="54"/>
        <v>6.3490364025695925E-2</v>
      </c>
      <c r="CM67" s="91">
        <f t="shared" si="37"/>
        <v>6.3E-2</v>
      </c>
      <c r="CN67" s="91">
        <f t="shared" si="38"/>
        <v>6.0643844933121742E-2</v>
      </c>
      <c r="CO67" s="91">
        <f t="shared" si="39"/>
        <v>6.0999999999999999E-2</v>
      </c>
      <c r="CP67" s="158">
        <f t="shared" si="40"/>
        <v>0.20000000000000018</v>
      </c>
      <c r="CQ67" s="43" t="str">
        <f t="shared" si="41"/>
        <v>西区</v>
      </c>
      <c r="CR67" s="91">
        <f t="shared" si="55"/>
        <v>6.3490364025695925E-2</v>
      </c>
      <c r="CS67" s="91">
        <f t="shared" si="42"/>
        <v>6.3E-2</v>
      </c>
      <c r="CT67" s="91">
        <f t="shared" si="43"/>
        <v>6.0643844933121742E-2</v>
      </c>
      <c r="CU67" s="91">
        <f t="shared" si="44"/>
        <v>6.0999999999999999E-2</v>
      </c>
      <c r="CV67" s="158">
        <f t="shared" si="45"/>
        <v>0.20000000000000018</v>
      </c>
      <c r="CW67" s="44"/>
      <c r="CX67" s="91">
        <f t="shared" si="46"/>
        <v>7.4999999999999997E-2</v>
      </c>
      <c r="CY67" s="91">
        <f t="shared" si="47"/>
        <v>7.1999999999999995E-2</v>
      </c>
      <c r="CZ67" s="158">
        <f t="shared" si="48"/>
        <v>0.30000000000000027</v>
      </c>
      <c r="DA67" s="91">
        <f t="shared" si="49"/>
        <v>7.4999999999999997E-2</v>
      </c>
      <c r="DB67" s="91">
        <f t="shared" si="50"/>
        <v>7.1999999999999995E-2</v>
      </c>
      <c r="DC67" s="158">
        <f t="shared" si="51"/>
        <v>0.30000000000000027</v>
      </c>
      <c r="DD67" s="184">
        <v>0</v>
      </c>
    </row>
    <row r="68" spans="2:108" s="16" customFormat="1" ht="13.5" customHeight="1">
      <c r="B68" s="54">
        <v>62</v>
      </c>
      <c r="C68" s="207" t="s">
        <v>18</v>
      </c>
      <c r="D68" s="152">
        <f>'市区町村別_在宅(医科)'!D68</f>
        <v>12</v>
      </c>
      <c r="E68" s="80">
        <v>1</v>
      </c>
      <c r="F68" s="80">
        <v>1</v>
      </c>
      <c r="G68" s="55">
        <f t="shared" si="2"/>
        <v>8.3333333333333329E-2</v>
      </c>
      <c r="H68" s="55">
        <f t="shared" si="3"/>
        <v>8.3333333333333329E-2</v>
      </c>
      <c r="I68" s="80">
        <v>258070</v>
      </c>
      <c r="J68" s="80">
        <v>258070</v>
      </c>
      <c r="K68" s="80">
        <f t="shared" si="4"/>
        <v>258070</v>
      </c>
      <c r="L68" s="80">
        <f t="shared" si="5"/>
        <v>258070</v>
      </c>
      <c r="M68" s="155">
        <f>'市区町村別_在宅(医科)'!M68</f>
        <v>46</v>
      </c>
      <c r="N68" s="80">
        <v>4</v>
      </c>
      <c r="O68" s="80">
        <v>4</v>
      </c>
      <c r="P68" s="55">
        <f t="shared" si="6"/>
        <v>8.6956521739130432E-2</v>
      </c>
      <c r="Q68" s="55">
        <f t="shared" si="7"/>
        <v>8.6956521739130432E-2</v>
      </c>
      <c r="R68" s="80">
        <v>958460</v>
      </c>
      <c r="S68" s="80">
        <v>958460</v>
      </c>
      <c r="T68" s="80">
        <f t="shared" si="8"/>
        <v>239615</v>
      </c>
      <c r="U68" s="80">
        <f t="shared" si="9"/>
        <v>239615</v>
      </c>
      <c r="V68" s="155">
        <f>'市区町村別_在宅(医科)'!V68</f>
        <v>5083</v>
      </c>
      <c r="W68" s="80">
        <v>84</v>
      </c>
      <c r="X68" s="80">
        <v>84</v>
      </c>
      <c r="Y68" s="55">
        <f t="shared" si="10"/>
        <v>1.6525673814676373E-2</v>
      </c>
      <c r="Z68" s="55">
        <f t="shared" si="11"/>
        <v>1.6525673814676373E-2</v>
      </c>
      <c r="AA68" s="80">
        <v>11355250</v>
      </c>
      <c r="AB68" s="80">
        <v>11355250</v>
      </c>
      <c r="AC68" s="80">
        <f t="shared" si="12"/>
        <v>135181.54761904763</v>
      </c>
      <c r="AD68" s="80">
        <f t="shared" si="13"/>
        <v>135181.54761904763</v>
      </c>
      <c r="AE68" s="80">
        <f>'市区町村別_在宅(医科)'!AE68</f>
        <v>4382</v>
      </c>
      <c r="AF68" s="80">
        <v>162</v>
      </c>
      <c r="AG68" s="80">
        <v>161</v>
      </c>
      <c r="AH68" s="55">
        <f t="shared" si="14"/>
        <v>3.6969420356001828E-2</v>
      </c>
      <c r="AI68" s="55">
        <f t="shared" si="15"/>
        <v>3.6741214057507986E-2</v>
      </c>
      <c r="AJ68" s="80">
        <v>21254980</v>
      </c>
      <c r="AK68" s="80">
        <v>21212470</v>
      </c>
      <c r="AL68" s="80">
        <f t="shared" si="16"/>
        <v>131203.58024691357</v>
      </c>
      <c r="AM68" s="80">
        <f t="shared" si="17"/>
        <v>131754.47204968944</v>
      </c>
      <c r="AN68" s="80">
        <f>'市区町村別_在宅(医科)'!AN68</f>
        <v>2600</v>
      </c>
      <c r="AO68" s="80">
        <v>268</v>
      </c>
      <c r="AP68" s="80">
        <v>268</v>
      </c>
      <c r="AQ68" s="55">
        <f t="shared" si="18"/>
        <v>0.10307692307692308</v>
      </c>
      <c r="AR68" s="55">
        <f t="shared" si="19"/>
        <v>0.10307692307692308</v>
      </c>
      <c r="AS68" s="80">
        <v>31420580</v>
      </c>
      <c r="AT68" s="80">
        <v>31420580</v>
      </c>
      <c r="AU68" s="80">
        <f t="shared" si="20"/>
        <v>117240.97014925373</v>
      </c>
      <c r="AV68" s="80">
        <f t="shared" si="21"/>
        <v>117240.97014925373</v>
      </c>
      <c r="AW68" s="80">
        <f>'市区町村別_在宅(医科)'!AW68</f>
        <v>1112</v>
      </c>
      <c r="AX68" s="80">
        <v>210</v>
      </c>
      <c r="AY68" s="80">
        <v>210</v>
      </c>
      <c r="AZ68" s="55">
        <f t="shared" si="22"/>
        <v>0.18884892086330934</v>
      </c>
      <c r="BA68" s="55">
        <f t="shared" si="23"/>
        <v>0.18884892086330934</v>
      </c>
      <c r="BB68" s="80">
        <v>28206910</v>
      </c>
      <c r="BC68" s="80">
        <v>28206910</v>
      </c>
      <c r="BD68" s="80">
        <f t="shared" si="24"/>
        <v>134318.61904761905</v>
      </c>
      <c r="BE68" s="80">
        <f t="shared" si="25"/>
        <v>134318.61904761905</v>
      </c>
      <c r="BF68" s="80">
        <f>'市区町村別_在宅(医科)'!BF68</f>
        <v>427</v>
      </c>
      <c r="BG68" s="80">
        <v>125</v>
      </c>
      <c r="BH68" s="80">
        <v>125</v>
      </c>
      <c r="BI68" s="55">
        <f t="shared" si="26"/>
        <v>0.29274004683840749</v>
      </c>
      <c r="BJ68" s="55">
        <f t="shared" si="27"/>
        <v>0.29274004683840749</v>
      </c>
      <c r="BK68" s="80">
        <v>16577000</v>
      </c>
      <c r="BL68" s="80">
        <v>16577000</v>
      </c>
      <c r="BM68" s="80">
        <f t="shared" si="28"/>
        <v>132616</v>
      </c>
      <c r="BN68" s="80">
        <f t="shared" si="29"/>
        <v>132616</v>
      </c>
      <c r="BO68" s="80">
        <f>'市区町村別_在宅(医科)'!BO68</f>
        <v>13662</v>
      </c>
      <c r="BP68" s="80">
        <f t="shared" si="52"/>
        <v>854</v>
      </c>
      <c r="BQ68" s="80">
        <f t="shared" si="52"/>
        <v>853</v>
      </c>
      <c r="BR68" s="55">
        <f t="shared" si="31"/>
        <v>6.250914946567121E-2</v>
      </c>
      <c r="BS68" s="55">
        <f t="shared" si="32"/>
        <v>6.2435953740301565E-2</v>
      </c>
      <c r="BT68" s="80">
        <f t="shared" si="53"/>
        <v>110031250</v>
      </c>
      <c r="BU68" s="80">
        <f t="shared" si="53"/>
        <v>109988740</v>
      </c>
      <c r="BV68" s="80">
        <f t="shared" si="34"/>
        <v>128842.21311475409</v>
      </c>
      <c r="BW68" s="80">
        <f t="shared" si="35"/>
        <v>128943.42321219227</v>
      </c>
      <c r="BY68" s="95">
        <v>62</v>
      </c>
      <c r="BZ68" s="207" t="s">
        <v>18</v>
      </c>
      <c r="CA68" s="155">
        <v>12953</v>
      </c>
      <c r="CB68" s="155">
        <v>726</v>
      </c>
      <c r="CC68" s="155">
        <v>726</v>
      </c>
      <c r="CD68" s="28">
        <v>5.6048791785686711E-2</v>
      </c>
      <c r="CE68" s="28">
        <v>5.6048791785686711E-2</v>
      </c>
      <c r="CF68" s="155">
        <v>87840500</v>
      </c>
      <c r="CG68" s="155">
        <v>87840500</v>
      </c>
      <c r="CH68" s="155">
        <v>120992.42424242424</v>
      </c>
      <c r="CI68" s="155">
        <v>120992.42424242424</v>
      </c>
      <c r="CK68" s="43" t="str">
        <f t="shared" si="36"/>
        <v>大東市</v>
      </c>
      <c r="CL68" s="91">
        <f t="shared" si="54"/>
        <v>6.2638135422945551E-2</v>
      </c>
      <c r="CM68" s="91">
        <f t="shared" si="37"/>
        <v>6.3E-2</v>
      </c>
      <c r="CN68" s="91">
        <f t="shared" si="38"/>
        <v>6.3561352142667019E-2</v>
      </c>
      <c r="CO68" s="91">
        <f t="shared" si="39"/>
        <v>6.4000000000000001E-2</v>
      </c>
      <c r="CP68" s="158">
        <f t="shared" si="40"/>
        <v>-0.10000000000000009</v>
      </c>
      <c r="CQ68" s="43" t="str">
        <f t="shared" si="41"/>
        <v>大東市</v>
      </c>
      <c r="CR68" s="91">
        <f t="shared" si="55"/>
        <v>6.2638135422945551E-2</v>
      </c>
      <c r="CS68" s="91">
        <f t="shared" si="42"/>
        <v>6.3E-2</v>
      </c>
      <c r="CT68" s="91">
        <f t="shared" si="43"/>
        <v>6.3561352142667019E-2</v>
      </c>
      <c r="CU68" s="91">
        <f t="shared" si="44"/>
        <v>6.4000000000000001E-2</v>
      </c>
      <c r="CV68" s="158">
        <f t="shared" si="45"/>
        <v>-0.10000000000000009</v>
      </c>
      <c r="CW68" s="44"/>
      <c r="CX68" s="91">
        <f t="shared" si="46"/>
        <v>7.4999999999999997E-2</v>
      </c>
      <c r="CY68" s="91">
        <f t="shared" si="47"/>
        <v>7.1999999999999995E-2</v>
      </c>
      <c r="CZ68" s="158">
        <f t="shared" si="48"/>
        <v>0.30000000000000027</v>
      </c>
      <c r="DA68" s="91">
        <f t="shared" si="49"/>
        <v>7.4999999999999997E-2</v>
      </c>
      <c r="DB68" s="91">
        <f t="shared" si="50"/>
        <v>7.1999999999999995E-2</v>
      </c>
      <c r="DC68" s="158">
        <f t="shared" si="51"/>
        <v>0.30000000000000027</v>
      </c>
      <c r="DD68" s="184">
        <v>0</v>
      </c>
    </row>
    <row r="69" spans="2:108" s="16" customFormat="1" ht="13.5" customHeight="1">
      <c r="B69" s="54">
        <v>63</v>
      </c>
      <c r="C69" s="207" t="s">
        <v>27</v>
      </c>
      <c r="D69" s="152">
        <f>'市区町村別_在宅(医科)'!D69</f>
        <v>6</v>
      </c>
      <c r="E69" s="80">
        <v>2</v>
      </c>
      <c r="F69" s="80">
        <v>2</v>
      </c>
      <c r="G69" s="55">
        <f t="shared" si="2"/>
        <v>0.33333333333333331</v>
      </c>
      <c r="H69" s="55">
        <f t="shared" si="3"/>
        <v>0.33333333333333331</v>
      </c>
      <c r="I69" s="80">
        <v>398840</v>
      </c>
      <c r="J69" s="80">
        <v>398840</v>
      </c>
      <c r="K69" s="80">
        <f t="shared" si="4"/>
        <v>199420</v>
      </c>
      <c r="L69" s="80">
        <f t="shared" si="5"/>
        <v>199420</v>
      </c>
      <c r="M69" s="155">
        <f>'市区町村別_在宅(医科)'!M69</f>
        <v>18</v>
      </c>
      <c r="N69" s="80">
        <v>1</v>
      </c>
      <c r="O69" s="80">
        <v>1</v>
      </c>
      <c r="P69" s="55">
        <f t="shared" si="6"/>
        <v>5.5555555555555552E-2</v>
      </c>
      <c r="Q69" s="55">
        <f t="shared" si="7"/>
        <v>5.5555555555555552E-2</v>
      </c>
      <c r="R69" s="80">
        <v>30530</v>
      </c>
      <c r="S69" s="80">
        <v>30530</v>
      </c>
      <c r="T69" s="80">
        <f t="shared" si="8"/>
        <v>30530</v>
      </c>
      <c r="U69" s="80">
        <f t="shared" si="9"/>
        <v>30530</v>
      </c>
      <c r="V69" s="155">
        <f>'市区町村別_在宅(医科)'!V69</f>
        <v>3599</v>
      </c>
      <c r="W69" s="80">
        <v>49</v>
      </c>
      <c r="X69" s="80">
        <v>49</v>
      </c>
      <c r="Y69" s="55">
        <f t="shared" si="10"/>
        <v>1.3614893025840511E-2</v>
      </c>
      <c r="Z69" s="55">
        <f t="shared" si="11"/>
        <v>1.3614893025840511E-2</v>
      </c>
      <c r="AA69" s="80">
        <v>5784050</v>
      </c>
      <c r="AB69" s="80">
        <v>5784050</v>
      </c>
      <c r="AC69" s="80">
        <f t="shared" si="12"/>
        <v>118041.83673469388</v>
      </c>
      <c r="AD69" s="80">
        <f t="shared" si="13"/>
        <v>118041.83673469388</v>
      </c>
      <c r="AE69" s="80">
        <f>'市区町村別_在宅(医科)'!AE69</f>
        <v>2972</v>
      </c>
      <c r="AF69" s="80">
        <v>141</v>
      </c>
      <c r="AG69" s="80">
        <v>141</v>
      </c>
      <c r="AH69" s="55">
        <f t="shared" si="14"/>
        <v>4.7442799461641989E-2</v>
      </c>
      <c r="AI69" s="55">
        <f t="shared" si="15"/>
        <v>4.7442799461641989E-2</v>
      </c>
      <c r="AJ69" s="80">
        <v>19280250</v>
      </c>
      <c r="AK69" s="80">
        <v>19280250</v>
      </c>
      <c r="AL69" s="80">
        <f t="shared" si="16"/>
        <v>136739.36170212767</v>
      </c>
      <c r="AM69" s="80">
        <f t="shared" si="17"/>
        <v>136739.36170212767</v>
      </c>
      <c r="AN69" s="80">
        <f>'市区町村別_在宅(医科)'!AN69</f>
        <v>1952</v>
      </c>
      <c r="AO69" s="80">
        <v>210</v>
      </c>
      <c r="AP69" s="80">
        <v>210</v>
      </c>
      <c r="AQ69" s="55">
        <f t="shared" si="18"/>
        <v>0.10758196721311475</v>
      </c>
      <c r="AR69" s="55">
        <f t="shared" si="19"/>
        <v>0.10758196721311475</v>
      </c>
      <c r="AS69" s="80">
        <v>26724400</v>
      </c>
      <c r="AT69" s="80">
        <v>26724400</v>
      </c>
      <c r="AU69" s="80">
        <f t="shared" si="20"/>
        <v>127259.04761904762</v>
      </c>
      <c r="AV69" s="80">
        <f t="shared" si="21"/>
        <v>127259.04761904762</v>
      </c>
      <c r="AW69" s="80">
        <f>'市区町村別_在宅(医科)'!AW69</f>
        <v>995</v>
      </c>
      <c r="AX69" s="80">
        <v>203</v>
      </c>
      <c r="AY69" s="80">
        <v>203</v>
      </c>
      <c r="AZ69" s="55">
        <f t="shared" si="22"/>
        <v>0.20402010050251257</v>
      </c>
      <c r="BA69" s="55">
        <f t="shared" si="23"/>
        <v>0.20402010050251257</v>
      </c>
      <c r="BB69" s="80">
        <v>26990000</v>
      </c>
      <c r="BC69" s="80">
        <v>26990000</v>
      </c>
      <c r="BD69" s="80">
        <f t="shared" si="24"/>
        <v>132955.66502463055</v>
      </c>
      <c r="BE69" s="80">
        <f t="shared" si="25"/>
        <v>132955.66502463055</v>
      </c>
      <c r="BF69" s="80">
        <f>'市区町村別_在宅(医科)'!BF69</f>
        <v>391</v>
      </c>
      <c r="BG69" s="80">
        <v>132</v>
      </c>
      <c r="BH69" s="80">
        <v>132</v>
      </c>
      <c r="BI69" s="55">
        <f t="shared" si="26"/>
        <v>0.33759590792838873</v>
      </c>
      <c r="BJ69" s="55">
        <f t="shared" si="27"/>
        <v>0.33759590792838873</v>
      </c>
      <c r="BK69" s="80">
        <v>18490070</v>
      </c>
      <c r="BL69" s="80">
        <v>18490070</v>
      </c>
      <c r="BM69" s="80">
        <f t="shared" si="28"/>
        <v>140076.28787878787</v>
      </c>
      <c r="BN69" s="80">
        <f t="shared" si="29"/>
        <v>140076.28787878787</v>
      </c>
      <c r="BO69" s="80">
        <f>'市区町村別_在宅(医科)'!BO69</f>
        <v>9933</v>
      </c>
      <c r="BP69" s="80">
        <f t="shared" si="52"/>
        <v>738</v>
      </c>
      <c r="BQ69" s="80">
        <f t="shared" si="52"/>
        <v>738</v>
      </c>
      <c r="BR69" s="55">
        <f t="shared" si="31"/>
        <v>7.4297795228027791E-2</v>
      </c>
      <c r="BS69" s="55">
        <f t="shared" si="32"/>
        <v>7.4297795228027791E-2</v>
      </c>
      <c r="BT69" s="80">
        <f t="shared" si="53"/>
        <v>97698140</v>
      </c>
      <c r="BU69" s="80">
        <f t="shared" si="53"/>
        <v>97698140</v>
      </c>
      <c r="BV69" s="80">
        <f t="shared" si="34"/>
        <v>132382.30352303523</v>
      </c>
      <c r="BW69" s="80">
        <f t="shared" si="35"/>
        <v>132382.30352303523</v>
      </c>
      <c r="BY69" s="95">
        <v>63</v>
      </c>
      <c r="BZ69" s="207" t="s">
        <v>27</v>
      </c>
      <c r="CA69" s="155">
        <v>9425</v>
      </c>
      <c r="CB69" s="155">
        <v>697</v>
      </c>
      <c r="CC69" s="155">
        <v>697</v>
      </c>
      <c r="CD69" s="28">
        <v>7.3952254641909812E-2</v>
      </c>
      <c r="CE69" s="28">
        <v>7.3952254641909812E-2</v>
      </c>
      <c r="CF69" s="155">
        <v>84339190</v>
      </c>
      <c r="CG69" s="155">
        <v>84339190</v>
      </c>
      <c r="CH69" s="155">
        <v>121003.14203730272</v>
      </c>
      <c r="CI69" s="155">
        <v>121003.14203730272</v>
      </c>
      <c r="CK69" s="43" t="str">
        <f t="shared" si="36"/>
        <v>交野市</v>
      </c>
      <c r="CL69" s="91">
        <f t="shared" si="54"/>
        <v>6.250914946567121E-2</v>
      </c>
      <c r="CM69" s="91">
        <f t="shared" si="37"/>
        <v>6.3E-2</v>
      </c>
      <c r="CN69" s="91">
        <f t="shared" si="38"/>
        <v>5.6048791785686711E-2</v>
      </c>
      <c r="CO69" s="91">
        <f t="shared" si="39"/>
        <v>5.6000000000000001E-2</v>
      </c>
      <c r="CP69" s="158">
        <f t="shared" si="40"/>
        <v>0.7</v>
      </c>
      <c r="CQ69" s="43" t="str">
        <f t="shared" si="41"/>
        <v>交野市</v>
      </c>
      <c r="CR69" s="91">
        <f t="shared" si="55"/>
        <v>6.2435953740301565E-2</v>
      </c>
      <c r="CS69" s="91">
        <f t="shared" si="42"/>
        <v>6.2E-2</v>
      </c>
      <c r="CT69" s="91">
        <f t="shared" si="43"/>
        <v>5.6048791785686711E-2</v>
      </c>
      <c r="CU69" s="91">
        <f t="shared" si="44"/>
        <v>5.6000000000000001E-2</v>
      </c>
      <c r="CV69" s="158">
        <f t="shared" si="45"/>
        <v>0.59999999999999987</v>
      </c>
      <c r="CW69" s="44"/>
      <c r="CX69" s="91">
        <f t="shared" si="46"/>
        <v>7.4999999999999997E-2</v>
      </c>
      <c r="CY69" s="91">
        <f t="shared" si="47"/>
        <v>7.1999999999999995E-2</v>
      </c>
      <c r="CZ69" s="158">
        <f t="shared" si="48"/>
        <v>0.30000000000000027</v>
      </c>
      <c r="DA69" s="91">
        <f t="shared" si="49"/>
        <v>7.4999999999999997E-2</v>
      </c>
      <c r="DB69" s="91">
        <f t="shared" si="50"/>
        <v>7.1999999999999995E-2</v>
      </c>
      <c r="DC69" s="158">
        <f t="shared" si="51"/>
        <v>0.30000000000000027</v>
      </c>
      <c r="DD69" s="184">
        <v>0</v>
      </c>
    </row>
    <row r="70" spans="2:108" s="16" customFormat="1" ht="13.5" customHeight="1">
      <c r="B70" s="54">
        <v>64</v>
      </c>
      <c r="C70" s="207" t="s">
        <v>46</v>
      </c>
      <c r="D70" s="152">
        <f>'市区町村別_在宅(医科)'!D70</f>
        <v>53</v>
      </c>
      <c r="E70" s="80">
        <v>5</v>
      </c>
      <c r="F70" s="80">
        <v>5</v>
      </c>
      <c r="G70" s="55">
        <f t="shared" si="2"/>
        <v>9.4339622641509441E-2</v>
      </c>
      <c r="H70" s="55">
        <f t="shared" si="3"/>
        <v>9.4339622641509441E-2</v>
      </c>
      <c r="I70" s="80">
        <v>726070</v>
      </c>
      <c r="J70" s="80">
        <v>726070</v>
      </c>
      <c r="K70" s="80">
        <f t="shared" si="4"/>
        <v>145214</v>
      </c>
      <c r="L70" s="80">
        <f t="shared" si="5"/>
        <v>145214</v>
      </c>
      <c r="M70" s="155">
        <f>'市区町村別_在宅(医科)'!M70</f>
        <v>120</v>
      </c>
      <c r="N70" s="80">
        <v>11</v>
      </c>
      <c r="O70" s="80">
        <v>11</v>
      </c>
      <c r="P70" s="55">
        <f t="shared" si="6"/>
        <v>9.166666666666666E-2</v>
      </c>
      <c r="Q70" s="55">
        <f t="shared" si="7"/>
        <v>9.166666666666666E-2</v>
      </c>
      <c r="R70" s="80">
        <v>2086210</v>
      </c>
      <c r="S70" s="80">
        <v>2086210</v>
      </c>
      <c r="T70" s="80">
        <f t="shared" si="8"/>
        <v>189655.45454545456</v>
      </c>
      <c r="U70" s="80">
        <f t="shared" si="9"/>
        <v>189655.45454545456</v>
      </c>
      <c r="V70" s="155">
        <f>'市区町村別_在宅(医科)'!V70</f>
        <v>4016</v>
      </c>
      <c r="W70" s="80">
        <v>49</v>
      </c>
      <c r="X70" s="80">
        <v>49</v>
      </c>
      <c r="Y70" s="55">
        <f t="shared" si="10"/>
        <v>1.2201195219123506E-2</v>
      </c>
      <c r="Z70" s="55">
        <f t="shared" si="11"/>
        <v>1.2201195219123506E-2</v>
      </c>
      <c r="AA70" s="80">
        <v>6800950</v>
      </c>
      <c r="AB70" s="80">
        <v>6800950</v>
      </c>
      <c r="AC70" s="80">
        <f t="shared" si="12"/>
        <v>138794.89795918367</v>
      </c>
      <c r="AD70" s="80">
        <f t="shared" si="13"/>
        <v>138794.89795918367</v>
      </c>
      <c r="AE70" s="80">
        <f>'市区町村別_在宅(医科)'!AE70</f>
        <v>3161</v>
      </c>
      <c r="AF70" s="80">
        <v>130</v>
      </c>
      <c r="AG70" s="80">
        <v>130</v>
      </c>
      <c r="AH70" s="55">
        <f t="shared" si="14"/>
        <v>4.1126225877886745E-2</v>
      </c>
      <c r="AI70" s="55">
        <f t="shared" si="15"/>
        <v>4.1126225877886745E-2</v>
      </c>
      <c r="AJ70" s="80">
        <v>23686850</v>
      </c>
      <c r="AK70" s="80">
        <v>23686850</v>
      </c>
      <c r="AL70" s="80">
        <f t="shared" si="16"/>
        <v>182206.53846153847</v>
      </c>
      <c r="AM70" s="80">
        <f t="shared" si="17"/>
        <v>182206.53846153847</v>
      </c>
      <c r="AN70" s="80">
        <f>'市区町村別_在宅(医科)'!AN70</f>
        <v>1825</v>
      </c>
      <c r="AO70" s="80">
        <v>171</v>
      </c>
      <c r="AP70" s="80">
        <v>171</v>
      </c>
      <c r="AQ70" s="55">
        <f t="shared" si="18"/>
        <v>9.3698630136986302E-2</v>
      </c>
      <c r="AR70" s="55">
        <f t="shared" si="19"/>
        <v>9.3698630136986302E-2</v>
      </c>
      <c r="AS70" s="80">
        <v>26658620</v>
      </c>
      <c r="AT70" s="80">
        <v>26658620</v>
      </c>
      <c r="AU70" s="80">
        <f t="shared" si="20"/>
        <v>155898.36257309941</v>
      </c>
      <c r="AV70" s="80">
        <f t="shared" si="21"/>
        <v>155898.36257309941</v>
      </c>
      <c r="AW70" s="80">
        <f>'市区町村別_在宅(医科)'!AW70</f>
        <v>940</v>
      </c>
      <c r="AX70" s="80">
        <v>160</v>
      </c>
      <c r="AY70" s="80">
        <v>160</v>
      </c>
      <c r="AZ70" s="55">
        <f t="shared" si="22"/>
        <v>0.1702127659574468</v>
      </c>
      <c r="BA70" s="55">
        <f t="shared" si="23"/>
        <v>0.1702127659574468</v>
      </c>
      <c r="BB70" s="80">
        <v>28412470</v>
      </c>
      <c r="BC70" s="80">
        <v>28412470</v>
      </c>
      <c r="BD70" s="80">
        <f t="shared" si="24"/>
        <v>177577.9375</v>
      </c>
      <c r="BE70" s="80">
        <f t="shared" si="25"/>
        <v>177577.9375</v>
      </c>
      <c r="BF70" s="80">
        <f>'市区町村別_在宅(医科)'!BF70</f>
        <v>350</v>
      </c>
      <c r="BG70" s="80">
        <v>80</v>
      </c>
      <c r="BH70" s="80">
        <v>80</v>
      </c>
      <c r="BI70" s="55">
        <f t="shared" si="26"/>
        <v>0.22857142857142856</v>
      </c>
      <c r="BJ70" s="55">
        <f t="shared" si="27"/>
        <v>0.22857142857142856</v>
      </c>
      <c r="BK70" s="80">
        <v>12327210</v>
      </c>
      <c r="BL70" s="80">
        <v>12327210</v>
      </c>
      <c r="BM70" s="80">
        <f t="shared" si="28"/>
        <v>154090.125</v>
      </c>
      <c r="BN70" s="80">
        <f t="shared" si="29"/>
        <v>154090.125</v>
      </c>
      <c r="BO70" s="80">
        <f>'市区町村別_在宅(医科)'!BO70</f>
        <v>10465</v>
      </c>
      <c r="BP70" s="80">
        <f t="shared" si="52"/>
        <v>606</v>
      </c>
      <c r="BQ70" s="80">
        <f t="shared" si="52"/>
        <v>606</v>
      </c>
      <c r="BR70" s="55">
        <f t="shared" si="31"/>
        <v>5.7907310081223122E-2</v>
      </c>
      <c r="BS70" s="55">
        <f t="shared" si="32"/>
        <v>5.7907310081223122E-2</v>
      </c>
      <c r="BT70" s="80">
        <f t="shared" si="53"/>
        <v>100698380</v>
      </c>
      <c r="BU70" s="80">
        <f t="shared" si="53"/>
        <v>100698380</v>
      </c>
      <c r="BV70" s="80">
        <f t="shared" si="34"/>
        <v>166168.94389438943</v>
      </c>
      <c r="BW70" s="80">
        <f t="shared" si="35"/>
        <v>166168.94389438943</v>
      </c>
      <c r="BY70" s="95">
        <v>64</v>
      </c>
      <c r="BZ70" s="207" t="s">
        <v>46</v>
      </c>
      <c r="CA70" s="155">
        <v>9877</v>
      </c>
      <c r="CB70" s="155">
        <v>598</v>
      </c>
      <c r="CC70" s="155">
        <v>598</v>
      </c>
      <c r="CD70" s="28">
        <v>6.0544699807633898E-2</v>
      </c>
      <c r="CE70" s="28">
        <v>6.0544699807633898E-2</v>
      </c>
      <c r="CF70" s="155">
        <v>90336770</v>
      </c>
      <c r="CG70" s="155">
        <v>90336770</v>
      </c>
      <c r="CH70" s="155">
        <v>151064.83277591973</v>
      </c>
      <c r="CI70" s="155">
        <v>151064.83277591973</v>
      </c>
      <c r="CK70" s="43" t="str">
        <f t="shared" si="36"/>
        <v>門真市</v>
      </c>
      <c r="CL70" s="91">
        <f t="shared" si="54"/>
        <v>6.1984254955894907E-2</v>
      </c>
      <c r="CM70" s="91">
        <f t="shared" si="37"/>
        <v>6.2E-2</v>
      </c>
      <c r="CN70" s="91">
        <f t="shared" si="38"/>
        <v>5.9648076349537726E-2</v>
      </c>
      <c r="CO70" s="91">
        <f t="shared" si="39"/>
        <v>0.06</v>
      </c>
      <c r="CP70" s="158">
        <f t="shared" si="40"/>
        <v>0.20000000000000018</v>
      </c>
      <c r="CQ70" s="43" t="str">
        <f t="shared" si="41"/>
        <v>門真市</v>
      </c>
      <c r="CR70" s="91">
        <f t="shared" si="55"/>
        <v>6.1984254955894907E-2</v>
      </c>
      <c r="CS70" s="91">
        <f t="shared" si="42"/>
        <v>6.2E-2</v>
      </c>
      <c r="CT70" s="91">
        <f t="shared" si="43"/>
        <v>5.9648076349537726E-2</v>
      </c>
      <c r="CU70" s="91">
        <f t="shared" si="44"/>
        <v>0.06</v>
      </c>
      <c r="CV70" s="158">
        <f t="shared" si="45"/>
        <v>0.20000000000000018</v>
      </c>
      <c r="CW70" s="44"/>
      <c r="CX70" s="91">
        <f t="shared" si="46"/>
        <v>7.4999999999999997E-2</v>
      </c>
      <c r="CY70" s="91">
        <f t="shared" si="47"/>
        <v>7.1999999999999995E-2</v>
      </c>
      <c r="CZ70" s="158">
        <f t="shared" si="48"/>
        <v>0.30000000000000027</v>
      </c>
      <c r="DA70" s="91">
        <f t="shared" si="49"/>
        <v>7.4999999999999997E-2</v>
      </c>
      <c r="DB70" s="91">
        <f t="shared" si="50"/>
        <v>7.1999999999999995E-2</v>
      </c>
      <c r="DC70" s="158">
        <f t="shared" si="51"/>
        <v>0.30000000000000027</v>
      </c>
      <c r="DD70" s="184">
        <v>0</v>
      </c>
    </row>
    <row r="71" spans="2:108" s="16" customFormat="1" ht="13.5" customHeight="1">
      <c r="B71" s="54">
        <v>65</v>
      </c>
      <c r="C71" s="207" t="s">
        <v>11</v>
      </c>
      <c r="D71" s="152">
        <f>'市区町村別_在宅(医科)'!D71</f>
        <v>7</v>
      </c>
      <c r="E71" s="80">
        <v>1</v>
      </c>
      <c r="F71" s="80">
        <v>1</v>
      </c>
      <c r="G71" s="55">
        <f t="shared" si="2"/>
        <v>0.14285714285714285</v>
      </c>
      <c r="H71" s="55">
        <f t="shared" si="3"/>
        <v>0.14285714285714285</v>
      </c>
      <c r="I71" s="80">
        <v>216430</v>
      </c>
      <c r="J71" s="80">
        <v>216430</v>
      </c>
      <c r="K71" s="80">
        <f t="shared" si="4"/>
        <v>216430</v>
      </c>
      <c r="L71" s="80">
        <f t="shared" si="5"/>
        <v>216430</v>
      </c>
      <c r="M71" s="155">
        <f>'市区町村別_在宅(医科)'!M71</f>
        <v>23</v>
      </c>
      <c r="N71" s="80">
        <v>3</v>
      </c>
      <c r="O71" s="80">
        <v>3</v>
      </c>
      <c r="P71" s="55">
        <f t="shared" si="6"/>
        <v>0.13043478260869565</v>
      </c>
      <c r="Q71" s="55">
        <f t="shared" si="7"/>
        <v>0.13043478260869565</v>
      </c>
      <c r="R71" s="80">
        <v>414180</v>
      </c>
      <c r="S71" s="80">
        <v>414180</v>
      </c>
      <c r="T71" s="80">
        <f t="shared" si="8"/>
        <v>138060</v>
      </c>
      <c r="U71" s="80">
        <f t="shared" si="9"/>
        <v>138060</v>
      </c>
      <c r="V71" s="155">
        <f>'市区町村別_在宅(医科)'!V71</f>
        <v>2009</v>
      </c>
      <c r="W71" s="80">
        <v>45</v>
      </c>
      <c r="X71" s="80">
        <v>45</v>
      </c>
      <c r="Y71" s="55">
        <f t="shared" si="10"/>
        <v>2.2399203583872575E-2</v>
      </c>
      <c r="Z71" s="55">
        <f t="shared" si="11"/>
        <v>2.2399203583872575E-2</v>
      </c>
      <c r="AA71" s="80">
        <v>5741970</v>
      </c>
      <c r="AB71" s="80">
        <v>5741970</v>
      </c>
      <c r="AC71" s="80">
        <f t="shared" si="12"/>
        <v>127599.33333333333</v>
      </c>
      <c r="AD71" s="80">
        <f t="shared" si="13"/>
        <v>127599.33333333333</v>
      </c>
      <c r="AE71" s="80">
        <f>'市区町村別_在宅(医科)'!AE71</f>
        <v>1499</v>
      </c>
      <c r="AF71" s="80">
        <v>58</v>
      </c>
      <c r="AG71" s="80">
        <v>58</v>
      </c>
      <c r="AH71" s="55">
        <f t="shared" si="14"/>
        <v>3.8692461641094064E-2</v>
      </c>
      <c r="AI71" s="55">
        <f t="shared" si="15"/>
        <v>3.8692461641094064E-2</v>
      </c>
      <c r="AJ71" s="80">
        <v>7242670</v>
      </c>
      <c r="AK71" s="80">
        <v>7242670</v>
      </c>
      <c r="AL71" s="80">
        <f t="shared" si="16"/>
        <v>124873.62068965517</v>
      </c>
      <c r="AM71" s="80">
        <f t="shared" si="17"/>
        <v>124873.62068965517</v>
      </c>
      <c r="AN71" s="80">
        <f>'市区町村別_在宅(医科)'!AN71</f>
        <v>967</v>
      </c>
      <c r="AO71" s="80">
        <v>112</v>
      </c>
      <c r="AP71" s="80">
        <v>112</v>
      </c>
      <c r="AQ71" s="55">
        <f t="shared" si="18"/>
        <v>0.11582213029989659</v>
      </c>
      <c r="AR71" s="55">
        <f t="shared" si="19"/>
        <v>0.11582213029989659</v>
      </c>
      <c r="AS71" s="80">
        <v>11649430</v>
      </c>
      <c r="AT71" s="80">
        <v>11649430</v>
      </c>
      <c r="AU71" s="80">
        <f t="shared" si="20"/>
        <v>104012.76785714286</v>
      </c>
      <c r="AV71" s="80">
        <f t="shared" si="21"/>
        <v>104012.76785714286</v>
      </c>
      <c r="AW71" s="80">
        <f>'市区町村別_在宅(医科)'!AW71</f>
        <v>496</v>
      </c>
      <c r="AX71" s="80">
        <v>122</v>
      </c>
      <c r="AY71" s="80">
        <v>122</v>
      </c>
      <c r="AZ71" s="55">
        <f t="shared" si="22"/>
        <v>0.24596774193548387</v>
      </c>
      <c r="BA71" s="55">
        <f t="shared" si="23"/>
        <v>0.24596774193548387</v>
      </c>
      <c r="BB71" s="80">
        <v>12522900</v>
      </c>
      <c r="BC71" s="80">
        <v>12522900</v>
      </c>
      <c r="BD71" s="80">
        <f t="shared" si="24"/>
        <v>102646.72131147541</v>
      </c>
      <c r="BE71" s="80">
        <f t="shared" si="25"/>
        <v>102646.72131147541</v>
      </c>
      <c r="BF71" s="80">
        <f>'市区町村別_在宅(医科)'!BF71</f>
        <v>212</v>
      </c>
      <c r="BG71" s="80">
        <v>81</v>
      </c>
      <c r="BH71" s="80">
        <v>81</v>
      </c>
      <c r="BI71" s="55">
        <f t="shared" si="26"/>
        <v>0.38207547169811323</v>
      </c>
      <c r="BJ71" s="55">
        <f t="shared" si="27"/>
        <v>0.38207547169811323</v>
      </c>
      <c r="BK71" s="80">
        <v>8613760</v>
      </c>
      <c r="BL71" s="80">
        <v>8613760</v>
      </c>
      <c r="BM71" s="80">
        <f t="shared" si="28"/>
        <v>106342.71604938271</v>
      </c>
      <c r="BN71" s="80">
        <f t="shared" si="29"/>
        <v>106342.71604938271</v>
      </c>
      <c r="BO71" s="80">
        <f>'市区町村別_在宅(医科)'!BO71</f>
        <v>5213</v>
      </c>
      <c r="BP71" s="80">
        <f t="shared" si="52"/>
        <v>422</v>
      </c>
      <c r="BQ71" s="80">
        <f t="shared" si="52"/>
        <v>422</v>
      </c>
      <c r="BR71" s="55">
        <f t="shared" si="31"/>
        <v>8.0951467485133322E-2</v>
      </c>
      <c r="BS71" s="55">
        <f t="shared" si="32"/>
        <v>8.0951467485133322E-2</v>
      </c>
      <c r="BT71" s="80">
        <f t="shared" si="53"/>
        <v>46401340</v>
      </c>
      <c r="BU71" s="80">
        <f t="shared" si="53"/>
        <v>46401340</v>
      </c>
      <c r="BV71" s="80">
        <f t="shared" si="34"/>
        <v>109955.78199052133</v>
      </c>
      <c r="BW71" s="80">
        <f t="shared" si="35"/>
        <v>109955.78199052133</v>
      </c>
      <c r="BY71" s="95">
        <v>65</v>
      </c>
      <c r="BZ71" s="207" t="s">
        <v>11</v>
      </c>
      <c r="CA71" s="155">
        <v>4881</v>
      </c>
      <c r="CB71" s="155">
        <v>381</v>
      </c>
      <c r="CC71" s="155">
        <v>381</v>
      </c>
      <c r="CD71" s="28">
        <v>7.8057775046097108E-2</v>
      </c>
      <c r="CE71" s="28">
        <v>7.8057775046097108E-2</v>
      </c>
      <c r="CF71" s="155">
        <v>39958470</v>
      </c>
      <c r="CG71" s="155">
        <v>39958470</v>
      </c>
      <c r="CH71" s="155">
        <v>104877.87401574804</v>
      </c>
      <c r="CI71" s="155">
        <v>104877.87401574804</v>
      </c>
      <c r="CK71" s="43" t="str">
        <f t="shared" si="36"/>
        <v>泉佐野市</v>
      </c>
      <c r="CL71" s="91">
        <f t="shared" ref="CL71:CL80" si="56">LARGE(BR$7:BR$80,ROW(A65))</f>
        <v>6.1858299853325679E-2</v>
      </c>
      <c r="CM71" s="91">
        <f t="shared" si="37"/>
        <v>6.2E-2</v>
      </c>
      <c r="CN71" s="91">
        <f t="shared" si="38"/>
        <v>5.6501340482573728E-2</v>
      </c>
      <c r="CO71" s="91">
        <f t="shared" si="39"/>
        <v>5.7000000000000002E-2</v>
      </c>
      <c r="CP71" s="158">
        <f t="shared" si="40"/>
        <v>0.49999999999999978</v>
      </c>
      <c r="CQ71" s="43" t="str">
        <f t="shared" si="41"/>
        <v>泉佐野市</v>
      </c>
      <c r="CR71" s="91">
        <f t="shared" ref="CR71:CR80" si="57">LARGE(BS$7:BS$80,ROW(A65))</f>
        <v>6.1858299853325679E-2</v>
      </c>
      <c r="CS71" s="91">
        <f t="shared" si="42"/>
        <v>6.2E-2</v>
      </c>
      <c r="CT71" s="91">
        <f t="shared" si="43"/>
        <v>5.6501340482573728E-2</v>
      </c>
      <c r="CU71" s="91">
        <f t="shared" si="44"/>
        <v>5.7000000000000002E-2</v>
      </c>
      <c r="CV71" s="158">
        <f t="shared" si="45"/>
        <v>0.49999999999999978</v>
      </c>
      <c r="CW71" s="44"/>
      <c r="CX71" s="91">
        <f t="shared" si="46"/>
        <v>7.4999999999999997E-2</v>
      </c>
      <c r="CY71" s="91">
        <f t="shared" si="47"/>
        <v>7.1999999999999995E-2</v>
      </c>
      <c r="CZ71" s="158">
        <f t="shared" si="48"/>
        <v>0.30000000000000027</v>
      </c>
      <c r="DA71" s="91">
        <f t="shared" si="49"/>
        <v>7.4999999999999997E-2</v>
      </c>
      <c r="DB71" s="91">
        <f t="shared" si="50"/>
        <v>7.1999999999999995E-2</v>
      </c>
      <c r="DC71" s="158">
        <f t="shared" si="51"/>
        <v>0.30000000000000027</v>
      </c>
      <c r="DD71" s="184">
        <v>0</v>
      </c>
    </row>
    <row r="72" spans="2:108" s="16" customFormat="1" ht="13.5" customHeight="1">
      <c r="B72" s="54">
        <v>66</v>
      </c>
      <c r="C72" s="207" t="s">
        <v>6</v>
      </c>
      <c r="D72" s="152">
        <f>'市区町村別_在宅(医科)'!D72</f>
        <v>7</v>
      </c>
      <c r="E72" s="80">
        <v>5</v>
      </c>
      <c r="F72" s="80">
        <v>5</v>
      </c>
      <c r="G72" s="55">
        <f t="shared" ref="G72:G80" si="58">IFERROR(E72/D72,"-")</f>
        <v>0.7142857142857143</v>
      </c>
      <c r="H72" s="55">
        <f t="shared" ref="H72:H80" si="59">IFERROR(F72/D72,"-")</f>
        <v>0.7142857142857143</v>
      </c>
      <c r="I72" s="80">
        <v>668970</v>
      </c>
      <c r="J72" s="80">
        <v>668970</v>
      </c>
      <c r="K72" s="80">
        <f t="shared" ref="K72:K80" si="60">IFERROR(I72/E72,"-")</f>
        <v>133794</v>
      </c>
      <c r="L72" s="80">
        <f t="shared" ref="L72:L80" si="61">IFERROR(J72/F72,"-")</f>
        <v>133794</v>
      </c>
      <c r="M72" s="155">
        <f>'市区町村別_在宅(医科)'!M72</f>
        <v>11</v>
      </c>
      <c r="N72" s="80">
        <v>2</v>
      </c>
      <c r="O72" s="80">
        <v>2</v>
      </c>
      <c r="P72" s="55">
        <f t="shared" ref="P72:P80" si="62">IFERROR(N72/M72,"-")</f>
        <v>0.18181818181818182</v>
      </c>
      <c r="Q72" s="55">
        <f t="shared" ref="Q72:Q80" si="63">IFERROR(O72/M72,"-")</f>
        <v>0.18181818181818182</v>
      </c>
      <c r="R72" s="80">
        <v>215220</v>
      </c>
      <c r="S72" s="80">
        <v>215220</v>
      </c>
      <c r="T72" s="80">
        <f t="shared" ref="T72:T80" si="64">IFERROR(R72/N72,"-")</f>
        <v>107610</v>
      </c>
      <c r="U72" s="80">
        <f t="shared" ref="U72:U80" si="65">IFERROR(S72/O72,"-")</f>
        <v>107610</v>
      </c>
      <c r="V72" s="155">
        <f>'市区町村別_在宅(医科)'!V72</f>
        <v>2105</v>
      </c>
      <c r="W72" s="80">
        <v>37</v>
      </c>
      <c r="X72" s="80">
        <v>37</v>
      </c>
      <c r="Y72" s="55">
        <f t="shared" ref="Y72:Y80" si="66">IFERROR(W72/V72,"-")</f>
        <v>1.7577197149643706E-2</v>
      </c>
      <c r="Z72" s="55">
        <f t="shared" ref="Z72:Z80" si="67">IFERROR(X72/V72,"-")</f>
        <v>1.7577197149643706E-2</v>
      </c>
      <c r="AA72" s="80">
        <v>4588870</v>
      </c>
      <c r="AB72" s="80">
        <v>4588870</v>
      </c>
      <c r="AC72" s="80">
        <f t="shared" ref="AC72:AC80" si="68">IFERROR(AA72/W72,"-")</f>
        <v>124023.51351351352</v>
      </c>
      <c r="AD72" s="80">
        <f t="shared" ref="AD72:AD80" si="69">IFERROR(AB72/X72,"-")</f>
        <v>124023.51351351352</v>
      </c>
      <c r="AE72" s="80">
        <f>'市区町村別_在宅(医科)'!AE72</f>
        <v>1559</v>
      </c>
      <c r="AF72" s="80">
        <v>55</v>
      </c>
      <c r="AG72" s="80">
        <v>54</v>
      </c>
      <c r="AH72" s="55">
        <f t="shared" ref="AH72:AH80" si="70">IFERROR(AF72/AE72,"-")</f>
        <v>3.5279025016035921E-2</v>
      </c>
      <c r="AI72" s="55">
        <f t="shared" ref="AI72:AI80" si="71">IFERROR(AG72/AE72,"-")</f>
        <v>3.463758819756254E-2</v>
      </c>
      <c r="AJ72" s="80">
        <v>5705430</v>
      </c>
      <c r="AK72" s="80">
        <v>5652220</v>
      </c>
      <c r="AL72" s="80">
        <f t="shared" ref="AL72:AL80" si="72">IFERROR(AJ72/AF72,"-")</f>
        <v>103735.09090909091</v>
      </c>
      <c r="AM72" s="80">
        <f t="shared" ref="AM72:AM80" si="73">IFERROR(AK72/AG72,"-")</f>
        <v>104670.74074074074</v>
      </c>
      <c r="AN72" s="80">
        <f>'市区町村別_在宅(医科)'!AN72</f>
        <v>984</v>
      </c>
      <c r="AO72" s="80">
        <v>108</v>
      </c>
      <c r="AP72" s="80">
        <v>108</v>
      </c>
      <c r="AQ72" s="55">
        <f t="shared" ref="AQ72:AQ80" si="74">IFERROR(AO72/AN72,"-")</f>
        <v>0.10975609756097561</v>
      </c>
      <c r="AR72" s="55">
        <f t="shared" ref="AR72:AR80" si="75">IFERROR(AP72/AN72,"-")</f>
        <v>0.10975609756097561</v>
      </c>
      <c r="AS72" s="80">
        <v>12691180</v>
      </c>
      <c r="AT72" s="80">
        <v>12691180</v>
      </c>
      <c r="AU72" s="80">
        <f t="shared" ref="AU72:AU80" si="76">IFERROR(AS72/AO72,"-")</f>
        <v>117510.92592592593</v>
      </c>
      <c r="AV72" s="80">
        <f t="shared" ref="AV72:AV80" si="77">IFERROR(AT72/AP72,"-")</f>
        <v>117510.92592592593</v>
      </c>
      <c r="AW72" s="80">
        <f>'市区町村別_在宅(医科)'!AW72</f>
        <v>467</v>
      </c>
      <c r="AX72" s="80">
        <v>99</v>
      </c>
      <c r="AY72" s="80">
        <v>99</v>
      </c>
      <c r="AZ72" s="55">
        <f t="shared" ref="AZ72:AZ80" si="78">IFERROR(AX72/AW72,"-")</f>
        <v>0.21199143468950749</v>
      </c>
      <c r="BA72" s="55">
        <f t="shared" ref="BA72:BA80" si="79">IFERROR(AY72/AW72,"-")</f>
        <v>0.21199143468950749</v>
      </c>
      <c r="BB72" s="80">
        <v>11467210</v>
      </c>
      <c r="BC72" s="80">
        <v>11467210</v>
      </c>
      <c r="BD72" s="80">
        <f t="shared" ref="BD72:BD80" si="80">IFERROR(BB72/AX72,"-")</f>
        <v>115830.40404040404</v>
      </c>
      <c r="BE72" s="80">
        <f t="shared" ref="BE72:BE80" si="81">IFERROR(BC72/AY72,"-")</f>
        <v>115830.40404040404</v>
      </c>
      <c r="BF72" s="80">
        <f>'市区町村別_在宅(医科)'!BF72</f>
        <v>221</v>
      </c>
      <c r="BG72" s="80">
        <v>83</v>
      </c>
      <c r="BH72" s="80">
        <v>83</v>
      </c>
      <c r="BI72" s="55">
        <f t="shared" ref="BI72:BI80" si="82">IFERROR(BG72/BF72,"-")</f>
        <v>0.3755656108597285</v>
      </c>
      <c r="BJ72" s="55">
        <f t="shared" ref="BJ72:BJ80" si="83">IFERROR(BH72/BF72,"-")</f>
        <v>0.3755656108597285</v>
      </c>
      <c r="BK72" s="80">
        <v>7849360</v>
      </c>
      <c r="BL72" s="80">
        <v>7849360</v>
      </c>
      <c r="BM72" s="80">
        <f t="shared" ref="BM72:BM80" si="84">IFERROR(BK72/BG72,"-")</f>
        <v>94570.602409638552</v>
      </c>
      <c r="BN72" s="80">
        <f t="shared" ref="BN72:BN80" si="85">IFERROR(BL72/BH72,"-")</f>
        <v>94570.602409638552</v>
      </c>
      <c r="BO72" s="80">
        <f>'市区町村別_在宅(医科)'!BO72</f>
        <v>5354</v>
      </c>
      <c r="BP72" s="80">
        <f t="shared" si="52"/>
        <v>389</v>
      </c>
      <c r="BQ72" s="80">
        <f t="shared" si="52"/>
        <v>388</v>
      </c>
      <c r="BR72" s="55">
        <f t="shared" ref="BR72:BR80" si="86">IFERROR(BP72/BO72,"-")</f>
        <v>7.2655958162121781E-2</v>
      </c>
      <c r="BS72" s="55">
        <f t="shared" ref="BS72:BS80" si="87">IFERROR(BQ72/BO72,"-")</f>
        <v>7.2469181920059772E-2</v>
      </c>
      <c r="BT72" s="80">
        <f t="shared" si="53"/>
        <v>43186240</v>
      </c>
      <c r="BU72" s="80">
        <f t="shared" si="53"/>
        <v>43133030</v>
      </c>
      <c r="BV72" s="80">
        <f t="shared" ref="BV72:BV80" si="88">IFERROR(BT72/BP72,"-")</f>
        <v>111018.6118251928</v>
      </c>
      <c r="BW72" s="80">
        <f t="shared" ref="BW72:BW80" si="89">IFERROR(BU72/BQ72,"-")</f>
        <v>111167.60309278351</v>
      </c>
      <c r="BY72" s="95">
        <v>66</v>
      </c>
      <c r="BZ72" s="207" t="s">
        <v>6</v>
      </c>
      <c r="CA72" s="155">
        <v>5005</v>
      </c>
      <c r="CB72" s="155">
        <v>367</v>
      </c>
      <c r="CC72" s="155">
        <v>367</v>
      </c>
      <c r="CD72" s="28">
        <v>7.3326673326673322E-2</v>
      </c>
      <c r="CE72" s="28">
        <v>7.3326673326673322E-2</v>
      </c>
      <c r="CF72" s="155">
        <v>43682420</v>
      </c>
      <c r="CG72" s="155">
        <v>43682420</v>
      </c>
      <c r="CH72" s="155">
        <v>119025.66757493188</v>
      </c>
      <c r="CI72" s="155">
        <v>119025.66757493188</v>
      </c>
      <c r="CK72" s="43" t="str">
        <f t="shared" ref="CK72:CK80" si="90">INDEX($C$7:$C$80,MATCH(CL72,BR$7:BR$80,0))</f>
        <v>熊取町</v>
      </c>
      <c r="CL72" s="91">
        <f t="shared" si="56"/>
        <v>5.9768550034036763E-2</v>
      </c>
      <c r="CM72" s="91">
        <f t="shared" ref="CM72:CM80" si="91">ROUND(CL72,3)</f>
        <v>0.06</v>
      </c>
      <c r="CN72" s="91">
        <f t="shared" ref="CN72:CN79" si="92">VLOOKUP(CK72,$BZ$7:$CI$80,5,FALSE)</f>
        <v>5.993275836865955E-2</v>
      </c>
      <c r="CO72" s="91">
        <f t="shared" ref="CO72:CO80" si="93">ROUND(CN72,3)</f>
        <v>0.06</v>
      </c>
      <c r="CP72" s="158">
        <f t="shared" ref="CP72:CP80" si="94">(CM72-CO72)*100</f>
        <v>0</v>
      </c>
      <c r="CQ72" s="43" t="str">
        <f t="shared" ref="CQ72:CQ80" si="95">INDEX($C$7:$C$80,MATCH(CR72,BS$7:BS$80,0))</f>
        <v>熊取町</v>
      </c>
      <c r="CR72" s="91">
        <f t="shared" si="57"/>
        <v>5.9768550034036763E-2</v>
      </c>
      <c r="CS72" s="91">
        <f t="shared" ref="CS72:CS80" si="96">ROUND(CR72,3)</f>
        <v>0.06</v>
      </c>
      <c r="CT72" s="91">
        <f t="shared" ref="CT72:CT80" si="97">VLOOKUP(CQ72,$BZ$7:$CI$80,6,FALSE)</f>
        <v>5.993275836865955E-2</v>
      </c>
      <c r="CU72" s="91">
        <f t="shared" ref="CU72:CU80" si="98">ROUND(CT72,3)</f>
        <v>0.06</v>
      </c>
      <c r="CV72" s="158">
        <f t="shared" ref="CV72:CV80" si="99">(CS72-CU72)*100</f>
        <v>0</v>
      </c>
      <c r="CW72" s="44"/>
      <c r="CX72" s="91">
        <f t="shared" ref="CX72:CX80" si="100">ROUND($BR$81,3)</f>
        <v>7.4999999999999997E-2</v>
      </c>
      <c r="CY72" s="91">
        <f t="shared" ref="CY72:CY80" si="101">ROUND($CD$81,3)</f>
        <v>7.1999999999999995E-2</v>
      </c>
      <c r="CZ72" s="158">
        <f t="shared" ref="CZ72:CZ80" si="102">(CX72-CY72)*100</f>
        <v>0.30000000000000027</v>
      </c>
      <c r="DA72" s="91">
        <f t="shared" ref="DA72:DA80" si="103">ROUND($BS$81,3)</f>
        <v>7.4999999999999997E-2</v>
      </c>
      <c r="DB72" s="91">
        <f t="shared" ref="DB72:DB80" si="104">ROUND($CE$81,3)</f>
        <v>7.1999999999999995E-2</v>
      </c>
      <c r="DC72" s="158">
        <f t="shared" ref="DC72:DC80" si="105">(DA72-DB72)*100</f>
        <v>0.30000000000000027</v>
      </c>
      <c r="DD72" s="184">
        <v>0</v>
      </c>
    </row>
    <row r="73" spans="2:108" s="16" customFormat="1" ht="13.5" customHeight="1">
      <c r="B73" s="54">
        <v>67</v>
      </c>
      <c r="C73" s="207" t="s">
        <v>7</v>
      </c>
      <c r="D73" s="152">
        <f>'市区町村別_在宅(医科)'!D73</f>
        <v>15</v>
      </c>
      <c r="E73" s="80">
        <v>4</v>
      </c>
      <c r="F73" s="80">
        <v>4</v>
      </c>
      <c r="G73" s="55">
        <f t="shared" si="58"/>
        <v>0.26666666666666666</v>
      </c>
      <c r="H73" s="55">
        <f t="shared" si="59"/>
        <v>0.26666666666666666</v>
      </c>
      <c r="I73" s="80">
        <v>558850</v>
      </c>
      <c r="J73" s="80">
        <v>558850</v>
      </c>
      <c r="K73" s="80">
        <f t="shared" si="60"/>
        <v>139712.5</v>
      </c>
      <c r="L73" s="80">
        <f t="shared" si="61"/>
        <v>139712.5</v>
      </c>
      <c r="M73" s="155">
        <f>'市区町村別_在宅(医科)'!M73</f>
        <v>28</v>
      </c>
      <c r="N73" s="80">
        <v>5</v>
      </c>
      <c r="O73" s="80">
        <v>5</v>
      </c>
      <c r="P73" s="55">
        <f t="shared" si="62"/>
        <v>0.17857142857142858</v>
      </c>
      <c r="Q73" s="55">
        <f t="shared" si="63"/>
        <v>0.17857142857142858</v>
      </c>
      <c r="R73" s="80">
        <v>801860</v>
      </c>
      <c r="S73" s="80">
        <v>801860</v>
      </c>
      <c r="T73" s="80">
        <f t="shared" si="64"/>
        <v>160372</v>
      </c>
      <c r="U73" s="80">
        <f t="shared" si="65"/>
        <v>160372</v>
      </c>
      <c r="V73" s="155">
        <f>'市区町村別_在宅(医科)'!V73</f>
        <v>856</v>
      </c>
      <c r="W73" s="80">
        <v>25</v>
      </c>
      <c r="X73" s="80">
        <v>25</v>
      </c>
      <c r="Y73" s="55">
        <f t="shared" si="66"/>
        <v>2.9205607476635514E-2</v>
      </c>
      <c r="Z73" s="55">
        <f t="shared" si="67"/>
        <v>2.9205607476635514E-2</v>
      </c>
      <c r="AA73" s="80">
        <v>3847160</v>
      </c>
      <c r="AB73" s="80">
        <v>3847160</v>
      </c>
      <c r="AC73" s="80">
        <f t="shared" si="68"/>
        <v>153886.39999999999</v>
      </c>
      <c r="AD73" s="80">
        <f t="shared" si="69"/>
        <v>153886.39999999999</v>
      </c>
      <c r="AE73" s="80">
        <f>'市区町村別_在宅(医科)'!AE73</f>
        <v>590</v>
      </c>
      <c r="AF73" s="80">
        <v>20</v>
      </c>
      <c r="AG73" s="80">
        <v>20</v>
      </c>
      <c r="AH73" s="55">
        <f t="shared" si="70"/>
        <v>3.3898305084745763E-2</v>
      </c>
      <c r="AI73" s="55">
        <f t="shared" si="71"/>
        <v>3.3898305084745763E-2</v>
      </c>
      <c r="AJ73" s="80">
        <v>3342710</v>
      </c>
      <c r="AK73" s="80">
        <v>3342710</v>
      </c>
      <c r="AL73" s="80">
        <f t="shared" si="72"/>
        <v>167135.5</v>
      </c>
      <c r="AM73" s="80">
        <f t="shared" si="73"/>
        <v>167135.5</v>
      </c>
      <c r="AN73" s="80">
        <f>'市区町村別_在宅(医科)'!AN73</f>
        <v>397</v>
      </c>
      <c r="AO73" s="80">
        <v>49</v>
      </c>
      <c r="AP73" s="80">
        <v>49</v>
      </c>
      <c r="AQ73" s="55">
        <f t="shared" si="74"/>
        <v>0.12342569269521411</v>
      </c>
      <c r="AR73" s="55">
        <f t="shared" si="75"/>
        <v>0.12342569269521411</v>
      </c>
      <c r="AS73" s="80">
        <v>5141090</v>
      </c>
      <c r="AT73" s="80">
        <v>5141090</v>
      </c>
      <c r="AU73" s="80">
        <f t="shared" si="76"/>
        <v>104920.20408163265</v>
      </c>
      <c r="AV73" s="80">
        <f t="shared" si="77"/>
        <v>104920.20408163265</v>
      </c>
      <c r="AW73" s="80">
        <f>'市区町村別_在宅(医科)'!AW73</f>
        <v>265</v>
      </c>
      <c r="AX73" s="80">
        <v>42</v>
      </c>
      <c r="AY73" s="80">
        <v>42</v>
      </c>
      <c r="AZ73" s="55">
        <f t="shared" si="78"/>
        <v>0.15849056603773584</v>
      </c>
      <c r="BA73" s="55">
        <f t="shared" si="79"/>
        <v>0.15849056603773584</v>
      </c>
      <c r="BB73" s="80">
        <v>5869070</v>
      </c>
      <c r="BC73" s="80">
        <v>5869070</v>
      </c>
      <c r="BD73" s="80">
        <f t="shared" si="80"/>
        <v>139739.76190476189</v>
      </c>
      <c r="BE73" s="80">
        <f t="shared" si="81"/>
        <v>139739.76190476189</v>
      </c>
      <c r="BF73" s="80">
        <f>'市区町村別_在宅(医科)'!BF73</f>
        <v>130</v>
      </c>
      <c r="BG73" s="80">
        <v>29</v>
      </c>
      <c r="BH73" s="80">
        <v>29</v>
      </c>
      <c r="BI73" s="55">
        <f t="shared" si="82"/>
        <v>0.22307692307692309</v>
      </c>
      <c r="BJ73" s="55">
        <f t="shared" si="83"/>
        <v>0.22307692307692309</v>
      </c>
      <c r="BK73" s="80">
        <v>3040910</v>
      </c>
      <c r="BL73" s="80">
        <v>3040910</v>
      </c>
      <c r="BM73" s="80">
        <f t="shared" si="84"/>
        <v>104858.96551724138</v>
      </c>
      <c r="BN73" s="80">
        <f t="shared" si="85"/>
        <v>104858.96551724138</v>
      </c>
      <c r="BO73" s="80">
        <f>'市区町村別_在宅(医科)'!BO73</f>
        <v>2281</v>
      </c>
      <c r="BP73" s="80">
        <f t="shared" si="52"/>
        <v>174</v>
      </c>
      <c r="BQ73" s="80">
        <f t="shared" si="52"/>
        <v>174</v>
      </c>
      <c r="BR73" s="55">
        <f t="shared" si="86"/>
        <v>7.628233231039018E-2</v>
      </c>
      <c r="BS73" s="55">
        <f t="shared" si="87"/>
        <v>7.628233231039018E-2</v>
      </c>
      <c r="BT73" s="80">
        <f t="shared" si="53"/>
        <v>22601650</v>
      </c>
      <c r="BU73" s="80">
        <f t="shared" si="53"/>
        <v>22601650</v>
      </c>
      <c r="BV73" s="80">
        <f t="shared" si="88"/>
        <v>129894.54022988505</v>
      </c>
      <c r="BW73" s="80">
        <f t="shared" si="89"/>
        <v>129894.54022988505</v>
      </c>
      <c r="BY73" s="95">
        <v>67</v>
      </c>
      <c r="BZ73" s="207" t="s">
        <v>7</v>
      </c>
      <c r="CA73" s="155">
        <v>2177</v>
      </c>
      <c r="CB73" s="155">
        <v>123</v>
      </c>
      <c r="CC73" s="155">
        <v>123</v>
      </c>
      <c r="CD73" s="28">
        <v>5.6499770326136886E-2</v>
      </c>
      <c r="CE73" s="28">
        <v>5.6499770326136886E-2</v>
      </c>
      <c r="CF73" s="155">
        <v>15094030</v>
      </c>
      <c r="CG73" s="155">
        <v>15094030</v>
      </c>
      <c r="CH73" s="155">
        <v>122715.69105691057</v>
      </c>
      <c r="CI73" s="155">
        <v>122715.69105691057</v>
      </c>
      <c r="CK73" s="43" t="str">
        <f t="shared" si="90"/>
        <v>寝屋川市</v>
      </c>
      <c r="CL73" s="91">
        <f t="shared" si="56"/>
        <v>5.9588537839823659E-2</v>
      </c>
      <c r="CM73" s="91">
        <f t="shared" si="91"/>
        <v>0.06</v>
      </c>
      <c r="CN73" s="91">
        <f t="shared" si="92"/>
        <v>5.8151260504201684E-2</v>
      </c>
      <c r="CO73" s="91">
        <f t="shared" si="93"/>
        <v>5.8000000000000003E-2</v>
      </c>
      <c r="CP73" s="158">
        <f t="shared" si="94"/>
        <v>0.19999999999999948</v>
      </c>
      <c r="CQ73" s="43" t="str">
        <f t="shared" si="95"/>
        <v>寝屋川市</v>
      </c>
      <c r="CR73" s="91">
        <f t="shared" si="57"/>
        <v>5.9490570658829289E-2</v>
      </c>
      <c r="CS73" s="91">
        <f t="shared" si="96"/>
        <v>5.8999999999999997E-2</v>
      </c>
      <c r="CT73" s="91">
        <f t="shared" si="97"/>
        <v>5.8151260504201684E-2</v>
      </c>
      <c r="CU73" s="91">
        <f t="shared" si="98"/>
        <v>5.8000000000000003E-2</v>
      </c>
      <c r="CV73" s="158">
        <f t="shared" si="99"/>
        <v>9.9999999999999395E-2</v>
      </c>
      <c r="CW73" s="44"/>
      <c r="CX73" s="91">
        <f t="shared" si="100"/>
        <v>7.4999999999999997E-2</v>
      </c>
      <c r="CY73" s="91">
        <f t="shared" si="101"/>
        <v>7.1999999999999995E-2</v>
      </c>
      <c r="CZ73" s="158">
        <f t="shared" si="102"/>
        <v>0.30000000000000027</v>
      </c>
      <c r="DA73" s="91">
        <f t="shared" si="103"/>
        <v>7.4999999999999997E-2</v>
      </c>
      <c r="DB73" s="91">
        <f t="shared" si="104"/>
        <v>7.1999999999999995E-2</v>
      </c>
      <c r="DC73" s="158">
        <f t="shared" si="105"/>
        <v>0.30000000000000027</v>
      </c>
      <c r="DD73" s="184">
        <v>0</v>
      </c>
    </row>
    <row r="74" spans="2:108" s="16" customFormat="1" ht="13.5" customHeight="1">
      <c r="B74" s="54">
        <v>68</v>
      </c>
      <c r="C74" s="207" t="s">
        <v>47</v>
      </c>
      <c r="D74" s="152">
        <f>'市区町村別_在宅(医科)'!D74</f>
        <v>18</v>
      </c>
      <c r="E74" s="80">
        <v>1</v>
      </c>
      <c r="F74" s="80">
        <v>1</v>
      </c>
      <c r="G74" s="55">
        <f t="shared" si="58"/>
        <v>5.5555555555555552E-2</v>
      </c>
      <c r="H74" s="55">
        <f t="shared" si="59"/>
        <v>5.5555555555555552E-2</v>
      </c>
      <c r="I74" s="80">
        <v>44890</v>
      </c>
      <c r="J74" s="80">
        <v>44890</v>
      </c>
      <c r="K74" s="80">
        <f t="shared" si="60"/>
        <v>44890</v>
      </c>
      <c r="L74" s="80">
        <f t="shared" si="61"/>
        <v>44890</v>
      </c>
      <c r="M74" s="155">
        <f>'市区町村別_在宅(医科)'!M74</f>
        <v>28</v>
      </c>
      <c r="N74" s="80">
        <v>4</v>
      </c>
      <c r="O74" s="80">
        <v>4</v>
      </c>
      <c r="P74" s="55">
        <f t="shared" si="62"/>
        <v>0.14285714285714285</v>
      </c>
      <c r="Q74" s="55">
        <f t="shared" si="63"/>
        <v>0.14285714285714285</v>
      </c>
      <c r="R74" s="80">
        <v>1101180</v>
      </c>
      <c r="S74" s="80">
        <v>1101180</v>
      </c>
      <c r="T74" s="80">
        <f t="shared" si="64"/>
        <v>275295</v>
      </c>
      <c r="U74" s="80">
        <f t="shared" si="65"/>
        <v>275295</v>
      </c>
      <c r="V74" s="155">
        <f>'市区町村別_在宅(医科)'!V74</f>
        <v>1035</v>
      </c>
      <c r="W74" s="80">
        <v>26</v>
      </c>
      <c r="X74" s="80">
        <v>26</v>
      </c>
      <c r="Y74" s="55">
        <f t="shared" si="66"/>
        <v>2.5120772946859903E-2</v>
      </c>
      <c r="Z74" s="55">
        <f t="shared" si="67"/>
        <v>2.5120772946859903E-2</v>
      </c>
      <c r="AA74" s="80">
        <v>3189730</v>
      </c>
      <c r="AB74" s="80">
        <v>3189730</v>
      </c>
      <c r="AC74" s="80">
        <f t="shared" si="68"/>
        <v>122681.92307692308</v>
      </c>
      <c r="AD74" s="80">
        <f t="shared" si="69"/>
        <v>122681.92307692308</v>
      </c>
      <c r="AE74" s="80">
        <f>'市区町村別_在宅(医科)'!AE74</f>
        <v>876</v>
      </c>
      <c r="AF74" s="80">
        <v>37</v>
      </c>
      <c r="AG74" s="80">
        <v>37</v>
      </c>
      <c r="AH74" s="55">
        <f t="shared" si="70"/>
        <v>4.2237442922374427E-2</v>
      </c>
      <c r="AI74" s="55">
        <f t="shared" si="71"/>
        <v>4.2237442922374427E-2</v>
      </c>
      <c r="AJ74" s="80">
        <v>4437360</v>
      </c>
      <c r="AK74" s="80">
        <v>4437360</v>
      </c>
      <c r="AL74" s="80">
        <f t="shared" si="72"/>
        <v>119928.64864864865</v>
      </c>
      <c r="AM74" s="80">
        <f t="shared" si="73"/>
        <v>119928.64864864865</v>
      </c>
      <c r="AN74" s="80">
        <f>'市区町村別_在宅(医科)'!AN74</f>
        <v>643</v>
      </c>
      <c r="AO74" s="80">
        <v>63</v>
      </c>
      <c r="AP74" s="80">
        <v>63</v>
      </c>
      <c r="AQ74" s="55">
        <f t="shared" si="74"/>
        <v>9.7978227060653192E-2</v>
      </c>
      <c r="AR74" s="55">
        <f t="shared" si="75"/>
        <v>9.7978227060653192E-2</v>
      </c>
      <c r="AS74" s="80">
        <v>9619100</v>
      </c>
      <c r="AT74" s="80">
        <v>9619100</v>
      </c>
      <c r="AU74" s="80">
        <f t="shared" si="76"/>
        <v>152684.12698412698</v>
      </c>
      <c r="AV74" s="80">
        <f t="shared" si="77"/>
        <v>152684.12698412698</v>
      </c>
      <c r="AW74" s="80">
        <f>'市区町村別_在宅(医科)'!AW74</f>
        <v>314</v>
      </c>
      <c r="AX74" s="80">
        <v>63</v>
      </c>
      <c r="AY74" s="80">
        <v>63</v>
      </c>
      <c r="AZ74" s="55">
        <f t="shared" si="78"/>
        <v>0.20063694267515925</v>
      </c>
      <c r="BA74" s="55">
        <f t="shared" si="79"/>
        <v>0.20063694267515925</v>
      </c>
      <c r="BB74" s="80">
        <v>11199460</v>
      </c>
      <c r="BC74" s="80">
        <v>11199460</v>
      </c>
      <c r="BD74" s="80">
        <f t="shared" si="80"/>
        <v>177769.20634920636</v>
      </c>
      <c r="BE74" s="80">
        <f t="shared" si="81"/>
        <v>177769.20634920636</v>
      </c>
      <c r="BF74" s="80">
        <f>'市区町村別_在宅(医科)'!BF74</f>
        <v>150</v>
      </c>
      <c r="BG74" s="80">
        <v>33</v>
      </c>
      <c r="BH74" s="80">
        <v>33</v>
      </c>
      <c r="BI74" s="55">
        <f t="shared" si="82"/>
        <v>0.22</v>
      </c>
      <c r="BJ74" s="55">
        <f t="shared" si="83"/>
        <v>0.22</v>
      </c>
      <c r="BK74" s="80">
        <v>4177540</v>
      </c>
      <c r="BL74" s="80">
        <v>4177540</v>
      </c>
      <c r="BM74" s="80">
        <f t="shared" si="84"/>
        <v>126592.12121212122</v>
      </c>
      <c r="BN74" s="80">
        <f t="shared" si="85"/>
        <v>126592.12121212122</v>
      </c>
      <c r="BO74" s="80">
        <f>'市区町村別_在宅(医科)'!BO74</f>
        <v>3064</v>
      </c>
      <c r="BP74" s="80">
        <f t="shared" si="52"/>
        <v>227</v>
      </c>
      <c r="BQ74" s="80">
        <f t="shared" si="52"/>
        <v>227</v>
      </c>
      <c r="BR74" s="55">
        <f t="shared" si="86"/>
        <v>7.4086161879895557E-2</v>
      </c>
      <c r="BS74" s="55">
        <f t="shared" si="87"/>
        <v>7.4086161879895557E-2</v>
      </c>
      <c r="BT74" s="80">
        <f t="shared" si="53"/>
        <v>33769260</v>
      </c>
      <c r="BU74" s="80">
        <f t="shared" si="53"/>
        <v>33769260</v>
      </c>
      <c r="BV74" s="80">
        <f t="shared" si="88"/>
        <v>148763.25991189427</v>
      </c>
      <c r="BW74" s="80">
        <f t="shared" si="89"/>
        <v>148763.25991189427</v>
      </c>
      <c r="BY74" s="95">
        <v>68</v>
      </c>
      <c r="BZ74" s="207" t="s">
        <v>47</v>
      </c>
      <c r="CA74" s="155">
        <v>2923</v>
      </c>
      <c r="CB74" s="155">
        <v>214</v>
      </c>
      <c r="CC74" s="155">
        <v>214</v>
      </c>
      <c r="CD74" s="28">
        <v>7.3212452959288396E-2</v>
      </c>
      <c r="CE74" s="28">
        <v>7.3212452959288396E-2</v>
      </c>
      <c r="CF74" s="155">
        <v>30594450</v>
      </c>
      <c r="CG74" s="155">
        <v>30594450</v>
      </c>
      <c r="CH74" s="155">
        <v>142964.71962616823</v>
      </c>
      <c r="CI74" s="155">
        <v>142964.71962616823</v>
      </c>
      <c r="CK74" s="43" t="str">
        <f t="shared" si="90"/>
        <v>堺市南区</v>
      </c>
      <c r="CL74" s="91">
        <f t="shared" si="56"/>
        <v>5.9330885077996026E-2</v>
      </c>
      <c r="CM74" s="91">
        <f t="shared" si="91"/>
        <v>5.8999999999999997E-2</v>
      </c>
      <c r="CN74" s="91">
        <f t="shared" si="92"/>
        <v>5.6517841133225749E-2</v>
      </c>
      <c r="CO74" s="91">
        <f t="shared" si="93"/>
        <v>5.7000000000000002E-2</v>
      </c>
      <c r="CP74" s="158">
        <f t="shared" si="94"/>
        <v>0.19999999999999948</v>
      </c>
      <c r="CQ74" s="43" t="str">
        <f t="shared" si="95"/>
        <v>堺市南区</v>
      </c>
      <c r="CR74" s="91">
        <f t="shared" si="57"/>
        <v>5.9330885077996026E-2</v>
      </c>
      <c r="CS74" s="91">
        <f t="shared" si="96"/>
        <v>5.8999999999999997E-2</v>
      </c>
      <c r="CT74" s="91">
        <f t="shared" si="97"/>
        <v>5.6517841133225749E-2</v>
      </c>
      <c r="CU74" s="91">
        <f t="shared" si="98"/>
        <v>5.7000000000000002E-2</v>
      </c>
      <c r="CV74" s="158">
        <f t="shared" si="99"/>
        <v>0.19999999999999948</v>
      </c>
      <c r="CW74" s="44"/>
      <c r="CX74" s="91">
        <f t="shared" si="100"/>
        <v>7.4999999999999997E-2</v>
      </c>
      <c r="CY74" s="91">
        <f t="shared" si="101"/>
        <v>7.1999999999999995E-2</v>
      </c>
      <c r="CZ74" s="158">
        <f t="shared" si="102"/>
        <v>0.30000000000000027</v>
      </c>
      <c r="DA74" s="91">
        <f t="shared" si="103"/>
        <v>7.4999999999999997E-2</v>
      </c>
      <c r="DB74" s="91">
        <f t="shared" si="104"/>
        <v>7.1999999999999995E-2</v>
      </c>
      <c r="DC74" s="158">
        <f t="shared" si="105"/>
        <v>0.30000000000000027</v>
      </c>
      <c r="DD74" s="184">
        <v>0</v>
      </c>
    </row>
    <row r="75" spans="2:108" s="16" customFormat="1" ht="13.5" customHeight="1">
      <c r="B75" s="54">
        <v>69</v>
      </c>
      <c r="C75" s="207" t="s">
        <v>48</v>
      </c>
      <c r="D75" s="152">
        <f>'市区町村別_在宅(医科)'!D75</f>
        <v>18</v>
      </c>
      <c r="E75" s="80">
        <v>4</v>
      </c>
      <c r="F75" s="80">
        <v>4</v>
      </c>
      <c r="G75" s="55">
        <f t="shared" si="58"/>
        <v>0.22222222222222221</v>
      </c>
      <c r="H75" s="55">
        <f t="shared" si="59"/>
        <v>0.22222222222222221</v>
      </c>
      <c r="I75" s="80">
        <v>575930</v>
      </c>
      <c r="J75" s="80">
        <v>575930</v>
      </c>
      <c r="K75" s="80">
        <f t="shared" si="60"/>
        <v>143982.5</v>
      </c>
      <c r="L75" s="80">
        <f t="shared" si="61"/>
        <v>143982.5</v>
      </c>
      <c r="M75" s="155">
        <f>'市区町村別_在宅(医科)'!M75</f>
        <v>58</v>
      </c>
      <c r="N75" s="80">
        <v>10</v>
      </c>
      <c r="O75" s="80">
        <v>10</v>
      </c>
      <c r="P75" s="55">
        <f t="shared" si="62"/>
        <v>0.17241379310344829</v>
      </c>
      <c r="Q75" s="55">
        <f t="shared" si="63"/>
        <v>0.17241379310344829</v>
      </c>
      <c r="R75" s="80">
        <v>1972060</v>
      </c>
      <c r="S75" s="80">
        <v>1972060</v>
      </c>
      <c r="T75" s="80">
        <f t="shared" si="64"/>
        <v>197206</v>
      </c>
      <c r="U75" s="80">
        <f t="shared" si="65"/>
        <v>197206</v>
      </c>
      <c r="V75" s="155">
        <f>'市区町村別_在宅(医科)'!V75</f>
        <v>2975</v>
      </c>
      <c r="W75" s="80">
        <v>44</v>
      </c>
      <c r="X75" s="80">
        <v>44</v>
      </c>
      <c r="Y75" s="55">
        <f t="shared" si="66"/>
        <v>1.4789915966386555E-2</v>
      </c>
      <c r="Z75" s="55">
        <f t="shared" si="67"/>
        <v>1.4789915966386555E-2</v>
      </c>
      <c r="AA75" s="80">
        <v>7634600</v>
      </c>
      <c r="AB75" s="80">
        <v>7634600</v>
      </c>
      <c r="AC75" s="80">
        <f t="shared" si="68"/>
        <v>173513.63636363635</v>
      </c>
      <c r="AD75" s="80">
        <f t="shared" si="69"/>
        <v>173513.63636363635</v>
      </c>
      <c r="AE75" s="80">
        <f>'市区町村別_在宅(医科)'!AE75</f>
        <v>2174</v>
      </c>
      <c r="AF75" s="80">
        <v>86</v>
      </c>
      <c r="AG75" s="80">
        <v>86</v>
      </c>
      <c r="AH75" s="55">
        <f t="shared" si="70"/>
        <v>3.9558417663293467E-2</v>
      </c>
      <c r="AI75" s="55">
        <f t="shared" si="71"/>
        <v>3.9558417663293467E-2</v>
      </c>
      <c r="AJ75" s="80">
        <v>15352560</v>
      </c>
      <c r="AK75" s="80">
        <v>15346290</v>
      </c>
      <c r="AL75" s="80">
        <f t="shared" si="72"/>
        <v>178518.13953488372</v>
      </c>
      <c r="AM75" s="80">
        <f t="shared" si="73"/>
        <v>178445.23255813954</v>
      </c>
      <c r="AN75" s="80">
        <f>'市区町村別_在宅(医科)'!AN75</f>
        <v>1198</v>
      </c>
      <c r="AO75" s="80">
        <v>110</v>
      </c>
      <c r="AP75" s="80">
        <v>110</v>
      </c>
      <c r="AQ75" s="55">
        <f t="shared" si="74"/>
        <v>9.1819699499165269E-2</v>
      </c>
      <c r="AR75" s="55">
        <f t="shared" si="75"/>
        <v>9.1819699499165269E-2</v>
      </c>
      <c r="AS75" s="80">
        <v>18299810</v>
      </c>
      <c r="AT75" s="80">
        <v>18268940</v>
      </c>
      <c r="AU75" s="80">
        <f t="shared" si="76"/>
        <v>166361.90909090909</v>
      </c>
      <c r="AV75" s="80">
        <f t="shared" si="77"/>
        <v>166081.27272727274</v>
      </c>
      <c r="AW75" s="80">
        <f>'市区町村別_在宅(医科)'!AW75</f>
        <v>661</v>
      </c>
      <c r="AX75" s="80">
        <v>122</v>
      </c>
      <c r="AY75" s="80">
        <v>122</v>
      </c>
      <c r="AZ75" s="55">
        <f t="shared" si="78"/>
        <v>0.18456883509833585</v>
      </c>
      <c r="BA75" s="55">
        <f t="shared" si="79"/>
        <v>0.18456883509833585</v>
      </c>
      <c r="BB75" s="80">
        <v>18834930</v>
      </c>
      <c r="BC75" s="80">
        <v>18834930</v>
      </c>
      <c r="BD75" s="80">
        <f t="shared" si="80"/>
        <v>154384.67213114753</v>
      </c>
      <c r="BE75" s="80">
        <f t="shared" si="81"/>
        <v>154384.67213114753</v>
      </c>
      <c r="BF75" s="80">
        <f>'市区町村別_在宅(医科)'!BF75</f>
        <v>261</v>
      </c>
      <c r="BG75" s="80">
        <v>63</v>
      </c>
      <c r="BH75" s="80">
        <v>63</v>
      </c>
      <c r="BI75" s="55">
        <f t="shared" si="82"/>
        <v>0.2413793103448276</v>
      </c>
      <c r="BJ75" s="55">
        <f t="shared" si="83"/>
        <v>0.2413793103448276</v>
      </c>
      <c r="BK75" s="80">
        <v>9615740</v>
      </c>
      <c r="BL75" s="80">
        <v>9615740</v>
      </c>
      <c r="BM75" s="80">
        <f t="shared" si="84"/>
        <v>152630.79365079364</v>
      </c>
      <c r="BN75" s="80">
        <f t="shared" si="85"/>
        <v>152630.79365079364</v>
      </c>
      <c r="BO75" s="80">
        <f>'市区町村別_在宅(医科)'!BO75</f>
        <v>7345</v>
      </c>
      <c r="BP75" s="80">
        <f t="shared" si="52"/>
        <v>439</v>
      </c>
      <c r="BQ75" s="80">
        <f t="shared" si="52"/>
        <v>439</v>
      </c>
      <c r="BR75" s="55">
        <f t="shared" si="86"/>
        <v>5.9768550034036763E-2</v>
      </c>
      <c r="BS75" s="55">
        <f t="shared" si="87"/>
        <v>5.9768550034036763E-2</v>
      </c>
      <c r="BT75" s="80">
        <f t="shared" si="53"/>
        <v>72285630</v>
      </c>
      <c r="BU75" s="80">
        <f t="shared" si="53"/>
        <v>72248490</v>
      </c>
      <c r="BV75" s="80">
        <f t="shared" si="88"/>
        <v>164659.74943052392</v>
      </c>
      <c r="BW75" s="80">
        <f t="shared" si="89"/>
        <v>164575.14806378132</v>
      </c>
      <c r="BY75" s="95">
        <v>69</v>
      </c>
      <c r="BZ75" s="207" t="s">
        <v>48</v>
      </c>
      <c r="CA75" s="155">
        <v>6841</v>
      </c>
      <c r="CB75" s="155">
        <v>410</v>
      </c>
      <c r="CC75" s="155">
        <v>410</v>
      </c>
      <c r="CD75" s="28">
        <v>5.993275836865955E-2</v>
      </c>
      <c r="CE75" s="28">
        <v>5.993275836865955E-2</v>
      </c>
      <c r="CF75" s="155">
        <v>62512350</v>
      </c>
      <c r="CG75" s="155">
        <v>62512350</v>
      </c>
      <c r="CH75" s="155">
        <v>152469.14634146341</v>
      </c>
      <c r="CI75" s="155">
        <v>152469.14634146341</v>
      </c>
      <c r="CK75" s="43" t="str">
        <f t="shared" si="90"/>
        <v>岸和田市</v>
      </c>
      <c r="CL75" s="91">
        <f t="shared" si="56"/>
        <v>5.8626465661641543E-2</v>
      </c>
      <c r="CM75" s="91">
        <f t="shared" si="91"/>
        <v>5.8999999999999997E-2</v>
      </c>
      <c r="CN75" s="91">
        <f t="shared" si="92"/>
        <v>5.786873676781934E-2</v>
      </c>
      <c r="CO75" s="91">
        <f t="shared" si="93"/>
        <v>5.8000000000000003E-2</v>
      </c>
      <c r="CP75" s="158">
        <f t="shared" si="94"/>
        <v>9.9999999999999395E-2</v>
      </c>
      <c r="CQ75" s="43" t="str">
        <f t="shared" si="95"/>
        <v>岸和田市</v>
      </c>
      <c r="CR75" s="91">
        <f t="shared" si="57"/>
        <v>5.8626465661641543E-2</v>
      </c>
      <c r="CS75" s="91">
        <f t="shared" si="96"/>
        <v>5.8999999999999997E-2</v>
      </c>
      <c r="CT75" s="91">
        <f t="shared" si="97"/>
        <v>5.786873676781934E-2</v>
      </c>
      <c r="CU75" s="91">
        <f t="shared" si="98"/>
        <v>5.8000000000000003E-2</v>
      </c>
      <c r="CV75" s="158">
        <f t="shared" si="99"/>
        <v>9.9999999999999395E-2</v>
      </c>
      <c r="CW75" s="44"/>
      <c r="CX75" s="91">
        <f t="shared" si="100"/>
        <v>7.4999999999999997E-2</v>
      </c>
      <c r="CY75" s="91">
        <f t="shared" si="101"/>
        <v>7.1999999999999995E-2</v>
      </c>
      <c r="CZ75" s="158">
        <f t="shared" si="102"/>
        <v>0.30000000000000027</v>
      </c>
      <c r="DA75" s="91">
        <f t="shared" si="103"/>
        <v>7.4999999999999997E-2</v>
      </c>
      <c r="DB75" s="91">
        <f t="shared" si="104"/>
        <v>7.1999999999999995E-2</v>
      </c>
      <c r="DC75" s="158">
        <f t="shared" si="105"/>
        <v>0.30000000000000027</v>
      </c>
      <c r="DD75" s="184">
        <v>0</v>
      </c>
    </row>
    <row r="76" spans="2:108" s="16" customFormat="1" ht="13.5" customHeight="1">
      <c r="B76" s="54">
        <v>70</v>
      </c>
      <c r="C76" s="207" t="s">
        <v>49</v>
      </c>
      <c r="D76" s="152">
        <f>'市区町村別_在宅(医科)'!D76</f>
        <v>1</v>
      </c>
      <c r="E76" s="80">
        <v>1</v>
      </c>
      <c r="F76" s="80">
        <v>1</v>
      </c>
      <c r="G76" s="55">
        <f t="shared" si="58"/>
        <v>1</v>
      </c>
      <c r="H76" s="55">
        <f t="shared" si="59"/>
        <v>1</v>
      </c>
      <c r="I76" s="80">
        <v>289060</v>
      </c>
      <c r="J76" s="80">
        <v>289060</v>
      </c>
      <c r="K76" s="80">
        <f t="shared" si="60"/>
        <v>289060</v>
      </c>
      <c r="L76" s="80">
        <f t="shared" si="61"/>
        <v>289060</v>
      </c>
      <c r="M76" s="155">
        <f>'市区町村別_在宅(医科)'!M76</f>
        <v>7</v>
      </c>
      <c r="N76" s="80">
        <v>2</v>
      </c>
      <c r="O76" s="80">
        <v>2</v>
      </c>
      <c r="P76" s="55">
        <f t="shared" si="62"/>
        <v>0.2857142857142857</v>
      </c>
      <c r="Q76" s="55">
        <f t="shared" si="63"/>
        <v>0.2857142857142857</v>
      </c>
      <c r="R76" s="80">
        <v>561520</v>
      </c>
      <c r="S76" s="80">
        <v>561520</v>
      </c>
      <c r="T76" s="80">
        <f t="shared" si="64"/>
        <v>280760</v>
      </c>
      <c r="U76" s="80">
        <f t="shared" si="65"/>
        <v>280760</v>
      </c>
      <c r="V76" s="155">
        <f>'市区町村別_在宅(医科)'!V76</f>
        <v>415</v>
      </c>
      <c r="W76" s="80">
        <v>5</v>
      </c>
      <c r="X76" s="80">
        <v>5</v>
      </c>
      <c r="Y76" s="55">
        <f t="shared" si="66"/>
        <v>1.2048192771084338E-2</v>
      </c>
      <c r="Z76" s="55">
        <f t="shared" si="67"/>
        <v>1.2048192771084338E-2</v>
      </c>
      <c r="AA76" s="80">
        <v>389520</v>
      </c>
      <c r="AB76" s="80">
        <v>389520</v>
      </c>
      <c r="AC76" s="80">
        <f t="shared" si="68"/>
        <v>77904</v>
      </c>
      <c r="AD76" s="80">
        <f t="shared" si="69"/>
        <v>77904</v>
      </c>
      <c r="AE76" s="80">
        <f>'市区町村別_在宅(医科)'!AE76</f>
        <v>364</v>
      </c>
      <c r="AF76" s="80">
        <v>15</v>
      </c>
      <c r="AG76" s="80">
        <v>15</v>
      </c>
      <c r="AH76" s="55">
        <f t="shared" si="70"/>
        <v>4.1208791208791208E-2</v>
      </c>
      <c r="AI76" s="55">
        <f t="shared" si="71"/>
        <v>4.1208791208791208E-2</v>
      </c>
      <c r="AJ76" s="80">
        <v>1786170</v>
      </c>
      <c r="AK76" s="80">
        <v>1786170</v>
      </c>
      <c r="AL76" s="80">
        <f t="shared" si="72"/>
        <v>119078</v>
      </c>
      <c r="AM76" s="80">
        <f t="shared" si="73"/>
        <v>119078</v>
      </c>
      <c r="AN76" s="80">
        <f>'市区町村別_在宅(医科)'!AN76</f>
        <v>251</v>
      </c>
      <c r="AO76" s="80">
        <v>35</v>
      </c>
      <c r="AP76" s="80">
        <v>35</v>
      </c>
      <c r="AQ76" s="55">
        <f t="shared" si="74"/>
        <v>0.1394422310756972</v>
      </c>
      <c r="AR76" s="55">
        <f t="shared" si="75"/>
        <v>0.1394422310756972</v>
      </c>
      <c r="AS76" s="80">
        <v>4148660</v>
      </c>
      <c r="AT76" s="80">
        <v>4148660</v>
      </c>
      <c r="AU76" s="80">
        <f t="shared" si="76"/>
        <v>118533.14285714286</v>
      </c>
      <c r="AV76" s="80">
        <f t="shared" si="77"/>
        <v>118533.14285714286</v>
      </c>
      <c r="AW76" s="80">
        <f>'市区町村別_在宅(医科)'!AW76</f>
        <v>143</v>
      </c>
      <c r="AX76" s="80">
        <v>31</v>
      </c>
      <c r="AY76" s="80">
        <v>31</v>
      </c>
      <c r="AZ76" s="55">
        <f t="shared" si="78"/>
        <v>0.21678321678321677</v>
      </c>
      <c r="BA76" s="55">
        <f t="shared" si="79"/>
        <v>0.21678321678321677</v>
      </c>
      <c r="BB76" s="80">
        <v>5225670</v>
      </c>
      <c r="BC76" s="80">
        <v>5225670</v>
      </c>
      <c r="BD76" s="80">
        <f t="shared" si="80"/>
        <v>168570</v>
      </c>
      <c r="BE76" s="80">
        <f t="shared" si="81"/>
        <v>168570</v>
      </c>
      <c r="BF76" s="80">
        <f>'市区町村別_在宅(医科)'!BF76</f>
        <v>53</v>
      </c>
      <c r="BG76" s="80">
        <v>15</v>
      </c>
      <c r="BH76" s="80">
        <v>15</v>
      </c>
      <c r="BI76" s="55">
        <f t="shared" si="82"/>
        <v>0.28301886792452829</v>
      </c>
      <c r="BJ76" s="55">
        <f t="shared" si="83"/>
        <v>0.28301886792452829</v>
      </c>
      <c r="BK76" s="80">
        <v>2681780</v>
      </c>
      <c r="BL76" s="80">
        <v>2681780</v>
      </c>
      <c r="BM76" s="80">
        <f t="shared" si="84"/>
        <v>178785.33333333334</v>
      </c>
      <c r="BN76" s="80">
        <f t="shared" si="85"/>
        <v>178785.33333333334</v>
      </c>
      <c r="BO76" s="80">
        <f>'市区町村別_在宅(医科)'!BO76</f>
        <v>1234</v>
      </c>
      <c r="BP76" s="80">
        <f t="shared" si="52"/>
        <v>104</v>
      </c>
      <c r="BQ76" s="80">
        <f t="shared" si="52"/>
        <v>104</v>
      </c>
      <c r="BR76" s="55">
        <f t="shared" si="86"/>
        <v>8.4278768233387355E-2</v>
      </c>
      <c r="BS76" s="55">
        <f t="shared" si="87"/>
        <v>8.4278768233387355E-2</v>
      </c>
      <c r="BT76" s="80">
        <f t="shared" si="53"/>
        <v>15082380</v>
      </c>
      <c r="BU76" s="80">
        <f t="shared" si="53"/>
        <v>15082380</v>
      </c>
      <c r="BV76" s="80">
        <f t="shared" si="88"/>
        <v>145022.88461538462</v>
      </c>
      <c r="BW76" s="80">
        <f t="shared" si="89"/>
        <v>145022.88461538462</v>
      </c>
      <c r="BY76" s="95">
        <v>70</v>
      </c>
      <c r="BZ76" s="207" t="s">
        <v>49</v>
      </c>
      <c r="CA76" s="155">
        <v>1191</v>
      </c>
      <c r="CB76" s="155">
        <v>99</v>
      </c>
      <c r="CC76" s="155">
        <v>99</v>
      </c>
      <c r="CD76" s="28">
        <v>8.3123425692695208E-2</v>
      </c>
      <c r="CE76" s="28">
        <v>8.3123425692695208E-2</v>
      </c>
      <c r="CF76" s="155">
        <v>9863140</v>
      </c>
      <c r="CG76" s="155">
        <v>9863140</v>
      </c>
      <c r="CH76" s="155">
        <v>99627.676767676763</v>
      </c>
      <c r="CI76" s="155">
        <v>99627.676767676763</v>
      </c>
      <c r="CK76" s="43" t="str">
        <f t="shared" si="90"/>
        <v>阪南市</v>
      </c>
      <c r="CL76" s="91">
        <f t="shared" si="56"/>
        <v>5.7907310081223122E-2</v>
      </c>
      <c r="CM76" s="91">
        <f t="shared" si="91"/>
        <v>5.8000000000000003E-2</v>
      </c>
      <c r="CN76" s="91">
        <f t="shared" si="92"/>
        <v>6.0544699807633898E-2</v>
      </c>
      <c r="CO76" s="91">
        <f t="shared" si="93"/>
        <v>6.0999999999999999E-2</v>
      </c>
      <c r="CP76" s="158">
        <f t="shared" si="94"/>
        <v>-0.2999999999999996</v>
      </c>
      <c r="CQ76" s="43" t="str">
        <f t="shared" si="95"/>
        <v>阪南市</v>
      </c>
      <c r="CR76" s="91">
        <f t="shared" si="57"/>
        <v>5.7907310081223122E-2</v>
      </c>
      <c r="CS76" s="91">
        <f t="shared" si="96"/>
        <v>5.8000000000000003E-2</v>
      </c>
      <c r="CT76" s="91">
        <f t="shared" si="97"/>
        <v>6.0544699807633898E-2</v>
      </c>
      <c r="CU76" s="91">
        <f t="shared" si="98"/>
        <v>6.0999999999999999E-2</v>
      </c>
      <c r="CV76" s="158">
        <f t="shared" si="99"/>
        <v>-0.2999999999999996</v>
      </c>
      <c r="CW76" s="44"/>
      <c r="CX76" s="91">
        <f t="shared" si="100"/>
        <v>7.4999999999999997E-2</v>
      </c>
      <c r="CY76" s="91">
        <f t="shared" si="101"/>
        <v>7.1999999999999995E-2</v>
      </c>
      <c r="CZ76" s="158">
        <f t="shared" si="102"/>
        <v>0.30000000000000027</v>
      </c>
      <c r="DA76" s="91">
        <f t="shared" si="103"/>
        <v>7.4999999999999997E-2</v>
      </c>
      <c r="DB76" s="91">
        <f t="shared" si="104"/>
        <v>7.1999999999999995E-2</v>
      </c>
      <c r="DC76" s="158">
        <f t="shared" si="105"/>
        <v>0.30000000000000027</v>
      </c>
      <c r="DD76" s="184">
        <v>0</v>
      </c>
    </row>
    <row r="77" spans="2:108" s="16" customFormat="1" ht="13.5" customHeight="1">
      <c r="B77" s="54">
        <v>71</v>
      </c>
      <c r="C77" s="207" t="s">
        <v>50</v>
      </c>
      <c r="D77" s="152">
        <f>'市区町村別_在宅(医科)'!D77</f>
        <v>5</v>
      </c>
      <c r="E77" s="80">
        <v>0</v>
      </c>
      <c r="F77" s="80">
        <v>0</v>
      </c>
      <c r="G77" s="55">
        <f t="shared" si="58"/>
        <v>0</v>
      </c>
      <c r="H77" s="55">
        <f t="shared" si="59"/>
        <v>0</v>
      </c>
      <c r="I77" s="80">
        <v>0</v>
      </c>
      <c r="J77" s="80">
        <v>0</v>
      </c>
      <c r="K77" s="80" t="str">
        <f t="shared" si="60"/>
        <v>-</v>
      </c>
      <c r="L77" s="80" t="str">
        <f t="shared" si="61"/>
        <v>-</v>
      </c>
      <c r="M77" s="155">
        <f>'市区町村別_在宅(医科)'!M77</f>
        <v>8</v>
      </c>
      <c r="N77" s="80">
        <v>0</v>
      </c>
      <c r="O77" s="80">
        <v>0</v>
      </c>
      <c r="P77" s="55">
        <f t="shared" si="62"/>
        <v>0</v>
      </c>
      <c r="Q77" s="55">
        <f t="shared" si="63"/>
        <v>0</v>
      </c>
      <c r="R77" s="80">
        <v>0</v>
      </c>
      <c r="S77" s="80">
        <v>0</v>
      </c>
      <c r="T77" s="80" t="str">
        <f t="shared" si="64"/>
        <v>-</v>
      </c>
      <c r="U77" s="80" t="str">
        <f t="shared" si="65"/>
        <v>-</v>
      </c>
      <c r="V77" s="155">
        <f>'市区町村別_在宅(医科)'!V77</f>
        <v>1289</v>
      </c>
      <c r="W77" s="80">
        <v>14</v>
      </c>
      <c r="X77" s="80">
        <v>14</v>
      </c>
      <c r="Y77" s="55">
        <f t="shared" si="66"/>
        <v>1.0861132660977503E-2</v>
      </c>
      <c r="Z77" s="55">
        <f t="shared" si="67"/>
        <v>1.0861132660977503E-2</v>
      </c>
      <c r="AA77" s="80">
        <v>1675920</v>
      </c>
      <c r="AB77" s="80">
        <v>1675920</v>
      </c>
      <c r="AC77" s="80">
        <f t="shared" si="68"/>
        <v>119708.57142857143</v>
      </c>
      <c r="AD77" s="80">
        <f t="shared" si="69"/>
        <v>119708.57142857143</v>
      </c>
      <c r="AE77" s="80">
        <f>'市区町村別_在宅(医科)'!AE77</f>
        <v>1127</v>
      </c>
      <c r="AF77" s="80">
        <v>21</v>
      </c>
      <c r="AG77" s="80">
        <v>21</v>
      </c>
      <c r="AH77" s="55">
        <f t="shared" si="70"/>
        <v>1.8633540372670808E-2</v>
      </c>
      <c r="AI77" s="55">
        <f t="shared" si="71"/>
        <v>1.8633540372670808E-2</v>
      </c>
      <c r="AJ77" s="80">
        <v>2645700</v>
      </c>
      <c r="AK77" s="80">
        <v>2645700</v>
      </c>
      <c r="AL77" s="80">
        <f t="shared" si="72"/>
        <v>125985.71428571429</v>
      </c>
      <c r="AM77" s="80">
        <f t="shared" si="73"/>
        <v>125985.71428571429</v>
      </c>
      <c r="AN77" s="80">
        <f>'市区町村別_在宅(医科)'!AN77</f>
        <v>744</v>
      </c>
      <c r="AO77" s="80">
        <v>46</v>
      </c>
      <c r="AP77" s="80">
        <v>46</v>
      </c>
      <c r="AQ77" s="55">
        <f t="shared" si="74"/>
        <v>6.1827956989247312E-2</v>
      </c>
      <c r="AR77" s="55">
        <f t="shared" si="75"/>
        <v>6.1827956989247312E-2</v>
      </c>
      <c r="AS77" s="80">
        <v>4896080</v>
      </c>
      <c r="AT77" s="80">
        <v>4896080</v>
      </c>
      <c r="AU77" s="80">
        <f t="shared" si="76"/>
        <v>106436.52173913043</v>
      </c>
      <c r="AV77" s="80">
        <f t="shared" si="77"/>
        <v>106436.52173913043</v>
      </c>
      <c r="AW77" s="80">
        <f>'市区町村別_在宅(医科)'!AW77</f>
        <v>403</v>
      </c>
      <c r="AX77" s="80">
        <v>45</v>
      </c>
      <c r="AY77" s="80">
        <v>45</v>
      </c>
      <c r="AZ77" s="55">
        <f t="shared" si="78"/>
        <v>0.11166253101736973</v>
      </c>
      <c r="BA77" s="55">
        <f t="shared" si="79"/>
        <v>0.11166253101736973</v>
      </c>
      <c r="BB77" s="80">
        <v>5074350</v>
      </c>
      <c r="BC77" s="80">
        <v>5074350</v>
      </c>
      <c r="BD77" s="80">
        <f t="shared" si="80"/>
        <v>112763.33333333333</v>
      </c>
      <c r="BE77" s="80">
        <f t="shared" si="81"/>
        <v>112763.33333333333</v>
      </c>
      <c r="BF77" s="80">
        <f>'市区町村別_在宅(医科)'!BF77</f>
        <v>168</v>
      </c>
      <c r="BG77" s="80">
        <v>31</v>
      </c>
      <c r="BH77" s="80">
        <v>31</v>
      </c>
      <c r="BI77" s="55">
        <f t="shared" si="82"/>
        <v>0.18452380952380953</v>
      </c>
      <c r="BJ77" s="55">
        <f t="shared" si="83"/>
        <v>0.18452380952380953</v>
      </c>
      <c r="BK77" s="80">
        <v>3260940</v>
      </c>
      <c r="BL77" s="80">
        <v>3260940</v>
      </c>
      <c r="BM77" s="80">
        <f t="shared" si="84"/>
        <v>105191.6129032258</v>
      </c>
      <c r="BN77" s="80">
        <f t="shared" si="85"/>
        <v>105191.6129032258</v>
      </c>
      <c r="BO77" s="80">
        <f>'市区町村別_在宅(医科)'!BO77</f>
        <v>3744</v>
      </c>
      <c r="BP77" s="80">
        <f t="shared" si="52"/>
        <v>157</v>
      </c>
      <c r="BQ77" s="80">
        <f t="shared" si="52"/>
        <v>157</v>
      </c>
      <c r="BR77" s="55">
        <f t="shared" si="86"/>
        <v>4.193376068376068E-2</v>
      </c>
      <c r="BS77" s="55">
        <f t="shared" si="87"/>
        <v>4.193376068376068E-2</v>
      </c>
      <c r="BT77" s="80">
        <f t="shared" si="53"/>
        <v>17552990</v>
      </c>
      <c r="BU77" s="80">
        <f t="shared" si="53"/>
        <v>17552990</v>
      </c>
      <c r="BV77" s="80">
        <f t="shared" si="88"/>
        <v>111802.48407643312</v>
      </c>
      <c r="BW77" s="80">
        <f t="shared" si="89"/>
        <v>111802.48407643312</v>
      </c>
      <c r="BY77" s="95">
        <v>71</v>
      </c>
      <c r="BZ77" s="207" t="s">
        <v>50</v>
      </c>
      <c r="CA77" s="155">
        <v>3573</v>
      </c>
      <c r="CB77" s="155">
        <v>152</v>
      </c>
      <c r="CC77" s="155">
        <v>152</v>
      </c>
      <c r="CD77" s="28">
        <v>4.2541281835992165E-2</v>
      </c>
      <c r="CE77" s="28">
        <v>4.2541281835992165E-2</v>
      </c>
      <c r="CF77" s="155">
        <v>15507700</v>
      </c>
      <c r="CG77" s="155">
        <v>15507700</v>
      </c>
      <c r="CH77" s="155">
        <v>102024.34210526316</v>
      </c>
      <c r="CI77" s="155">
        <v>102024.34210526316</v>
      </c>
      <c r="CK77" s="43" t="str">
        <f t="shared" si="90"/>
        <v>貝塚市</v>
      </c>
      <c r="CL77" s="91">
        <f t="shared" si="56"/>
        <v>5.3057357335471178E-2</v>
      </c>
      <c r="CM77" s="91">
        <f t="shared" si="91"/>
        <v>5.2999999999999999E-2</v>
      </c>
      <c r="CN77" s="91">
        <f t="shared" si="92"/>
        <v>4.8932451941341847E-2</v>
      </c>
      <c r="CO77" s="91">
        <f t="shared" si="93"/>
        <v>4.9000000000000002E-2</v>
      </c>
      <c r="CP77" s="158">
        <f t="shared" si="94"/>
        <v>0.39999999999999969</v>
      </c>
      <c r="CQ77" s="43" t="str">
        <f t="shared" si="95"/>
        <v>貝塚市</v>
      </c>
      <c r="CR77" s="91">
        <f t="shared" si="57"/>
        <v>5.3057357335471178E-2</v>
      </c>
      <c r="CS77" s="91">
        <f t="shared" si="96"/>
        <v>5.2999999999999999E-2</v>
      </c>
      <c r="CT77" s="91">
        <f t="shared" si="97"/>
        <v>4.8932451941341847E-2</v>
      </c>
      <c r="CU77" s="91">
        <f t="shared" si="98"/>
        <v>4.9000000000000002E-2</v>
      </c>
      <c r="CV77" s="158">
        <f t="shared" si="99"/>
        <v>0.39999999999999969</v>
      </c>
      <c r="CW77" s="44"/>
      <c r="CX77" s="91">
        <f t="shared" si="100"/>
        <v>7.4999999999999997E-2</v>
      </c>
      <c r="CY77" s="91">
        <f t="shared" si="101"/>
        <v>7.1999999999999995E-2</v>
      </c>
      <c r="CZ77" s="158">
        <f t="shared" si="102"/>
        <v>0.30000000000000027</v>
      </c>
      <c r="DA77" s="91">
        <f t="shared" si="103"/>
        <v>7.4999999999999997E-2</v>
      </c>
      <c r="DB77" s="91">
        <f t="shared" si="104"/>
        <v>7.1999999999999995E-2</v>
      </c>
      <c r="DC77" s="158">
        <f t="shared" si="105"/>
        <v>0.30000000000000027</v>
      </c>
      <c r="DD77" s="184">
        <v>0</v>
      </c>
    </row>
    <row r="78" spans="2:108" s="16" customFormat="1" ht="13.5" customHeight="1">
      <c r="B78" s="54">
        <v>72</v>
      </c>
      <c r="C78" s="207" t="s">
        <v>28</v>
      </c>
      <c r="D78" s="152">
        <f>'市区町村別_在宅(医科)'!D78</f>
        <v>4</v>
      </c>
      <c r="E78" s="80">
        <v>1</v>
      </c>
      <c r="F78" s="80">
        <v>1</v>
      </c>
      <c r="G78" s="55">
        <f t="shared" si="58"/>
        <v>0.25</v>
      </c>
      <c r="H78" s="55">
        <f t="shared" si="59"/>
        <v>0.25</v>
      </c>
      <c r="I78" s="80">
        <v>316310</v>
      </c>
      <c r="J78" s="80">
        <v>316310</v>
      </c>
      <c r="K78" s="80">
        <f t="shared" si="60"/>
        <v>316310</v>
      </c>
      <c r="L78" s="80">
        <f t="shared" si="61"/>
        <v>316310</v>
      </c>
      <c r="M78" s="155">
        <f>'市区町村別_在宅(医科)'!M78</f>
        <v>11</v>
      </c>
      <c r="N78" s="80">
        <v>3</v>
      </c>
      <c r="O78" s="80">
        <v>3</v>
      </c>
      <c r="P78" s="55">
        <f t="shared" si="62"/>
        <v>0.27272727272727271</v>
      </c>
      <c r="Q78" s="55">
        <f t="shared" si="63"/>
        <v>0.27272727272727271</v>
      </c>
      <c r="R78" s="80">
        <v>225140</v>
      </c>
      <c r="S78" s="80">
        <v>225140</v>
      </c>
      <c r="T78" s="80">
        <f t="shared" si="64"/>
        <v>75046.666666666672</v>
      </c>
      <c r="U78" s="80">
        <f t="shared" si="65"/>
        <v>75046.666666666672</v>
      </c>
      <c r="V78" s="155">
        <f>'市区町村別_在宅(医科)'!V78</f>
        <v>877</v>
      </c>
      <c r="W78" s="80">
        <v>8</v>
      </c>
      <c r="X78" s="80">
        <v>8</v>
      </c>
      <c r="Y78" s="55">
        <f t="shared" si="66"/>
        <v>9.1220068415051314E-3</v>
      </c>
      <c r="Z78" s="55">
        <f t="shared" si="67"/>
        <v>9.1220068415051314E-3</v>
      </c>
      <c r="AA78" s="80">
        <v>1210960</v>
      </c>
      <c r="AB78" s="80">
        <v>1210960</v>
      </c>
      <c r="AC78" s="80">
        <f t="shared" si="68"/>
        <v>151370</v>
      </c>
      <c r="AD78" s="80">
        <f t="shared" si="69"/>
        <v>151370</v>
      </c>
      <c r="AE78" s="80">
        <f>'市区町村別_在宅(医科)'!AE78</f>
        <v>700</v>
      </c>
      <c r="AF78" s="80">
        <v>37</v>
      </c>
      <c r="AG78" s="80">
        <v>35</v>
      </c>
      <c r="AH78" s="55">
        <f t="shared" si="70"/>
        <v>5.2857142857142859E-2</v>
      </c>
      <c r="AI78" s="55">
        <f t="shared" si="71"/>
        <v>0.05</v>
      </c>
      <c r="AJ78" s="80">
        <v>5380450</v>
      </c>
      <c r="AK78" s="80">
        <v>5352010</v>
      </c>
      <c r="AL78" s="80">
        <f t="shared" si="72"/>
        <v>145417.56756756757</v>
      </c>
      <c r="AM78" s="80">
        <f t="shared" si="73"/>
        <v>152914.57142857142</v>
      </c>
      <c r="AN78" s="80">
        <f>'市区町村別_在宅(医科)'!AN78</f>
        <v>392</v>
      </c>
      <c r="AO78" s="80">
        <v>42</v>
      </c>
      <c r="AP78" s="80">
        <v>42</v>
      </c>
      <c r="AQ78" s="55">
        <f t="shared" si="74"/>
        <v>0.10714285714285714</v>
      </c>
      <c r="AR78" s="55">
        <f t="shared" si="75"/>
        <v>0.10714285714285714</v>
      </c>
      <c r="AS78" s="80">
        <v>5782200</v>
      </c>
      <c r="AT78" s="80">
        <v>5782200</v>
      </c>
      <c r="AU78" s="80">
        <f t="shared" si="76"/>
        <v>137671.42857142858</v>
      </c>
      <c r="AV78" s="80">
        <f t="shared" si="77"/>
        <v>137671.42857142858</v>
      </c>
      <c r="AW78" s="80">
        <f>'市区町村別_在宅(医科)'!AW78</f>
        <v>253</v>
      </c>
      <c r="AX78" s="80">
        <v>55</v>
      </c>
      <c r="AY78" s="80">
        <v>54</v>
      </c>
      <c r="AZ78" s="55">
        <f t="shared" si="78"/>
        <v>0.21739130434782608</v>
      </c>
      <c r="BA78" s="55">
        <f t="shared" si="79"/>
        <v>0.2134387351778656</v>
      </c>
      <c r="BB78" s="80">
        <v>7574790</v>
      </c>
      <c r="BC78" s="80">
        <v>7568910</v>
      </c>
      <c r="BD78" s="80">
        <f t="shared" si="80"/>
        <v>137723.45454545456</v>
      </c>
      <c r="BE78" s="80">
        <f t="shared" si="81"/>
        <v>140165</v>
      </c>
      <c r="BF78" s="80">
        <f>'市区町村別_在宅(医科)'!BF78</f>
        <v>94</v>
      </c>
      <c r="BG78" s="80">
        <v>37</v>
      </c>
      <c r="BH78" s="80">
        <v>35</v>
      </c>
      <c r="BI78" s="55">
        <f t="shared" si="82"/>
        <v>0.39361702127659576</v>
      </c>
      <c r="BJ78" s="55">
        <f t="shared" si="83"/>
        <v>0.37234042553191488</v>
      </c>
      <c r="BK78" s="80">
        <v>3864280</v>
      </c>
      <c r="BL78" s="80">
        <v>3851750</v>
      </c>
      <c r="BM78" s="80">
        <f t="shared" si="84"/>
        <v>104440</v>
      </c>
      <c r="BN78" s="80">
        <f t="shared" si="85"/>
        <v>110050</v>
      </c>
      <c r="BO78" s="80">
        <f>'市区町村別_在宅(医科)'!BO78</f>
        <v>2331</v>
      </c>
      <c r="BP78" s="80">
        <f t="shared" si="52"/>
        <v>183</v>
      </c>
      <c r="BQ78" s="80">
        <f t="shared" si="52"/>
        <v>178</v>
      </c>
      <c r="BR78" s="55">
        <f t="shared" si="86"/>
        <v>7.8507078507078512E-2</v>
      </c>
      <c r="BS78" s="55">
        <f t="shared" si="87"/>
        <v>7.6362076362076356E-2</v>
      </c>
      <c r="BT78" s="80">
        <f t="shared" si="53"/>
        <v>24354130</v>
      </c>
      <c r="BU78" s="80">
        <f t="shared" si="53"/>
        <v>24307280</v>
      </c>
      <c r="BV78" s="80">
        <f t="shared" si="88"/>
        <v>133082.67759562843</v>
      </c>
      <c r="BW78" s="80">
        <f t="shared" si="89"/>
        <v>136557.75280898876</v>
      </c>
      <c r="BY78" s="95">
        <v>72</v>
      </c>
      <c r="BZ78" s="207" t="s">
        <v>28</v>
      </c>
      <c r="CA78" s="155">
        <v>2211</v>
      </c>
      <c r="CB78" s="155">
        <v>173</v>
      </c>
      <c r="CC78" s="155">
        <v>172</v>
      </c>
      <c r="CD78" s="28">
        <v>7.8245137946630489E-2</v>
      </c>
      <c r="CE78" s="28">
        <v>7.7792853912256904E-2</v>
      </c>
      <c r="CF78" s="155">
        <v>19418170</v>
      </c>
      <c r="CG78" s="155">
        <v>19407250</v>
      </c>
      <c r="CH78" s="155">
        <v>112243.75722543352</v>
      </c>
      <c r="CI78" s="155">
        <v>112832.8488372093</v>
      </c>
      <c r="CK78" s="43" t="str">
        <f t="shared" si="90"/>
        <v>泉南市</v>
      </c>
      <c r="CL78" s="91">
        <f t="shared" si="56"/>
        <v>5.2701296243731668E-2</v>
      </c>
      <c r="CM78" s="91">
        <f t="shared" si="91"/>
        <v>5.2999999999999999E-2</v>
      </c>
      <c r="CN78" s="91">
        <f t="shared" si="92"/>
        <v>4.9734814370059041E-2</v>
      </c>
      <c r="CO78" s="91">
        <f t="shared" si="93"/>
        <v>0.05</v>
      </c>
      <c r="CP78" s="158">
        <f t="shared" si="94"/>
        <v>0.2999999999999996</v>
      </c>
      <c r="CQ78" s="43" t="str">
        <f t="shared" si="95"/>
        <v>泉南市</v>
      </c>
      <c r="CR78" s="91">
        <f t="shared" si="57"/>
        <v>5.2701296243731668E-2</v>
      </c>
      <c r="CS78" s="91">
        <f t="shared" si="96"/>
        <v>5.2999999999999999E-2</v>
      </c>
      <c r="CT78" s="91">
        <f t="shared" si="97"/>
        <v>4.9734814370059041E-2</v>
      </c>
      <c r="CU78" s="91">
        <f t="shared" si="98"/>
        <v>0.05</v>
      </c>
      <c r="CV78" s="158">
        <f t="shared" si="99"/>
        <v>0.2999999999999996</v>
      </c>
      <c r="CW78" s="44"/>
      <c r="CX78" s="91">
        <f t="shared" si="100"/>
        <v>7.4999999999999997E-2</v>
      </c>
      <c r="CY78" s="91">
        <f t="shared" si="101"/>
        <v>7.1999999999999995E-2</v>
      </c>
      <c r="CZ78" s="158">
        <f t="shared" si="102"/>
        <v>0.30000000000000027</v>
      </c>
      <c r="DA78" s="91">
        <f t="shared" si="103"/>
        <v>7.4999999999999997E-2</v>
      </c>
      <c r="DB78" s="91">
        <f t="shared" si="104"/>
        <v>7.1999999999999995E-2</v>
      </c>
      <c r="DC78" s="158">
        <f t="shared" si="105"/>
        <v>0.30000000000000027</v>
      </c>
      <c r="DD78" s="184">
        <v>0</v>
      </c>
    </row>
    <row r="79" spans="2:108" s="16" customFormat="1" ht="13.5" customHeight="1">
      <c r="B79" s="54">
        <v>73</v>
      </c>
      <c r="C79" s="207" t="s">
        <v>29</v>
      </c>
      <c r="D79" s="152">
        <f>'市区町村別_在宅(医科)'!D79</f>
        <v>1</v>
      </c>
      <c r="E79" s="80">
        <v>0</v>
      </c>
      <c r="F79" s="80">
        <v>0</v>
      </c>
      <c r="G79" s="55">
        <f t="shared" si="58"/>
        <v>0</v>
      </c>
      <c r="H79" s="55">
        <f t="shared" si="59"/>
        <v>0</v>
      </c>
      <c r="I79" s="80">
        <v>0</v>
      </c>
      <c r="J79" s="80">
        <v>0</v>
      </c>
      <c r="K79" s="80" t="str">
        <f t="shared" si="60"/>
        <v>-</v>
      </c>
      <c r="L79" s="80" t="str">
        <f t="shared" si="61"/>
        <v>-</v>
      </c>
      <c r="M79" s="155">
        <f>'市区町村別_在宅(医科)'!M79</f>
        <v>4</v>
      </c>
      <c r="N79" s="80">
        <v>1</v>
      </c>
      <c r="O79" s="80">
        <v>1</v>
      </c>
      <c r="P79" s="55">
        <f t="shared" si="62"/>
        <v>0.25</v>
      </c>
      <c r="Q79" s="55">
        <f t="shared" si="63"/>
        <v>0.25</v>
      </c>
      <c r="R79" s="80">
        <v>234110</v>
      </c>
      <c r="S79" s="80">
        <v>234110</v>
      </c>
      <c r="T79" s="80">
        <f t="shared" si="64"/>
        <v>234110</v>
      </c>
      <c r="U79" s="80">
        <f t="shared" si="65"/>
        <v>234110</v>
      </c>
      <c r="V79" s="155">
        <f>'市区町村別_在宅(医科)'!V79</f>
        <v>1091</v>
      </c>
      <c r="W79" s="80">
        <v>19</v>
      </c>
      <c r="X79" s="80">
        <v>19</v>
      </c>
      <c r="Y79" s="55">
        <f t="shared" si="66"/>
        <v>1.7415215398716773E-2</v>
      </c>
      <c r="Z79" s="55">
        <f t="shared" si="67"/>
        <v>1.7415215398716773E-2</v>
      </c>
      <c r="AA79" s="80">
        <v>2136520</v>
      </c>
      <c r="AB79" s="80">
        <v>2136520</v>
      </c>
      <c r="AC79" s="80">
        <f t="shared" si="68"/>
        <v>112448.42105263157</v>
      </c>
      <c r="AD79" s="80">
        <f t="shared" si="69"/>
        <v>112448.42105263157</v>
      </c>
      <c r="AE79" s="80">
        <f>'市区町村別_在宅(医科)'!AE79</f>
        <v>956</v>
      </c>
      <c r="AF79" s="80">
        <v>38</v>
      </c>
      <c r="AG79" s="80">
        <v>38</v>
      </c>
      <c r="AH79" s="55">
        <f t="shared" si="70"/>
        <v>3.9748953974895397E-2</v>
      </c>
      <c r="AI79" s="55">
        <f t="shared" si="71"/>
        <v>3.9748953974895397E-2</v>
      </c>
      <c r="AJ79" s="80">
        <v>3706560</v>
      </c>
      <c r="AK79" s="80">
        <v>3706560</v>
      </c>
      <c r="AL79" s="80">
        <f t="shared" si="72"/>
        <v>97541.052631578947</v>
      </c>
      <c r="AM79" s="80">
        <f t="shared" si="73"/>
        <v>97541.052631578947</v>
      </c>
      <c r="AN79" s="80">
        <f>'市区町村別_在宅(医科)'!AN79</f>
        <v>660</v>
      </c>
      <c r="AO79" s="80">
        <v>77</v>
      </c>
      <c r="AP79" s="80">
        <v>77</v>
      </c>
      <c r="AQ79" s="55">
        <f t="shared" si="74"/>
        <v>0.11666666666666667</v>
      </c>
      <c r="AR79" s="55">
        <f t="shared" si="75"/>
        <v>0.11666666666666667</v>
      </c>
      <c r="AS79" s="80">
        <v>11184220</v>
      </c>
      <c r="AT79" s="80">
        <v>11180320</v>
      </c>
      <c r="AU79" s="80">
        <f t="shared" si="76"/>
        <v>145249.6103896104</v>
      </c>
      <c r="AV79" s="80">
        <f t="shared" si="77"/>
        <v>145198.96103896105</v>
      </c>
      <c r="AW79" s="80">
        <f>'市区町村別_在宅(医科)'!AW79</f>
        <v>328</v>
      </c>
      <c r="AX79" s="80">
        <v>76</v>
      </c>
      <c r="AY79" s="80">
        <v>75</v>
      </c>
      <c r="AZ79" s="55">
        <f t="shared" si="78"/>
        <v>0.23170731707317074</v>
      </c>
      <c r="BA79" s="55">
        <f t="shared" si="79"/>
        <v>0.22865853658536586</v>
      </c>
      <c r="BB79" s="80">
        <v>9249800</v>
      </c>
      <c r="BC79" s="80">
        <v>9245160</v>
      </c>
      <c r="BD79" s="80">
        <f t="shared" si="80"/>
        <v>121707.89473684211</v>
      </c>
      <c r="BE79" s="80">
        <f t="shared" si="81"/>
        <v>123268.8</v>
      </c>
      <c r="BF79" s="80">
        <f>'市区町村別_在宅(医科)'!BF79</f>
        <v>133</v>
      </c>
      <c r="BG79" s="80">
        <v>47</v>
      </c>
      <c r="BH79" s="80">
        <v>47</v>
      </c>
      <c r="BI79" s="55">
        <f t="shared" si="82"/>
        <v>0.35338345864661652</v>
      </c>
      <c r="BJ79" s="55">
        <f t="shared" si="83"/>
        <v>0.35338345864661652</v>
      </c>
      <c r="BK79" s="80">
        <v>6431610</v>
      </c>
      <c r="BL79" s="80">
        <v>6431610</v>
      </c>
      <c r="BM79" s="80">
        <f t="shared" si="84"/>
        <v>136842.7659574468</v>
      </c>
      <c r="BN79" s="80">
        <f t="shared" si="85"/>
        <v>136842.7659574468</v>
      </c>
      <c r="BO79" s="80">
        <f>'市区町村別_在宅(医科)'!BO79</f>
        <v>3173</v>
      </c>
      <c r="BP79" s="80">
        <f t="shared" ref="BP79:BQ80" si="106">SUM(E79,N79,W79,AF79,AO79,AX79,BG79)</f>
        <v>258</v>
      </c>
      <c r="BQ79" s="80">
        <f t="shared" si="106"/>
        <v>257</v>
      </c>
      <c r="BR79" s="55">
        <f t="shared" si="86"/>
        <v>8.1311062086353608E-2</v>
      </c>
      <c r="BS79" s="55">
        <f t="shared" si="87"/>
        <v>8.0995902930980149E-2</v>
      </c>
      <c r="BT79" s="80">
        <f t="shared" si="53"/>
        <v>32942820</v>
      </c>
      <c r="BU79" s="80">
        <f t="shared" si="53"/>
        <v>32934280</v>
      </c>
      <c r="BV79" s="80">
        <f t="shared" si="88"/>
        <v>127685.3488372093</v>
      </c>
      <c r="BW79" s="80">
        <f t="shared" si="89"/>
        <v>128148.94941634241</v>
      </c>
      <c r="BY79" s="95">
        <v>73</v>
      </c>
      <c r="BZ79" s="207" t="s">
        <v>29</v>
      </c>
      <c r="CA79" s="155">
        <v>3021</v>
      </c>
      <c r="CB79" s="155">
        <v>212</v>
      </c>
      <c r="CC79" s="155">
        <v>212</v>
      </c>
      <c r="CD79" s="28">
        <v>7.0175438596491224E-2</v>
      </c>
      <c r="CE79" s="28">
        <v>7.0175438596491224E-2</v>
      </c>
      <c r="CF79" s="155">
        <v>26288900</v>
      </c>
      <c r="CG79" s="155">
        <v>26288900</v>
      </c>
      <c r="CH79" s="155">
        <v>124004.24528301887</v>
      </c>
      <c r="CI79" s="155">
        <v>124004.24528301887</v>
      </c>
      <c r="CK79" s="43" t="str">
        <f t="shared" si="90"/>
        <v>千早赤阪村</v>
      </c>
      <c r="CL79" s="91">
        <f t="shared" si="56"/>
        <v>4.6270718232044199E-2</v>
      </c>
      <c r="CM79" s="91">
        <f t="shared" si="91"/>
        <v>4.5999999999999999E-2</v>
      </c>
      <c r="CN79" s="91">
        <f t="shared" si="92"/>
        <v>4.744787922358016E-2</v>
      </c>
      <c r="CO79" s="91">
        <f t="shared" si="93"/>
        <v>4.7E-2</v>
      </c>
      <c r="CP79" s="158">
        <f t="shared" si="94"/>
        <v>-0.10000000000000009</v>
      </c>
      <c r="CQ79" s="43" t="str">
        <f t="shared" si="95"/>
        <v>千早赤阪村</v>
      </c>
      <c r="CR79" s="91">
        <f t="shared" si="57"/>
        <v>4.6270718232044199E-2</v>
      </c>
      <c r="CS79" s="91">
        <f t="shared" si="96"/>
        <v>4.5999999999999999E-2</v>
      </c>
      <c r="CT79" s="91">
        <f t="shared" si="97"/>
        <v>4.744787922358016E-2</v>
      </c>
      <c r="CU79" s="91">
        <f t="shared" si="98"/>
        <v>4.7E-2</v>
      </c>
      <c r="CV79" s="158">
        <f t="shared" si="99"/>
        <v>-0.10000000000000009</v>
      </c>
      <c r="CW79" s="44"/>
      <c r="CX79" s="91">
        <f t="shared" si="100"/>
        <v>7.4999999999999997E-2</v>
      </c>
      <c r="CY79" s="91">
        <f t="shared" si="101"/>
        <v>7.1999999999999995E-2</v>
      </c>
      <c r="CZ79" s="158">
        <f t="shared" si="102"/>
        <v>0.30000000000000027</v>
      </c>
      <c r="DA79" s="91">
        <f t="shared" si="103"/>
        <v>7.4999999999999997E-2</v>
      </c>
      <c r="DB79" s="91">
        <f t="shared" si="104"/>
        <v>7.1999999999999995E-2</v>
      </c>
      <c r="DC79" s="158">
        <f t="shared" si="105"/>
        <v>0.30000000000000027</v>
      </c>
      <c r="DD79" s="184">
        <v>0</v>
      </c>
    </row>
    <row r="80" spans="2:108" s="16" customFormat="1" ht="13.5" customHeight="1" thickBot="1">
      <c r="B80" s="54">
        <v>74</v>
      </c>
      <c r="C80" s="208" t="s">
        <v>30</v>
      </c>
      <c r="D80" s="152">
        <f>'市区町村別_在宅(医科)'!D80</f>
        <v>0</v>
      </c>
      <c r="E80" s="80">
        <v>0</v>
      </c>
      <c r="F80" s="80">
        <v>0</v>
      </c>
      <c r="G80" s="55" t="str">
        <f t="shared" si="58"/>
        <v>-</v>
      </c>
      <c r="H80" s="55" t="str">
        <f t="shared" si="59"/>
        <v>-</v>
      </c>
      <c r="I80" s="80">
        <v>0</v>
      </c>
      <c r="J80" s="80">
        <v>0</v>
      </c>
      <c r="K80" s="80" t="str">
        <f t="shared" si="60"/>
        <v>-</v>
      </c>
      <c r="L80" s="80" t="str">
        <f t="shared" si="61"/>
        <v>-</v>
      </c>
      <c r="M80" s="155">
        <f>'市区町村別_在宅(医科)'!M80</f>
        <v>3</v>
      </c>
      <c r="N80" s="80">
        <v>0</v>
      </c>
      <c r="O80" s="80">
        <v>0</v>
      </c>
      <c r="P80" s="55">
        <f t="shared" si="62"/>
        <v>0</v>
      </c>
      <c r="Q80" s="55">
        <f t="shared" si="63"/>
        <v>0</v>
      </c>
      <c r="R80" s="80">
        <v>0</v>
      </c>
      <c r="S80" s="80">
        <v>0</v>
      </c>
      <c r="T80" s="80" t="str">
        <f t="shared" si="64"/>
        <v>-</v>
      </c>
      <c r="U80" s="80" t="str">
        <f t="shared" si="65"/>
        <v>-</v>
      </c>
      <c r="V80" s="155">
        <f>'市区町村別_在宅(医科)'!V80</f>
        <v>570</v>
      </c>
      <c r="W80" s="80">
        <v>8</v>
      </c>
      <c r="X80" s="80">
        <v>8</v>
      </c>
      <c r="Y80" s="55">
        <f t="shared" si="66"/>
        <v>1.4035087719298246E-2</v>
      </c>
      <c r="Z80" s="55">
        <f t="shared" si="67"/>
        <v>1.4035087719298246E-2</v>
      </c>
      <c r="AA80" s="80">
        <v>1457390</v>
      </c>
      <c r="AB80" s="80">
        <v>1457390</v>
      </c>
      <c r="AC80" s="80">
        <f t="shared" si="68"/>
        <v>182173.75</v>
      </c>
      <c r="AD80" s="80">
        <f t="shared" si="69"/>
        <v>182173.75</v>
      </c>
      <c r="AE80" s="80">
        <f>'市区町村別_在宅(医科)'!AE80</f>
        <v>415</v>
      </c>
      <c r="AF80" s="80">
        <v>12</v>
      </c>
      <c r="AG80" s="80">
        <v>12</v>
      </c>
      <c r="AH80" s="55">
        <f t="shared" si="70"/>
        <v>2.891566265060241E-2</v>
      </c>
      <c r="AI80" s="55">
        <f t="shared" si="71"/>
        <v>2.891566265060241E-2</v>
      </c>
      <c r="AJ80" s="80">
        <v>1955330</v>
      </c>
      <c r="AK80" s="80">
        <v>1955330</v>
      </c>
      <c r="AL80" s="80">
        <f t="shared" si="72"/>
        <v>162944.16666666666</v>
      </c>
      <c r="AM80" s="80">
        <f t="shared" si="73"/>
        <v>162944.16666666666</v>
      </c>
      <c r="AN80" s="80">
        <f>'市区町村別_在宅(医科)'!AN80</f>
        <v>265</v>
      </c>
      <c r="AO80" s="80">
        <v>19</v>
      </c>
      <c r="AP80" s="80">
        <v>19</v>
      </c>
      <c r="AQ80" s="55">
        <f t="shared" si="74"/>
        <v>7.1698113207547168E-2</v>
      </c>
      <c r="AR80" s="55">
        <f t="shared" si="75"/>
        <v>7.1698113207547168E-2</v>
      </c>
      <c r="AS80" s="80">
        <v>2172060</v>
      </c>
      <c r="AT80" s="80">
        <v>2172060</v>
      </c>
      <c r="AU80" s="80">
        <f t="shared" si="76"/>
        <v>114318.94736842105</v>
      </c>
      <c r="AV80" s="80">
        <f t="shared" si="77"/>
        <v>114318.94736842105</v>
      </c>
      <c r="AW80" s="80">
        <f>'市区町村別_在宅(医科)'!AW80</f>
        <v>128</v>
      </c>
      <c r="AX80" s="80">
        <v>17</v>
      </c>
      <c r="AY80" s="80">
        <v>17</v>
      </c>
      <c r="AZ80" s="55">
        <f t="shared" si="78"/>
        <v>0.1328125</v>
      </c>
      <c r="BA80" s="55">
        <f t="shared" si="79"/>
        <v>0.1328125</v>
      </c>
      <c r="BB80" s="80">
        <v>1986600</v>
      </c>
      <c r="BC80" s="80">
        <v>1986600</v>
      </c>
      <c r="BD80" s="80">
        <f t="shared" si="80"/>
        <v>116858.82352941176</v>
      </c>
      <c r="BE80" s="80">
        <f t="shared" si="81"/>
        <v>116858.82352941176</v>
      </c>
      <c r="BF80" s="80">
        <f>'市区町村別_在宅(医科)'!BF80</f>
        <v>67</v>
      </c>
      <c r="BG80" s="80">
        <v>11</v>
      </c>
      <c r="BH80" s="80">
        <v>11</v>
      </c>
      <c r="BI80" s="55">
        <f t="shared" si="82"/>
        <v>0.16417910447761194</v>
      </c>
      <c r="BJ80" s="55">
        <f t="shared" si="83"/>
        <v>0.16417910447761194</v>
      </c>
      <c r="BK80" s="80">
        <v>1274320</v>
      </c>
      <c r="BL80" s="80">
        <v>1274320</v>
      </c>
      <c r="BM80" s="80">
        <f t="shared" si="84"/>
        <v>115847.27272727272</v>
      </c>
      <c r="BN80" s="80">
        <f t="shared" si="85"/>
        <v>115847.27272727272</v>
      </c>
      <c r="BO80" s="80">
        <f>'市区町村別_在宅(医科)'!BO80</f>
        <v>1448</v>
      </c>
      <c r="BP80" s="80">
        <f t="shared" si="106"/>
        <v>67</v>
      </c>
      <c r="BQ80" s="80">
        <f t="shared" si="106"/>
        <v>67</v>
      </c>
      <c r="BR80" s="55">
        <f t="shared" si="86"/>
        <v>4.6270718232044199E-2</v>
      </c>
      <c r="BS80" s="55">
        <f t="shared" si="87"/>
        <v>4.6270718232044199E-2</v>
      </c>
      <c r="BT80" s="80">
        <f t="shared" si="53"/>
        <v>8845700</v>
      </c>
      <c r="BU80" s="80">
        <f t="shared" si="53"/>
        <v>8845700</v>
      </c>
      <c r="BV80" s="80">
        <f t="shared" si="88"/>
        <v>132025.37313432837</v>
      </c>
      <c r="BW80" s="80">
        <f t="shared" si="89"/>
        <v>132025.37313432837</v>
      </c>
      <c r="BY80" s="203">
        <v>74</v>
      </c>
      <c r="BZ80" s="207" t="s">
        <v>30</v>
      </c>
      <c r="CA80" s="164">
        <v>1391</v>
      </c>
      <c r="CB80" s="164">
        <v>66</v>
      </c>
      <c r="CC80" s="164">
        <v>66</v>
      </c>
      <c r="CD80" s="27">
        <v>4.744787922358016E-2</v>
      </c>
      <c r="CE80" s="27">
        <v>4.744787922358016E-2</v>
      </c>
      <c r="CF80" s="164">
        <v>8040750</v>
      </c>
      <c r="CG80" s="164">
        <v>8040750</v>
      </c>
      <c r="CH80" s="164">
        <v>121829.54545454546</v>
      </c>
      <c r="CI80" s="164">
        <v>121829.54545454546</v>
      </c>
      <c r="CK80" s="43" t="str">
        <f t="shared" si="90"/>
        <v>岬町</v>
      </c>
      <c r="CL80" s="91">
        <f t="shared" si="56"/>
        <v>4.193376068376068E-2</v>
      </c>
      <c r="CM80" s="91">
        <f t="shared" si="91"/>
        <v>4.2000000000000003E-2</v>
      </c>
      <c r="CN80" s="91">
        <f>VLOOKUP(CK80,$BZ$7:$CI$80,5,FALSE)</f>
        <v>4.2541281835992165E-2</v>
      </c>
      <c r="CO80" s="91">
        <f t="shared" si="93"/>
        <v>4.2999999999999997E-2</v>
      </c>
      <c r="CP80" s="158">
        <f t="shared" si="94"/>
        <v>-9.9999999999999395E-2</v>
      </c>
      <c r="CQ80" s="43" t="str">
        <f t="shared" si="95"/>
        <v>岬町</v>
      </c>
      <c r="CR80" s="91">
        <f t="shared" si="57"/>
        <v>4.193376068376068E-2</v>
      </c>
      <c r="CS80" s="91">
        <f t="shared" si="96"/>
        <v>4.2000000000000003E-2</v>
      </c>
      <c r="CT80" s="91">
        <f t="shared" si="97"/>
        <v>4.2541281835992165E-2</v>
      </c>
      <c r="CU80" s="91">
        <f t="shared" si="98"/>
        <v>4.2999999999999997E-2</v>
      </c>
      <c r="CV80" s="158">
        <f t="shared" si="99"/>
        <v>-9.9999999999999395E-2</v>
      </c>
      <c r="CW80" s="44"/>
      <c r="CX80" s="91">
        <f t="shared" si="100"/>
        <v>7.4999999999999997E-2</v>
      </c>
      <c r="CY80" s="91">
        <f t="shared" si="101"/>
        <v>7.1999999999999995E-2</v>
      </c>
      <c r="CZ80" s="158">
        <f t="shared" si="102"/>
        <v>0.30000000000000027</v>
      </c>
      <c r="DA80" s="91">
        <f t="shared" si="103"/>
        <v>7.4999999999999997E-2</v>
      </c>
      <c r="DB80" s="91">
        <f t="shared" si="104"/>
        <v>7.1999999999999995E-2</v>
      </c>
      <c r="DC80" s="158">
        <f t="shared" si="105"/>
        <v>0.30000000000000027</v>
      </c>
      <c r="DD80" s="184">
        <v>999</v>
      </c>
    </row>
    <row r="81" spans="2:101" s="16" customFormat="1" ht="13.5" customHeight="1" thickTop="1">
      <c r="B81" s="241" t="s">
        <v>1</v>
      </c>
      <c r="C81" s="242"/>
      <c r="D81" s="81">
        <v>1914</v>
      </c>
      <c r="E81" s="81">
        <v>193</v>
      </c>
      <c r="F81" s="81">
        <v>193</v>
      </c>
      <c r="G81" s="15">
        <v>0.10083594566353186</v>
      </c>
      <c r="H81" s="15">
        <v>0.10083594566353186</v>
      </c>
      <c r="I81" s="81">
        <v>31762400</v>
      </c>
      <c r="J81" s="81">
        <v>31762400</v>
      </c>
      <c r="K81" s="81">
        <v>164572.0207253886</v>
      </c>
      <c r="L81" s="81">
        <v>164572.0207253886</v>
      </c>
      <c r="M81" s="81">
        <v>6927</v>
      </c>
      <c r="N81" s="81">
        <v>832</v>
      </c>
      <c r="O81" s="81">
        <v>831</v>
      </c>
      <c r="P81" s="15">
        <v>0.12010971560560127</v>
      </c>
      <c r="Q81" s="15">
        <v>0.11996535296665223</v>
      </c>
      <c r="R81" s="81">
        <v>153293390</v>
      </c>
      <c r="S81" s="81">
        <v>153246020</v>
      </c>
      <c r="T81" s="81">
        <v>184246.86298076922</v>
      </c>
      <c r="U81" s="81">
        <v>184411.57641395909</v>
      </c>
      <c r="V81" s="81">
        <v>491520</v>
      </c>
      <c r="W81" s="81">
        <v>9808</v>
      </c>
      <c r="X81" s="81">
        <v>9796</v>
      </c>
      <c r="Y81" s="15">
        <v>1.9954427083333334E-2</v>
      </c>
      <c r="Z81" s="15">
        <v>1.9930013020833335E-2</v>
      </c>
      <c r="AA81" s="81">
        <v>1356147180</v>
      </c>
      <c r="AB81" s="81">
        <v>1355762660</v>
      </c>
      <c r="AC81" s="81">
        <v>138269.49225122348</v>
      </c>
      <c r="AD81" s="81">
        <v>138399.6182115149</v>
      </c>
      <c r="AE81" s="81">
        <v>413544</v>
      </c>
      <c r="AF81" s="81">
        <v>19583</v>
      </c>
      <c r="AG81" s="81">
        <v>19547</v>
      </c>
      <c r="AH81" s="15">
        <v>4.735409049581181E-2</v>
      </c>
      <c r="AI81" s="15">
        <v>4.7267038090263669E-2</v>
      </c>
      <c r="AJ81" s="81">
        <v>2711537020</v>
      </c>
      <c r="AK81" s="81">
        <v>2709971150</v>
      </c>
      <c r="AL81" s="81">
        <v>138463.8216820712</v>
      </c>
      <c r="AM81" s="81">
        <v>138638.72461247249</v>
      </c>
      <c r="AN81" s="82">
        <v>271783</v>
      </c>
      <c r="AO81" s="82">
        <v>30517</v>
      </c>
      <c r="AP81" s="82">
        <v>30469</v>
      </c>
      <c r="AQ81" s="51">
        <v>0.11228443280116858</v>
      </c>
      <c r="AR81" s="51">
        <v>0.11210782131332718</v>
      </c>
      <c r="AS81" s="82">
        <v>4126006580</v>
      </c>
      <c r="AT81" s="82">
        <v>4123508050</v>
      </c>
      <c r="AU81" s="82">
        <v>135203.54490939475</v>
      </c>
      <c r="AV81" s="82">
        <v>135334.5383832748</v>
      </c>
      <c r="AW81" s="81">
        <v>130800</v>
      </c>
      <c r="AX81" s="81">
        <v>27584</v>
      </c>
      <c r="AY81" s="81">
        <v>27541</v>
      </c>
      <c r="AZ81" s="15">
        <v>0.2108868501529052</v>
      </c>
      <c r="BA81" s="15">
        <v>0.21055810397553518</v>
      </c>
      <c r="BB81" s="81">
        <v>3640811770</v>
      </c>
      <c r="BC81" s="81">
        <v>3639367910</v>
      </c>
      <c r="BD81" s="81">
        <v>131989.98586136891</v>
      </c>
      <c r="BE81" s="81">
        <v>132143.63712283503</v>
      </c>
      <c r="BF81" s="81">
        <v>49889</v>
      </c>
      <c r="BG81" s="81">
        <v>14483</v>
      </c>
      <c r="BH81" s="81">
        <v>14450</v>
      </c>
      <c r="BI81" s="15">
        <v>0.29030447593657921</v>
      </c>
      <c r="BJ81" s="15">
        <v>0.28964300747659805</v>
      </c>
      <c r="BK81" s="81">
        <v>1862455820</v>
      </c>
      <c r="BL81" s="81">
        <v>1861171980</v>
      </c>
      <c r="BM81" s="81">
        <v>128595.99668576953</v>
      </c>
      <c r="BN81" s="81">
        <v>128800.82906574395</v>
      </c>
      <c r="BO81" s="81">
        <v>1366377</v>
      </c>
      <c r="BP81" s="81">
        <v>103000</v>
      </c>
      <c r="BQ81" s="81">
        <v>102827</v>
      </c>
      <c r="BR81" s="15">
        <v>7.5381830929531157E-2</v>
      </c>
      <c r="BS81" s="15">
        <v>7.5255218728066994E-2</v>
      </c>
      <c r="BT81" s="81">
        <v>13882014160</v>
      </c>
      <c r="BU81" s="81">
        <v>13874790170</v>
      </c>
      <c r="BV81" s="81">
        <v>134776.83650485438</v>
      </c>
      <c r="BW81" s="81">
        <v>134933.3362832719</v>
      </c>
      <c r="BY81" s="255" t="s">
        <v>1</v>
      </c>
      <c r="BZ81" s="256"/>
      <c r="CA81" s="201">
        <v>1303145</v>
      </c>
      <c r="CB81" s="201">
        <v>93704</v>
      </c>
      <c r="CC81" s="201">
        <v>93670</v>
      </c>
      <c r="CD81" s="202">
        <v>7.190604268903307E-2</v>
      </c>
      <c r="CE81" s="202">
        <v>7.1879951962367961E-2</v>
      </c>
      <c r="CF81" s="201">
        <v>11823534080</v>
      </c>
      <c r="CG81" s="201">
        <v>11820091730</v>
      </c>
      <c r="CH81" s="201">
        <v>126179.60898147358</v>
      </c>
      <c r="CI81" s="201">
        <v>126188.65944272446</v>
      </c>
      <c r="CK81" s="42"/>
      <c r="CL81" s="42"/>
      <c r="CM81" s="42"/>
      <c r="CN81" s="42"/>
      <c r="CO81" s="42"/>
      <c r="CP81" s="42"/>
      <c r="CQ81" s="42"/>
      <c r="CR81" s="42"/>
      <c r="CS81" s="42"/>
      <c r="CT81" s="42"/>
      <c r="CU81" s="42"/>
      <c r="CV81" s="42"/>
      <c r="CW81" s="45"/>
    </row>
    <row r="82" spans="2:101" s="42" customFormat="1">
      <c r="B82" s="93"/>
      <c r="BY82" s="93"/>
      <c r="CW82" s="45"/>
    </row>
  </sheetData>
  <mergeCells count="69">
    <mergeCell ref="CX4:CZ5"/>
    <mergeCell ref="DA4:DC5"/>
    <mergeCell ref="BY3:BY6"/>
    <mergeCell ref="BZ3:BZ6"/>
    <mergeCell ref="BY81:BZ81"/>
    <mergeCell ref="CK4:CP5"/>
    <mergeCell ref="CQ4:CV5"/>
    <mergeCell ref="CL6:CM6"/>
    <mergeCell ref="CN6:CO6"/>
    <mergeCell ref="CR6:CS6"/>
    <mergeCell ref="CT6:CU6"/>
    <mergeCell ref="CA3:CI3"/>
    <mergeCell ref="CA4:CA6"/>
    <mergeCell ref="CB4:CC4"/>
    <mergeCell ref="CD4:CE4"/>
    <mergeCell ref="CF4:CG4"/>
    <mergeCell ref="CH4:CI4"/>
    <mergeCell ref="B81:C81"/>
    <mergeCell ref="BM4:BN4"/>
    <mergeCell ref="BO4:BO6"/>
    <mergeCell ref="BP4:BQ4"/>
    <mergeCell ref="BR4:BS4"/>
    <mergeCell ref="AQ4:AR4"/>
    <mergeCell ref="AS4:AT4"/>
    <mergeCell ref="AU4:AV4"/>
    <mergeCell ref="AW4:AW6"/>
    <mergeCell ref="AX4:AY4"/>
    <mergeCell ref="AZ4:BA4"/>
    <mergeCell ref="AF4:AG4"/>
    <mergeCell ref="AH4:AI4"/>
    <mergeCell ref="BT4:BU4"/>
    <mergeCell ref="V4:V6"/>
    <mergeCell ref="W4:X4"/>
    <mergeCell ref="Y4:Z4"/>
    <mergeCell ref="AA4:AB4"/>
    <mergeCell ref="AE4:AE6"/>
    <mergeCell ref="AJ4:AK4"/>
    <mergeCell ref="AE3:AM3"/>
    <mergeCell ref="DD4:DD6"/>
    <mergeCell ref="AW3:BE3"/>
    <mergeCell ref="BF3:BN3"/>
    <mergeCell ref="BO3:BW3"/>
    <mergeCell ref="AL4:AM4"/>
    <mergeCell ref="AN4:AN6"/>
    <mergeCell ref="AN3:AV3"/>
    <mergeCell ref="BV4:BW4"/>
    <mergeCell ref="BB4:BC4"/>
    <mergeCell ref="BD4:BE4"/>
    <mergeCell ref="BF4:BF6"/>
    <mergeCell ref="BG4:BH4"/>
    <mergeCell ref="BI4:BJ4"/>
    <mergeCell ref="BK4:BL4"/>
    <mergeCell ref="AO4:AP4"/>
    <mergeCell ref="B3:B6"/>
    <mergeCell ref="C3:C6"/>
    <mergeCell ref="D3:L3"/>
    <mergeCell ref="M3:U3"/>
    <mergeCell ref="V3:AD3"/>
    <mergeCell ref="N4:O4"/>
    <mergeCell ref="P4:Q4"/>
    <mergeCell ref="R4:S4"/>
    <mergeCell ref="T4:U4"/>
    <mergeCell ref="AC4:AD4"/>
    <mergeCell ref="D4:D6"/>
    <mergeCell ref="E4:F4"/>
    <mergeCell ref="G4:H4"/>
    <mergeCell ref="I4:J4"/>
    <mergeCell ref="K4:L4"/>
    <mergeCell ref="M4:M6"/>
  </mergeCells>
  <phoneticPr fontId="3"/>
  <pageMargins left="0.47244094488188981" right="0.23622047244094491" top="0.43307086614173229" bottom="0.31496062992125984" header="0.31496062992125984" footer="0.19685039370078741"/>
  <pageSetup paperSize="8" scale="74" fitToHeight="0" orientation="landscape" r:id="rId1"/>
  <headerFooter>
    <oddHeader>&amp;R&amp;"ＭＳ 明朝,標準"&amp;12 2-17.在宅医療に係る分析</oddHeader>
  </headerFooter>
  <colBreaks count="2" manualBreakCount="2">
    <brk id="30" max="80" man="1"/>
    <brk id="57" max="80" man="1"/>
  </colBreaks>
  <ignoredErrors>
    <ignoredError sqref="D7:D80 G7:H7 K7:M7 P7:Q7 T7:V7 Y7:Z7 AC7:AE7 AH7:AI7 AL7:AN7 AQ7:AR7 AU7:AW7 AZ7:BA7 BD7:BF7 BI7:BJ7 BM7:BN7 BP7:BQ7 BT7:BU7 G8:H8 K8:M8 P8:Q8 T8:V8 Y8:Z8 AC8:AE8 AH8:AI8 AL8:AN8 AQ8:AR8 AU8:AW8 AZ8:BA8 BD8:BF8 BI8:BJ8 BM8:BN8 BP8:BQ8 BT8:BU8 G9:H9 K9:M9 P9:Q9 T9:V9 Y9:Z9 AC9:AE9 AH9:AI9 AL9:AN9 AQ9:AR9 AU9:AW9 AZ9:BA9 BD9:BF9 BI9:BJ9 BM9:BN9 BP9:BQ9 BT9:BU9 G10:H10 K10:M10 P10:Q10 T10:V10 Y10:Z10 AC10:AE10 AH10:AI10 AL10:AN10 AQ10:AR10 AU10:AW10 AZ10:BA10 BD10:BF10 BI10:BJ10 BM10:BN10 BP10:BQ10 BT10:BU10 G11:H11 K11:M11 P11:Q11 T11:V11 Y11:Z11 AC11:AE11 AH11:AI11 AL11:AN11 AQ11:AR11 AU11:AW11 AZ11:BA11 BD11:BF11 BI11:BJ11 BM11:BN11 BP11:BQ11 BT11:BU11 G12:H12 K12:M12 P12:Q12 T12:V12 Y12:Z12 AC12:AE12 AH12:AI12 AL12:AN12 AQ12:AR12 AU12:AW12 AZ12:BA12 BD12:BF12 BI12:BJ12 BM12:BN12 BP12:BQ12 BT12:BU12 G13:H13 K13:M13 P13:Q13 T13:V13 Y13:Z13 AC13:AE13 AH13:AI13 AL13:AN13 AQ13:AR13 AU13:AW13 AZ13:BA13 BD13:BF13 BI13:BJ13 BM13:BN13 BP13:BQ13 BT13:BU13 G14:H14 K14:M14 P14:Q14 T14:V14 Y14:Z14 AC14:AE14 AH14:AI14 AL14:AN14 AQ14:AR14 AU14:AW14 AZ14:BA14 BD14:BF14 BI14:BJ14 BM14:BN14 BP14:BQ14 BT14:BU14 G15:H15 K15:M15 P15:Q15 T15:V15 Y15:Z15 AC15:AE15 AH15:AI15 AL15:AN15 AQ15:AR15 AU15:AW15 AZ15:BA15 BD15:BF15 BI15:BJ15 BM15:BN15 BP15:BQ15 BT15:BU15 G16:H16 K16:M16 P16:Q16 T16:V16 Y16:Z16 AC16:AE16 AH16:AI16 AL16:AN16 AQ16:AR16 AU16:AW16 AZ16:BA16 BD16:BF16 BI16:BJ16 BM16:BN16 BP16:BQ16 BT16:BU16 G17:H17 K17:M17 P17:Q17 T17:V17 Y17:Z17 AC17:AE17 AH17:AI17 AL17:AN17 AQ17:AR17 AU17:AW17 AZ17:BA17 BD17:BF17 BI17:BJ17 BM17:BN17 BP17:BQ17 BT17:BU17 G18:H18 K18:M18 P18:Q18 T18:V18 Y18:Z18 AC18:AE18 AH18:AI18 AL18:AN18 AQ18:AR18 AU18:AW18 AZ18:BA18 BD18:BF18 BI18:BJ18 BM18:BN18 BP18:BQ18 BT18:BU18 G19:H19 K19:M19 P19:Q19 T19:V19 Y19:Z19 AC19:AE19 AH19:AI19 AL19:AN19 AQ19:AR19 AU19:AW19 AZ19:BA19 BD19:BF19 BI19:BJ19 BM19:BN19 BP19:BQ19 BT19:BU19 G20:H20 K20:M20 P20:Q20 T20:V20 Y20:Z20 AC20:AE20 AH20:AI20 AL20:AN20 AQ20:AR20 AU20:AW20 AZ20:BA20 BD20:BF20 BI20:BJ20 BM20:BN20 BP20:BQ20 BT20:BU20 G21:H21 K21:M21 P21:Q21 T21:V21 Y21:Z21 AC21:AE21 AH21:AI21 AL21:AN21 AQ21:AR21 AU21:AW21 AZ21:BA21 BD21:BF21 BI21:BJ21 BM21:BN21 BP21:BQ21 BT21:BU21 G22:H22 K22:M22 P22:Q22 T22:V22 Y22:Z22 AC22:AE22 AH22:AI22 AL22:AN22 AQ22:AR22 AU22:AW22 AZ22:BA22 BD22:BF22 BI22:BJ22 BM22:BN22 BP22:BQ22 BT22:BU22 G23:H23 K23:M23 P23:Q23 T23:V23 Y23:Z23 AC23:AE23 AH23:AI23 AL23:AN23 AQ23:AR23 AU23:AW23 AZ23:BA23 BD23:BF23 BI23:BJ23 BM23:BN23 BP23:BQ23 BT23:BU23 G24:H24 K24:M24 P24:Q24 T24:V24 Y24:Z24 AC24:AE24 AH24:AI24 AL24:AN24 AQ24:AR24 AU24:AW24 AZ24:BA24 BD24:BF24 BI24:BJ24 BM24:BN24 BP24:BQ24 BT24:BU24 G25:H25 K25:M25 P25:Q25 T25:V25 Y25:Z25 AC25:AE25 AH25:AI25 AL25:AN25 AQ25:AR25 AU25:AW25 AZ25:BA25 BD25:BF25 BI25:BJ25 BM25:BN25 BP25:BQ25 BT25:BU25 G26:H26 K26:M26 P26:Q26 T26:V26 Y26:Z26 AC26:AE26 AH26:AI26 AL26:AN26 AQ26:AR26 AU26:AW26 AZ26:BA26 BD26:BF26 BI26:BJ26 BM26:BN26 BP26:BQ26 BT26:BU26 G27:H27 K27:M27 P27:Q27 T27:V27 Y27:Z27 AC27:AE27 AH27:AI27 AL27:AN27 AQ27:AR27 AU27:AW27 AZ27:BA27 BD27:BF27 BI27:BJ27 BM27:BN27 BP27:BQ27 BT27:BU27 G28:H28 K28:M28 P28:Q28 T28:V28 Y28:Z28 AC28:AE28 AH28:AI28 AL28:AN28 AQ28:AR28 AU28:AW28 AZ28:BA28 BD28:BF28 BI28:BJ28 BM28:BN28 BP28:BQ28 BT28:BU28 G29:H29 K29:M29 P29:Q29 T29:V29 Y29:Z29 AC29:AE29 AH29:AI29 AL29:AN29 AQ29:AR29 AU29:AW29 AZ29:BA29 BD29:BF29 BI29:BJ29 BM29:BN29 BP29:BQ29 BT29:BU29 G30:H30 K30:M30 P30:Q30 T30:V30 Y30:Z30 AC30:AE30 AH30:AI30 AL30:AN30 AQ30:AR30 AU30:AW30 AZ30:BA30 BD30:BF30 BI30:BJ30 BM30:BN30 BP30:BQ30 BT30:BU30 G31:H31 K31:M31 P31:Q31 T31:V31 Y31:Z31 AC31:AE31 AH31:AI31 AL31:AN31 AQ31:AR31 AU31:AW31 AZ31:BA31 BD31:BF31 BI31:BJ31 BM31:BN31 BP31:BQ31 BT31:BU31 G32:H32 K32:M32 P32:Q32 T32:V32 Y32:Z32 AC32:AE32 AH32:AI32 AL32:AN32 AQ32:AR32 AU32:AW32 AZ32:BA32 BD32:BF32 BI32:BJ32 BM32:BN32 BP32:BQ32 BT32:BU32 G33:H33 K33:M33 P33:Q33 T33:V33 Y33:Z33 AC33:AE33 AH33:AI33 AL33:AN33 AQ33:AR33 AU33:AW33 AZ33:BA33 BD33:BF33 BI33:BJ33 BM33:BN33 BP33:BQ33 BT33:BU33 G34:H34 K34:M34 P34:Q34 T34:V34 Y34:Z34 AC34:AE34 AH34:AI34 AL34:AN34 AQ34:AR34 AU34:AW34 AZ34:BA34 BD34:BF34 BI34:BJ34 BM34:BN34 BP34:BQ34 BT34:BU34 G35:H35 K35:M35 P35:Q35 T35:V35 Y35:Z35 AC35:AE35 AH35:AI35 AL35:AN35 AQ35:AR35 AU35:AW35 AZ35:BA35 BD35:BF35 BI35:BJ35 BM35:BN35 BP35:BQ35 BT35:BU35 G36:H36 K36:M36 P36:Q36 T36:V36 Y36:Z36 AC36:AE36 AH36:AI36 AL36:AN36 AQ36:AR36 AU36:AW36 AZ36:BA36 BD36:BF36 BI36:BJ36 BM36:BN36 BP36:BQ36 BT36:BU36 G37:H37 K37:M37 P37:Q37 T37:V37 Y37:Z37 AC37:AE37 AH37:AI37 AL37:AN37 AQ37:AR37 AU37:AW37 AZ37:BA37 BD37:BF37 BI37:BJ37 BM37:BN37 BP37:BQ37 BT37:BU37 G38:H38 K38:M38 P38:Q38 T38:V38 Y38:Z38 AC38:AE38 AH38:AI38 AL38:AN38 AQ38:AR38 AU38:AW38 AZ38:BA38 BD38:BF38 BI38:BJ38 BM38:BN38 BP38:BQ38 BT38:BU38 G39:H39 K39:M39 P39:Q39 T39:V39 Y39:Z39 AC39:AE39 AH39:AI39 AL39:AN39 AQ39:AR39 AU39:AW39 AZ39:BA39 BD39:BF39 BI39:BJ39 BM39:BN39 BP39:BQ39 BT39:BU39 G40:H40 K40:M40 P40:Q40 T40:V40 Y40:Z40 AC40:AE40 AH40:AI40 AL40:AN40 AQ40:AR40 AU40:AW40 AZ40:BA40 BD40:BF40 BI40:BJ40 BM40:BN40 BP40:BQ40 BT40:BU40 G41:H41 K41:M41 P41:Q41 T41:V41 Y41:Z41 AC41:AE41 AH41:AI41 AL41:AN41 AQ41:AR41 AU41:AW41 AZ41:BA41 BD41:BF41 BI41:BJ41 BM41:BN41 BP41:BQ41 BT41:BU41 G42:H42 K42:M42 P42:Q42 T42:V42 Y42:Z42 AC42:AE42 AH42:AI42 AL42:AN42 AQ42:AR42 AU42:AW42 AZ42:BA42 BD42:BF42 BI42:BJ42 BM42:BN42 BP42:BQ42 BT42:BU42 G43:H43 K43:M43 P43:Q43 T43:V43 Y43:Z43 AC43:AE43 AH43:AI43 AL43:AN43 AQ43:AR43 AU43:AW43 AZ43:BA43 BD43:BF43 BI43:BJ43 BM43:BN43 BP43:BQ43 BT43:BU43 G44:H44 K44:M44 P44:Q44 T44:V44 Y44:Z44 AC44:AE44 AH44:AI44 AL44:AN44 AQ44:AR44 AU44:AW44 AZ44:BA44 BD44:BF44 BI44:BJ44 BM44:BN44 BP44:BQ44 BT44:BU44 G45:H45 K45:M45 P45:Q45 T45:V45 Y45:Z45 AC45:AE45 AH45:AI45 AL45:AN45 AQ45:AR45 AU45:AW45 AZ45:BA45 BD45:BF45 BI45:BJ45 BM45:BN45 BP45:BQ45 BT45:BU45 G46:H46 K46:M46 P46:Q46 T46:V46 Y46:Z46 AC46:AE46 AH46:AI46 AL46:AN46 AQ46:AR46 AU46:AW46 AZ46:BA46 BD46:BF46 BI46:BJ46 BM46:BN46 BP46:BQ46 BT46:BU46 G47:H47 K47:M47 P47:Q47 T47:V47 Y47:Z47 AC47:AE47 AH47:AI47 AL47:AN47 AQ47:AR47 AU47:AW47 AZ47:BA47 BD47:BF47 BI47:BJ47 BM47:BN47 BP47:BQ47 BT47:BU47 G48:H48 K48:M48 P48:Q48 T48:V48 Y48:Z48 AC48:AE48 AH48:AI48 AL48:AN48 AQ48:AR48 AU48:AW48 AZ48:BA48 BD48:BF48 BI48:BJ48 BM48:BN48 BP48:BQ48 BT48:BU48 G49:H49 K49:M49 P49:Q49 T49:V49 Y49:Z49 AC49:AE49 AH49:AI49 AL49:AN49 AQ49:AR49 AU49:AW49 AZ49:BA49 BD49:BF49 BI49:BJ49 BM49:BN49 BP49:BQ49 BT49:BU49 G50:H50 K50:M50 P50:Q50 T50:V50 Y50:Z50 AC50:AE50 AH50:AI50 AL50:AN50 AQ50:AR50 AU50:AW50 AZ50:BA50 BD50:BF50 BI50:BJ50 BM50:BN50 BP50:BQ50 BT50:BU50 G51:H51 K51:M51 P51:Q51 T51:V51 Y51:Z51 AC51:AE51 AH51:AI51 AL51:AN51 AQ51:AR51 AU51:AW51 AZ51:BA51 BD51:BF51 BI51:BJ51 BM51:BN51 BP51:BQ51 BT51:BU51 G52:H52 K52:M52 P52:Q52 T52:V52 Y52:Z52 AC52:AE52 AH52:AI52 AL52:AN52 AQ52:AR52 AU52:AW52 AZ52:BA52 BD52:BF52 BI52:BJ52 BM52:BN52 BP52:BQ52 BT52:BU52 G53:H53 K53:M53 P53:Q53 T53:V53 Y53:Z53 AC53:AE53 AH53:AI53 AL53:AN53 AQ53:AR53 AU53:AW53 AZ53:BA53 BD53:BF53 BI53:BJ53 BM53:BN53 BP53:BQ53 BT53:BU53 G54:H54 K54:M54 P54:Q54 T54:V54 Y54:Z54 AC54:AE54 AH54:AI54 AL54:AN54 AQ54:AR54 AU54:AW54 AZ54:BA54 BD54:BF54 BI54:BJ54 BM54:BN54 BP54:BQ54 BT54:BU54 G55:H55 K55:M55 P55:Q55 T55:V55 Y55:Z55 AC55:AE55 AH55:AI55 AL55:AN55 AQ55:AR55 AU55:AW55 AZ55:BA55 BD55:BF55 BI55:BJ55 BM55:BN55 BP55:BQ55 BT55:BU55 G56:H56 K56:M56 P56:Q56 T56:V56 Y56:Z56 AC56:AE56 AH56:AI56 AL56:AN56 AQ56:AR56 AU56:AW56 AZ56:BA56 BD56:BF56 BI56:BJ56 BM56:BN56 BP56:BQ56 BT56:BU56 G57:H57 K57:M57 P57:Q57 T57:V57 Y57:Z57 AC57:AE57 AH57:AI57 AL57:AN57 AQ57:AR57 AU57:AW57 AZ57:BA57 BD57:BF57 BI57:BJ57 BM57:BN57 BP57:BQ57 BT57:BU57 G58:H58 K58:M58 P58:Q58 T58:V58 Y58:Z58 AC58:AE58 AH58:AI58 AL58:AN58 AQ58:AR58 AU58:AW58 AZ58:BA58 BD58:BF58 BI58:BJ58 BM58:BN58 BP58:BQ58 BT58:BU58 G59:H59 K59:M59 P59:Q59 T59:V59 Y59:Z59 AC59:AE59 AH59:AI59 AL59:AN59 AQ59:AR59 AU59:AW59 AZ59:BA59 BD59:BF59 BI59:BJ59 BM59:BN59 BP59:BQ59 BT59:BU59 G60:H60 K60:M60 P60:Q60 T60:V60 Y60:Z60 AC60:AE60 AH60:AI60 AL60:AN60 AQ60:AR60 AU60:AW60 AZ60:BA60 BD60:BF60 BI60:BJ60 BM60:BN60 BP60:BQ60 BT60:BU60 G61:H61 K61:M61 P61:Q61 T61:V61 Y61:Z61 AC61:AE61 AH61:AI61 AL61:AN61 AQ61:AR61 AU61:AW61 AZ61:BA61 BD61:BF61 BI61:BJ61 BM61:BN61 BP61:BQ61 BT61:BU61 G62:H62 K62:M62 P62:Q62 T62:V62 Y62:Z62 AC62:AE62 AH62:AI62 AL62:AN62 AQ62:AR62 AU62:AW62 AZ62:BA62 BD62:BF62 BI62:BJ62 BM62:BN62 BP62:BQ62 BT62:BU62 G63:H63 K63:M63 P63:Q63 T63:V63 Y63:Z63 AC63:AE63 AH63:AI63 AL63:AN63 AQ63:AR63 AU63:AW63 AZ63:BA63 BD63:BF63 BI63:BJ63 BM63:BN63 BP63:BQ63 BT63:BU63 G64:H64 K64:M64 P64:Q64 T64:V64 Y64:Z64 AC64:AE64 AH64:AI64 AL64:AN64 AQ64:AR64 AU64:AW64 AZ64:BA64 BD64:BF64 BI64:BJ64 BM64:BN64 BP64:BQ64 BT64:BU64 G65:H65 K65:M65 P65:Q65 T65:V65 Y65:Z65 AC65:AE65 AH65:AI65 AL65:AN65 AQ65:AR65 AU65:AW65 AZ65:BA65 BD65:BF65 BI65:BJ65 BM65:BN65 BP65:BQ65 BT65:BU65 G66:H66 K66:M66 P66:Q66 T66:V66 Y66:Z66 AC66:AE66 AH66:AI66 AL66:AN66 AQ66:AR66 AU66:AW66 AZ66:BA66 BD66:BF66 BI66:BJ66 BM66:BN66 BP66:BQ66 BT66:BU66 G67:H67 K67:M67 P67:Q67 T67:V67 Y67:Z67 AC67:AE67 AH67:AI67 AL67:AN67 AQ67:AR67 AU67:AW67 AZ67:BA67 BD67:BF67 BI67:BJ67 BM67:BN67 BP67:BQ67 BT67:BU67 G68:H68 K68:M68 P68:Q68 T68:V68 Y68:Z68 AC68:AE68 AH68:AI68 AL68:AN68 AQ68:AR68 AU68:AW68 AZ68:BA68 BD68:BF68 BI68:BJ68 BM68:BN68 BP68:BQ68 BT68:BU68 G69:H69 K69:M69 P69:Q69 T69:V69 Y69:Z69 AC69:AE69 AH69:AI69 AL69:AN69 AQ69:AR69 AU69:AW69 AZ69:BA69 BD69:BF69 BI69:BJ69 BM69:BN69 BP69:BQ69 BT69:BU69 G70:H70 K70:M70 P70:Q70 T70:V70 Y70:Z70 AC70:AE70 AH70:AI70 AL70:AN70 AQ70:AR70 AU70:AW70 AZ70:BA70 BD70:BF70 BI70:BJ70 BM70:BN70 BP70:BQ70 BT70:BU70 G71:H71 K71:M71 P71:Q71 T71:V71 Y71:Z71 AC71:AE71 AH71:AI71 AL71:AN71 AQ71:AR71 AU71:AW71 AZ71:BA71 BD71:BF71 BI71:BJ71 BM71:BN71 BP71:BQ71 BT71:BU71 G72:H72 K72:M72 P72:Q72 T72:V72 Y72:Z72 AC72:AE72 AH72:AI72 AL72:AN72 AQ72:AR72 AU72:AW72 AZ72:BA72 BD72:BF72 BI72:BJ72 BM72:BN72 BP72:BQ72 BT72:BU72 G73:H73 K73:M73 P73:Q73 T73:V73 Y73:Z73 AC73:AE73 AH73:AI73 AL73:AN73 AQ73:AR73 AU73:AW73 AZ73:BA73 BD73:BF73 BI73:BJ73 BM73:BN73 BP73:BQ73 BT73:BU73 G74:H74 K74:M74 P74:Q74 T74:V74 Y74:Z74 AC74:AE74 AH74:AI74 AL74:AN74 AQ74:AR74 AU74:AW74 AZ74:BA74 BD74:BF74 BI74:BJ74 BM74:BN74 BP74:BQ74 BT74:BU74 G75:H75 K75:M75 P75:Q75 T75:V75 Y75:Z75 AC75:AE75 AH75:AI75 AL75:AN75 AQ75:AR75 AU75:AW75 AZ75:BA75 BD75:BF75 BI75:BJ75 BM75:BN75 BP75:BQ75 BT75:BU75 G76:H76 K76:M76 P76:Q76 T76:V76 Y76:Z76 AC76:AE76 AH76:AI76 AL76:AN76 AQ76:AR76 AU76:AW76 AZ76:BA76 BD76:BF76 BI76:BJ76 BM76:BN76 BP76:BQ76 BT76:BU76 G77:H77 K77:M77 P77:Q77 T77:V77 Y77:Z77 AC77:AE77 AH77:AI77 AL77:AN77 AQ77:AR77 AU77:AW77 AZ77:BA77 BD77:BF77 BI77:BJ77 BM77:BN77 BP77:BQ77 BT77:BU77 G78:H78 K78:M78 P78:Q78 T78:V78 Y78:Z78 AC78:AE78 AH78:AI78 AL78:AN78 AQ78:AR78 AU78:AW78 AZ78:BA78 BD78:BF78 BI78:BJ78 BM78:BN78 BP78:BQ78 BT78:BU78 G79:H79 K79:M79 P79:Q79 T79:V79 Y79:Z79 AC79:AE79 AH79:AI79 AL79:AN79 AQ79:AR79 AU79:AW79 AZ79:BA79 BD79:BF79 BI79:BJ79 BM79:BN79 BP79:BQ79 BT79:BU79 G80:H80 K80:M80 P80:Q80 T80:V80 Y80:Z80 AC80:AE80 AH80:AI80 AL80:AN80 AQ80:AR80 AU80:AW80 AZ80:BA80 BD80:BF80 BI80:BJ80 BM80:BN80 BP80:BQ80 BT80:BU80" emptyCellReference="1"/>
    <ignoredError sqref="CK7:CK80 CM7:CM80 CO7:CQ7 CS7:CS80 CU7:CV7 CX7:CX80 CZ7:DA7 DC7:DC80 CO8:CQ8 CU8:CV8 CZ8:DA8 CO9:CQ9 CU9:CV9 CZ9:DA9 CO10:CQ10 CU10:CV10 CZ10:DA10 CO11:CQ11 CU11:CV11 CZ11:DA11 CO12:CQ12 CU12:CV12 CZ12:DA12 CO13:CQ13 CU13:CV13 CZ13:DA13 CO14:CQ14 CU14:CV14 CZ14:DA14 CO15:CQ15 CU15:CV15 CZ15:DA15 CO16:CQ16 CU16:CV16 CZ16:DA16 CO17:CQ17 CU17:CV17 CZ17:DA17 CO18:CQ18 CU18:CV18 CZ18:DA18 CO19:CQ19 CU19:CV19 CZ19:DA19 CO20:CQ20 CU20:CV20 CZ20:DA20 CO21:CQ21 CU21:CV21 CZ21:DA21 CO22:CQ22 CU22:CV22 CZ22:DA22 CO23:CQ23 CU23:CV23 CZ23:DA23 CO24:CQ24 CU24:CV24 CZ24:DA24 CO25:CQ25 CU25:CV25 CZ25:DA25 CO26:CQ26 CU26:CV26 CZ26:DA26 CO27:CQ27 CU27:CV27 CZ27:DA27 CO28:CQ28 CU28:CV28 CZ28:DA28 CO29:CQ29 CU29:CV29 CZ29:DA29 CO30:CQ30 CU30:CV30 CZ30:DA30 CO31:CQ31 CU31:CV31 CZ31:DA31 CO32:CQ32 CU32:CV32 CZ32:DA32 CO33:CQ33 CU33:CV33 CZ33:DA33 CO34:CQ34 CU34:CV34 CZ34:DA34 CO35:CQ35 CU35:CV35 CZ35:DA35 CO36:CQ36 CU36:CV36 CZ36:DA36 CO37:CQ37 CU37:CV37 CZ37:DA37 CO38:CQ38 CU38:CV38 CZ38:DA38 CO39:CQ39 CU39:CV39 CZ39:DA39 CO40:CQ40 CU40:CV40 CZ40:DA40 CO41:CQ41 CU41:CV41 CZ41:DA41 CO42:CQ42 CU42:CV42 CZ42:DA42 CO43:CQ43 CU43:CV43 CZ43:DA43 CO44:CQ44 CU44:CV44 CZ44:DA44 CO45:CQ45 CU45:CV45 CZ45:DA45 CO46:CQ46 CU46:CV46 CZ46:DA46 CO47:CQ47 CU47:CV47 CZ47:DA47 CO48:CQ48 CU48:CV48 CZ48:DA48 CO49:CQ49 CU49:CV49 CZ49:DA49 CO50:CQ50 CU50:CV50 CZ50:DA50 CO51:CQ51 CU51:CV51 CZ51:DA51 CO52:CQ52 CU52:CV52 CZ52:DA52 CO53:CQ53 CU53:CV53 CZ53:DA53 CO54:CQ54 CU54:CV54 CZ54:DA54 CO55:CQ55 CU55:CV55 CZ55:DA55 CO56:CQ56 CU56:CV56 CZ56:DA56 CO57:CQ57 CU57:CV57 CZ57:DA57 CO58:CQ58 CU58:CV58 CZ58:DA58 CO59:CQ59 CU59:CV59 CZ59:DA59 CO60:CQ60 CU60:CV60 CZ60:DA60 CO61:CQ61 CU61:CV61 CZ61:DA61 CO62:CQ62 CU62:CV62 CZ62:DA62 CO63:CQ63 CU63:CV63 CZ63:DA63 CO64:CQ64 CU64:CV64 CZ64:DA64 CO65:CQ65 CU65:CV65 CZ65:DA65 CO66:CQ66 CU66:CV66 CZ66:DA66 CO67:CQ67 CU67:CV67 CZ67:DA67 CO68:CQ68 CU68:CV68 CZ68:DA68 CO69:CQ69 CU69:CV69 CZ69:DA69 CO70:CQ70 CU70:CV70 CZ70:DA70 CO71:CQ71 CU71:CV71 CZ71:DA71 CO72:CQ72 CU72:CV72 CZ72:DA72 CO73:CQ73 CU73:CV73 CZ73:DA73 CO74:CQ74 CU74:CV74 CZ74:DA74 CO75:CQ75 CU75:CV75 CZ75:DA75 CO76:CQ76 CU76:CV76 CZ76:DA76 CO77:CQ77 CU77:CV77 CZ77:DA77 CO78:CQ78 CU78:CV78 CZ78:DA78 CO79:CQ79 CU79:CV79 CZ79:DA79 CO80:CQ80 CU80:CV80 CZ80:DA80" evalError="1"/>
    <ignoredError sqref="CL7:CL80 CR7:CR80" evalError="1" emptyCellReference="1"/>
    <ignoredError sqref="CN7:CN80 CT7:CT80"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182</v>
      </c>
      <c r="J1" s="10" t="s">
        <v>183</v>
      </c>
    </row>
    <row r="2" spans="2:10" ht="16.5" customHeight="1">
      <c r="B2" s="10" t="s">
        <v>141</v>
      </c>
      <c r="J2" s="10" t="s">
        <v>178</v>
      </c>
    </row>
    <row r="79" ht="16.5" customHeight="1"/>
    <row r="80" ht="16.5" customHeight="1"/>
  </sheetData>
  <phoneticPr fontId="3"/>
  <pageMargins left="0.47244094488188981" right="0.23622047244094491" top="0.43307086614173229" bottom="0.31496062992125984" header="0.31496062992125984" footer="0.19685039370078741"/>
  <pageSetup paperSize="8" scale="75" fitToHeight="0" orientation="landscape" r:id="rId1"/>
  <headerFooter>
    <oddHeader>&amp;R&amp;"ＭＳ 明朝,標準"&amp;12 2-17.在宅医療に係る分析</oddHeader>
  </headerFooter>
  <rowBreaks count="1" manualBreakCount="1">
    <brk id="78"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P84"/>
  <sheetViews>
    <sheetView showGridLines="0" zoomScaleNormal="100" zoomScaleSheetLayoutView="100" workbookViewId="0"/>
  </sheetViews>
  <sheetFormatPr defaultColWidth="9" defaultRowHeight="13.5"/>
  <cols>
    <col min="1" max="1" width="4.625" style="39" customWidth="1"/>
    <col min="2" max="2" width="2.125" style="39" customWidth="1"/>
    <col min="3" max="3" width="8.375" style="39" customWidth="1"/>
    <col min="4" max="4" width="11.625" style="39" customWidth="1"/>
    <col min="5" max="5" width="5.5" style="39" bestFit="1" customWidth="1"/>
    <col min="6" max="6" width="11.625" style="39" customWidth="1"/>
    <col min="7" max="7" width="5.5" style="39" customWidth="1"/>
    <col min="8" max="16" width="8.875" style="39" customWidth="1"/>
    <col min="17" max="16384" width="9" style="11"/>
  </cols>
  <sheetData>
    <row r="1" spans="2:16" ht="16.5" customHeight="1">
      <c r="B1" s="39" t="s">
        <v>181</v>
      </c>
    </row>
    <row r="2" spans="2:16" ht="16.5" customHeight="1">
      <c r="B2" s="39" t="s">
        <v>178</v>
      </c>
    </row>
    <row r="4" spans="2:16" ht="13.5" customHeight="1">
      <c r="B4" s="58"/>
      <c r="C4" s="59"/>
      <c r="D4" s="59"/>
      <c r="E4" s="59"/>
      <c r="F4" s="59"/>
      <c r="G4" s="60"/>
    </row>
    <row r="5" spans="2:16" ht="13.5" customHeight="1">
      <c r="B5" s="61"/>
      <c r="C5" s="62"/>
      <c r="D5" s="63">
        <v>8.2000000000000003E-2</v>
      </c>
      <c r="E5" s="64" t="s">
        <v>299</v>
      </c>
      <c r="F5" s="65">
        <v>9.0999999999999998E-2</v>
      </c>
      <c r="G5" s="66" t="s">
        <v>131</v>
      </c>
    </row>
    <row r="6" spans="2:16">
      <c r="B6" s="61"/>
      <c r="D6" s="63"/>
      <c r="E6" s="64"/>
      <c r="F6" s="65"/>
      <c r="G6" s="66"/>
    </row>
    <row r="7" spans="2:16">
      <c r="B7" s="61"/>
      <c r="C7" s="67"/>
      <c r="D7" s="63">
        <v>7.2000000000000008E-2</v>
      </c>
      <c r="E7" s="64" t="s">
        <v>299</v>
      </c>
      <c r="F7" s="65">
        <v>8.2000000000000003E-2</v>
      </c>
      <c r="G7" s="66" t="s">
        <v>132</v>
      </c>
    </row>
    <row r="8" spans="2:16">
      <c r="B8" s="61"/>
      <c r="D8" s="63"/>
      <c r="E8" s="64"/>
      <c r="F8" s="65"/>
      <c r="G8" s="66"/>
    </row>
    <row r="9" spans="2:16">
      <c r="B9" s="61"/>
      <c r="C9" s="68"/>
      <c r="D9" s="63">
        <v>6.2000000000000006E-2</v>
      </c>
      <c r="E9" s="64" t="s">
        <v>299</v>
      </c>
      <c r="F9" s="65">
        <v>7.2000000000000008E-2</v>
      </c>
      <c r="G9" s="66" t="s">
        <v>132</v>
      </c>
    </row>
    <row r="10" spans="2:16">
      <c r="B10" s="61"/>
      <c r="D10" s="63"/>
      <c r="E10" s="64"/>
      <c r="F10" s="65"/>
      <c r="G10" s="66"/>
    </row>
    <row r="11" spans="2:16">
      <c r="B11" s="61"/>
      <c r="C11" s="69"/>
      <c r="D11" s="63">
        <v>5.2000000000000005E-2</v>
      </c>
      <c r="E11" s="64" t="s">
        <v>299</v>
      </c>
      <c r="F11" s="65">
        <v>6.2000000000000006E-2</v>
      </c>
      <c r="G11" s="66" t="s">
        <v>132</v>
      </c>
    </row>
    <row r="12" spans="2:16">
      <c r="B12" s="61"/>
      <c r="D12" s="63"/>
      <c r="E12" s="64"/>
      <c r="F12" s="65"/>
      <c r="G12" s="66"/>
    </row>
    <row r="13" spans="2:16">
      <c r="B13" s="61"/>
      <c r="C13" s="70"/>
      <c r="D13" s="63">
        <v>4.2000000000000003E-2</v>
      </c>
      <c r="E13" s="64" t="s">
        <v>299</v>
      </c>
      <c r="F13" s="65">
        <v>5.2000000000000005E-2</v>
      </c>
      <c r="G13" s="66" t="s">
        <v>132</v>
      </c>
    </row>
    <row r="14" spans="2:16">
      <c r="B14" s="71"/>
      <c r="C14" s="72"/>
      <c r="D14" s="72"/>
      <c r="E14" s="72"/>
      <c r="F14" s="72"/>
      <c r="G14" s="73"/>
    </row>
    <row r="16" spans="2:16">
      <c r="B16" s="58"/>
      <c r="C16" s="59"/>
      <c r="D16" s="59"/>
      <c r="E16" s="59"/>
      <c r="F16" s="59"/>
      <c r="G16" s="59"/>
      <c r="H16" s="59"/>
      <c r="I16" s="59"/>
      <c r="J16" s="59"/>
      <c r="K16" s="59"/>
      <c r="L16" s="59"/>
      <c r="M16" s="59"/>
      <c r="N16" s="59"/>
      <c r="O16" s="59"/>
      <c r="P16" s="61"/>
    </row>
    <row r="17" spans="2:16">
      <c r="B17" s="61"/>
      <c r="P17" s="61"/>
    </row>
    <row r="18" spans="2:16">
      <c r="B18" s="61"/>
      <c r="P18" s="61"/>
    </row>
    <row r="19" spans="2:16">
      <c r="B19" s="61"/>
      <c r="P19" s="61"/>
    </row>
    <row r="20" spans="2:16">
      <c r="B20" s="61"/>
      <c r="P20" s="61"/>
    </row>
    <row r="21" spans="2:16">
      <c r="B21" s="61"/>
      <c r="P21" s="61"/>
    </row>
    <row r="22" spans="2:16">
      <c r="B22" s="61"/>
      <c r="P22" s="61"/>
    </row>
    <row r="23" spans="2:16">
      <c r="B23" s="61"/>
      <c r="P23" s="61"/>
    </row>
    <row r="24" spans="2:16">
      <c r="B24" s="61"/>
      <c r="P24" s="61"/>
    </row>
    <row r="25" spans="2:16">
      <c r="B25" s="61"/>
      <c r="P25" s="61"/>
    </row>
    <row r="26" spans="2:16">
      <c r="B26" s="61"/>
      <c r="P26" s="61"/>
    </row>
    <row r="27" spans="2:16">
      <c r="B27" s="61"/>
      <c r="P27" s="61"/>
    </row>
    <row r="28" spans="2:16">
      <c r="B28" s="61"/>
      <c r="P28" s="61"/>
    </row>
    <row r="29" spans="2:16">
      <c r="B29" s="61"/>
      <c r="P29" s="61"/>
    </row>
    <row r="30" spans="2:16">
      <c r="B30" s="61"/>
      <c r="P30" s="61"/>
    </row>
    <row r="31" spans="2:16">
      <c r="B31" s="61"/>
      <c r="P31" s="61"/>
    </row>
    <row r="32" spans="2:16">
      <c r="B32" s="61"/>
      <c r="P32" s="61"/>
    </row>
    <row r="33" spans="2:16">
      <c r="B33" s="61"/>
      <c r="P33" s="61"/>
    </row>
    <row r="34" spans="2:16">
      <c r="B34" s="61"/>
      <c r="P34" s="61"/>
    </row>
    <row r="35" spans="2:16">
      <c r="B35" s="61"/>
      <c r="P35" s="61"/>
    </row>
    <row r="36" spans="2:16">
      <c r="B36" s="61"/>
      <c r="P36" s="61"/>
    </row>
    <row r="37" spans="2:16">
      <c r="B37" s="61"/>
      <c r="P37" s="61"/>
    </row>
    <row r="38" spans="2:16">
      <c r="B38" s="61"/>
      <c r="P38" s="61"/>
    </row>
    <row r="39" spans="2:16">
      <c r="B39" s="61"/>
      <c r="P39" s="61"/>
    </row>
    <row r="40" spans="2:16">
      <c r="B40" s="61"/>
      <c r="P40" s="61"/>
    </row>
    <row r="41" spans="2:16">
      <c r="B41" s="61"/>
      <c r="P41" s="61"/>
    </row>
    <row r="42" spans="2:16">
      <c r="B42" s="61"/>
      <c r="P42" s="61"/>
    </row>
    <row r="43" spans="2:16">
      <c r="B43" s="61"/>
      <c r="P43" s="61"/>
    </row>
    <row r="44" spans="2:16">
      <c r="B44" s="61"/>
      <c r="P44" s="61"/>
    </row>
    <row r="45" spans="2:16">
      <c r="B45" s="61"/>
      <c r="P45" s="61"/>
    </row>
    <row r="46" spans="2:16">
      <c r="B46" s="61"/>
      <c r="P46" s="61"/>
    </row>
    <row r="47" spans="2:16">
      <c r="B47" s="61"/>
      <c r="P47" s="61"/>
    </row>
    <row r="48" spans="2:16">
      <c r="B48" s="61"/>
      <c r="P48" s="61"/>
    </row>
    <row r="49" spans="2:16">
      <c r="B49" s="61"/>
      <c r="P49" s="61"/>
    </row>
    <row r="50" spans="2:16">
      <c r="B50" s="61"/>
      <c r="P50" s="61"/>
    </row>
    <row r="51" spans="2:16">
      <c r="B51" s="61"/>
      <c r="P51" s="61"/>
    </row>
    <row r="52" spans="2:16">
      <c r="B52" s="61"/>
      <c r="P52" s="61"/>
    </row>
    <row r="53" spans="2:16">
      <c r="B53" s="61"/>
      <c r="P53" s="61"/>
    </row>
    <row r="54" spans="2:16">
      <c r="B54" s="61"/>
      <c r="P54" s="61"/>
    </row>
    <row r="55" spans="2:16">
      <c r="B55" s="61"/>
      <c r="P55" s="61"/>
    </row>
    <row r="56" spans="2:16">
      <c r="B56" s="61"/>
      <c r="P56" s="61"/>
    </row>
    <row r="57" spans="2:16">
      <c r="B57" s="61"/>
      <c r="P57" s="61"/>
    </row>
    <row r="58" spans="2:16">
      <c r="B58" s="61"/>
      <c r="P58" s="61"/>
    </row>
    <row r="59" spans="2:16">
      <c r="B59" s="61"/>
      <c r="P59" s="61"/>
    </row>
    <row r="60" spans="2:16">
      <c r="B60" s="61"/>
      <c r="P60" s="61"/>
    </row>
    <row r="61" spans="2:16">
      <c r="B61" s="61"/>
      <c r="P61" s="61"/>
    </row>
    <row r="62" spans="2:16">
      <c r="B62" s="61"/>
      <c r="P62" s="61"/>
    </row>
    <row r="63" spans="2:16">
      <c r="B63" s="61"/>
      <c r="P63" s="61"/>
    </row>
    <row r="64" spans="2:16">
      <c r="B64" s="61"/>
      <c r="P64" s="61"/>
    </row>
    <row r="65" spans="2:16">
      <c r="B65" s="61"/>
      <c r="P65" s="61"/>
    </row>
    <row r="66" spans="2:16">
      <c r="B66" s="61"/>
      <c r="P66" s="61"/>
    </row>
    <row r="67" spans="2:16">
      <c r="B67" s="61"/>
      <c r="P67" s="61"/>
    </row>
    <row r="68" spans="2:16">
      <c r="B68" s="61"/>
      <c r="P68" s="61"/>
    </row>
    <row r="69" spans="2:16">
      <c r="B69" s="61"/>
      <c r="P69" s="61"/>
    </row>
    <row r="70" spans="2:16">
      <c r="B70" s="61"/>
      <c r="P70" s="61"/>
    </row>
    <row r="71" spans="2:16">
      <c r="B71" s="61"/>
      <c r="P71" s="61"/>
    </row>
    <row r="72" spans="2:16">
      <c r="B72" s="61"/>
      <c r="P72" s="61"/>
    </row>
    <row r="73" spans="2:16">
      <c r="B73" s="61"/>
      <c r="P73" s="61"/>
    </row>
    <row r="74" spans="2:16">
      <c r="B74" s="61"/>
      <c r="P74" s="61"/>
    </row>
    <row r="75" spans="2:16">
      <c r="B75" s="61"/>
      <c r="P75" s="61"/>
    </row>
    <row r="76" spans="2:16">
      <c r="B76" s="61"/>
      <c r="P76" s="61"/>
    </row>
    <row r="77" spans="2:16">
      <c r="B77" s="61"/>
      <c r="P77" s="61"/>
    </row>
    <row r="78" spans="2:16">
      <c r="B78" s="61"/>
      <c r="P78" s="61"/>
    </row>
    <row r="79" spans="2:16">
      <c r="B79" s="61"/>
      <c r="P79" s="61"/>
    </row>
    <row r="80" spans="2:16">
      <c r="B80" s="61"/>
      <c r="P80" s="61"/>
    </row>
    <row r="81" spans="2:16">
      <c r="B81" s="61"/>
      <c r="P81" s="61"/>
    </row>
    <row r="82" spans="2:16">
      <c r="B82" s="61"/>
      <c r="P82" s="61"/>
    </row>
    <row r="83" spans="2:16">
      <c r="B83" s="61"/>
      <c r="P83" s="61"/>
    </row>
    <row r="84" spans="2:16">
      <c r="B84" s="71"/>
      <c r="C84" s="72"/>
      <c r="D84" s="72"/>
      <c r="E84" s="72"/>
      <c r="F84" s="72"/>
      <c r="G84" s="72"/>
      <c r="H84" s="72"/>
      <c r="I84" s="72"/>
      <c r="J84" s="72"/>
      <c r="K84" s="72"/>
      <c r="L84" s="72"/>
      <c r="M84" s="72"/>
      <c r="N84" s="72"/>
      <c r="O84" s="72"/>
      <c r="P84" s="61"/>
    </row>
  </sheetData>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J80"/>
  <sheetViews>
    <sheetView showGridLines="0" zoomScaleNormal="100" zoomScaleSheetLayoutView="100" workbookViewId="0"/>
  </sheetViews>
  <sheetFormatPr defaultColWidth="9" defaultRowHeight="13.5"/>
  <cols>
    <col min="1" max="1" width="4.625" style="10" customWidth="1"/>
    <col min="2" max="9" width="15.375" style="10" customWidth="1"/>
    <col min="10" max="12" width="20.625" style="10" customWidth="1"/>
    <col min="13" max="13" width="6.625" style="10" customWidth="1"/>
    <col min="14" max="16384" width="9" style="10"/>
  </cols>
  <sheetData>
    <row r="1" spans="2:10" ht="16.5" customHeight="1">
      <c r="B1" s="10" t="s">
        <v>184</v>
      </c>
      <c r="J1" s="10" t="s">
        <v>185</v>
      </c>
    </row>
    <row r="2" spans="2:10" ht="16.5" customHeight="1">
      <c r="B2" s="10" t="s">
        <v>141</v>
      </c>
      <c r="J2" s="10" t="s">
        <v>178</v>
      </c>
    </row>
    <row r="79" ht="16.5" customHeight="1"/>
    <row r="80" ht="16.5" customHeight="1"/>
  </sheetData>
  <phoneticPr fontId="3"/>
  <pageMargins left="0.47244094488188981" right="0.23622047244094491" top="0.43307086614173229" bottom="0.31496062992125984" header="0.31496062992125984" footer="0.19685039370078741"/>
  <pageSetup paperSize="8" scale="75" fitToHeight="0" orientation="landscape" r:id="rId1"/>
  <headerFooter>
    <oddHeader>&amp;R&amp;"ＭＳ 明朝,標準"&amp;12 2-17.在宅医療に係る分析</oddHeader>
  </headerFooter>
  <rowBreaks count="1" manualBreakCount="1">
    <brk id="78"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661E-E81A-4908-BE7C-2AE31EEB9BE8}">
  <sheetPr codeName="Sheet20"/>
  <dimension ref="B1:N49"/>
  <sheetViews>
    <sheetView showGridLines="0" zoomScaleNormal="100" zoomScaleSheetLayoutView="100" workbookViewId="0"/>
  </sheetViews>
  <sheetFormatPr defaultColWidth="9" defaultRowHeight="13.5"/>
  <cols>
    <col min="1" max="1" width="4.625" style="11" customWidth="1"/>
    <col min="2" max="2" width="3.625" style="11" customWidth="1"/>
    <col min="3" max="3" width="7.5" style="11" customWidth="1"/>
    <col min="4" max="4" width="23.375" style="11" customWidth="1"/>
    <col min="5" max="9" width="13.375" style="11" customWidth="1"/>
    <col min="10" max="10" width="12.625" style="11" customWidth="1"/>
    <col min="11" max="12" width="9" style="11"/>
    <col min="13" max="13" width="13" style="11" bestFit="1" customWidth="1"/>
    <col min="14" max="14" width="17.25" style="11" bestFit="1" customWidth="1"/>
    <col min="15" max="16384" width="9" style="11"/>
  </cols>
  <sheetData>
    <row r="1" spans="2:14" ht="16.5" customHeight="1">
      <c r="B1" s="17" t="s">
        <v>186</v>
      </c>
    </row>
    <row r="2" spans="2:14" ht="16.5" customHeight="1">
      <c r="B2" s="11" t="s">
        <v>102</v>
      </c>
    </row>
    <row r="3" spans="2:14" ht="16.5" customHeight="1">
      <c r="B3" s="250" t="s">
        <v>75</v>
      </c>
      <c r="C3" s="250"/>
      <c r="D3" s="250"/>
      <c r="E3" s="185">
        <v>1366377</v>
      </c>
    </row>
    <row r="4" spans="2:14" ht="16.5" customHeight="1"/>
    <row r="5" spans="2:14" ht="49.5" customHeight="1">
      <c r="B5" s="13" t="s">
        <v>74</v>
      </c>
      <c r="C5" s="277" t="s">
        <v>76</v>
      </c>
      <c r="D5" s="278"/>
      <c r="E5" s="13" t="s">
        <v>162</v>
      </c>
      <c r="F5" s="167" t="s">
        <v>163</v>
      </c>
      <c r="G5" s="167" t="s">
        <v>77</v>
      </c>
      <c r="H5" s="167" t="s">
        <v>143</v>
      </c>
      <c r="I5" s="40" t="s">
        <v>114</v>
      </c>
      <c r="J5" s="40" t="s">
        <v>126</v>
      </c>
    </row>
    <row r="6" spans="2:14">
      <c r="B6" s="113">
        <v>1</v>
      </c>
      <c r="C6" s="116" t="s">
        <v>209</v>
      </c>
      <c r="D6" s="119" t="s">
        <v>212</v>
      </c>
      <c r="E6" s="168">
        <v>93530331</v>
      </c>
      <c r="F6" s="25">
        <v>1.8965695049254258E-3</v>
      </c>
      <c r="G6" s="122">
        <v>346</v>
      </c>
      <c r="H6" s="25">
        <v>2.0641805024430113E-3</v>
      </c>
      <c r="I6" s="169">
        <v>270318.87572254334</v>
      </c>
      <c r="J6" s="170">
        <v>2.5322440292832799E-4</v>
      </c>
      <c r="N6" s="23"/>
    </row>
    <row r="7" spans="2:14">
      <c r="B7" s="114">
        <v>2</v>
      </c>
      <c r="C7" s="117" t="s">
        <v>203</v>
      </c>
      <c r="D7" s="29" t="s">
        <v>207</v>
      </c>
      <c r="E7" s="120">
        <v>1506514578</v>
      </c>
      <c r="F7" s="26">
        <v>3.0548481725787932E-2</v>
      </c>
      <c r="G7" s="123">
        <v>8292</v>
      </c>
      <c r="H7" s="26">
        <v>4.9468741983403036E-2</v>
      </c>
      <c r="I7" s="171">
        <v>181682.89652677279</v>
      </c>
      <c r="J7" s="172">
        <v>6.0686033210453627E-3</v>
      </c>
      <c r="N7" s="23"/>
    </row>
    <row r="8" spans="2:14">
      <c r="B8" s="114">
        <v>3</v>
      </c>
      <c r="C8" s="117" t="s">
        <v>202</v>
      </c>
      <c r="D8" s="30" t="s">
        <v>205</v>
      </c>
      <c r="E8" s="120">
        <v>2031991863</v>
      </c>
      <c r="F8" s="26">
        <v>4.1203893543607831E-2</v>
      </c>
      <c r="G8" s="123">
        <v>18189</v>
      </c>
      <c r="H8" s="26">
        <v>0.10851265652871657</v>
      </c>
      <c r="I8" s="171">
        <v>111715.42487217548</v>
      </c>
      <c r="J8" s="172">
        <v>1.3311845852206235E-2</v>
      </c>
      <c r="N8" s="23"/>
    </row>
    <row r="9" spans="2:14">
      <c r="B9" s="114">
        <v>4</v>
      </c>
      <c r="C9" s="117" t="s">
        <v>210</v>
      </c>
      <c r="D9" s="30" t="s">
        <v>213</v>
      </c>
      <c r="E9" s="120">
        <v>2162366382</v>
      </c>
      <c r="F9" s="26">
        <v>4.384757430802981E-2</v>
      </c>
      <c r="G9" s="123">
        <v>19829</v>
      </c>
      <c r="H9" s="26">
        <v>0.11829663347671235</v>
      </c>
      <c r="I9" s="171">
        <v>109050.70260729235</v>
      </c>
      <c r="J9" s="172">
        <v>1.4512100247589062E-2</v>
      </c>
      <c r="N9" s="23"/>
    </row>
    <row r="10" spans="2:14" ht="24">
      <c r="B10" s="115">
        <v>5</v>
      </c>
      <c r="C10" s="118" t="s">
        <v>211</v>
      </c>
      <c r="D10" s="31" t="s">
        <v>214</v>
      </c>
      <c r="E10" s="173">
        <v>584857654</v>
      </c>
      <c r="F10" s="174">
        <v>1.1859502467692816E-2</v>
      </c>
      <c r="G10" s="124">
        <v>6060</v>
      </c>
      <c r="H10" s="174">
        <v>3.6152987990764877E-2</v>
      </c>
      <c r="I10" s="175">
        <v>96511.164026402635</v>
      </c>
      <c r="J10" s="176">
        <v>4.4350863634267847E-3</v>
      </c>
      <c r="N10" s="23"/>
    </row>
    <row r="11" spans="2:14">
      <c r="B11" s="177" t="s">
        <v>107</v>
      </c>
      <c r="C11" s="32"/>
      <c r="D11" s="33"/>
      <c r="E11" s="121">
        <v>49315530360</v>
      </c>
      <c r="F11" s="27" t="s">
        <v>144</v>
      </c>
      <c r="G11" s="164">
        <v>167621</v>
      </c>
      <c r="H11" s="27" t="s">
        <v>144</v>
      </c>
      <c r="I11" s="178">
        <v>294208.54403684504</v>
      </c>
      <c r="J11" s="179">
        <v>0.12267551341979556</v>
      </c>
      <c r="N11" s="23"/>
    </row>
    <row r="12" spans="2:14" s="2" customFormat="1" ht="13.5" customHeight="1">
      <c r="B12" s="36" t="s">
        <v>226</v>
      </c>
      <c r="C12" s="5"/>
      <c r="D12" s="5"/>
      <c r="E12" s="5"/>
      <c r="F12" s="5"/>
      <c r="G12" s="6"/>
      <c r="H12" s="1"/>
    </row>
    <row r="13" spans="2:14" s="2" customFormat="1" ht="13.5" customHeight="1">
      <c r="B13" s="37" t="s">
        <v>73</v>
      </c>
    </row>
    <row r="14" spans="2:14" s="2" customFormat="1" ht="13.5" customHeight="1">
      <c r="B14" s="38" t="s">
        <v>142</v>
      </c>
    </row>
    <row r="15" spans="2:14" s="2" customFormat="1" ht="13.5" customHeight="1">
      <c r="B15" s="99" t="s">
        <v>133</v>
      </c>
    </row>
    <row r="16" spans="2:14" s="2" customFormat="1" ht="13.5" customHeight="1">
      <c r="B16" s="99"/>
    </row>
    <row r="17" spans="2:2" ht="13.5" customHeight="1"/>
    <row r="18" spans="2:2" ht="16.5" customHeight="1">
      <c r="B18" s="17" t="s">
        <v>186</v>
      </c>
    </row>
    <row r="19" spans="2:2" ht="16.5" customHeight="1">
      <c r="B19" s="11" t="s">
        <v>102</v>
      </c>
    </row>
    <row r="42" spans="2:8" s="2" customFormat="1" ht="15" customHeight="1">
      <c r="B42" s="36"/>
      <c r="C42" s="5"/>
      <c r="D42" s="5"/>
      <c r="E42" s="5"/>
      <c r="F42" s="5"/>
      <c r="G42" s="6"/>
      <c r="H42" s="1"/>
    </row>
    <row r="43" spans="2:8" s="2" customFormat="1" ht="15" customHeight="1">
      <c r="B43" s="36"/>
      <c r="C43" s="5"/>
      <c r="D43" s="5"/>
      <c r="E43" s="5"/>
      <c r="F43" s="5"/>
      <c r="G43" s="6"/>
      <c r="H43" s="1"/>
    </row>
    <row r="44" spans="2:8" s="2" customFormat="1" ht="15" customHeight="1">
      <c r="B44" s="36"/>
      <c r="C44" s="5"/>
      <c r="D44" s="5"/>
      <c r="E44" s="5"/>
      <c r="F44" s="5"/>
      <c r="G44" s="6"/>
      <c r="H44" s="1"/>
    </row>
    <row r="45" spans="2:8" s="2" customFormat="1" ht="15" customHeight="1">
      <c r="B45" s="36"/>
      <c r="C45" s="5"/>
      <c r="D45" s="5"/>
      <c r="E45" s="5"/>
      <c r="F45" s="5"/>
      <c r="G45" s="6"/>
      <c r="H45" s="1"/>
    </row>
    <row r="46" spans="2:8" s="2" customFormat="1" ht="13.5" customHeight="1">
      <c r="B46" s="36"/>
      <c r="C46" s="5"/>
      <c r="D46" s="5"/>
      <c r="E46" s="5"/>
      <c r="F46" s="5"/>
      <c r="G46" s="6"/>
      <c r="H46" s="1"/>
    </row>
    <row r="47" spans="2:8" s="2" customFormat="1" ht="13.5" customHeight="1">
      <c r="B47" s="36" t="s">
        <v>226</v>
      </c>
      <c r="C47" s="5"/>
      <c r="D47" s="5"/>
      <c r="E47" s="5"/>
      <c r="F47" s="5"/>
      <c r="G47" s="6"/>
      <c r="H47" s="1"/>
    </row>
    <row r="48" spans="2:8" s="2" customFormat="1" ht="13.5" customHeight="1">
      <c r="B48" s="37" t="s">
        <v>73</v>
      </c>
    </row>
    <row r="49" spans="2:3" s="2" customFormat="1" ht="13.5" customHeight="1">
      <c r="B49" s="38" t="s">
        <v>142</v>
      </c>
      <c r="C49" s="38"/>
    </row>
  </sheetData>
  <mergeCells count="2">
    <mergeCell ref="B3:D3"/>
    <mergeCell ref="C5:D5"/>
  </mergeCells>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2-17.在宅医療に係る分析</oddHeader>
  </headerFooter>
  <ignoredErrors>
    <ignoredError sqref="C6:C10"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B1:S465"/>
  <sheetViews>
    <sheetView showGridLines="0" zoomScaleNormal="100" zoomScaleSheetLayoutView="100" workbookViewId="0"/>
  </sheetViews>
  <sheetFormatPr defaultColWidth="9" defaultRowHeight="13.5"/>
  <cols>
    <col min="1" max="1" width="4.625" style="7" customWidth="1"/>
    <col min="2" max="2" width="3.625" style="7" customWidth="1"/>
    <col min="3" max="3" width="12.125" style="7" customWidth="1"/>
    <col min="4" max="4" width="10.625" style="7" customWidth="1"/>
    <col min="5" max="5" width="4.625" style="7" customWidth="1"/>
    <col min="6" max="6" width="5.625" style="7" customWidth="1"/>
    <col min="7" max="7" width="23.25" style="7" bestFit="1" customWidth="1"/>
    <col min="8" max="8" width="16" style="7" customWidth="1"/>
    <col min="9" max="13" width="12.375" style="7" customWidth="1"/>
    <col min="14" max="15" width="9" style="7"/>
    <col min="16" max="16" width="5.375" style="11" customWidth="1"/>
    <col min="17" max="17" width="14.5" style="11" customWidth="1"/>
    <col min="18" max="18" width="12.625" style="11" customWidth="1"/>
    <col min="19" max="16384" width="9" style="7"/>
  </cols>
  <sheetData>
    <row r="1" spans="2:18" ht="16.5" customHeight="1">
      <c r="B1" s="17" t="s">
        <v>135</v>
      </c>
      <c r="C1" s="75"/>
      <c r="D1" s="75"/>
    </row>
    <row r="2" spans="2:18" ht="16.5" customHeight="1">
      <c r="B2" s="17" t="s">
        <v>136</v>
      </c>
      <c r="C2" s="75"/>
      <c r="D2" s="75"/>
      <c r="F2" s="7" t="s">
        <v>125</v>
      </c>
      <c r="P2" s="7" t="s">
        <v>128</v>
      </c>
    </row>
    <row r="3" spans="2:18" ht="45">
      <c r="B3" s="12"/>
      <c r="C3" s="74" t="s">
        <v>101</v>
      </c>
      <c r="D3" s="50" t="s">
        <v>127</v>
      </c>
      <c r="E3" s="13" t="s">
        <v>74</v>
      </c>
      <c r="F3" s="288" t="s">
        <v>76</v>
      </c>
      <c r="G3" s="278"/>
      <c r="H3" s="14" t="s">
        <v>115</v>
      </c>
      <c r="I3" s="53" t="s">
        <v>124</v>
      </c>
      <c r="J3" s="48" t="s">
        <v>77</v>
      </c>
      <c r="K3" s="53" t="s">
        <v>143</v>
      </c>
      <c r="L3" s="40" t="s">
        <v>114</v>
      </c>
      <c r="M3" s="40" t="s">
        <v>126</v>
      </c>
      <c r="P3" s="79"/>
      <c r="Q3" s="83" t="s">
        <v>101</v>
      </c>
      <c r="R3" s="90" t="s">
        <v>129</v>
      </c>
    </row>
    <row r="4" spans="2:18" s="16" customFormat="1" ht="23.25" customHeight="1">
      <c r="B4" s="251">
        <v>1</v>
      </c>
      <c r="C4" s="285" t="s">
        <v>51</v>
      </c>
      <c r="D4" s="289">
        <f>VLOOKUP(C4,'市区町村別_在宅(医科)'!$C$7:$BO$80,65,0)</f>
        <v>382481</v>
      </c>
      <c r="E4" s="113">
        <v>1</v>
      </c>
      <c r="F4" s="116" t="s">
        <v>230</v>
      </c>
      <c r="G4" s="119" t="s">
        <v>196</v>
      </c>
      <c r="H4" s="204">
        <v>2308081568</v>
      </c>
      <c r="I4" s="25">
        <f>IFERROR(H4/H9,"-")</f>
        <v>0.15039348135220848</v>
      </c>
      <c r="J4" s="122">
        <v>23979</v>
      </c>
      <c r="K4" s="25">
        <f>IFERROR(J4/J9,"-")</f>
        <v>0.48416993094536204</v>
      </c>
      <c r="L4" s="122">
        <f>IFERROR(H4/J4,"-")</f>
        <v>96254.287835189127</v>
      </c>
      <c r="M4" s="85">
        <f t="shared" ref="M4:M9" si="0">IFERROR(J4/$R$4,0)</f>
        <v>6.2693310255934276E-2</v>
      </c>
      <c r="P4" s="104">
        <v>1</v>
      </c>
      <c r="Q4" s="43" t="s">
        <v>81</v>
      </c>
      <c r="R4" s="105">
        <f>'市区町村別_在宅(医科)'!BO7</f>
        <v>382481</v>
      </c>
    </row>
    <row r="5" spans="2:18" s="16" customFormat="1" ht="23.25" customHeight="1">
      <c r="B5" s="226"/>
      <c r="C5" s="286"/>
      <c r="D5" s="290"/>
      <c r="E5" s="114">
        <v>2</v>
      </c>
      <c r="F5" s="117" t="s">
        <v>231</v>
      </c>
      <c r="G5" s="29" t="s">
        <v>195</v>
      </c>
      <c r="H5" s="135">
        <v>2194802967</v>
      </c>
      <c r="I5" s="26">
        <f>IFERROR(H5/H9,"-")</f>
        <v>0.14301230236646748</v>
      </c>
      <c r="J5" s="123">
        <v>33938</v>
      </c>
      <c r="K5" s="26">
        <f>IFERROR(J5/J9,"-")</f>
        <v>0.68525622905140737</v>
      </c>
      <c r="L5" s="123">
        <f t="shared" ref="L5:L8" si="1">IFERROR(H5/J5,"-")</f>
        <v>64670.957834875364</v>
      </c>
      <c r="M5" s="86">
        <f t="shared" si="0"/>
        <v>8.8731204948742551E-2</v>
      </c>
      <c r="P5" s="104">
        <v>2</v>
      </c>
      <c r="Q5" s="43" t="s">
        <v>82</v>
      </c>
      <c r="R5" s="105">
        <f>'市区町村別_在宅(医科)'!BO8</f>
        <v>14656</v>
      </c>
    </row>
    <row r="6" spans="2:18" s="16" customFormat="1" ht="23.25" customHeight="1">
      <c r="B6" s="226"/>
      <c r="C6" s="286"/>
      <c r="D6" s="290"/>
      <c r="E6" s="114">
        <v>3</v>
      </c>
      <c r="F6" s="117" t="s">
        <v>232</v>
      </c>
      <c r="G6" s="30" t="s">
        <v>197</v>
      </c>
      <c r="H6" s="135">
        <v>1269593514</v>
      </c>
      <c r="I6" s="26">
        <f>IFERROR(H6/H9,"-")</f>
        <v>8.272610081024824E-2</v>
      </c>
      <c r="J6" s="123">
        <v>29727</v>
      </c>
      <c r="K6" s="26">
        <f>IFERROR(J6/J9,"-")</f>
        <v>0.60023018212655976</v>
      </c>
      <c r="L6" s="123">
        <f t="shared" si="1"/>
        <v>42708.430517711175</v>
      </c>
      <c r="M6" s="86">
        <f t="shared" si="0"/>
        <v>7.7721507735024745E-2</v>
      </c>
      <c r="P6" s="104">
        <v>3</v>
      </c>
      <c r="Q6" s="43" t="s">
        <v>83</v>
      </c>
      <c r="R6" s="105">
        <f>'市区町村別_在宅(医科)'!BO9</f>
        <v>9306</v>
      </c>
    </row>
    <row r="7" spans="2:18" s="16" customFormat="1" ht="23.25" customHeight="1">
      <c r="B7" s="226"/>
      <c r="C7" s="286"/>
      <c r="D7" s="290"/>
      <c r="E7" s="114">
        <v>4</v>
      </c>
      <c r="F7" s="117" t="s">
        <v>233</v>
      </c>
      <c r="G7" s="30" t="s">
        <v>200</v>
      </c>
      <c r="H7" s="135">
        <v>1095240285</v>
      </c>
      <c r="I7" s="26">
        <f>IFERROR(H7/H9,"-")</f>
        <v>7.1365328531723268E-2</v>
      </c>
      <c r="J7" s="123">
        <v>19894</v>
      </c>
      <c r="K7" s="26">
        <f>IFERROR(J7/J9,"-")</f>
        <v>0.40168800226143841</v>
      </c>
      <c r="L7" s="123">
        <f t="shared" si="1"/>
        <v>55053.799386749772</v>
      </c>
      <c r="M7" s="86">
        <f t="shared" si="0"/>
        <v>5.2013041170672528E-2</v>
      </c>
      <c r="P7" s="104">
        <v>4</v>
      </c>
      <c r="Q7" s="43" t="s">
        <v>84</v>
      </c>
      <c r="R7" s="105">
        <f>'市区町村別_在宅(医科)'!BO10</f>
        <v>10425</v>
      </c>
    </row>
    <row r="8" spans="2:18" s="16" customFormat="1" ht="23.25" customHeight="1">
      <c r="B8" s="226"/>
      <c r="C8" s="286"/>
      <c r="D8" s="290"/>
      <c r="E8" s="115">
        <v>5</v>
      </c>
      <c r="F8" s="118" t="s">
        <v>234</v>
      </c>
      <c r="G8" s="31" t="s">
        <v>199</v>
      </c>
      <c r="H8" s="136">
        <v>991316436</v>
      </c>
      <c r="I8" s="41">
        <f>IFERROR(H8/H9,"-")</f>
        <v>6.4593700672758797E-2</v>
      </c>
      <c r="J8" s="124">
        <v>18808</v>
      </c>
      <c r="K8" s="41">
        <f>IFERROR(J8/J9,"-")</f>
        <v>0.37976012599442716</v>
      </c>
      <c r="L8" s="124">
        <f t="shared" si="1"/>
        <v>52707.169076988517</v>
      </c>
      <c r="M8" s="87">
        <f t="shared" si="0"/>
        <v>4.9173684444456064E-2</v>
      </c>
      <c r="P8" s="104">
        <v>5</v>
      </c>
      <c r="Q8" s="43" t="s">
        <v>85</v>
      </c>
      <c r="R8" s="105">
        <f>'市区町村別_在宅(医科)'!BO11</f>
        <v>9340</v>
      </c>
    </row>
    <row r="9" spans="2:18" s="16" customFormat="1" ht="23.25" customHeight="1">
      <c r="B9" s="227"/>
      <c r="C9" s="287"/>
      <c r="D9" s="291"/>
      <c r="E9" s="126" t="s">
        <v>107</v>
      </c>
      <c r="F9" s="129"/>
      <c r="G9" s="132"/>
      <c r="H9" s="137">
        <v>15346952190</v>
      </c>
      <c r="I9" s="27" t="s">
        <v>301</v>
      </c>
      <c r="J9" s="164">
        <v>49526</v>
      </c>
      <c r="K9" s="27" t="s">
        <v>105</v>
      </c>
      <c r="L9" s="164">
        <f>IFERROR(H9/J9,"-")</f>
        <v>309876.67467592779</v>
      </c>
      <c r="M9" s="88">
        <f t="shared" si="0"/>
        <v>0.12948617055487724</v>
      </c>
      <c r="P9" s="104">
        <v>6</v>
      </c>
      <c r="Q9" s="43" t="s">
        <v>86</v>
      </c>
      <c r="R9" s="105">
        <f>'市区町村別_在宅(医科)'!BO12</f>
        <v>12774</v>
      </c>
    </row>
    <row r="10" spans="2:18" s="16" customFormat="1" ht="23.25" customHeight="1">
      <c r="B10" s="251">
        <v>2</v>
      </c>
      <c r="C10" s="285" t="s">
        <v>82</v>
      </c>
      <c r="D10" s="289">
        <f>VLOOKUP(C10,'市区町村別_在宅(医科)'!$C$7:$BO$80,65,0)</f>
        <v>14656</v>
      </c>
      <c r="E10" s="113">
        <v>1</v>
      </c>
      <c r="F10" s="116" t="s">
        <v>230</v>
      </c>
      <c r="G10" s="119" t="s">
        <v>196</v>
      </c>
      <c r="H10" s="204">
        <v>83271580</v>
      </c>
      <c r="I10" s="25">
        <f t="shared" ref="I10" si="2">IFERROR(H10/H15,"-")</f>
        <v>0.16474718829644885</v>
      </c>
      <c r="J10" s="122">
        <v>893</v>
      </c>
      <c r="K10" s="25">
        <f t="shared" ref="K10" si="3">IFERROR(J10/J15,"-")</f>
        <v>0.49146945514584478</v>
      </c>
      <c r="L10" s="122">
        <f t="shared" ref="L10:L73" si="4">IFERROR(H10/J10,"-")</f>
        <v>93249.249720044798</v>
      </c>
      <c r="M10" s="85">
        <f t="shared" ref="M10:M15" si="5">IFERROR(J10/$R$5,0)</f>
        <v>6.0930676855895198E-2</v>
      </c>
      <c r="P10" s="104">
        <v>7</v>
      </c>
      <c r="Q10" s="43" t="s">
        <v>87</v>
      </c>
      <c r="R10" s="105">
        <f>'市区町村別_在宅(医科)'!BO13</f>
        <v>11462</v>
      </c>
    </row>
    <row r="11" spans="2:18" s="16" customFormat="1" ht="23.25" customHeight="1">
      <c r="B11" s="226"/>
      <c r="C11" s="286"/>
      <c r="D11" s="290"/>
      <c r="E11" s="114">
        <v>2</v>
      </c>
      <c r="F11" s="117" t="s">
        <v>231</v>
      </c>
      <c r="G11" s="29" t="s">
        <v>195</v>
      </c>
      <c r="H11" s="135">
        <v>76626188</v>
      </c>
      <c r="I11" s="26">
        <f t="shared" ref="I11" si="6">IFERROR(H11/H15,"-")</f>
        <v>0.1515997297382263</v>
      </c>
      <c r="J11" s="123">
        <v>1253</v>
      </c>
      <c r="K11" s="26">
        <f t="shared" ref="K11" si="7">IFERROR(J11/J15,"-")</f>
        <v>0.68959823885525595</v>
      </c>
      <c r="L11" s="123">
        <f t="shared" si="4"/>
        <v>61154.180367118912</v>
      </c>
      <c r="M11" s="86">
        <f t="shared" si="5"/>
        <v>8.5493995633187769E-2</v>
      </c>
      <c r="P11" s="104">
        <v>8</v>
      </c>
      <c r="Q11" s="43" t="s">
        <v>52</v>
      </c>
      <c r="R11" s="105">
        <f>'市区町村別_在宅(医科)'!BO14</f>
        <v>9525</v>
      </c>
    </row>
    <row r="12" spans="2:18" s="16" customFormat="1" ht="23.25" customHeight="1">
      <c r="B12" s="226"/>
      <c r="C12" s="286"/>
      <c r="D12" s="290"/>
      <c r="E12" s="114">
        <v>3</v>
      </c>
      <c r="F12" s="117" t="s">
        <v>232</v>
      </c>
      <c r="G12" s="30" t="s">
        <v>197</v>
      </c>
      <c r="H12" s="135">
        <v>49946934</v>
      </c>
      <c r="I12" s="26">
        <f t="shared" ref="I12" si="8">IFERROR(H12/H15,"-")</f>
        <v>9.8816630362103169E-2</v>
      </c>
      <c r="J12" s="123">
        <v>1123</v>
      </c>
      <c r="K12" s="26">
        <f t="shared" ref="K12" si="9">IFERROR(J12/J15,"-")</f>
        <v>0.6180517336268575</v>
      </c>
      <c r="L12" s="123">
        <f t="shared" si="4"/>
        <v>44476.343722172751</v>
      </c>
      <c r="M12" s="86">
        <f t="shared" si="5"/>
        <v>7.6623908296943238E-2</v>
      </c>
      <c r="P12" s="104">
        <v>9</v>
      </c>
      <c r="Q12" s="43" t="s">
        <v>88</v>
      </c>
      <c r="R12" s="105">
        <f>'市区町村別_在宅(医科)'!BO15</f>
        <v>6207</v>
      </c>
    </row>
    <row r="13" spans="2:18" s="16" customFormat="1" ht="23.25" customHeight="1">
      <c r="B13" s="226"/>
      <c r="C13" s="286"/>
      <c r="D13" s="290"/>
      <c r="E13" s="114">
        <v>4</v>
      </c>
      <c r="F13" s="117" t="s">
        <v>233</v>
      </c>
      <c r="G13" s="30" t="s">
        <v>200</v>
      </c>
      <c r="H13" s="135">
        <v>38052756</v>
      </c>
      <c r="I13" s="26">
        <f t="shared" ref="I13" si="10">IFERROR(H13/H15,"-")</f>
        <v>7.5284803746137927E-2</v>
      </c>
      <c r="J13" s="123">
        <v>685</v>
      </c>
      <c r="K13" s="26">
        <f t="shared" ref="K13" si="11">IFERROR(J13/J15,"-")</f>
        <v>0.37699504678040724</v>
      </c>
      <c r="L13" s="123">
        <f t="shared" si="4"/>
        <v>55551.468613138684</v>
      </c>
      <c r="M13" s="86">
        <f t="shared" si="5"/>
        <v>4.6738537117903933E-2</v>
      </c>
      <c r="P13" s="104">
        <v>10</v>
      </c>
      <c r="Q13" s="43" t="s">
        <v>53</v>
      </c>
      <c r="R13" s="105">
        <f>'市区町村別_在宅(医科)'!BO16</f>
        <v>14097</v>
      </c>
    </row>
    <row r="14" spans="2:18" s="16" customFormat="1" ht="36.75" customHeight="1">
      <c r="B14" s="226"/>
      <c r="C14" s="286"/>
      <c r="D14" s="290"/>
      <c r="E14" s="115">
        <v>5</v>
      </c>
      <c r="F14" s="118" t="s">
        <v>235</v>
      </c>
      <c r="G14" s="31" t="s">
        <v>204</v>
      </c>
      <c r="H14" s="136">
        <v>28287191</v>
      </c>
      <c r="I14" s="41">
        <f t="shared" ref="I14" si="12">IFERROR(H14/H15,"-")</f>
        <v>5.5964293965055228E-2</v>
      </c>
      <c r="J14" s="124">
        <v>748</v>
      </c>
      <c r="K14" s="41">
        <f t="shared" ref="K14" si="13">IFERROR(J14/J15,"-")</f>
        <v>0.41166758392955421</v>
      </c>
      <c r="L14" s="124">
        <f t="shared" si="4"/>
        <v>37817.100267379676</v>
      </c>
      <c r="M14" s="87">
        <f t="shared" si="5"/>
        <v>5.1037117903930132E-2</v>
      </c>
      <c r="P14" s="104">
        <v>11</v>
      </c>
      <c r="Q14" s="43" t="s">
        <v>54</v>
      </c>
      <c r="R14" s="105">
        <f>'市区町村別_在宅(医科)'!BO17</f>
        <v>24081</v>
      </c>
    </row>
    <row r="15" spans="2:18" s="16" customFormat="1" ht="23.25" customHeight="1">
      <c r="B15" s="227"/>
      <c r="C15" s="287"/>
      <c r="D15" s="291"/>
      <c r="E15" s="126" t="s">
        <v>107</v>
      </c>
      <c r="F15" s="129"/>
      <c r="G15" s="132"/>
      <c r="H15" s="137">
        <v>505450690</v>
      </c>
      <c r="I15" s="27" t="s">
        <v>301</v>
      </c>
      <c r="J15" s="164">
        <v>1817</v>
      </c>
      <c r="K15" s="27" t="s">
        <v>105</v>
      </c>
      <c r="L15" s="164">
        <f t="shared" si="4"/>
        <v>278178.69565217389</v>
      </c>
      <c r="M15" s="88">
        <f t="shared" si="5"/>
        <v>0.12397652838427947</v>
      </c>
      <c r="P15" s="104">
        <v>12</v>
      </c>
      <c r="Q15" s="43" t="s">
        <v>89</v>
      </c>
      <c r="R15" s="105">
        <f>'市区町村別_在宅(医科)'!BO18</f>
        <v>12454</v>
      </c>
    </row>
    <row r="16" spans="2:18" s="16" customFormat="1" ht="23.25" customHeight="1">
      <c r="B16" s="251">
        <v>3</v>
      </c>
      <c r="C16" s="285" t="s">
        <v>83</v>
      </c>
      <c r="D16" s="289">
        <f>VLOOKUP(C16,'市区町村別_在宅(医科)'!$C$7:$BO$80,65,0)</f>
        <v>9306</v>
      </c>
      <c r="E16" s="113">
        <v>1</v>
      </c>
      <c r="F16" s="116" t="s">
        <v>230</v>
      </c>
      <c r="G16" s="119" t="s">
        <v>196</v>
      </c>
      <c r="H16" s="204">
        <v>56526905</v>
      </c>
      <c r="I16" s="25">
        <f t="shared" ref="I16" si="14">IFERROR(H16/H21,"-")</f>
        <v>0.15695236244703159</v>
      </c>
      <c r="J16" s="122">
        <v>605</v>
      </c>
      <c r="K16" s="25">
        <f t="shared" ref="K16" si="15">IFERROR(J16/J21,"-")</f>
        <v>0.47376664056382145</v>
      </c>
      <c r="L16" s="122">
        <f t="shared" si="4"/>
        <v>93432.900826446275</v>
      </c>
      <c r="M16" s="85">
        <f>IFERROR(J16/$R$6,0)</f>
        <v>6.5011820330969264E-2</v>
      </c>
      <c r="P16" s="104">
        <v>13</v>
      </c>
      <c r="Q16" s="43" t="s">
        <v>90</v>
      </c>
      <c r="R16" s="105">
        <f>'市区町村別_在宅(医科)'!BO19</f>
        <v>21368</v>
      </c>
    </row>
    <row r="17" spans="2:18" s="16" customFormat="1" ht="23.25" customHeight="1">
      <c r="B17" s="226"/>
      <c r="C17" s="286"/>
      <c r="D17" s="290"/>
      <c r="E17" s="114">
        <v>2</v>
      </c>
      <c r="F17" s="117" t="s">
        <v>231</v>
      </c>
      <c r="G17" s="29" t="s">
        <v>195</v>
      </c>
      <c r="H17" s="135">
        <v>47621903</v>
      </c>
      <c r="I17" s="26">
        <f t="shared" ref="I17" si="16">IFERROR(H17/H21,"-")</f>
        <v>0.13222677201366995</v>
      </c>
      <c r="J17" s="123">
        <v>834</v>
      </c>
      <c r="K17" s="26">
        <f t="shared" ref="K17" si="17">IFERROR(J17/J21,"-")</f>
        <v>0.65309318715740017</v>
      </c>
      <c r="L17" s="123">
        <f t="shared" si="4"/>
        <v>57100.603117505998</v>
      </c>
      <c r="M17" s="86">
        <f t="shared" ref="M17:M21" si="18">IFERROR(J17/$R$6,0)</f>
        <v>8.9619600257898127E-2</v>
      </c>
      <c r="P17" s="104">
        <v>14</v>
      </c>
      <c r="Q17" s="43" t="s">
        <v>91</v>
      </c>
      <c r="R17" s="105">
        <f>'市区町村別_在宅(医科)'!BO20</f>
        <v>16265</v>
      </c>
    </row>
    <row r="18" spans="2:18" s="16" customFormat="1" ht="23.25" customHeight="1">
      <c r="B18" s="226"/>
      <c r="C18" s="286"/>
      <c r="D18" s="290"/>
      <c r="E18" s="114">
        <v>3</v>
      </c>
      <c r="F18" s="117" t="s">
        <v>232</v>
      </c>
      <c r="G18" s="30" t="s">
        <v>197</v>
      </c>
      <c r="H18" s="135">
        <v>26405333</v>
      </c>
      <c r="I18" s="26">
        <f t="shared" ref="I18" si="19">IFERROR(H18/H21,"-")</f>
        <v>7.3316934573908893E-2</v>
      </c>
      <c r="J18" s="123">
        <v>745</v>
      </c>
      <c r="K18" s="26">
        <f t="shared" ref="K18" si="20">IFERROR(J18/J21,"-")</f>
        <v>0.58339859044635867</v>
      </c>
      <c r="L18" s="123">
        <f t="shared" si="4"/>
        <v>35443.4</v>
      </c>
      <c r="M18" s="86">
        <f t="shared" si="18"/>
        <v>8.0055877928218347E-2</v>
      </c>
      <c r="P18" s="104">
        <v>15</v>
      </c>
      <c r="Q18" s="43" t="s">
        <v>92</v>
      </c>
      <c r="R18" s="105">
        <f>'市区町村別_在宅(医科)'!BO21</f>
        <v>26539</v>
      </c>
    </row>
    <row r="19" spans="2:18" s="16" customFormat="1" ht="23.25" customHeight="1">
      <c r="B19" s="226"/>
      <c r="C19" s="286"/>
      <c r="D19" s="290"/>
      <c r="E19" s="114">
        <v>4</v>
      </c>
      <c r="F19" s="117" t="s">
        <v>233</v>
      </c>
      <c r="G19" s="30" t="s">
        <v>200</v>
      </c>
      <c r="H19" s="135">
        <v>25897309</v>
      </c>
      <c r="I19" s="26">
        <f t="shared" ref="I19" si="21">IFERROR(H19/H21,"-")</f>
        <v>7.1906357310218438E-2</v>
      </c>
      <c r="J19" s="123">
        <v>525</v>
      </c>
      <c r="K19" s="26">
        <f t="shared" ref="K19" si="22">IFERROR(J19/J21,"-")</f>
        <v>0.41111981205951448</v>
      </c>
      <c r="L19" s="123">
        <f t="shared" si="4"/>
        <v>49328.207619047622</v>
      </c>
      <c r="M19" s="86">
        <f t="shared" si="18"/>
        <v>5.6415215989684075E-2</v>
      </c>
      <c r="P19" s="104">
        <v>16</v>
      </c>
      <c r="Q19" s="43" t="s">
        <v>55</v>
      </c>
      <c r="R19" s="105">
        <f>'市区町村別_在宅(医科)'!BO22</f>
        <v>17584</v>
      </c>
    </row>
    <row r="20" spans="2:18" s="16" customFormat="1" ht="23.25" customHeight="1">
      <c r="B20" s="226"/>
      <c r="C20" s="286"/>
      <c r="D20" s="290"/>
      <c r="E20" s="115">
        <v>5</v>
      </c>
      <c r="F20" s="118" t="s">
        <v>234</v>
      </c>
      <c r="G20" s="31" t="s">
        <v>199</v>
      </c>
      <c r="H20" s="136">
        <v>24863977</v>
      </c>
      <c r="I20" s="41">
        <f t="shared" ref="I20" si="23">IFERROR(H20/H21,"-")</f>
        <v>6.9037212102425513E-2</v>
      </c>
      <c r="J20" s="124">
        <v>496</v>
      </c>
      <c r="K20" s="41">
        <f t="shared" ref="K20" si="24">IFERROR(J20/J21,"-")</f>
        <v>0.38841033672670322</v>
      </c>
      <c r="L20" s="124">
        <f t="shared" si="4"/>
        <v>50128.985887096773</v>
      </c>
      <c r="M20" s="87">
        <f t="shared" si="18"/>
        <v>5.329894691596819E-2</v>
      </c>
      <c r="P20" s="104">
        <v>17</v>
      </c>
      <c r="Q20" s="43" t="s">
        <v>93</v>
      </c>
      <c r="R20" s="105">
        <f>'市区町村別_在宅(医科)'!BO23</f>
        <v>24918</v>
      </c>
    </row>
    <row r="21" spans="2:18" s="16" customFormat="1" ht="23.25" customHeight="1">
      <c r="B21" s="227"/>
      <c r="C21" s="287"/>
      <c r="D21" s="291"/>
      <c r="E21" s="126" t="s">
        <v>107</v>
      </c>
      <c r="F21" s="129"/>
      <c r="G21" s="132"/>
      <c r="H21" s="137">
        <v>360153260</v>
      </c>
      <c r="I21" s="27" t="s">
        <v>301</v>
      </c>
      <c r="J21" s="164">
        <v>1277</v>
      </c>
      <c r="K21" s="27" t="s">
        <v>105</v>
      </c>
      <c r="L21" s="164">
        <f t="shared" si="4"/>
        <v>282030.74393108848</v>
      </c>
      <c r="M21" s="88">
        <f t="shared" si="18"/>
        <v>0.13722329679776488</v>
      </c>
      <c r="P21" s="104">
        <v>18</v>
      </c>
      <c r="Q21" s="43" t="s">
        <v>56</v>
      </c>
      <c r="R21" s="105">
        <f>'市区町村別_在宅(医科)'!BO24</f>
        <v>22386</v>
      </c>
    </row>
    <row r="22" spans="2:18" s="16" customFormat="1" ht="23.25" customHeight="1">
      <c r="B22" s="251">
        <v>4</v>
      </c>
      <c r="C22" s="285" t="s">
        <v>84</v>
      </c>
      <c r="D22" s="289">
        <f>VLOOKUP(C22,'市区町村別_在宅(医科)'!$C$7:$BO$80,65,0)</f>
        <v>10425</v>
      </c>
      <c r="E22" s="113">
        <v>1</v>
      </c>
      <c r="F22" s="116" t="s">
        <v>230</v>
      </c>
      <c r="G22" s="119" t="s">
        <v>196</v>
      </c>
      <c r="H22" s="204">
        <v>59950306</v>
      </c>
      <c r="I22" s="25">
        <f t="shared" ref="I22" si="25">IFERROR(H22/H27,"-")</f>
        <v>0.18043392889368412</v>
      </c>
      <c r="J22" s="122">
        <v>572</v>
      </c>
      <c r="K22" s="25">
        <f t="shared" ref="K22" si="26">IFERROR(J22/J27,"-")</f>
        <v>0.50844444444444448</v>
      </c>
      <c r="L22" s="122">
        <f t="shared" si="4"/>
        <v>104808.22727272728</v>
      </c>
      <c r="M22" s="85">
        <f t="shared" ref="M22:M27" si="27">IFERROR(J22/$R$7,0)</f>
        <v>5.4868105515587531E-2</v>
      </c>
      <c r="P22" s="104">
        <v>19</v>
      </c>
      <c r="Q22" s="43" t="s">
        <v>94</v>
      </c>
      <c r="R22" s="105">
        <f>'市区町村別_在宅(医科)'!BO25</f>
        <v>15563</v>
      </c>
    </row>
    <row r="23" spans="2:18" s="16" customFormat="1" ht="23.25" customHeight="1">
      <c r="B23" s="226"/>
      <c r="C23" s="286"/>
      <c r="D23" s="290"/>
      <c r="E23" s="114">
        <v>2</v>
      </c>
      <c r="F23" s="117" t="s">
        <v>231</v>
      </c>
      <c r="G23" s="29" t="s">
        <v>195</v>
      </c>
      <c r="H23" s="135">
        <v>42807064</v>
      </c>
      <c r="I23" s="26">
        <f t="shared" ref="I23" si="28">IFERROR(H23/H27,"-")</f>
        <v>0.12883748653298593</v>
      </c>
      <c r="J23" s="123">
        <v>728</v>
      </c>
      <c r="K23" s="26">
        <f t="shared" ref="K23" si="29">IFERROR(J23/J27,"-")</f>
        <v>0.64711111111111108</v>
      </c>
      <c r="L23" s="123">
        <f t="shared" si="4"/>
        <v>58800.912087912089</v>
      </c>
      <c r="M23" s="86">
        <f t="shared" si="27"/>
        <v>6.9832134292565948E-2</v>
      </c>
      <c r="P23" s="104">
        <v>20</v>
      </c>
      <c r="Q23" s="43" t="s">
        <v>95</v>
      </c>
      <c r="R23" s="105">
        <f>'市区町村別_在宅(医科)'!BO26</f>
        <v>23794</v>
      </c>
    </row>
    <row r="24" spans="2:18" s="16" customFormat="1" ht="23.25" customHeight="1">
      <c r="B24" s="226"/>
      <c r="C24" s="286"/>
      <c r="D24" s="290"/>
      <c r="E24" s="114">
        <v>3</v>
      </c>
      <c r="F24" s="117" t="s">
        <v>232</v>
      </c>
      <c r="G24" s="30" t="s">
        <v>197</v>
      </c>
      <c r="H24" s="135">
        <v>27102952</v>
      </c>
      <c r="I24" s="26">
        <f t="shared" ref="I24" si="30">IFERROR(H24/H27,"-")</f>
        <v>8.1572429571534363E-2</v>
      </c>
      <c r="J24" s="123">
        <v>694</v>
      </c>
      <c r="K24" s="26">
        <f t="shared" ref="K24" si="31">IFERROR(J24/J27,"-")</f>
        <v>0.61688888888888893</v>
      </c>
      <c r="L24" s="123">
        <f t="shared" si="4"/>
        <v>39053.244956772338</v>
      </c>
      <c r="M24" s="86">
        <f t="shared" si="27"/>
        <v>6.6570743405275773E-2</v>
      </c>
      <c r="P24" s="104">
        <v>21</v>
      </c>
      <c r="Q24" s="43" t="s">
        <v>96</v>
      </c>
      <c r="R24" s="105">
        <f>'市区町村別_在宅(医科)'!BO27</f>
        <v>15666</v>
      </c>
    </row>
    <row r="25" spans="2:18" s="16" customFormat="1" ht="23.25" customHeight="1">
      <c r="B25" s="226"/>
      <c r="C25" s="286"/>
      <c r="D25" s="290"/>
      <c r="E25" s="114">
        <v>4</v>
      </c>
      <c r="F25" s="117" t="s">
        <v>233</v>
      </c>
      <c r="G25" s="30" t="s">
        <v>200</v>
      </c>
      <c r="H25" s="135">
        <v>24618574</v>
      </c>
      <c r="I25" s="26">
        <f t="shared" ref="I25" si="32">IFERROR(H25/H27,"-")</f>
        <v>7.409513523717294E-2</v>
      </c>
      <c r="J25" s="123">
        <v>482</v>
      </c>
      <c r="K25" s="26">
        <f t="shared" ref="K25" si="33">IFERROR(J25/J27,"-")</f>
        <v>0.42844444444444446</v>
      </c>
      <c r="L25" s="123">
        <f t="shared" si="4"/>
        <v>51075.879668049791</v>
      </c>
      <c r="M25" s="86">
        <f t="shared" si="27"/>
        <v>4.6235011990407672E-2</v>
      </c>
      <c r="P25" s="104">
        <v>22</v>
      </c>
      <c r="Q25" s="43" t="s">
        <v>57</v>
      </c>
      <c r="R25" s="105">
        <f>'市区町村別_在宅(医科)'!BO28</f>
        <v>20473</v>
      </c>
    </row>
    <row r="26" spans="2:18" s="16" customFormat="1" ht="23.25" customHeight="1">
      <c r="B26" s="226"/>
      <c r="C26" s="286"/>
      <c r="D26" s="290"/>
      <c r="E26" s="115">
        <v>5</v>
      </c>
      <c r="F26" s="118" t="s">
        <v>234</v>
      </c>
      <c r="G26" s="31" t="s">
        <v>199</v>
      </c>
      <c r="H26" s="136">
        <v>20332273</v>
      </c>
      <c r="I26" s="41">
        <f t="shared" ref="I26" si="34">IFERROR(H26/H27,"-")</f>
        <v>6.1194548376933611E-2</v>
      </c>
      <c r="J26" s="124">
        <v>381</v>
      </c>
      <c r="K26" s="41">
        <f t="shared" ref="K26" si="35">IFERROR(J26/J27,"-")</f>
        <v>0.33866666666666667</v>
      </c>
      <c r="L26" s="124">
        <f t="shared" si="4"/>
        <v>53365.545931758534</v>
      </c>
      <c r="M26" s="87">
        <f t="shared" si="27"/>
        <v>3.6546762589928054E-2</v>
      </c>
      <c r="P26" s="104">
        <v>23</v>
      </c>
      <c r="Q26" s="43" t="s">
        <v>97</v>
      </c>
      <c r="R26" s="105">
        <f>'市区町村別_在宅(医科)'!BO29</f>
        <v>32694</v>
      </c>
    </row>
    <row r="27" spans="2:18" s="16" customFormat="1" ht="23.25" customHeight="1">
      <c r="B27" s="227"/>
      <c r="C27" s="287"/>
      <c r="D27" s="291"/>
      <c r="E27" s="126" t="s">
        <v>107</v>
      </c>
      <c r="F27" s="129"/>
      <c r="G27" s="132"/>
      <c r="H27" s="137">
        <v>332256280</v>
      </c>
      <c r="I27" s="27" t="s">
        <v>301</v>
      </c>
      <c r="J27" s="164">
        <v>1125</v>
      </c>
      <c r="K27" s="27" t="s">
        <v>105</v>
      </c>
      <c r="L27" s="164">
        <f t="shared" si="4"/>
        <v>295338.91555555555</v>
      </c>
      <c r="M27" s="88">
        <f t="shared" si="27"/>
        <v>0.1079136690647482</v>
      </c>
      <c r="P27" s="104">
        <v>24</v>
      </c>
      <c r="Q27" s="43" t="s">
        <v>98</v>
      </c>
      <c r="R27" s="105">
        <f>'市区町村別_在宅(医科)'!BO30</f>
        <v>14573</v>
      </c>
    </row>
    <row r="28" spans="2:18" s="16" customFormat="1" ht="23.25" customHeight="1">
      <c r="B28" s="251">
        <v>5</v>
      </c>
      <c r="C28" s="285" t="s">
        <v>85</v>
      </c>
      <c r="D28" s="289">
        <f>VLOOKUP(C28,'市区町村別_在宅(医科)'!$C$7:$BO$80,65,0)</f>
        <v>9340</v>
      </c>
      <c r="E28" s="113">
        <v>1</v>
      </c>
      <c r="F28" s="116" t="s">
        <v>230</v>
      </c>
      <c r="G28" s="119" t="s">
        <v>196</v>
      </c>
      <c r="H28" s="204">
        <v>54388036</v>
      </c>
      <c r="I28" s="25">
        <f t="shared" ref="I28" si="36">IFERROR(H28/H33,"-")</f>
        <v>0.17454448710421394</v>
      </c>
      <c r="J28" s="122">
        <v>522</v>
      </c>
      <c r="K28" s="25">
        <f t="shared" ref="K28" si="37">IFERROR(J28/J33,"-")</f>
        <v>0.48066298342541436</v>
      </c>
      <c r="L28" s="122">
        <f t="shared" si="4"/>
        <v>104191.63984674329</v>
      </c>
      <c r="M28" s="85">
        <f t="shared" ref="M28:M33" si="38">IFERROR(J28/$R$8,0)</f>
        <v>5.5888650963597429E-2</v>
      </c>
      <c r="P28" s="104">
        <v>25</v>
      </c>
      <c r="Q28" s="43" t="s">
        <v>99</v>
      </c>
      <c r="R28" s="105">
        <f>'市区町村別_在宅(医科)'!BO31</f>
        <v>10044</v>
      </c>
    </row>
    <row r="29" spans="2:18" s="16" customFormat="1" ht="23.25" customHeight="1">
      <c r="B29" s="226"/>
      <c r="C29" s="286"/>
      <c r="D29" s="290"/>
      <c r="E29" s="114">
        <v>2</v>
      </c>
      <c r="F29" s="117" t="s">
        <v>231</v>
      </c>
      <c r="G29" s="29" t="s">
        <v>195</v>
      </c>
      <c r="H29" s="135">
        <v>39910468</v>
      </c>
      <c r="I29" s="26">
        <f t="shared" ref="I29" si="39">IFERROR(H29/H33,"-")</f>
        <v>0.12808243649667997</v>
      </c>
      <c r="J29" s="123">
        <v>711</v>
      </c>
      <c r="K29" s="26">
        <f t="shared" ref="K29" si="40">IFERROR(J29/J33,"-")</f>
        <v>0.65469613259668513</v>
      </c>
      <c r="L29" s="123">
        <f t="shared" si="4"/>
        <v>56132.866385372712</v>
      </c>
      <c r="M29" s="86">
        <f t="shared" si="38"/>
        <v>7.6124197002141333E-2</v>
      </c>
      <c r="P29" s="104">
        <v>26</v>
      </c>
      <c r="Q29" s="43" t="s">
        <v>31</v>
      </c>
      <c r="R29" s="105">
        <f>'市区町村別_在宅(医科)'!BO32</f>
        <v>139896</v>
      </c>
    </row>
    <row r="30" spans="2:18" s="16" customFormat="1" ht="23.25" customHeight="1">
      <c r="B30" s="226"/>
      <c r="C30" s="286"/>
      <c r="D30" s="290"/>
      <c r="E30" s="114">
        <v>3</v>
      </c>
      <c r="F30" s="117" t="s">
        <v>232</v>
      </c>
      <c r="G30" s="30" t="s">
        <v>197</v>
      </c>
      <c r="H30" s="135">
        <v>23732541</v>
      </c>
      <c r="I30" s="26">
        <f t="shared" ref="I30" si="41">IFERROR(H30/H33,"-")</f>
        <v>7.6163518692322865E-2</v>
      </c>
      <c r="J30" s="123">
        <v>607</v>
      </c>
      <c r="K30" s="26">
        <f t="shared" ref="K30" si="42">IFERROR(J30/J33,"-")</f>
        <v>0.55893186003683237</v>
      </c>
      <c r="L30" s="123">
        <f t="shared" si="4"/>
        <v>39098.090609555191</v>
      </c>
      <c r="M30" s="86">
        <f t="shared" si="38"/>
        <v>6.4989293361884373E-2</v>
      </c>
      <c r="P30" s="104">
        <v>27</v>
      </c>
      <c r="Q30" s="43" t="s">
        <v>32</v>
      </c>
      <c r="R30" s="105">
        <f>'市区町村別_在宅(医科)'!BO33</f>
        <v>23699</v>
      </c>
    </row>
    <row r="31" spans="2:18" s="16" customFormat="1" ht="23.25" customHeight="1">
      <c r="B31" s="226"/>
      <c r="C31" s="286"/>
      <c r="D31" s="290"/>
      <c r="E31" s="114">
        <v>4</v>
      </c>
      <c r="F31" s="117" t="s">
        <v>234</v>
      </c>
      <c r="G31" s="30" t="s">
        <v>199</v>
      </c>
      <c r="H31" s="135">
        <v>21757060</v>
      </c>
      <c r="I31" s="26">
        <f t="shared" ref="I31" si="43">IFERROR(H31/H33,"-")</f>
        <v>6.9823717822713974E-2</v>
      </c>
      <c r="J31" s="123">
        <v>402</v>
      </c>
      <c r="K31" s="26">
        <f t="shared" ref="K31" si="44">IFERROR(J31/J33,"-")</f>
        <v>0.37016574585635359</v>
      </c>
      <c r="L31" s="123">
        <f t="shared" si="4"/>
        <v>54122.039800995022</v>
      </c>
      <c r="M31" s="86">
        <f t="shared" si="38"/>
        <v>4.3040685224839399E-2</v>
      </c>
      <c r="P31" s="104">
        <v>28</v>
      </c>
      <c r="Q31" s="43" t="s">
        <v>33</v>
      </c>
      <c r="R31" s="105">
        <f>'市区町村別_在宅(医科)'!BO34</f>
        <v>19774</v>
      </c>
    </row>
    <row r="32" spans="2:18" s="16" customFormat="1" ht="23.25" customHeight="1">
      <c r="B32" s="226"/>
      <c r="C32" s="286"/>
      <c r="D32" s="290"/>
      <c r="E32" s="115">
        <v>5</v>
      </c>
      <c r="F32" s="118" t="s">
        <v>236</v>
      </c>
      <c r="G32" s="31" t="s">
        <v>237</v>
      </c>
      <c r="H32" s="136">
        <v>20627421</v>
      </c>
      <c r="I32" s="41">
        <f t="shared" ref="I32" si="45">IFERROR(H32/H33,"-")</f>
        <v>6.6198430454956894E-2</v>
      </c>
      <c r="J32" s="124">
        <v>320</v>
      </c>
      <c r="K32" s="41">
        <f t="shared" ref="K32" si="46">IFERROR(J32/J33,"-")</f>
        <v>0.29465930018416209</v>
      </c>
      <c r="L32" s="124">
        <f t="shared" si="4"/>
        <v>64460.690625000003</v>
      </c>
      <c r="M32" s="87">
        <f t="shared" si="38"/>
        <v>3.4261241970021415E-2</v>
      </c>
      <c r="P32" s="104">
        <v>29</v>
      </c>
      <c r="Q32" s="43" t="s">
        <v>34</v>
      </c>
      <c r="R32" s="105">
        <f>'市区町村別_在宅(医科)'!BO35</f>
        <v>16521</v>
      </c>
    </row>
    <row r="33" spans="2:18" s="16" customFormat="1" ht="23.25" customHeight="1">
      <c r="B33" s="227"/>
      <c r="C33" s="287"/>
      <c r="D33" s="291"/>
      <c r="E33" s="126" t="s">
        <v>107</v>
      </c>
      <c r="F33" s="129"/>
      <c r="G33" s="132"/>
      <c r="H33" s="137">
        <v>311599850</v>
      </c>
      <c r="I33" s="27" t="s">
        <v>301</v>
      </c>
      <c r="J33" s="164">
        <v>1086</v>
      </c>
      <c r="K33" s="27" t="s">
        <v>105</v>
      </c>
      <c r="L33" s="164">
        <f t="shared" si="4"/>
        <v>286924.35543278087</v>
      </c>
      <c r="M33" s="88">
        <f t="shared" si="38"/>
        <v>0.11627408993576017</v>
      </c>
      <c r="P33" s="104">
        <v>30</v>
      </c>
      <c r="Q33" s="43" t="s">
        <v>35</v>
      </c>
      <c r="R33" s="105">
        <f>'市区町村別_在宅(医科)'!BO36</f>
        <v>22094</v>
      </c>
    </row>
    <row r="34" spans="2:18" s="16" customFormat="1" ht="23.25" customHeight="1">
      <c r="B34" s="251">
        <v>6</v>
      </c>
      <c r="C34" s="285" t="s">
        <v>86</v>
      </c>
      <c r="D34" s="289">
        <f>VLOOKUP(C34,'市区町村別_在宅(医科)'!$C$7:$BO$80,65,0)</f>
        <v>12774</v>
      </c>
      <c r="E34" s="113">
        <v>1</v>
      </c>
      <c r="F34" s="116" t="s">
        <v>231</v>
      </c>
      <c r="G34" s="119" t="s">
        <v>195</v>
      </c>
      <c r="H34" s="204">
        <v>50387058</v>
      </c>
      <c r="I34" s="25">
        <f t="shared" ref="I34" si="47">IFERROR(H34/H39,"-")</f>
        <v>0.14104345161735396</v>
      </c>
      <c r="J34" s="122">
        <v>728</v>
      </c>
      <c r="K34" s="25">
        <f t="shared" ref="K34" si="48">IFERROR(J34/J39,"-")</f>
        <v>0.62222222222222223</v>
      </c>
      <c r="L34" s="122">
        <f t="shared" si="4"/>
        <v>69212.991758241755</v>
      </c>
      <c r="M34" s="85">
        <f t="shared" ref="M34:M39" si="49">IFERROR(J34/$R$9,0)</f>
        <v>5.6990762486300299E-2</v>
      </c>
      <c r="P34" s="104">
        <v>31</v>
      </c>
      <c r="Q34" s="43" t="s">
        <v>36</v>
      </c>
      <c r="R34" s="105">
        <f>'市区町村別_在宅(医科)'!BO37</f>
        <v>29681</v>
      </c>
    </row>
    <row r="35" spans="2:18" s="16" customFormat="1" ht="23.25" customHeight="1">
      <c r="B35" s="226"/>
      <c r="C35" s="286"/>
      <c r="D35" s="290"/>
      <c r="E35" s="114">
        <v>2</v>
      </c>
      <c r="F35" s="117" t="s">
        <v>230</v>
      </c>
      <c r="G35" s="29" t="s">
        <v>196</v>
      </c>
      <c r="H35" s="135">
        <v>45832992</v>
      </c>
      <c r="I35" s="26">
        <f t="shared" ref="I35" si="50">IFERROR(H35/H39,"-")</f>
        <v>0.12829571017284977</v>
      </c>
      <c r="J35" s="123">
        <v>519</v>
      </c>
      <c r="K35" s="26">
        <f t="shared" ref="K35" si="51">IFERROR(J35/J39,"-")</f>
        <v>0.44358974358974357</v>
      </c>
      <c r="L35" s="123">
        <f t="shared" si="4"/>
        <v>88310.196531791909</v>
      </c>
      <c r="M35" s="86">
        <f t="shared" si="49"/>
        <v>4.062940347581024E-2</v>
      </c>
      <c r="P35" s="104">
        <v>32</v>
      </c>
      <c r="Q35" s="43" t="s">
        <v>37</v>
      </c>
      <c r="R35" s="105">
        <f>'市区町村別_在宅(医科)'!BO38</f>
        <v>24506</v>
      </c>
    </row>
    <row r="36" spans="2:18" s="16" customFormat="1" ht="23.25" customHeight="1">
      <c r="B36" s="226"/>
      <c r="C36" s="286"/>
      <c r="D36" s="290"/>
      <c r="E36" s="114">
        <v>3</v>
      </c>
      <c r="F36" s="117" t="s">
        <v>232</v>
      </c>
      <c r="G36" s="30" t="s">
        <v>197</v>
      </c>
      <c r="H36" s="135">
        <v>27440169</v>
      </c>
      <c r="I36" s="26">
        <f t="shared" ref="I36" si="52">IFERROR(H36/H39,"-")</f>
        <v>7.6810520446014441E-2</v>
      </c>
      <c r="J36" s="123">
        <v>619</v>
      </c>
      <c r="K36" s="26">
        <f t="shared" ref="K36" si="53">IFERROR(J36/J39,"-")</f>
        <v>0.52905982905982907</v>
      </c>
      <c r="L36" s="123">
        <f t="shared" si="4"/>
        <v>44329.836833602581</v>
      </c>
      <c r="M36" s="86">
        <f t="shared" si="49"/>
        <v>4.8457804916236108E-2</v>
      </c>
      <c r="P36" s="104">
        <v>33</v>
      </c>
      <c r="Q36" s="43" t="s">
        <v>38</v>
      </c>
      <c r="R36" s="105">
        <f>'市区町村別_在宅(医科)'!BO39</f>
        <v>7125</v>
      </c>
    </row>
    <row r="37" spans="2:18" s="16" customFormat="1" ht="23.25" customHeight="1">
      <c r="B37" s="226"/>
      <c r="C37" s="286"/>
      <c r="D37" s="290"/>
      <c r="E37" s="114">
        <v>4</v>
      </c>
      <c r="F37" s="117" t="s">
        <v>234</v>
      </c>
      <c r="G37" s="30" t="s">
        <v>199</v>
      </c>
      <c r="H37" s="135">
        <v>25773820</v>
      </c>
      <c r="I37" s="26">
        <f t="shared" ref="I37" si="54">IFERROR(H37/H39,"-")</f>
        <v>7.2146076362791203E-2</v>
      </c>
      <c r="J37" s="123">
        <v>408</v>
      </c>
      <c r="K37" s="26">
        <f t="shared" ref="K37" si="55">IFERROR(J37/J39,"-")</f>
        <v>0.3487179487179487</v>
      </c>
      <c r="L37" s="123">
        <f t="shared" si="4"/>
        <v>63171.127450980392</v>
      </c>
      <c r="M37" s="86">
        <f t="shared" si="49"/>
        <v>3.1939877876937528E-2</v>
      </c>
      <c r="P37" s="104">
        <v>34</v>
      </c>
      <c r="Q37" s="43" t="s">
        <v>39</v>
      </c>
      <c r="R37" s="105">
        <f>'市区町村別_在宅(医科)'!BO40</f>
        <v>31044</v>
      </c>
    </row>
    <row r="38" spans="2:18" s="16" customFormat="1" ht="23.25" customHeight="1">
      <c r="B38" s="226"/>
      <c r="C38" s="286"/>
      <c r="D38" s="290"/>
      <c r="E38" s="115">
        <v>5</v>
      </c>
      <c r="F38" s="118" t="s">
        <v>233</v>
      </c>
      <c r="G38" s="31" t="s">
        <v>200</v>
      </c>
      <c r="H38" s="136">
        <v>22902550</v>
      </c>
      <c r="I38" s="41">
        <f t="shared" ref="I38" si="56">IFERROR(H38/H39,"-")</f>
        <v>6.410881744353937E-2</v>
      </c>
      <c r="J38" s="124">
        <v>463</v>
      </c>
      <c r="K38" s="41">
        <f t="shared" ref="K38" si="57">IFERROR(J38/J39,"-")</f>
        <v>0.39572649572649571</v>
      </c>
      <c r="L38" s="124">
        <f t="shared" si="4"/>
        <v>49465.550755939526</v>
      </c>
      <c r="M38" s="87">
        <f t="shared" si="49"/>
        <v>3.6245498669171754E-2</v>
      </c>
      <c r="P38" s="104">
        <v>35</v>
      </c>
      <c r="Q38" s="43" t="s">
        <v>2</v>
      </c>
      <c r="R38" s="105">
        <f>'市区町村別_在宅(医科)'!BO41</f>
        <v>63683</v>
      </c>
    </row>
    <row r="39" spans="2:18" s="16" customFormat="1" ht="23.25" customHeight="1">
      <c r="B39" s="227"/>
      <c r="C39" s="287"/>
      <c r="D39" s="291"/>
      <c r="E39" s="126" t="s">
        <v>107</v>
      </c>
      <c r="F39" s="129"/>
      <c r="G39" s="132"/>
      <c r="H39" s="137">
        <v>357244930</v>
      </c>
      <c r="I39" s="27" t="s">
        <v>301</v>
      </c>
      <c r="J39" s="164">
        <v>1170</v>
      </c>
      <c r="K39" s="27" t="s">
        <v>105</v>
      </c>
      <c r="L39" s="164">
        <f t="shared" si="4"/>
        <v>305337.547008547</v>
      </c>
      <c r="M39" s="88">
        <f t="shared" si="49"/>
        <v>9.1592296852982619E-2</v>
      </c>
      <c r="P39" s="104">
        <v>36</v>
      </c>
      <c r="Q39" s="43" t="s">
        <v>3</v>
      </c>
      <c r="R39" s="105">
        <f>'市区町村別_在宅(医科)'!BO42</f>
        <v>17589</v>
      </c>
    </row>
    <row r="40" spans="2:18" s="16" customFormat="1" ht="23.25" customHeight="1">
      <c r="B40" s="251">
        <v>7</v>
      </c>
      <c r="C40" s="285" t="s">
        <v>87</v>
      </c>
      <c r="D40" s="289">
        <f>VLOOKUP(C40,'市区町村別_在宅(医科)'!$C$7:$BO$80,65,0)</f>
        <v>11462</v>
      </c>
      <c r="E40" s="113">
        <v>1</v>
      </c>
      <c r="F40" s="116" t="s">
        <v>231</v>
      </c>
      <c r="G40" s="119" t="s">
        <v>195</v>
      </c>
      <c r="H40" s="204">
        <v>50814208</v>
      </c>
      <c r="I40" s="25">
        <f t="shared" ref="I40" si="58">IFERROR(H40/H45,"-")</f>
        <v>0.15378482566357832</v>
      </c>
      <c r="J40" s="122">
        <v>730</v>
      </c>
      <c r="K40" s="25">
        <f t="shared" ref="K40" si="59">IFERROR(J40/J45,"-")</f>
        <v>0.68033550792171482</v>
      </c>
      <c r="L40" s="122">
        <f t="shared" si="4"/>
        <v>69608.504109589048</v>
      </c>
      <c r="M40" s="85">
        <f t="shared" ref="M40:M45" si="60">IFERROR(J40/$R$10,0)</f>
        <v>6.3688710521723951E-2</v>
      </c>
      <c r="P40" s="104">
        <v>37</v>
      </c>
      <c r="Q40" s="43" t="s">
        <v>4</v>
      </c>
      <c r="R40" s="105">
        <f>'市区町村別_在宅(医科)'!BO43</f>
        <v>54245</v>
      </c>
    </row>
    <row r="41" spans="2:18" s="16" customFormat="1" ht="23.25" customHeight="1">
      <c r="B41" s="226"/>
      <c r="C41" s="286"/>
      <c r="D41" s="290"/>
      <c r="E41" s="114">
        <v>2</v>
      </c>
      <c r="F41" s="117" t="s">
        <v>230</v>
      </c>
      <c r="G41" s="29" t="s">
        <v>196</v>
      </c>
      <c r="H41" s="135">
        <v>47139981</v>
      </c>
      <c r="I41" s="26">
        <f t="shared" ref="I41" si="61">IFERROR(H41/H45,"-")</f>
        <v>0.14266509398059288</v>
      </c>
      <c r="J41" s="123">
        <v>496</v>
      </c>
      <c r="K41" s="26">
        <f t="shared" ref="K41" si="62">IFERROR(J41/J45,"-")</f>
        <v>0.46225535880708296</v>
      </c>
      <c r="L41" s="123">
        <f t="shared" si="4"/>
        <v>95040.284274193546</v>
      </c>
      <c r="M41" s="86">
        <f t="shared" si="60"/>
        <v>4.3273425231198745E-2</v>
      </c>
      <c r="P41" s="104">
        <v>38</v>
      </c>
      <c r="Q41" s="43" t="s">
        <v>40</v>
      </c>
      <c r="R41" s="105">
        <f>'市区町村別_在宅(医科)'!BO44</f>
        <v>11343</v>
      </c>
    </row>
    <row r="42" spans="2:18" s="16" customFormat="1" ht="23.25" customHeight="1">
      <c r="B42" s="226"/>
      <c r="C42" s="286"/>
      <c r="D42" s="290"/>
      <c r="E42" s="114">
        <v>3</v>
      </c>
      <c r="F42" s="117" t="s">
        <v>232</v>
      </c>
      <c r="G42" s="30" t="s">
        <v>197</v>
      </c>
      <c r="H42" s="135">
        <v>29218478</v>
      </c>
      <c r="I42" s="26">
        <f t="shared" ref="I42" si="63">IFERROR(H42/H45,"-")</f>
        <v>8.8427208102605848E-2</v>
      </c>
      <c r="J42" s="123">
        <v>631</v>
      </c>
      <c r="K42" s="26">
        <f t="shared" ref="K42" si="64">IFERROR(J42/J45,"-")</f>
        <v>0.58807082945013978</v>
      </c>
      <c r="L42" s="123">
        <f t="shared" si="4"/>
        <v>46305.036450079242</v>
      </c>
      <c r="M42" s="86">
        <f t="shared" si="60"/>
        <v>5.5051474437270979E-2</v>
      </c>
      <c r="P42" s="104">
        <v>39</v>
      </c>
      <c r="Q42" s="43" t="s">
        <v>8</v>
      </c>
      <c r="R42" s="105">
        <f>'市区町村別_在宅(医科)'!BO45</f>
        <v>63463</v>
      </c>
    </row>
    <row r="43" spans="2:18" s="16" customFormat="1" ht="23.25" customHeight="1">
      <c r="B43" s="226"/>
      <c r="C43" s="286"/>
      <c r="D43" s="290"/>
      <c r="E43" s="114">
        <v>4</v>
      </c>
      <c r="F43" s="117" t="s">
        <v>233</v>
      </c>
      <c r="G43" s="30" t="s">
        <v>200</v>
      </c>
      <c r="H43" s="135">
        <v>26414823</v>
      </c>
      <c r="I43" s="26">
        <f t="shared" ref="I43" si="65">IFERROR(H43/H45,"-")</f>
        <v>7.9942187625738043E-2</v>
      </c>
      <c r="J43" s="123">
        <v>495</v>
      </c>
      <c r="K43" s="26">
        <f t="shared" ref="K43" si="66">IFERROR(J43/J45,"-")</f>
        <v>0.46132339235787512</v>
      </c>
      <c r="L43" s="123">
        <f t="shared" si="4"/>
        <v>53363.278787878786</v>
      </c>
      <c r="M43" s="86">
        <f t="shared" si="60"/>
        <v>4.3186180422264873E-2</v>
      </c>
      <c r="P43" s="104">
        <v>40</v>
      </c>
      <c r="Q43" s="43" t="s">
        <v>41</v>
      </c>
      <c r="R43" s="105">
        <f>'市区町村別_在宅(医科)'!BO46</f>
        <v>13721</v>
      </c>
    </row>
    <row r="44" spans="2:18" s="16" customFormat="1" ht="23.25" customHeight="1">
      <c r="B44" s="226"/>
      <c r="C44" s="286"/>
      <c r="D44" s="290"/>
      <c r="E44" s="115">
        <v>5</v>
      </c>
      <c r="F44" s="118" t="s">
        <v>234</v>
      </c>
      <c r="G44" s="31" t="s">
        <v>199</v>
      </c>
      <c r="H44" s="136">
        <v>17464481</v>
      </c>
      <c r="I44" s="41">
        <f t="shared" ref="I44" si="67">IFERROR(H44/H45,"-")</f>
        <v>5.2854748142288785E-2</v>
      </c>
      <c r="J44" s="124">
        <v>399</v>
      </c>
      <c r="K44" s="41">
        <f t="shared" ref="K44" si="68">IFERROR(J44/J45,"-")</f>
        <v>0.3718546132339236</v>
      </c>
      <c r="L44" s="124">
        <f t="shared" si="4"/>
        <v>43770.629072681702</v>
      </c>
      <c r="M44" s="87">
        <f t="shared" si="60"/>
        <v>3.4810678764613502E-2</v>
      </c>
      <c r="P44" s="104">
        <v>41</v>
      </c>
      <c r="Q44" s="43" t="s">
        <v>12</v>
      </c>
      <c r="R44" s="105">
        <f>'市区町村別_在宅(医科)'!BO47</f>
        <v>25327</v>
      </c>
    </row>
    <row r="45" spans="2:18" s="16" customFormat="1" ht="23.25" customHeight="1">
      <c r="B45" s="227"/>
      <c r="C45" s="287"/>
      <c r="D45" s="291"/>
      <c r="E45" s="126" t="s">
        <v>107</v>
      </c>
      <c r="F45" s="129"/>
      <c r="G45" s="132"/>
      <c r="H45" s="137">
        <v>330424070</v>
      </c>
      <c r="I45" s="27" t="s">
        <v>301</v>
      </c>
      <c r="J45" s="164">
        <v>1073</v>
      </c>
      <c r="K45" s="27" t="s">
        <v>105</v>
      </c>
      <c r="L45" s="164">
        <f t="shared" si="4"/>
        <v>307944.147250699</v>
      </c>
      <c r="M45" s="88">
        <f t="shared" si="60"/>
        <v>9.3613679986040838E-2</v>
      </c>
      <c r="P45" s="104">
        <v>42</v>
      </c>
      <c r="Q45" s="43" t="s">
        <v>13</v>
      </c>
      <c r="R45" s="105">
        <f>'市区町村別_在宅(医科)'!BO48</f>
        <v>66900</v>
      </c>
    </row>
    <row r="46" spans="2:18" s="16" customFormat="1" ht="23.25" customHeight="1">
      <c r="B46" s="251">
        <v>8</v>
      </c>
      <c r="C46" s="285" t="s">
        <v>52</v>
      </c>
      <c r="D46" s="289">
        <f>VLOOKUP(C46,'市区町村別_在宅(医科)'!$C$7:$BO$80,65,0)</f>
        <v>9525</v>
      </c>
      <c r="E46" s="113">
        <v>1</v>
      </c>
      <c r="F46" s="116" t="s">
        <v>231</v>
      </c>
      <c r="G46" s="119" t="s">
        <v>195</v>
      </c>
      <c r="H46" s="204">
        <v>56375933</v>
      </c>
      <c r="I46" s="25">
        <f t="shared" ref="I46" si="69">IFERROR(H46/H51,"-")</f>
        <v>0.14432485285572749</v>
      </c>
      <c r="J46" s="122">
        <v>869</v>
      </c>
      <c r="K46" s="25">
        <f t="shared" ref="K46" si="70">IFERROR(J46/J51,"-")</f>
        <v>0.68479117415287627</v>
      </c>
      <c r="L46" s="122">
        <f t="shared" si="4"/>
        <v>64874.491369390104</v>
      </c>
      <c r="M46" s="85">
        <f t="shared" ref="M46:M51" si="71">IFERROR(J46/$R$11,0)</f>
        <v>9.1233595800524939E-2</v>
      </c>
      <c r="P46" s="104">
        <v>43</v>
      </c>
      <c r="Q46" s="43" t="s">
        <v>9</v>
      </c>
      <c r="R46" s="105">
        <f>'市区町村別_在宅(医科)'!BO49</f>
        <v>41176</v>
      </c>
    </row>
    <row r="47" spans="2:18" s="16" customFormat="1" ht="23.25" customHeight="1">
      <c r="B47" s="226"/>
      <c r="C47" s="286"/>
      <c r="D47" s="290"/>
      <c r="E47" s="114">
        <v>2</v>
      </c>
      <c r="F47" s="117" t="s">
        <v>230</v>
      </c>
      <c r="G47" s="29" t="s">
        <v>196</v>
      </c>
      <c r="H47" s="135">
        <v>48737418</v>
      </c>
      <c r="I47" s="26">
        <f t="shared" ref="I47" si="72">IFERROR(H47/H51,"-")</f>
        <v>0.1247699205513474</v>
      </c>
      <c r="J47" s="123">
        <v>548</v>
      </c>
      <c r="K47" s="26">
        <f t="shared" ref="K47" si="73">IFERROR(J47/J51,"-")</f>
        <v>0.43183609141055951</v>
      </c>
      <c r="L47" s="123">
        <f t="shared" si="4"/>
        <v>88936.894160583935</v>
      </c>
      <c r="M47" s="86">
        <f t="shared" si="71"/>
        <v>5.7532808398950135E-2</v>
      </c>
      <c r="P47" s="104">
        <v>44</v>
      </c>
      <c r="Q47" s="43" t="s">
        <v>19</v>
      </c>
      <c r="R47" s="105">
        <f>'市区町村別_在宅(医科)'!BO50</f>
        <v>44796</v>
      </c>
    </row>
    <row r="48" spans="2:18" s="16" customFormat="1" ht="23.25" customHeight="1">
      <c r="B48" s="226"/>
      <c r="C48" s="286"/>
      <c r="D48" s="290"/>
      <c r="E48" s="114">
        <v>3</v>
      </c>
      <c r="F48" s="117" t="s">
        <v>232</v>
      </c>
      <c r="G48" s="30" t="s">
        <v>197</v>
      </c>
      <c r="H48" s="135">
        <v>33214298</v>
      </c>
      <c r="I48" s="26">
        <f t="shared" ref="I48" si="74">IFERROR(H48/H51,"-")</f>
        <v>8.5030054785191461E-2</v>
      </c>
      <c r="J48" s="123">
        <v>752</v>
      </c>
      <c r="K48" s="26">
        <f t="shared" ref="K48" si="75">IFERROR(J48/J51,"-")</f>
        <v>0.59259259259259256</v>
      </c>
      <c r="L48" s="123">
        <f t="shared" si="4"/>
        <v>44167.949468085106</v>
      </c>
      <c r="M48" s="86">
        <f t="shared" si="71"/>
        <v>7.8950131233595802E-2</v>
      </c>
      <c r="P48" s="104">
        <v>45</v>
      </c>
      <c r="Q48" s="43" t="s">
        <v>42</v>
      </c>
      <c r="R48" s="105">
        <f>'市区町村別_在宅(医科)'!BO51</f>
        <v>15681</v>
      </c>
    </row>
    <row r="49" spans="2:18" s="16" customFormat="1" ht="23.25" customHeight="1">
      <c r="B49" s="226"/>
      <c r="C49" s="286"/>
      <c r="D49" s="290"/>
      <c r="E49" s="114">
        <v>4</v>
      </c>
      <c r="F49" s="117" t="s">
        <v>234</v>
      </c>
      <c r="G49" s="30" t="s">
        <v>199</v>
      </c>
      <c r="H49" s="135">
        <v>25149971</v>
      </c>
      <c r="I49" s="26">
        <f t="shared" ref="I49" si="76">IFERROR(H49/H51,"-")</f>
        <v>6.4385025147181391E-2</v>
      </c>
      <c r="J49" s="123">
        <v>509</v>
      </c>
      <c r="K49" s="26">
        <f t="shared" ref="K49" si="77">IFERROR(J49/J51,"-")</f>
        <v>0.40110323089046496</v>
      </c>
      <c r="L49" s="123">
        <f t="shared" si="4"/>
        <v>49410.552062868366</v>
      </c>
      <c r="M49" s="86">
        <f t="shared" si="71"/>
        <v>5.3438320209973751E-2</v>
      </c>
      <c r="P49" s="104">
        <v>46</v>
      </c>
      <c r="Q49" s="43" t="s">
        <v>22</v>
      </c>
      <c r="R49" s="105">
        <f>'市区町村別_在宅(医科)'!BO52</f>
        <v>20155</v>
      </c>
    </row>
    <row r="50" spans="2:18" s="16" customFormat="1" ht="23.25" customHeight="1">
      <c r="B50" s="226"/>
      <c r="C50" s="286"/>
      <c r="D50" s="290"/>
      <c r="E50" s="115">
        <v>5</v>
      </c>
      <c r="F50" s="118" t="s">
        <v>233</v>
      </c>
      <c r="G50" s="31" t="s">
        <v>200</v>
      </c>
      <c r="H50" s="136">
        <v>23699422</v>
      </c>
      <c r="I50" s="41">
        <f t="shared" ref="I50" si="78">IFERROR(H50/H51,"-")</f>
        <v>6.0671556298958117E-2</v>
      </c>
      <c r="J50" s="124">
        <v>449</v>
      </c>
      <c r="K50" s="41">
        <f t="shared" ref="K50" si="79">IFERROR(J50/J51,"-")</f>
        <v>0.35382190701339639</v>
      </c>
      <c r="L50" s="124">
        <f t="shared" si="4"/>
        <v>52782.677060133632</v>
      </c>
      <c r="M50" s="87">
        <f t="shared" si="71"/>
        <v>4.7139107611548554E-2</v>
      </c>
      <c r="P50" s="104">
        <v>47</v>
      </c>
      <c r="Q50" s="43" t="s">
        <v>14</v>
      </c>
      <c r="R50" s="105">
        <f>'市区町村別_在宅(医科)'!BO53</f>
        <v>40830</v>
      </c>
    </row>
    <row r="51" spans="2:18" s="16" customFormat="1" ht="23.25" customHeight="1">
      <c r="B51" s="227"/>
      <c r="C51" s="287"/>
      <c r="D51" s="291"/>
      <c r="E51" s="126" t="s">
        <v>107</v>
      </c>
      <c r="F51" s="129"/>
      <c r="G51" s="132"/>
      <c r="H51" s="137">
        <v>390618330</v>
      </c>
      <c r="I51" s="27" t="s">
        <v>301</v>
      </c>
      <c r="J51" s="164">
        <v>1269</v>
      </c>
      <c r="K51" s="27" t="s">
        <v>105</v>
      </c>
      <c r="L51" s="164">
        <f t="shared" si="4"/>
        <v>307815.86288416077</v>
      </c>
      <c r="M51" s="89">
        <f t="shared" si="71"/>
        <v>0.1332283464566929</v>
      </c>
      <c r="P51" s="104">
        <v>48</v>
      </c>
      <c r="Q51" s="43" t="s">
        <v>23</v>
      </c>
      <c r="R51" s="105">
        <f>'市区町村別_在宅(医科)'!BO54</f>
        <v>21923</v>
      </c>
    </row>
    <row r="52" spans="2:18" s="16" customFormat="1" ht="23.25" customHeight="1">
      <c r="B52" s="251">
        <v>9</v>
      </c>
      <c r="C52" s="285" t="s">
        <v>88</v>
      </c>
      <c r="D52" s="289">
        <f>VLOOKUP(C52,'市区町村別_在宅(医科)'!$C$7:$BO$80,65,0)</f>
        <v>6207</v>
      </c>
      <c r="E52" s="113">
        <v>1</v>
      </c>
      <c r="F52" s="116" t="s">
        <v>231</v>
      </c>
      <c r="G52" s="119" t="s">
        <v>195</v>
      </c>
      <c r="H52" s="204">
        <v>32013282</v>
      </c>
      <c r="I52" s="25">
        <f t="shared" ref="I52" si="80">IFERROR(H52/H57,"-")</f>
        <v>0.15892653327903611</v>
      </c>
      <c r="J52" s="122">
        <v>511</v>
      </c>
      <c r="K52" s="25">
        <f t="shared" ref="K52" si="81">IFERROR(J52/J57,"-")</f>
        <v>0.67682119205298008</v>
      </c>
      <c r="L52" s="122">
        <f t="shared" si="4"/>
        <v>62648.301369863017</v>
      </c>
      <c r="M52" s="85">
        <f t="shared" ref="M52:M57" si="82">IFERROR(J52/$R$12,0)</f>
        <v>8.2326405671016595E-2</v>
      </c>
      <c r="P52" s="104">
        <v>49</v>
      </c>
      <c r="Q52" s="43" t="s">
        <v>24</v>
      </c>
      <c r="R52" s="105">
        <f>'市区町村別_在宅(医科)'!BO55</f>
        <v>21943</v>
      </c>
    </row>
    <row r="53" spans="2:18" s="16" customFormat="1" ht="23.25" customHeight="1">
      <c r="B53" s="226"/>
      <c r="C53" s="286"/>
      <c r="D53" s="290"/>
      <c r="E53" s="114">
        <v>2</v>
      </c>
      <c r="F53" s="117" t="s">
        <v>232</v>
      </c>
      <c r="G53" s="29" t="s">
        <v>197</v>
      </c>
      <c r="H53" s="135">
        <v>23174811</v>
      </c>
      <c r="I53" s="26">
        <f t="shared" ref="I53" si="83">IFERROR(H53/H57,"-")</f>
        <v>0.11504888413586811</v>
      </c>
      <c r="J53" s="123">
        <v>450</v>
      </c>
      <c r="K53" s="26">
        <f t="shared" ref="K53" si="84">IFERROR(J53/J57,"-")</f>
        <v>0.59602649006622521</v>
      </c>
      <c r="L53" s="123">
        <f t="shared" si="4"/>
        <v>51499.58</v>
      </c>
      <c r="M53" s="86">
        <f t="shared" si="82"/>
        <v>7.2498791686805217E-2</v>
      </c>
      <c r="P53" s="104">
        <v>50</v>
      </c>
      <c r="Q53" s="43" t="s">
        <v>15</v>
      </c>
      <c r="R53" s="105">
        <f>'市区町村別_在宅(医科)'!BO56</f>
        <v>19908</v>
      </c>
    </row>
    <row r="54" spans="2:18" s="16" customFormat="1" ht="23.25" customHeight="1">
      <c r="B54" s="226"/>
      <c r="C54" s="286"/>
      <c r="D54" s="290"/>
      <c r="E54" s="114">
        <v>3</v>
      </c>
      <c r="F54" s="117" t="s">
        <v>230</v>
      </c>
      <c r="G54" s="30" t="s">
        <v>196</v>
      </c>
      <c r="H54" s="135">
        <v>22377747</v>
      </c>
      <c r="I54" s="26">
        <f t="shared" ref="I54" si="85">IFERROR(H54/H57,"-")</f>
        <v>0.1110919446904991</v>
      </c>
      <c r="J54" s="123">
        <v>297</v>
      </c>
      <c r="K54" s="26">
        <f t="shared" ref="K54" si="86">IFERROR(J54/J57,"-")</f>
        <v>0.3933774834437086</v>
      </c>
      <c r="L54" s="123">
        <f t="shared" si="4"/>
        <v>75345.949494949498</v>
      </c>
      <c r="M54" s="86">
        <f t="shared" si="82"/>
        <v>4.7849202513291444E-2</v>
      </c>
      <c r="P54" s="104">
        <v>51</v>
      </c>
      <c r="Q54" s="43" t="s">
        <v>43</v>
      </c>
      <c r="R54" s="105">
        <f>'市区町村別_在宅(医科)'!BO57</f>
        <v>26891</v>
      </c>
    </row>
    <row r="55" spans="2:18" s="16" customFormat="1" ht="23.25" customHeight="1">
      <c r="B55" s="226"/>
      <c r="C55" s="286"/>
      <c r="D55" s="290"/>
      <c r="E55" s="114">
        <v>4</v>
      </c>
      <c r="F55" s="117" t="s">
        <v>234</v>
      </c>
      <c r="G55" s="30" t="s">
        <v>199</v>
      </c>
      <c r="H55" s="135">
        <v>14966620</v>
      </c>
      <c r="I55" s="26">
        <f t="shared" ref="I55" si="87">IFERROR(H55/H57,"-")</f>
        <v>7.4300193010659987E-2</v>
      </c>
      <c r="J55" s="123">
        <v>280</v>
      </c>
      <c r="K55" s="26">
        <f t="shared" ref="K55" si="88">IFERROR(J55/J57,"-")</f>
        <v>0.37086092715231789</v>
      </c>
      <c r="L55" s="123">
        <f t="shared" si="4"/>
        <v>53452.214285714283</v>
      </c>
      <c r="M55" s="86">
        <f t="shared" si="82"/>
        <v>4.5110359271789913E-2</v>
      </c>
      <c r="P55" s="104">
        <v>52</v>
      </c>
      <c r="Q55" s="43" t="s">
        <v>5</v>
      </c>
      <c r="R55" s="105">
        <f>'市区町村別_在宅(医科)'!BO58</f>
        <v>21754</v>
      </c>
    </row>
    <row r="56" spans="2:18" s="16" customFormat="1" ht="23.25" customHeight="1">
      <c r="B56" s="226"/>
      <c r="C56" s="286"/>
      <c r="D56" s="290"/>
      <c r="E56" s="115">
        <v>5</v>
      </c>
      <c r="F56" s="118" t="s">
        <v>233</v>
      </c>
      <c r="G56" s="31" t="s">
        <v>200</v>
      </c>
      <c r="H56" s="136">
        <v>13692823</v>
      </c>
      <c r="I56" s="41">
        <f t="shared" ref="I56" si="89">IFERROR(H56/H57,"-")</f>
        <v>6.7976563296242201E-2</v>
      </c>
      <c r="J56" s="124">
        <v>259</v>
      </c>
      <c r="K56" s="41">
        <f t="shared" ref="K56" si="90">IFERROR(J56/J57,"-")</f>
        <v>0.34304635761589403</v>
      </c>
      <c r="L56" s="124">
        <f t="shared" si="4"/>
        <v>52868.04247104247</v>
      </c>
      <c r="M56" s="87">
        <f t="shared" si="82"/>
        <v>4.1727082326405672E-2</v>
      </c>
      <c r="P56" s="104">
        <v>53</v>
      </c>
      <c r="Q56" s="43" t="s">
        <v>20</v>
      </c>
      <c r="R56" s="105">
        <f>'市区町村別_在宅(医科)'!BO59</f>
        <v>12051</v>
      </c>
    </row>
    <row r="57" spans="2:18" s="16" customFormat="1" ht="23.25" customHeight="1">
      <c r="B57" s="227"/>
      <c r="C57" s="287"/>
      <c r="D57" s="291"/>
      <c r="E57" s="126" t="s">
        <v>107</v>
      </c>
      <c r="F57" s="129"/>
      <c r="G57" s="132"/>
      <c r="H57" s="137">
        <v>201434470</v>
      </c>
      <c r="I57" s="27" t="s">
        <v>301</v>
      </c>
      <c r="J57" s="164">
        <v>755</v>
      </c>
      <c r="K57" s="27" t="s">
        <v>105</v>
      </c>
      <c r="L57" s="164">
        <f t="shared" si="4"/>
        <v>266800.62251655629</v>
      </c>
      <c r="M57" s="88">
        <f t="shared" si="82"/>
        <v>0.12163686160786209</v>
      </c>
      <c r="P57" s="104">
        <v>54</v>
      </c>
      <c r="Q57" s="43" t="s">
        <v>25</v>
      </c>
      <c r="R57" s="105">
        <f>'市区町村別_在宅(医科)'!BO60</f>
        <v>20276</v>
      </c>
    </row>
    <row r="58" spans="2:18" s="16" customFormat="1" ht="23.25" customHeight="1">
      <c r="B58" s="251">
        <v>10</v>
      </c>
      <c r="C58" s="285" t="s">
        <v>53</v>
      </c>
      <c r="D58" s="289">
        <f>VLOOKUP(C58,'市区町村別_在宅(医科)'!$C$7:$BO$80,65,0)</f>
        <v>14097</v>
      </c>
      <c r="E58" s="113">
        <v>1</v>
      </c>
      <c r="F58" s="116" t="s">
        <v>231</v>
      </c>
      <c r="G58" s="119" t="s">
        <v>195</v>
      </c>
      <c r="H58" s="204">
        <v>80424470</v>
      </c>
      <c r="I58" s="25">
        <f t="shared" ref="I58" si="91">IFERROR(H58/H63,"-")</f>
        <v>0.14727994985215137</v>
      </c>
      <c r="J58" s="122">
        <v>1274</v>
      </c>
      <c r="K58" s="25">
        <f t="shared" ref="K58" si="92">IFERROR(J58/J63,"-")</f>
        <v>0.71936758893280628</v>
      </c>
      <c r="L58" s="122">
        <f t="shared" si="4"/>
        <v>63127.527472527472</v>
      </c>
      <c r="M58" s="85">
        <f>IFERROR(J58/$R$13,0)</f>
        <v>9.0373838405334472E-2</v>
      </c>
      <c r="P58" s="104">
        <v>55</v>
      </c>
      <c r="Q58" s="43" t="s">
        <v>16</v>
      </c>
      <c r="R58" s="105">
        <f>'市区町村別_在宅(医科)'!BO61</f>
        <v>21086</v>
      </c>
    </row>
    <row r="59" spans="2:18" s="16" customFormat="1" ht="23.25" customHeight="1">
      <c r="B59" s="226"/>
      <c r="C59" s="286"/>
      <c r="D59" s="290"/>
      <c r="E59" s="114">
        <v>2</v>
      </c>
      <c r="F59" s="117" t="s">
        <v>230</v>
      </c>
      <c r="G59" s="29" t="s">
        <v>196</v>
      </c>
      <c r="H59" s="135">
        <v>77162904</v>
      </c>
      <c r="I59" s="26">
        <f t="shared" ref="I59" si="93">IFERROR(H59/H63,"-")</f>
        <v>0.14130710008491659</v>
      </c>
      <c r="J59" s="123">
        <v>822</v>
      </c>
      <c r="K59" s="26">
        <f t="shared" ref="K59" si="94">IFERROR(J59/J63,"-")</f>
        <v>0.46414455110107283</v>
      </c>
      <c r="L59" s="123">
        <f t="shared" si="4"/>
        <v>93872.145985401454</v>
      </c>
      <c r="M59" s="86">
        <f t="shared" ref="M59:M63" si="95">IFERROR(J59/$R$13,0)</f>
        <v>5.8310278782719729E-2</v>
      </c>
      <c r="P59" s="104">
        <v>56</v>
      </c>
      <c r="Q59" s="43" t="s">
        <v>10</v>
      </c>
      <c r="R59" s="105">
        <f>'市区町村別_在宅(医科)'!BO62</f>
        <v>13466</v>
      </c>
    </row>
    <row r="60" spans="2:18" s="16" customFormat="1" ht="23.25" customHeight="1">
      <c r="B60" s="226"/>
      <c r="C60" s="286"/>
      <c r="D60" s="290"/>
      <c r="E60" s="114">
        <v>3</v>
      </c>
      <c r="F60" s="117" t="s">
        <v>233</v>
      </c>
      <c r="G60" s="30" t="s">
        <v>200</v>
      </c>
      <c r="H60" s="135">
        <v>41888172</v>
      </c>
      <c r="I60" s="26">
        <f t="shared" ref="I60" si="96">IFERROR(H60/H63,"-")</f>
        <v>7.6709089553941623E-2</v>
      </c>
      <c r="J60" s="123">
        <v>670</v>
      </c>
      <c r="K60" s="26">
        <f t="shared" ref="K60" si="97">IFERROR(J60/J63,"-")</f>
        <v>0.37831733483907398</v>
      </c>
      <c r="L60" s="123">
        <f t="shared" si="4"/>
        <v>62519.659701492536</v>
      </c>
      <c r="M60" s="86">
        <f t="shared" si="95"/>
        <v>4.7527842803433355E-2</v>
      </c>
      <c r="P60" s="104">
        <v>57</v>
      </c>
      <c r="Q60" s="43" t="s">
        <v>44</v>
      </c>
      <c r="R60" s="105">
        <f>'市区町村別_在宅(医科)'!BO63</f>
        <v>9612</v>
      </c>
    </row>
    <row r="61" spans="2:18" s="16" customFormat="1" ht="23.25" customHeight="1">
      <c r="B61" s="226"/>
      <c r="C61" s="286"/>
      <c r="D61" s="290"/>
      <c r="E61" s="114">
        <v>4</v>
      </c>
      <c r="F61" s="117" t="s">
        <v>232</v>
      </c>
      <c r="G61" s="30" t="s">
        <v>197</v>
      </c>
      <c r="H61" s="135">
        <v>39560929</v>
      </c>
      <c r="I61" s="26">
        <f t="shared" ref="I61" si="98">IFERROR(H61/H63,"-")</f>
        <v>7.2447249440680442E-2</v>
      </c>
      <c r="J61" s="123">
        <v>1104</v>
      </c>
      <c r="K61" s="26">
        <f t="shared" ref="K61" si="99">IFERROR(J61/J63,"-")</f>
        <v>0.62337662337662336</v>
      </c>
      <c r="L61" s="123">
        <f t="shared" si="4"/>
        <v>35834.174818840576</v>
      </c>
      <c r="M61" s="86">
        <f t="shared" si="95"/>
        <v>7.8314535007448394E-2</v>
      </c>
      <c r="P61" s="104">
        <v>58</v>
      </c>
      <c r="Q61" s="43" t="s">
        <v>26</v>
      </c>
      <c r="R61" s="105">
        <f>'市区町村別_在宅(医科)'!BO64</f>
        <v>11221</v>
      </c>
    </row>
    <row r="62" spans="2:18" s="16" customFormat="1" ht="23.25" customHeight="1">
      <c r="B62" s="226"/>
      <c r="C62" s="286"/>
      <c r="D62" s="290"/>
      <c r="E62" s="115">
        <v>5</v>
      </c>
      <c r="F62" s="118" t="s">
        <v>234</v>
      </c>
      <c r="G62" s="31" t="s">
        <v>199</v>
      </c>
      <c r="H62" s="136">
        <v>38563273</v>
      </c>
      <c r="I62" s="41">
        <f t="shared" ref="I62" si="100">IFERROR(H62/H63,"-")</f>
        <v>7.0620259152156348E-2</v>
      </c>
      <c r="J62" s="124">
        <v>685</v>
      </c>
      <c r="K62" s="41">
        <f t="shared" ref="K62" si="101">IFERROR(J62/J63,"-")</f>
        <v>0.3867871259175607</v>
      </c>
      <c r="L62" s="124">
        <f t="shared" si="4"/>
        <v>56296.748905109489</v>
      </c>
      <c r="M62" s="87">
        <f t="shared" si="95"/>
        <v>4.859189898559977E-2</v>
      </c>
      <c r="P62" s="104">
        <v>59</v>
      </c>
      <c r="Q62" s="43" t="s">
        <v>21</v>
      </c>
      <c r="R62" s="105">
        <f>'市区町村別_在宅(医科)'!BO65</f>
        <v>80159</v>
      </c>
    </row>
    <row r="63" spans="2:18" s="16" customFormat="1" ht="23.25" customHeight="1">
      <c r="B63" s="227"/>
      <c r="C63" s="287"/>
      <c r="D63" s="291"/>
      <c r="E63" s="126" t="s">
        <v>107</v>
      </c>
      <c r="F63" s="129"/>
      <c r="G63" s="132"/>
      <c r="H63" s="137">
        <v>546065300</v>
      </c>
      <c r="I63" s="27" t="s">
        <v>301</v>
      </c>
      <c r="J63" s="164">
        <v>1771</v>
      </c>
      <c r="K63" s="27" t="s">
        <v>105</v>
      </c>
      <c r="L63" s="164">
        <f t="shared" si="4"/>
        <v>308337.26708074537</v>
      </c>
      <c r="M63" s="88">
        <f t="shared" si="95"/>
        <v>0.12562956657444846</v>
      </c>
      <c r="P63" s="104">
        <v>60</v>
      </c>
      <c r="Q63" s="43" t="s">
        <v>45</v>
      </c>
      <c r="R63" s="105">
        <f>'市区町村別_在宅(医科)'!BO66</f>
        <v>10569</v>
      </c>
    </row>
    <row r="64" spans="2:18" s="16" customFormat="1" ht="23.25" customHeight="1">
      <c r="B64" s="251">
        <v>11</v>
      </c>
      <c r="C64" s="285" t="s">
        <v>54</v>
      </c>
      <c r="D64" s="289">
        <f>VLOOKUP(C64,'市区町村別_在宅(医科)'!$C$7:$BO$80,65,0)</f>
        <v>24081</v>
      </c>
      <c r="E64" s="113">
        <v>1</v>
      </c>
      <c r="F64" s="116" t="s">
        <v>230</v>
      </c>
      <c r="G64" s="119" t="s">
        <v>196</v>
      </c>
      <c r="H64" s="204">
        <v>136224026</v>
      </c>
      <c r="I64" s="25">
        <f t="shared" ref="I64" si="102">IFERROR(H64/H69,"-")</f>
        <v>0.16183605622390521</v>
      </c>
      <c r="J64" s="122">
        <v>1443</v>
      </c>
      <c r="K64" s="25">
        <f t="shared" ref="K64" si="103">IFERROR(J64/J69,"-")</f>
        <v>0.48471615720524019</v>
      </c>
      <c r="L64" s="122">
        <f t="shared" si="4"/>
        <v>94403.344421344416</v>
      </c>
      <c r="M64" s="89">
        <f>IFERROR(J64/$R$14,0)</f>
        <v>5.9922760682695898E-2</v>
      </c>
      <c r="P64" s="104">
        <v>61</v>
      </c>
      <c r="Q64" s="43" t="s">
        <v>17</v>
      </c>
      <c r="R64" s="105">
        <f>'市区町村別_在宅(医科)'!BO67</f>
        <v>9287</v>
      </c>
    </row>
    <row r="65" spans="2:18" s="16" customFormat="1" ht="23.25" customHeight="1">
      <c r="B65" s="226"/>
      <c r="C65" s="286"/>
      <c r="D65" s="290"/>
      <c r="E65" s="114">
        <v>2</v>
      </c>
      <c r="F65" s="117" t="s">
        <v>231</v>
      </c>
      <c r="G65" s="29" t="s">
        <v>195</v>
      </c>
      <c r="H65" s="135">
        <v>134650569</v>
      </c>
      <c r="I65" s="26">
        <f t="shared" ref="I65" si="104">IFERROR(H65/H69,"-")</f>
        <v>0.15996676720789935</v>
      </c>
      <c r="J65" s="123">
        <v>2106</v>
      </c>
      <c r="K65" s="26">
        <f t="shared" ref="K65" si="105">IFERROR(J65/J69,"-")</f>
        <v>0.70742358078602618</v>
      </c>
      <c r="L65" s="123">
        <f t="shared" si="4"/>
        <v>63936.642450142448</v>
      </c>
      <c r="M65" s="86">
        <f t="shared" ref="M65:M69" si="106">IFERROR(J65/$R$14,0)</f>
        <v>8.7454839915285909E-2</v>
      </c>
      <c r="P65" s="104">
        <v>62</v>
      </c>
      <c r="Q65" s="43" t="s">
        <v>18</v>
      </c>
      <c r="R65" s="105">
        <f>'市区町村別_在宅(医科)'!BO68</f>
        <v>13662</v>
      </c>
    </row>
    <row r="66" spans="2:18" s="16" customFormat="1" ht="23.25" customHeight="1">
      <c r="B66" s="226"/>
      <c r="C66" s="286"/>
      <c r="D66" s="290"/>
      <c r="E66" s="114">
        <v>3</v>
      </c>
      <c r="F66" s="117" t="s">
        <v>238</v>
      </c>
      <c r="G66" s="30" t="s">
        <v>198</v>
      </c>
      <c r="H66" s="135">
        <v>68416295</v>
      </c>
      <c r="I66" s="26">
        <f t="shared" ref="I66" si="107">IFERROR(H66/H69,"-")</f>
        <v>8.1279519401748435E-2</v>
      </c>
      <c r="J66" s="123">
        <v>759</v>
      </c>
      <c r="K66" s="26">
        <f t="shared" ref="K66" si="108">IFERROR(J66/J69,"-")</f>
        <v>0.25495465233456499</v>
      </c>
      <c r="L66" s="123">
        <f t="shared" si="4"/>
        <v>90140.046113306977</v>
      </c>
      <c r="M66" s="86">
        <f t="shared" si="106"/>
        <v>3.151862464183381E-2</v>
      </c>
      <c r="P66" s="104">
        <v>63</v>
      </c>
      <c r="Q66" s="43" t="s">
        <v>27</v>
      </c>
      <c r="R66" s="105">
        <f>'市区町村別_在宅(医科)'!BO69</f>
        <v>9933</v>
      </c>
    </row>
    <row r="67" spans="2:18" s="16" customFormat="1" ht="23.25" customHeight="1">
      <c r="B67" s="226"/>
      <c r="C67" s="286"/>
      <c r="D67" s="290"/>
      <c r="E67" s="114">
        <v>4</v>
      </c>
      <c r="F67" s="117" t="s">
        <v>232</v>
      </c>
      <c r="G67" s="30" t="s">
        <v>197</v>
      </c>
      <c r="H67" s="135">
        <v>67124254</v>
      </c>
      <c r="I67" s="26">
        <f t="shared" ref="I67" si="109">IFERROR(H67/H69,"-")</f>
        <v>7.9744556546373788E-2</v>
      </c>
      <c r="J67" s="123">
        <v>1805</v>
      </c>
      <c r="K67" s="26">
        <f t="shared" ref="K67" si="110">IFERROR(J67/J69,"-")</f>
        <v>0.60631508229761499</v>
      </c>
      <c r="L67" s="123">
        <f t="shared" si="4"/>
        <v>37187.95235457064</v>
      </c>
      <c r="M67" s="86">
        <f t="shared" si="106"/>
        <v>7.4955358996719401E-2</v>
      </c>
      <c r="P67" s="104">
        <v>64</v>
      </c>
      <c r="Q67" s="43" t="s">
        <v>46</v>
      </c>
      <c r="R67" s="105">
        <f>'市区町村別_在宅(医科)'!BO70</f>
        <v>10465</v>
      </c>
    </row>
    <row r="68" spans="2:18" s="16" customFormat="1" ht="23.25" customHeight="1">
      <c r="B68" s="226"/>
      <c r="C68" s="286"/>
      <c r="D68" s="290"/>
      <c r="E68" s="115">
        <v>5</v>
      </c>
      <c r="F68" s="118" t="s">
        <v>233</v>
      </c>
      <c r="G68" s="31" t="s">
        <v>200</v>
      </c>
      <c r="H68" s="136">
        <v>65721357</v>
      </c>
      <c r="I68" s="41">
        <f t="shared" ref="I68" si="111">IFERROR(H68/H69,"-")</f>
        <v>7.8077895205970096E-2</v>
      </c>
      <c r="J68" s="124">
        <v>1228</v>
      </c>
      <c r="K68" s="41">
        <f t="shared" ref="K68" si="112">IFERROR(J68/J69,"-")</f>
        <v>0.41249580114208934</v>
      </c>
      <c r="L68" s="124">
        <f t="shared" si="4"/>
        <v>53519.020358306188</v>
      </c>
      <c r="M68" s="87">
        <f t="shared" si="106"/>
        <v>5.0994560026576971E-2</v>
      </c>
      <c r="P68" s="104">
        <v>65</v>
      </c>
      <c r="Q68" s="43" t="s">
        <v>11</v>
      </c>
      <c r="R68" s="105">
        <f>'市区町村別_在宅(医科)'!BO71</f>
        <v>5213</v>
      </c>
    </row>
    <row r="69" spans="2:18" s="16" customFormat="1" ht="23.25" customHeight="1">
      <c r="B69" s="227"/>
      <c r="C69" s="287"/>
      <c r="D69" s="291"/>
      <c r="E69" s="126" t="s">
        <v>107</v>
      </c>
      <c r="F69" s="129"/>
      <c r="G69" s="132"/>
      <c r="H69" s="137">
        <v>841740890</v>
      </c>
      <c r="I69" s="27" t="s">
        <v>301</v>
      </c>
      <c r="J69" s="164">
        <v>2977</v>
      </c>
      <c r="K69" s="27" t="s">
        <v>105</v>
      </c>
      <c r="L69" s="164">
        <f t="shared" si="4"/>
        <v>282748.0315754115</v>
      </c>
      <c r="M69" s="88">
        <f t="shared" si="106"/>
        <v>0.12362443420123749</v>
      </c>
      <c r="P69" s="104">
        <v>66</v>
      </c>
      <c r="Q69" s="43" t="s">
        <v>6</v>
      </c>
      <c r="R69" s="105">
        <f>'市区町村別_在宅(医科)'!BO72</f>
        <v>5354</v>
      </c>
    </row>
    <row r="70" spans="2:18" s="16" customFormat="1" ht="23.25" customHeight="1">
      <c r="B70" s="251">
        <v>12</v>
      </c>
      <c r="C70" s="285" t="s">
        <v>89</v>
      </c>
      <c r="D70" s="289">
        <f>VLOOKUP(C70,'市区町村別_在宅(医科)'!$C$7:$BO$80,65,0)</f>
        <v>12454</v>
      </c>
      <c r="E70" s="113">
        <v>1</v>
      </c>
      <c r="F70" s="116" t="s">
        <v>230</v>
      </c>
      <c r="G70" s="119" t="s">
        <v>196</v>
      </c>
      <c r="H70" s="204">
        <v>85735384</v>
      </c>
      <c r="I70" s="25">
        <f t="shared" ref="I70" si="113">IFERROR(H70/H75,"-")</f>
        <v>0.14046392420581921</v>
      </c>
      <c r="J70" s="122">
        <v>904</v>
      </c>
      <c r="K70" s="25">
        <f t="shared" ref="K70" si="114">IFERROR(J70/J75,"-")</f>
        <v>0.5033407572383074</v>
      </c>
      <c r="L70" s="122">
        <f t="shared" si="4"/>
        <v>94840.026548672569</v>
      </c>
      <c r="M70" s="89">
        <f>IFERROR(J70/$R$15,0)</f>
        <v>7.2587120603822067E-2</v>
      </c>
      <c r="P70" s="104">
        <v>67</v>
      </c>
      <c r="Q70" s="43" t="s">
        <v>7</v>
      </c>
      <c r="R70" s="105">
        <f>'市区町村別_在宅(医科)'!BO73</f>
        <v>2281</v>
      </c>
    </row>
    <row r="71" spans="2:18" s="16" customFormat="1" ht="23.25" customHeight="1">
      <c r="B71" s="226"/>
      <c r="C71" s="286"/>
      <c r="D71" s="290"/>
      <c r="E71" s="114">
        <v>2</v>
      </c>
      <c r="F71" s="117" t="s">
        <v>231</v>
      </c>
      <c r="G71" s="29" t="s">
        <v>195</v>
      </c>
      <c r="H71" s="135">
        <v>82334524</v>
      </c>
      <c r="I71" s="26">
        <f t="shared" ref="I71" si="115">IFERROR(H71/H75,"-")</f>
        <v>0.13489215069775862</v>
      </c>
      <c r="J71" s="123">
        <v>1277</v>
      </c>
      <c r="K71" s="26">
        <f t="shared" ref="K71" si="116">IFERROR(J71/J75,"-")</f>
        <v>0.71102449888641428</v>
      </c>
      <c r="L71" s="123">
        <f t="shared" si="4"/>
        <v>64474.960062646831</v>
      </c>
      <c r="M71" s="86">
        <f t="shared" ref="M71:M75" si="117">IFERROR(J71/$R$15,0)</f>
        <v>0.10253733740163803</v>
      </c>
      <c r="P71" s="104">
        <v>68</v>
      </c>
      <c r="Q71" s="43" t="s">
        <v>47</v>
      </c>
      <c r="R71" s="105">
        <f>'市区町村別_在宅(医科)'!BO74</f>
        <v>3064</v>
      </c>
    </row>
    <row r="72" spans="2:18" s="16" customFormat="1" ht="23.25" customHeight="1">
      <c r="B72" s="226"/>
      <c r="C72" s="286"/>
      <c r="D72" s="290"/>
      <c r="E72" s="114">
        <v>3</v>
      </c>
      <c r="F72" s="117" t="s">
        <v>232</v>
      </c>
      <c r="G72" s="30" t="s">
        <v>197</v>
      </c>
      <c r="H72" s="135">
        <v>50697538</v>
      </c>
      <c r="I72" s="26">
        <f t="shared" ref="I72" si="118">IFERROR(H72/H75,"-")</f>
        <v>8.3059931650316499E-2</v>
      </c>
      <c r="J72" s="123">
        <v>1099</v>
      </c>
      <c r="K72" s="26">
        <f t="shared" ref="K72" si="119">IFERROR(J72/J75,"-")</f>
        <v>0.61191536748329622</v>
      </c>
      <c r="L72" s="123">
        <f t="shared" si="4"/>
        <v>46130.607825295723</v>
      </c>
      <c r="M72" s="86">
        <f t="shared" si="117"/>
        <v>8.824474064557572E-2</v>
      </c>
      <c r="P72" s="104">
        <v>69</v>
      </c>
      <c r="Q72" s="43" t="s">
        <v>48</v>
      </c>
      <c r="R72" s="105">
        <f>'市区町村別_在宅(医科)'!BO75</f>
        <v>7345</v>
      </c>
    </row>
    <row r="73" spans="2:18" s="16" customFormat="1" ht="23.25" customHeight="1">
      <c r="B73" s="226"/>
      <c r="C73" s="286"/>
      <c r="D73" s="290"/>
      <c r="E73" s="114">
        <v>4</v>
      </c>
      <c r="F73" s="117" t="s">
        <v>233</v>
      </c>
      <c r="G73" s="30" t="s">
        <v>200</v>
      </c>
      <c r="H73" s="135">
        <v>39116327</v>
      </c>
      <c r="I73" s="26">
        <f t="shared" ref="I73" si="120">IFERROR(H73/H75,"-")</f>
        <v>6.4085941353432777E-2</v>
      </c>
      <c r="J73" s="123">
        <v>685</v>
      </c>
      <c r="K73" s="26">
        <f t="shared" ref="K73" si="121">IFERROR(J73/J75,"-")</f>
        <v>0.38140311804008908</v>
      </c>
      <c r="L73" s="123">
        <f t="shared" si="4"/>
        <v>57104.12700729927</v>
      </c>
      <c r="M73" s="86">
        <f t="shared" si="117"/>
        <v>5.5002408864621807E-2</v>
      </c>
      <c r="P73" s="104">
        <v>70</v>
      </c>
      <c r="Q73" s="43" t="s">
        <v>49</v>
      </c>
      <c r="R73" s="105">
        <f>'市区町村別_在宅(医科)'!BO76</f>
        <v>1234</v>
      </c>
    </row>
    <row r="74" spans="2:18" s="16" customFormat="1" ht="23.25" customHeight="1">
      <c r="B74" s="226"/>
      <c r="C74" s="286"/>
      <c r="D74" s="290"/>
      <c r="E74" s="115">
        <v>5</v>
      </c>
      <c r="F74" s="118" t="s">
        <v>234</v>
      </c>
      <c r="G74" s="31" t="s">
        <v>199</v>
      </c>
      <c r="H74" s="136">
        <v>38989754</v>
      </c>
      <c r="I74" s="41">
        <f t="shared" ref="I74" si="122">IFERROR(H74/H75,"-")</f>
        <v>6.3878571426933081E-2</v>
      </c>
      <c r="J74" s="124">
        <v>703</v>
      </c>
      <c r="K74" s="41">
        <f t="shared" ref="K74" si="123">IFERROR(J74/J75,"-")</f>
        <v>0.39142538975501112</v>
      </c>
      <c r="L74" s="124">
        <f t="shared" ref="L74:L137" si="124">IFERROR(H74/J74,"-")</f>
        <v>55461.954480796587</v>
      </c>
      <c r="M74" s="87">
        <f t="shared" si="117"/>
        <v>5.6447727637706759E-2</v>
      </c>
      <c r="P74" s="104">
        <v>71</v>
      </c>
      <c r="Q74" s="43" t="s">
        <v>50</v>
      </c>
      <c r="R74" s="105">
        <f>'市区町村別_在宅(医科)'!BO77</f>
        <v>3744</v>
      </c>
    </row>
    <row r="75" spans="2:18" s="16" customFormat="1" ht="23.25" customHeight="1">
      <c r="B75" s="227"/>
      <c r="C75" s="287"/>
      <c r="D75" s="291"/>
      <c r="E75" s="126" t="s">
        <v>107</v>
      </c>
      <c r="F75" s="129"/>
      <c r="G75" s="132"/>
      <c r="H75" s="137">
        <v>610372980</v>
      </c>
      <c r="I75" s="27" t="s">
        <v>301</v>
      </c>
      <c r="J75" s="164">
        <v>1796</v>
      </c>
      <c r="K75" s="27" t="s">
        <v>105</v>
      </c>
      <c r="L75" s="164">
        <f t="shared" si="124"/>
        <v>339851.32516703784</v>
      </c>
      <c r="M75" s="88">
        <f t="shared" si="117"/>
        <v>0.14421069535892084</v>
      </c>
      <c r="P75" s="104">
        <v>72</v>
      </c>
      <c r="Q75" s="43" t="s">
        <v>28</v>
      </c>
      <c r="R75" s="105">
        <f>'市区町村別_在宅(医科)'!BO78</f>
        <v>2331</v>
      </c>
    </row>
    <row r="76" spans="2:18" s="16" customFormat="1" ht="23.25" customHeight="1">
      <c r="B76" s="251">
        <v>13</v>
      </c>
      <c r="C76" s="285" t="s">
        <v>90</v>
      </c>
      <c r="D76" s="289">
        <f>VLOOKUP(C76,'市区町村別_在宅(医科)'!$C$7:$BO$80,65,0)</f>
        <v>21368</v>
      </c>
      <c r="E76" s="113">
        <v>1</v>
      </c>
      <c r="F76" s="116" t="s">
        <v>231</v>
      </c>
      <c r="G76" s="119" t="s">
        <v>195</v>
      </c>
      <c r="H76" s="204">
        <v>116523650</v>
      </c>
      <c r="I76" s="25">
        <f t="shared" ref="I76" si="125">IFERROR(H76/H81,"-")</f>
        <v>0.13877179376575455</v>
      </c>
      <c r="J76" s="122">
        <v>1863</v>
      </c>
      <c r="K76" s="25">
        <f t="shared" ref="K76" si="126">IFERROR(J76/J81,"-")</f>
        <v>0.69102373887240354</v>
      </c>
      <c r="L76" s="122">
        <f t="shared" si="124"/>
        <v>62546.242619431025</v>
      </c>
      <c r="M76" s="89">
        <f>IFERROR(J76/$R$16,0)</f>
        <v>8.7186447023586675E-2</v>
      </c>
      <c r="P76" s="104">
        <v>73</v>
      </c>
      <c r="Q76" s="43" t="s">
        <v>29</v>
      </c>
      <c r="R76" s="105">
        <f>'市区町村別_在宅(医科)'!BO79</f>
        <v>3173</v>
      </c>
    </row>
    <row r="77" spans="2:18" s="16" customFormat="1" ht="23.25" customHeight="1">
      <c r="B77" s="226"/>
      <c r="C77" s="286"/>
      <c r="D77" s="290"/>
      <c r="E77" s="114">
        <v>2</v>
      </c>
      <c r="F77" s="117" t="s">
        <v>230</v>
      </c>
      <c r="G77" s="29" t="s">
        <v>196</v>
      </c>
      <c r="H77" s="135">
        <v>112767343</v>
      </c>
      <c r="I77" s="26">
        <f t="shared" ref="I77" si="127">IFERROR(H77/H81,"-")</f>
        <v>0.13429828593858933</v>
      </c>
      <c r="J77" s="123">
        <v>1272</v>
      </c>
      <c r="K77" s="26">
        <f t="shared" ref="K77" si="128">IFERROR(J77/J81,"-")</f>
        <v>0.47181008902077154</v>
      </c>
      <c r="L77" s="123">
        <f t="shared" si="124"/>
        <v>88653.571540880497</v>
      </c>
      <c r="M77" s="86">
        <f t="shared" ref="M77:M81" si="129">IFERROR(J77/$R$16,0)</f>
        <v>5.95282665668289E-2</v>
      </c>
      <c r="P77" s="104">
        <v>74</v>
      </c>
      <c r="Q77" s="43" t="s">
        <v>30</v>
      </c>
      <c r="R77" s="105">
        <f>'市区町村別_在宅(医科)'!BO80</f>
        <v>1448</v>
      </c>
    </row>
    <row r="78" spans="2:18" s="16" customFormat="1" ht="23.25" customHeight="1">
      <c r="B78" s="226"/>
      <c r="C78" s="286"/>
      <c r="D78" s="290"/>
      <c r="E78" s="114">
        <v>3</v>
      </c>
      <c r="F78" s="117" t="s">
        <v>232</v>
      </c>
      <c r="G78" s="30" t="s">
        <v>197</v>
      </c>
      <c r="H78" s="135">
        <v>70818990</v>
      </c>
      <c r="I78" s="26">
        <f t="shared" ref="I78" si="130">IFERROR(H78/H81,"-")</f>
        <v>8.4340631923039089E-2</v>
      </c>
      <c r="J78" s="123">
        <v>1623</v>
      </c>
      <c r="K78" s="26">
        <f t="shared" ref="K78" si="131">IFERROR(J78/J81,"-")</f>
        <v>0.60200296735905046</v>
      </c>
      <c r="L78" s="123">
        <f t="shared" si="124"/>
        <v>43634.621072088725</v>
      </c>
      <c r="M78" s="86">
        <f t="shared" si="129"/>
        <v>7.5954698614751029E-2</v>
      </c>
      <c r="P78" s="94"/>
      <c r="Q78" s="43" t="s">
        <v>130</v>
      </c>
      <c r="R78" s="105">
        <v>1366377</v>
      </c>
    </row>
    <row r="79" spans="2:18" s="16" customFormat="1" ht="23.25" customHeight="1">
      <c r="B79" s="226"/>
      <c r="C79" s="286"/>
      <c r="D79" s="290"/>
      <c r="E79" s="114">
        <v>4</v>
      </c>
      <c r="F79" s="117" t="s">
        <v>233</v>
      </c>
      <c r="G79" s="30" t="s">
        <v>200</v>
      </c>
      <c r="H79" s="135">
        <v>60397885</v>
      </c>
      <c r="I79" s="26">
        <f t="shared" ref="I79" si="132">IFERROR(H79/H81,"-")</f>
        <v>7.1929800011480582E-2</v>
      </c>
      <c r="J79" s="123">
        <v>988</v>
      </c>
      <c r="K79" s="26">
        <f t="shared" ref="K79" si="133">IFERROR(J79/J81,"-")</f>
        <v>0.36646884272997032</v>
      </c>
      <c r="L79" s="123">
        <f t="shared" si="124"/>
        <v>61131.462550607284</v>
      </c>
      <c r="M79" s="86">
        <f t="shared" si="129"/>
        <v>4.623736428304006E-2</v>
      </c>
      <c r="P79" s="42"/>
      <c r="Q79" s="42"/>
      <c r="R79" s="42"/>
    </row>
    <row r="80" spans="2:18" s="16" customFormat="1" ht="23.25" customHeight="1">
      <c r="B80" s="226"/>
      <c r="C80" s="286"/>
      <c r="D80" s="290"/>
      <c r="E80" s="115">
        <v>5</v>
      </c>
      <c r="F80" s="118" t="s">
        <v>238</v>
      </c>
      <c r="G80" s="31" t="s">
        <v>198</v>
      </c>
      <c r="H80" s="136">
        <v>56673400</v>
      </c>
      <c r="I80" s="41">
        <f t="shared" ref="I80" si="134">IFERROR(H80/H81,"-")</f>
        <v>6.7494190036135271E-2</v>
      </c>
      <c r="J80" s="124">
        <v>660</v>
      </c>
      <c r="K80" s="41">
        <f t="shared" ref="K80" si="135">IFERROR(J80/J81,"-")</f>
        <v>0.24480712166172106</v>
      </c>
      <c r="L80" s="124">
        <f t="shared" si="124"/>
        <v>85868.787878787873</v>
      </c>
      <c r="M80" s="87">
        <f t="shared" si="129"/>
        <v>3.0887308124298015E-2</v>
      </c>
      <c r="P80" s="42"/>
      <c r="Q80" s="42"/>
      <c r="R80" s="42"/>
    </row>
    <row r="81" spans="2:18" s="16" customFormat="1" ht="23.25" customHeight="1">
      <c r="B81" s="227"/>
      <c r="C81" s="287"/>
      <c r="D81" s="291"/>
      <c r="E81" s="126" t="s">
        <v>107</v>
      </c>
      <c r="F81" s="129"/>
      <c r="G81" s="132"/>
      <c r="H81" s="137">
        <v>839678200</v>
      </c>
      <c r="I81" s="27" t="s">
        <v>301</v>
      </c>
      <c r="J81" s="164">
        <v>2696</v>
      </c>
      <c r="K81" s="27" t="s">
        <v>105</v>
      </c>
      <c r="L81" s="164">
        <f t="shared" si="124"/>
        <v>311453.33827893174</v>
      </c>
      <c r="M81" s="88">
        <f t="shared" si="129"/>
        <v>0.12616997379258704</v>
      </c>
      <c r="P81" s="42"/>
      <c r="Q81" s="42"/>
      <c r="R81" s="42"/>
    </row>
    <row r="82" spans="2:18" s="16" customFormat="1" ht="23.25" customHeight="1">
      <c r="B82" s="251">
        <v>14</v>
      </c>
      <c r="C82" s="285" t="s">
        <v>91</v>
      </c>
      <c r="D82" s="289">
        <f>VLOOKUP(C82,'市区町村別_在宅(医科)'!$C$7:$BO$80,65,0)</f>
        <v>16265</v>
      </c>
      <c r="E82" s="113">
        <v>1</v>
      </c>
      <c r="F82" s="116" t="s">
        <v>230</v>
      </c>
      <c r="G82" s="119" t="s">
        <v>196</v>
      </c>
      <c r="H82" s="204">
        <v>121588138</v>
      </c>
      <c r="I82" s="25">
        <f t="shared" ref="I82" si="136">IFERROR(H82/H87,"-")</f>
        <v>0.16295992017187086</v>
      </c>
      <c r="J82" s="122">
        <v>1198</v>
      </c>
      <c r="K82" s="25">
        <f t="shared" ref="K82" si="137">IFERROR(J82/J87,"-")</f>
        <v>0.53988283010365035</v>
      </c>
      <c r="L82" s="122">
        <f t="shared" si="124"/>
        <v>101492.60267111853</v>
      </c>
      <c r="M82" s="89">
        <f>IFERROR(J82/$R$17,0)</f>
        <v>7.3655087611435605E-2</v>
      </c>
      <c r="P82" s="42"/>
      <c r="Q82" s="42"/>
      <c r="R82" s="42"/>
    </row>
    <row r="83" spans="2:18" s="16" customFormat="1" ht="23.25" customHeight="1">
      <c r="B83" s="226"/>
      <c r="C83" s="286"/>
      <c r="D83" s="290"/>
      <c r="E83" s="114">
        <v>2</v>
      </c>
      <c r="F83" s="117" t="s">
        <v>231</v>
      </c>
      <c r="G83" s="29" t="s">
        <v>195</v>
      </c>
      <c r="H83" s="135">
        <v>107598034</v>
      </c>
      <c r="I83" s="26">
        <f t="shared" ref="I83" si="138">IFERROR(H83/H87,"-")</f>
        <v>0.14420952010376414</v>
      </c>
      <c r="J83" s="123">
        <v>1555</v>
      </c>
      <c r="K83" s="26">
        <f t="shared" ref="K83" si="139">IFERROR(J83/J87,"-")</f>
        <v>0.70076611086074814</v>
      </c>
      <c r="L83" s="123">
        <f t="shared" si="124"/>
        <v>69194.877170418011</v>
      </c>
      <c r="M83" s="86">
        <f t="shared" ref="M83:M87" si="140">IFERROR(J83/$R$17,0)</f>
        <v>9.5604057792806646E-2</v>
      </c>
      <c r="P83" s="42"/>
      <c r="Q83" s="42"/>
      <c r="R83" s="42"/>
    </row>
    <row r="84" spans="2:18" s="16" customFormat="1" ht="23.25" customHeight="1">
      <c r="B84" s="226"/>
      <c r="C84" s="286"/>
      <c r="D84" s="290"/>
      <c r="E84" s="114">
        <v>3</v>
      </c>
      <c r="F84" s="117" t="s">
        <v>232</v>
      </c>
      <c r="G84" s="30" t="s">
        <v>197</v>
      </c>
      <c r="H84" s="135">
        <v>59855762</v>
      </c>
      <c r="I84" s="26">
        <f t="shared" ref="I84" si="141">IFERROR(H84/H87,"-")</f>
        <v>8.0222383184669718E-2</v>
      </c>
      <c r="J84" s="123">
        <v>1388</v>
      </c>
      <c r="K84" s="26">
        <f t="shared" ref="K84" si="142">IFERROR(J84/J87,"-")</f>
        <v>0.62550698512843628</v>
      </c>
      <c r="L84" s="123">
        <f t="shared" si="124"/>
        <v>43123.747838616713</v>
      </c>
      <c r="M84" s="86">
        <f t="shared" si="140"/>
        <v>8.5336612357823541E-2</v>
      </c>
      <c r="P84" s="42"/>
      <c r="Q84" s="42"/>
      <c r="R84" s="42"/>
    </row>
    <row r="85" spans="2:18" s="16" customFormat="1" ht="23.25" customHeight="1">
      <c r="B85" s="226"/>
      <c r="C85" s="286"/>
      <c r="D85" s="290"/>
      <c r="E85" s="114">
        <v>4</v>
      </c>
      <c r="F85" s="117" t="s">
        <v>233</v>
      </c>
      <c r="G85" s="30" t="s">
        <v>200</v>
      </c>
      <c r="H85" s="135">
        <v>55577315</v>
      </c>
      <c r="I85" s="26">
        <f t="shared" ref="I85" si="143">IFERROR(H85/H87,"-")</f>
        <v>7.4488144688644883E-2</v>
      </c>
      <c r="J85" s="123">
        <v>1000</v>
      </c>
      <c r="K85" s="26">
        <f t="shared" ref="K85" si="144">IFERROR(J85/J87,"-")</f>
        <v>0.45065344749887337</v>
      </c>
      <c r="L85" s="123">
        <f t="shared" si="124"/>
        <v>55577.315000000002</v>
      </c>
      <c r="M85" s="86">
        <f t="shared" si="140"/>
        <v>6.1481709191515521E-2</v>
      </c>
      <c r="P85" s="42"/>
      <c r="Q85" s="42"/>
      <c r="R85" s="42"/>
    </row>
    <row r="86" spans="2:18" s="16" customFormat="1" ht="23.25" customHeight="1">
      <c r="B86" s="226"/>
      <c r="C86" s="286"/>
      <c r="D86" s="290"/>
      <c r="E86" s="115">
        <v>5</v>
      </c>
      <c r="F86" s="118" t="s">
        <v>234</v>
      </c>
      <c r="G86" s="31" t="s">
        <v>199</v>
      </c>
      <c r="H86" s="136">
        <v>43727891</v>
      </c>
      <c r="I86" s="41">
        <f t="shared" ref="I86" si="145">IFERROR(H86/H87,"-")</f>
        <v>5.8606815959664341E-2</v>
      </c>
      <c r="J86" s="124">
        <v>894</v>
      </c>
      <c r="K86" s="41">
        <f t="shared" ref="K86" si="146">IFERROR(J86/J87,"-")</f>
        <v>0.40288418206399279</v>
      </c>
      <c r="L86" s="124">
        <f t="shared" si="124"/>
        <v>48912.629753914989</v>
      </c>
      <c r="M86" s="87">
        <f t="shared" si="140"/>
        <v>5.496464801721488E-2</v>
      </c>
      <c r="P86" s="42"/>
      <c r="Q86" s="42"/>
      <c r="R86" s="42"/>
    </row>
    <row r="87" spans="2:18" s="16" customFormat="1" ht="23.25" customHeight="1">
      <c r="B87" s="227"/>
      <c r="C87" s="287"/>
      <c r="D87" s="291"/>
      <c r="E87" s="126" t="s">
        <v>107</v>
      </c>
      <c r="F87" s="129"/>
      <c r="G87" s="132"/>
      <c r="H87" s="137">
        <v>746122960</v>
      </c>
      <c r="I87" s="27" t="s">
        <v>301</v>
      </c>
      <c r="J87" s="164">
        <v>2219</v>
      </c>
      <c r="K87" s="27" t="s">
        <v>105</v>
      </c>
      <c r="L87" s="164">
        <f t="shared" si="124"/>
        <v>336242.88418206398</v>
      </c>
      <c r="M87" s="88">
        <f t="shared" si="140"/>
        <v>0.13642791269597296</v>
      </c>
      <c r="P87" s="42"/>
      <c r="Q87" s="42"/>
      <c r="R87" s="42"/>
    </row>
    <row r="88" spans="2:18" s="16" customFormat="1" ht="23.25" customHeight="1">
      <c r="B88" s="251">
        <v>15</v>
      </c>
      <c r="C88" s="285" t="s">
        <v>92</v>
      </c>
      <c r="D88" s="289">
        <f>VLOOKUP(C88,'市区町村別_在宅(医科)'!$C$7:$BO$80,65,0)</f>
        <v>26539</v>
      </c>
      <c r="E88" s="113">
        <v>1</v>
      </c>
      <c r="F88" s="116" t="s">
        <v>231</v>
      </c>
      <c r="G88" s="119" t="s">
        <v>195</v>
      </c>
      <c r="H88" s="204">
        <v>157233964</v>
      </c>
      <c r="I88" s="25">
        <f t="shared" ref="I88" si="147">IFERROR(H88/H93,"-")</f>
        <v>0.15565192561068925</v>
      </c>
      <c r="J88" s="122">
        <v>2284</v>
      </c>
      <c r="K88" s="25">
        <f t="shared" ref="K88" si="148">IFERROR(J88/J93,"-")</f>
        <v>0.68919734459867232</v>
      </c>
      <c r="L88" s="122">
        <f t="shared" si="124"/>
        <v>68841.490367775827</v>
      </c>
      <c r="M88" s="89">
        <f>IFERROR(J88/$R$18,0)</f>
        <v>8.6062021929989824E-2</v>
      </c>
      <c r="P88" s="42"/>
      <c r="Q88" s="42"/>
      <c r="R88" s="42"/>
    </row>
    <row r="89" spans="2:18" s="16" customFormat="1" ht="23.25" customHeight="1">
      <c r="B89" s="226"/>
      <c r="C89" s="286"/>
      <c r="D89" s="290"/>
      <c r="E89" s="114">
        <v>2</v>
      </c>
      <c r="F89" s="117" t="s">
        <v>230</v>
      </c>
      <c r="G89" s="29" t="s">
        <v>196</v>
      </c>
      <c r="H89" s="135">
        <v>144927960</v>
      </c>
      <c r="I89" s="26">
        <f t="shared" ref="I89" si="149">IFERROR(H89/H93,"-")</f>
        <v>0.14346974072872032</v>
      </c>
      <c r="J89" s="123">
        <v>1514</v>
      </c>
      <c r="K89" s="26">
        <f t="shared" ref="K89" si="150">IFERROR(J89/J93,"-")</f>
        <v>0.45684972842486421</v>
      </c>
      <c r="L89" s="123">
        <f t="shared" si="124"/>
        <v>95725.204755614264</v>
      </c>
      <c r="M89" s="86">
        <f t="shared" ref="M89:M93" si="151">IFERROR(J89/$R$18,0)</f>
        <v>5.7048117864275216E-2</v>
      </c>
      <c r="P89" s="42"/>
      <c r="Q89" s="42"/>
      <c r="R89" s="42"/>
    </row>
    <row r="90" spans="2:18" s="16" customFormat="1" ht="23.25" customHeight="1">
      <c r="B90" s="226"/>
      <c r="C90" s="286"/>
      <c r="D90" s="290"/>
      <c r="E90" s="114">
        <v>3</v>
      </c>
      <c r="F90" s="117" t="s">
        <v>232</v>
      </c>
      <c r="G90" s="30" t="s">
        <v>197</v>
      </c>
      <c r="H90" s="135">
        <v>90386070</v>
      </c>
      <c r="I90" s="26">
        <f t="shared" ref="I90" si="152">IFERROR(H90/H93,"-")</f>
        <v>8.9476633966199245E-2</v>
      </c>
      <c r="J90" s="123">
        <v>2014</v>
      </c>
      <c r="K90" s="26">
        <f t="shared" ref="K90" si="153">IFERROR(J90/J93,"-")</f>
        <v>0.60772480386240191</v>
      </c>
      <c r="L90" s="123">
        <f t="shared" si="124"/>
        <v>44878.882820258194</v>
      </c>
      <c r="M90" s="86">
        <f t="shared" si="151"/>
        <v>7.5888315309544443E-2</v>
      </c>
      <c r="P90" s="42"/>
      <c r="Q90" s="42"/>
      <c r="R90" s="42"/>
    </row>
    <row r="91" spans="2:18" s="16" customFormat="1" ht="23.25" customHeight="1">
      <c r="B91" s="226"/>
      <c r="C91" s="286"/>
      <c r="D91" s="290"/>
      <c r="E91" s="114">
        <v>4</v>
      </c>
      <c r="F91" s="117" t="s">
        <v>233</v>
      </c>
      <c r="G91" s="30" t="s">
        <v>200</v>
      </c>
      <c r="H91" s="135">
        <v>79194240</v>
      </c>
      <c r="I91" s="26">
        <f t="shared" ref="I91" si="154">IFERROR(H91/H93,"-")</f>
        <v>7.8397412618021065E-2</v>
      </c>
      <c r="J91" s="123">
        <v>1327</v>
      </c>
      <c r="K91" s="26">
        <f t="shared" ref="K91" si="155">IFERROR(J91/J93,"-")</f>
        <v>0.40042245021122508</v>
      </c>
      <c r="L91" s="123">
        <f t="shared" si="124"/>
        <v>59679.155990957042</v>
      </c>
      <c r="M91" s="86">
        <f t="shared" si="151"/>
        <v>5.0001884019744529E-2</v>
      </c>
      <c r="P91" s="42"/>
      <c r="Q91" s="42"/>
      <c r="R91" s="42"/>
    </row>
    <row r="92" spans="2:18" s="16" customFormat="1" ht="23.25" customHeight="1">
      <c r="B92" s="226"/>
      <c r="C92" s="286"/>
      <c r="D92" s="290"/>
      <c r="E92" s="115">
        <v>5</v>
      </c>
      <c r="F92" s="118" t="s">
        <v>234</v>
      </c>
      <c r="G92" s="31" t="s">
        <v>199</v>
      </c>
      <c r="H92" s="136">
        <v>67893573</v>
      </c>
      <c r="I92" s="41">
        <f t="shared" ref="I92" si="156">IFERROR(H92/H93,"-")</f>
        <v>6.7210449353295565E-2</v>
      </c>
      <c r="J92" s="124">
        <v>1245</v>
      </c>
      <c r="K92" s="41">
        <f t="shared" ref="K92" si="157">IFERROR(J92/J93,"-")</f>
        <v>0.37567893783946893</v>
      </c>
      <c r="L92" s="124">
        <f t="shared" si="124"/>
        <v>54532.99036144578</v>
      </c>
      <c r="M92" s="87">
        <f t="shared" si="151"/>
        <v>4.6912091638720371E-2</v>
      </c>
      <c r="P92" s="42"/>
      <c r="Q92" s="42"/>
      <c r="R92" s="42"/>
    </row>
    <row r="93" spans="2:18" s="16" customFormat="1" ht="23.25" customHeight="1">
      <c r="B93" s="227"/>
      <c r="C93" s="287"/>
      <c r="D93" s="291"/>
      <c r="E93" s="126" t="s">
        <v>107</v>
      </c>
      <c r="F93" s="129"/>
      <c r="G93" s="132"/>
      <c r="H93" s="137">
        <v>1010163950</v>
      </c>
      <c r="I93" s="27" t="s">
        <v>301</v>
      </c>
      <c r="J93" s="164">
        <v>3314</v>
      </c>
      <c r="K93" s="27" t="s">
        <v>105</v>
      </c>
      <c r="L93" s="164">
        <f t="shared" si="124"/>
        <v>304817.12432106218</v>
      </c>
      <c r="M93" s="88">
        <f t="shared" si="151"/>
        <v>0.12487282866724443</v>
      </c>
      <c r="P93" s="42"/>
      <c r="Q93" s="42"/>
      <c r="R93" s="42"/>
    </row>
    <row r="94" spans="2:18" s="16" customFormat="1" ht="23.25" customHeight="1">
      <c r="B94" s="251">
        <v>16</v>
      </c>
      <c r="C94" s="285" t="s">
        <v>55</v>
      </c>
      <c r="D94" s="289">
        <f>VLOOKUP(C94,'市区町村別_在宅(医科)'!$C$7:$BO$80,65,0)</f>
        <v>17584</v>
      </c>
      <c r="E94" s="113">
        <v>1</v>
      </c>
      <c r="F94" s="116" t="s">
        <v>230</v>
      </c>
      <c r="G94" s="119" t="s">
        <v>196</v>
      </c>
      <c r="H94" s="204">
        <v>131612392</v>
      </c>
      <c r="I94" s="25">
        <f t="shared" ref="I94" si="158">IFERROR(H94/H99,"-")</f>
        <v>0.17488524037387262</v>
      </c>
      <c r="J94" s="122">
        <v>1228</v>
      </c>
      <c r="K94" s="25">
        <f t="shared" ref="K94" si="159">IFERROR(J94/J99,"-")</f>
        <v>0.49756888168557534</v>
      </c>
      <c r="L94" s="122">
        <f t="shared" si="124"/>
        <v>107176.21498371336</v>
      </c>
      <c r="M94" s="89">
        <f>IFERROR(J94/$R$19,0)</f>
        <v>6.9836214740673336E-2</v>
      </c>
      <c r="P94" s="42"/>
      <c r="Q94" s="42"/>
      <c r="R94" s="42"/>
    </row>
    <row r="95" spans="2:18" s="16" customFormat="1" ht="23.25" customHeight="1">
      <c r="B95" s="226"/>
      <c r="C95" s="286"/>
      <c r="D95" s="290"/>
      <c r="E95" s="114">
        <v>2</v>
      </c>
      <c r="F95" s="117" t="s">
        <v>231</v>
      </c>
      <c r="G95" s="29" t="s">
        <v>195</v>
      </c>
      <c r="H95" s="135">
        <v>104388192</v>
      </c>
      <c r="I95" s="26">
        <f t="shared" ref="I95" si="160">IFERROR(H95/H99,"-")</f>
        <v>0.13870999358566455</v>
      </c>
      <c r="J95" s="123">
        <v>1645</v>
      </c>
      <c r="K95" s="26">
        <f t="shared" ref="K95" si="161">IFERROR(J95/J99,"-")</f>
        <v>0.66653160453808757</v>
      </c>
      <c r="L95" s="123">
        <f t="shared" si="124"/>
        <v>63457.867477203647</v>
      </c>
      <c r="M95" s="86">
        <f t="shared" ref="M95:M99" si="162">IFERROR(J95/$R$19,0)</f>
        <v>9.3550955414012732E-2</v>
      </c>
      <c r="P95" s="42"/>
      <c r="Q95" s="42"/>
      <c r="R95" s="42"/>
    </row>
    <row r="96" spans="2:18" s="16" customFormat="1" ht="23.25" customHeight="1">
      <c r="B96" s="226"/>
      <c r="C96" s="286"/>
      <c r="D96" s="290"/>
      <c r="E96" s="114">
        <v>3</v>
      </c>
      <c r="F96" s="117" t="s">
        <v>232</v>
      </c>
      <c r="G96" s="30" t="s">
        <v>197</v>
      </c>
      <c r="H96" s="135">
        <v>69389217</v>
      </c>
      <c r="I96" s="26">
        <f t="shared" ref="I96" si="163">IFERROR(H96/H99,"-")</f>
        <v>9.2203702933989745E-2</v>
      </c>
      <c r="J96" s="123">
        <v>1496</v>
      </c>
      <c r="K96" s="26">
        <f t="shared" ref="K96" si="164">IFERROR(J96/J99,"-")</f>
        <v>0.60615883306320906</v>
      </c>
      <c r="L96" s="123">
        <f t="shared" si="124"/>
        <v>46383.16644385027</v>
      </c>
      <c r="M96" s="86">
        <f t="shared" si="162"/>
        <v>8.507734303912648E-2</v>
      </c>
      <c r="P96" s="42"/>
      <c r="Q96" s="42"/>
      <c r="R96" s="42"/>
    </row>
    <row r="97" spans="2:18" s="16" customFormat="1" ht="23.25" customHeight="1">
      <c r="B97" s="226"/>
      <c r="C97" s="286"/>
      <c r="D97" s="290"/>
      <c r="E97" s="114">
        <v>4</v>
      </c>
      <c r="F97" s="117" t="s">
        <v>234</v>
      </c>
      <c r="G97" s="30" t="s">
        <v>199</v>
      </c>
      <c r="H97" s="135">
        <v>52963124</v>
      </c>
      <c r="I97" s="26">
        <f t="shared" ref="I97" si="165">IFERROR(H97/H99,"-")</f>
        <v>7.0376873567431414E-2</v>
      </c>
      <c r="J97" s="123">
        <v>935</v>
      </c>
      <c r="K97" s="26">
        <f t="shared" ref="K97" si="166">IFERROR(J97/J99,"-")</f>
        <v>0.37884927066450569</v>
      </c>
      <c r="L97" s="123">
        <f t="shared" si="124"/>
        <v>56645.052406417111</v>
      </c>
      <c r="M97" s="86">
        <f t="shared" si="162"/>
        <v>5.3173339399454046E-2</v>
      </c>
      <c r="P97" s="42"/>
      <c r="Q97" s="42"/>
      <c r="R97" s="42"/>
    </row>
    <row r="98" spans="2:18" s="16" customFormat="1" ht="23.25" customHeight="1">
      <c r="B98" s="226"/>
      <c r="C98" s="286"/>
      <c r="D98" s="290"/>
      <c r="E98" s="115">
        <v>5</v>
      </c>
      <c r="F98" s="118" t="s">
        <v>239</v>
      </c>
      <c r="G98" s="31" t="s">
        <v>213</v>
      </c>
      <c r="H98" s="136">
        <v>47946446</v>
      </c>
      <c r="I98" s="41">
        <f t="shared" ref="I98" si="167">IFERROR(H98/H99,"-")</f>
        <v>6.3710761626328494E-2</v>
      </c>
      <c r="J98" s="124">
        <v>302</v>
      </c>
      <c r="K98" s="41">
        <f t="shared" ref="K98" si="168">IFERROR(J98/J99,"-")</f>
        <v>0.12236628849270664</v>
      </c>
      <c r="L98" s="124">
        <f t="shared" si="124"/>
        <v>158763.06622516556</v>
      </c>
      <c r="M98" s="87">
        <f t="shared" si="162"/>
        <v>1.7174704276615105E-2</v>
      </c>
      <c r="P98" s="42"/>
      <c r="Q98" s="42"/>
      <c r="R98" s="42"/>
    </row>
    <row r="99" spans="2:18" s="16" customFormat="1" ht="23.25" customHeight="1">
      <c r="B99" s="227"/>
      <c r="C99" s="287"/>
      <c r="D99" s="291"/>
      <c r="E99" s="126" t="s">
        <v>107</v>
      </c>
      <c r="F99" s="129"/>
      <c r="G99" s="132"/>
      <c r="H99" s="137">
        <v>752564320</v>
      </c>
      <c r="I99" s="27" t="s">
        <v>301</v>
      </c>
      <c r="J99" s="164">
        <v>2468</v>
      </c>
      <c r="K99" s="27" t="s">
        <v>105</v>
      </c>
      <c r="L99" s="164">
        <f t="shared" si="124"/>
        <v>304928.81685575366</v>
      </c>
      <c r="M99" s="88">
        <f t="shared" si="162"/>
        <v>0.14035486806187444</v>
      </c>
      <c r="P99" s="42"/>
      <c r="Q99" s="42"/>
      <c r="R99" s="42"/>
    </row>
    <row r="100" spans="2:18" s="16" customFormat="1" ht="23.25" customHeight="1">
      <c r="B100" s="251">
        <v>17</v>
      </c>
      <c r="C100" s="285" t="s">
        <v>93</v>
      </c>
      <c r="D100" s="289">
        <f>VLOOKUP(C100,'市区町村別_在宅(医科)'!$C$7:$BO$80,65,0)</f>
        <v>24918</v>
      </c>
      <c r="E100" s="113">
        <v>1</v>
      </c>
      <c r="F100" s="116" t="s">
        <v>230</v>
      </c>
      <c r="G100" s="119" t="s">
        <v>196</v>
      </c>
      <c r="H100" s="204">
        <v>163936208</v>
      </c>
      <c r="I100" s="25">
        <f t="shared" ref="I100" si="169">IFERROR(H100/H105,"-")</f>
        <v>0.15473234149691004</v>
      </c>
      <c r="J100" s="122">
        <v>1793</v>
      </c>
      <c r="K100" s="25">
        <f t="shared" ref="K100" si="170">IFERROR(J100/J105,"-")</f>
        <v>0.54831804281345564</v>
      </c>
      <c r="L100" s="122">
        <f t="shared" si="124"/>
        <v>91431.237032905745</v>
      </c>
      <c r="M100" s="89">
        <f>IFERROR(J100/$R$20,0)</f>
        <v>7.195601573159964E-2</v>
      </c>
      <c r="P100" s="42"/>
      <c r="Q100" s="42"/>
      <c r="R100" s="42"/>
    </row>
    <row r="101" spans="2:18" s="16" customFormat="1" ht="23.25" customHeight="1">
      <c r="B101" s="226"/>
      <c r="C101" s="286"/>
      <c r="D101" s="290"/>
      <c r="E101" s="114">
        <v>2</v>
      </c>
      <c r="F101" s="117" t="s">
        <v>231</v>
      </c>
      <c r="G101" s="29" t="s">
        <v>195</v>
      </c>
      <c r="H101" s="135">
        <v>156840532</v>
      </c>
      <c r="I101" s="26">
        <f t="shared" ref="I101" si="171">IFERROR(H101/H105,"-")</f>
        <v>0.1480350378604649</v>
      </c>
      <c r="J101" s="123">
        <v>2352</v>
      </c>
      <c r="K101" s="26">
        <f t="shared" ref="K101" si="172">IFERROR(J101/J105,"-")</f>
        <v>0.7192660550458716</v>
      </c>
      <c r="L101" s="123">
        <f t="shared" si="124"/>
        <v>66683.89965986395</v>
      </c>
      <c r="M101" s="86">
        <f t="shared" ref="M101:M105" si="173">IFERROR(J101/$R$20,0)</f>
        <v>9.438959788104985E-2</v>
      </c>
      <c r="P101" s="42"/>
      <c r="Q101" s="42"/>
      <c r="R101" s="42"/>
    </row>
    <row r="102" spans="2:18" s="16" customFormat="1" ht="23.25" customHeight="1">
      <c r="B102" s="226"/>
      <c r="C102" s="286"/>
      <c r="D102" s="290"/>
      <c r="E102" s="114">
        <v>3</v>
      </c>
      <c r="F102" s="117" t="s">
        <v>232</v>
      </c>
      <c r="G102" s="30" t="s">
        <v>197</v>
      </c>
      <c r="H102" s="135">
        <v>83870672</v>
      </c>
      <c r="I102" s="26">
        <f t="shared" ref="I102" si="174">IFERROR(H102/H105,"-")</f>
        <v>7.9161922919916097E-2</v>
      </c>
      <c r="J102" s="123">
        <v>2061</v>
      </c>
      <c r="K102" s="26">
        <f t="shared" ref="K102" si="175">IFERROR(J102/J105,"-")</f>
        <v>0.63027522935779812</v>
      </c>
      <c r="L102" s="123">
        <f t="shared" si="124"/>
        <v>40694.163998059194</v>
      </c>
      <c r="M102" s="86">
        <f t="shared" si="173"/>
        <v>8.2711293041175055E-2</v>
      </c>
      <c r="P102" s="42"/>
      <c r="Q102" s="42"/>
      <c r="R102" s="42"/>
    </row>
    <row r="103" spans="2:18" s="16" customFormat="1" ht="23.25" customHeight="1">
      <c r="B103" s="226"/>
      <c r="C103" s="286"/>
      <c r="D103" s="290"/>
      <c r="E103" s="114">
        <v>4</v>
      </c>
      <c r="F103" s="117" t="s">
        <v>233</v>
      </c>
      <c r="G103" s="30" t="s">
        <v>200</v>
      </c>
      <c r="H103" s="135">
        <v>81461942</v>
      </c>
      <c r="I103" s="26">
        <f t="shared" ref="I103" si="176">IFERROR(H103/H105,"-")</f>
        <v>7.6888426189200859E-2</v>
      </c>
      <c r="J103" s="123">
        <v>1487</v>
      </c>
      <c r="K103" s="26">
        <f t="shared" ref="K103" si="177">IFERROR(J103/J105,"-")</f>
        <v>0.45474006116207949</v>
      </c>
      <c r="L103" s="123">
        <f t="shared" si="124"/>
        <v>54782.745124411565</v>
      </c>
      <c r="M103" s="86">
        <f t="shared" si="173"/>
        <v>5.9675736415442653E-2</v>
      </c>
      <c r="P103" s="42"/>
      <c r="Q103" s="42"/>
      <c r="R103" s="42"/>
    </row>
    <row r="104" spans="2:18" s="16" customFormat="1" ht="23.25" customHeight="1">
      <c r="B104" s="226"/>
      <c r="C104" s="286"/>
      <c r="D104" s="290"/>
      <c r="E104" s="115">
        <v>5</v>
      </c>
      <c r="F104" s="118" t="s">
        <v>234</v>
      </c>
      <c r="G104" s="31" t="s">
        <v>199</v>
      </c>
      <c r="H104" s="136">
        <v>63853477</v>
      </c>
      <c r="I104" s="41">
        <f t="shared" ref="I104" si="178">IFERROR(H104/H105,"-")</f>
        <v>6.0268552807620702E-2</v>
      </c>
      <c r="J104" s="124">
        <v>1238</v>
      </c>
      <c r="K104" s="41">
        <f t="shared" ref="K104" si="179">IFERROR(J104/J105,"-")</f>
        <v>0.37859327217125383</v>
      </c>
      <c r="L104" s="124">
        <f t="shared" si="124"/>
        <v>51577.929725363487</v>
      </c>
      <c r="M104" s="87">
        <f t="shared" si="173"/>
        <v>4.9682960109158035E-2</v>
      </c>
      <c r="P104" s="42"/>
      <c r="Q104" s="42"/>
      <c r="R104" s="42"/>
    </row>
    <row r="105" spans="2:18" s="16" customFormat="1" ht="23.25" customHeight="1">
      <c r="B105" s="227"/>
      <c r="C105" s="287"/>
      <c r="D105" s="291"/>
      <c r="E105" s="126" t="s">
        <v>107</v>
      </c>
      <c r="F105" s="129"/>
      <c r="G105" s="132"/>
      <c r="H105" s="137">
        <v>1059482500</v>
      </c>
      <c r="I105" s="27" t="s">
        <v>301</v>
      </c>
      <c r="J105" s="164">
        <v>3270</v>
      </c>
      <c r="K105" s="27" t="s">
        <v>105</v>
      </c>
      <c r="L105" s="164">
        <f t="shared" si="124"/>
        <v>324000.7645259939</v>
      </c>
      <c r="M105" s="88">
        <f t="shared" si="173"/>
        <v>0.13123043582952082</v>
      </c>
      <c r="P105" s="42"/>
      <c r="Q105" s="42"/>
      <c r="R105" s="42"/>
    </row>
    <row r="106" spans="2:18" s="16" customFormat="1" ht="23.25" customHeight="1">
      <c r="B106" s="251">
        <v>18</v>
      </c>
      <c r="C106" s="285" t="s">
        <v>56</v>
      </c>
      <c r="D106" s="289">
        <f>VLOOKUP(C106,'市区町村別_在宅(医科)'!$C$7:$BO$80,65,0)</f>
        <v>22386</v>
      </c>
      <c r="E106" s="113">
        <v>1</v>
      </c>
      <c r="F106" s="116" t="s">
        <v>230</v>
      </c>
      <c r="G106" s="119" t="s">
        <v>196</v>
      </c>
      <c r="H106" s="204">
        <v>161199471</v>
      </c>
      <c r="I106" s="25">
        <f t="shared" ref="I106" si="180">IFERROR(H106/H111,"-")</f>
        <v>0.1473653323271015</v>
      </c>
      <c r="J106" s="122">
        <v>1574</v>
      </c>
      <c r="K106" s="25">
        <f t="shared" ref="K106" si="181">IFERROR(J106/J111,"-")</f>
        <v>0.50545921644187541</v>
      </c>
      <c r="L106" s="122">
        <f t="shared" si="124"/>
        <v>102413.89517153749</v>
      </c>
      <c r="M106" s="89">
        <f>IFERROR(J106/$R$21,0)</f>
        <v>7.0311802019119088E-2</v>
      </c>
      <c r="P106" s="42"/>
      <c r="Q106" s="42"/>
      <c r="R106" s="42"/>
    </row>
    <row r="107" spans="2:18" s="16" customFormat="1" ht="23.25" customHeight="1">
      <c r="B107" s="226"/>
      <c r="C107" s="286"/>
      <c r="D107" s="290"/>
      <c r="E107" s="114">
        <v>2</v>
      </c>
      <c r="F107" s="117" t="s">
        <v>231</v>
      </c>
      <c r="G107" s="29" t="s">
        <v>195</v>
      </c>
      <c r="H107" s="135">
        <v>154506671</v>
      </c>
      <c r="I107" s="26">
        <f t="shared" ref="I107" si="182">IFERROR(H107/H111,"-")</f>
        <v>0.14124690842607751</v>
      </c>
      <c r="J107" s="123">
        <v>2255</v>
      </c>
      <c r="K107" s="26">
        <f t="shared" ref="K107" si="183">IFERROR(J107/J111,"-")</f>
        <v>0.72414900449582531</v>
      </c>
      <c r="L107" s="123">
        <f t="shared" si="124"/>
        <v>68517.370731707313</v>
      </c>
      <c r="M107" s="86">
        <f t="shared" ref="M107:M111" si="184">IFERROR(J107/$R$21,0)</f>
        <v>0.10073260073260074</v>
      </c>
      <c r="P107" s="42"/>
      <c r="Q107" s="42"/>
      <c r="R107" s="42"/>
    </row>
    <row r="108" spans="2:18" s="16" customFormat="1" ht="23.25" customHeight="1">
      <c r="B108" s="226"/>
      <c r="C108" s="286"/>
      <c r="D108" s="290"/>
      <c r="E108" s="114">
        <v>3</v>
      </c>
      <c r="F108" s="117" t="s">
        <v>232</v>
      </c>
      <c r="G108" s="30" t="s">
        <v>197</v>
      </c>
      <c r="H108" s="135">
        <v>91415101</v>
      </c>
      <c r="I108" s="26">
        <f t="shared" ref="I108" si="185">IFERROR(H108/H111,"-")</f>
        <v>8.3569856991531619E-2</v>
      </c>
      <c r="J108" s="123">
        <v>1948</v>
      </c>
      <c r="K108" s="26">
        <f t="shared" ref="K108" si="186">IFERROR(J108/J111,"-")</f>
        <v>0.62556197816313419</v>
      </c>
      <c r="L108" s="123">
        <f t="shared" si="124"/>
        <v>46927.669917864478</v>
      </c>
      <c r="M108" s="86">
        <f t="shared" si="184"/>
        <v>8.7018672384526041E-2</v>
      </c>
      <c r="P108" s="42"/>
      <c r="Q108" s="42"/>
      <c r="R108" s="42"/>
    </row>
    <row r="109" spans="2:18" s="16" customFormat="1" ht="23.25" customHeight="1">
      <c r="B109" s="226"/>
      <c r="C109" s="286"/>
      <c r="D109" s="290"/>
      <c r="E109" s="114">
        <v>4</v>
      </c>
      <c r="F109" s="117" t="s">
        <v>234</v>
      </c>
      <c r="G109" s="30" t="s">
        <v>199</v>
      </c>
      <c r="H109" s="135">
        <v>74386841</v>
      </c>
      <c r="I109" s="26">
        <f t="shared" ref="I109" si="187">IFERROR(H109/H111,"-")</f>
        <v>6.8002962272303361E-2</v>
      </c>
      <c r="J109" s="123">
        <v>1249</v>
      </c>
      <c r="K109" s="26">
        <f t="shared" ref="K109" si="188">IFERROR(J109/J111,"-")</f>
        <v>0.40109184328837511</v>
      </c>
      <c r="L109" s="123">
        <f t="shared" si="124"/>
        <v>59557.118494795839</v>
      </c>
      <c r="M109" s="86">
        <f t="shared" si="184"/>
        <v>5.5793799696238718E-2</v>
      </c>
      <c r="P109" s="42"/>
      <c r="Q109" s="42"/>
      <c r="R109" s="42"/>
    </row>
    <row r="110" spans="2:18" s="16" customFormat="1" ht="23.25" customHeight="1">
      <c r="B110" s="226"/>
      <c r="C110" s="286"/>
      <c r="D110" s="290"/>
      <c r="E110" s="115">
        <v>5</v>
      </c>
      <c r="F110" s="118" t="s">
        <v>233</v>
      </c>
      <c r="G110" s="31" t="s">
        <v>200</v>
      </c>
      <c r="H110" s="136">
        <v>69673162</v>
      </c>
      <c r="I110" s="41">
        <f t="shared" ref="I110" si="189">IFERROR(H110/H111,"-")</f>
        <v>6.3693811206179327E-2</v>
      </c>
      <c r="J110" s="124">
        <v>1176</v>
      </c>
      <c r="K110" s="41">
        <f t="shared" ref="K110" si="190">IFERROR(J110/J111,"-")</f>
        <v>0.37764932562620424</v>
      </c>
      <c r="L110" s="124">
        <f t="shared" si="124"/>
        <v>59245.886054421768</v>
      </c>
      <c r="M110" s="87">
        <f t="shared" si="184"/>
        <v>5.2532833020637902E-2</v>
      </c>
      <c r="P110" s="42"/>
      <c r="Q110" s="42"/>
      <c r="R110" s="42"/>
    </row>
    <row r="111" spans="2:18" s="16" customFormat="1" ht="23.25" customHeight="1">
      <c r="B111" s="227"/>
      <c r="C111" s="287"/>
      <c r="D111" s="291"/>
      <c r="E111" s="126" t="s">
        <v>107</v>
      </c>
      <c r="F111" s="129"/>
      <c r="G111" s="132"/>
      <c r="H111" s="137">
        <v>1093876480</v>
      </c>
      <c r="I111" s="27" t="s">
        <v>301</v>
      </c>
      <c r="J111" s="164">
        <v>3114</v>
      </c>
      <c r="K111" s="27" t="s">
        <v>105</v>
      </c>
      <c r="L111" s="164">
        <f t="shared" si="124"/>
        <v>351276.96852922288</v>
      </c>
      <c r="M111" s="88">
        <f t="shared" si="184"/>
        <v>0.139104797641383</v>
      </c>
      <c r="P111" s="42"/>
      <c r="Q111" s="42"/>
      <c r="R111" s="42"/>
    </row>
    <row r="112" spans="2:18" s="16" customFormat="1" ht="23.25" customHeight="1">
      <c r="B112" s="251">
        <v>19</v>
      </c>
      <c r="C112" s="285" t="s">
        <v>94</v>
      </c>
      <c r="D112" s="289">
        <f>VLOOKUP(C112,'市区町村別_在宅(医科)'!$C$7:$BO$80,65,0)</f>
        <v>15563</v>
      </c>
      <c r="E112" s="113">
        <v>1</v>
      </c>
      <c r="F112" s="116" t="s">
        <v>230</v>
      </c>
      <c r="G112" s="119" t="s">
        <v>196</v>
      </c>
      <c r="H112" s="204">
        <v>73997495</v>
      </c>
      <c r="I112" s="25">
        <f t="shared" ref="I112" si="191">IFERROR(H112/H117,"-")</f>
        <v>0.14188072527280368</v>
      </c>
      <c r="J112" s="122">
        <v>876</v>
      </c>
      <c r="K112" s="25">
        <f>IFERROR(J112/J117,"-")</f>
        <v>0.46794871794871795</v>
      </c>
      <c r="L112" s="122">
        <f t="shared" si="124"/>
        <v>84472.026255707766</v>
      </c>
      <c r="M112" s="89">
        <f>IFERROR(J112/$R$22,0)</f>
        <v>5.6287348197648267E-2</v>
      </c>
      <c r="P112" s="42"/>
      <c r="Q112" s="42"/>
      <c r="R112" s="42"/>
    </row>
    <row r="113" spans="2:18" s="16" customFormat="1" ht="23.25" customHeight="1">
      <c r="B113" s="226"/>
      <c r="C113" s="286"/>
      <c r="D113" s="290"/>
      <c r="E113" s="114">
        <v>2</v>
      </c>
      <c r="F113" s="117" t="s">
        <v>231</v>
      </c>
      <c r="G113" s="29" t="s">
        <v>195</v>
      </c>
      <c r="H113" s="135">
        <v>72372737</v>
      </c>
      <c r="I113" s="26">
        <f t="shared" ref="I113" si="192">IFERROR(H113/H117,"-")</f>
        <v>0.13876545977046756</v>
      </c>
      <c r="J113" s="123">
        <v>1232</v>
      </c>
      <c r="K113" s="26">
        <f t="shared" ref="K113" si="193">IFERROR(J113/J117,"-")</f>
        <v>0.65811965811965811</v>
      </c>
      <c r="L113" s="123">
        <f t="shared" si="124"/>
        <v>58744.104707792205</v>
      </c>
      <c r="M113" s="86">
        <f t="shared" ref="M113:M117" si="194">IFERROR(J113/$R$22,0)</f>
        <v>7.9162115273404873E-2</v>
      </c>
      <c r="P113" s="42"/>
      <c r="Q113" s="42"/>
      <c r="R113" s="42"/>
    </row>
    <row r="114" spans="2:18" s="16" customFormat="1" ht="23.25" customHeight="1">
      <c r="B114" s="226"/>
      <c r="C114" s="286"/>
      <c r="D114" s="290"/>
      <c r="E114" s="114">
        <v>3</v>
      </c>
      <c r="F114" s="117" t="s">
        <v>232</v>
      </c>
      <c r="G114" s="30" t="s">
        <v>197</v>
      </c>
      <c r="H114" s="135">
        <v>45660632</v>
      </c>
      <c r="I114" s="26">
        <f t="shared" ref="I114" si="195">IFERROR(H114/H117,"-")</f>
        <v>8.7548417477842852E-2</v>
      </c>
      <c r="J114" s="123">
        <v>1080</v>
      </c>
      <c r="K114" s="26">
        <f t="shared" ref="K114" si="196">IFERROR(J114/J117,"-")</f>
        <v>0.57692307692307687</v>
      </c>
      <c r="L114" s="123">
        <f t="shared" si="124"/>
        <v>42278.362962962965</v>
      </c>
      <c r="M114" s="86">
        <f t="shared" si="194"/>
        <v>6.9395360791621147E-2</v>
      </c>
      <c r="P114" s="42"/>
      <c r="Q114" s="42"/>
      <c r="R114" s="42"/>
    </row>
    <row r="115" spans="2:18" s="16" customFormat="1" ht="23.25" customHeight="1">
      <c r="B115" s="226"/>
      <c r="C115" s="286"/>
      <c r="D115" s="290"/>
      <c r="E115" s="114">
        <v>4</v>
      </c>
      <c r="F115" s="117" t="s">
        <v>233</v>
      </c>
      <c r="G115" s="30" t="s">
        <v>200</v>
      </c>
      <c r="H115" s="135">
        <v>38120601</v>
      </c>
      <c r="I115" s="26">
        <f t="shared" ref="I115" si="197">IFERROR(H115/H117,"-")</f>
        <v>7.3091373129795342E-2</v>
      </c>
      <c r="J115" s="123">
        <v>695</v>
      </c>
      <c r="K115" s="26">
        <f t="shared" ref="K115" si="198">IFERROR(J115/J117,"-")</f>
        <v>0.37126068376068377</v>
      </c>
      <c r="L115" s="123">
        <f t="shared" si="124"/>
        <v>54849.785611510793</v>
      </c>
      <c r="M115" s="86">
        <f t="shared" si="194"/>
        <v>4.4657199768682133E-2</v>
      </c>
      <c r="P115" s="42"/>
      <c r="Q115" s="42"/>
      <c r="R115" s="42"/>
    </row>
    <row r="116" spans="2:18" s="16" customFormat="1" ht="23.25" customHeight="1">
      <c r="B116" s="226"/>
      <c r="C116" s="286"/>
      <c r="D116" s="290"/>
      <c r="E116" s="115">
        <v>5</v>
      </c>
      <c r="F116" s="118" t="s">
        <v>234</v>
      </c>
      <c r="G116" s="31" t="s">
        <v>199</v>
      </c>
      <c r="H116" s="136">
        <v>34610543</v>
      </c>
      <c r="I116" s="41">
        <f t="shared" ref="I116" si="199">IFERROR(H116/H117,"-")</f>
        <v>6.6361286188479196E-2</v>
      </c>
      <c r="J116" s="124">
        <v>704</v>
      </c>
      <c r="K116" s="41">
        <f t="shared" ref="K116" si="200">IFERROR(J116/J117,"-")</f>
        <v>0.37606837606837606</v>
      </c>
      <c r="L116" s="124">
        <f t="shared" si="124"/>
        <v>49162.703125</v>
      </c>
      <c r="M116" s="87">
        <f t="shared" si="194"/>
        <v>4.5235494441945641E-2</v>
      </c>
      <c r="P116" s="42"/>
      <c r="Q116" s="42"/>
      <c r="R116" s="42"/>
    </row>
    <row r="117" spans="2:18" s="16" customFormat="1" ht="23.25" customHeight="1">
      <c r="B117" s="227"/>
      <c r="C117" s="287"/>
      <c r="D117" s="291"/>
      <c r="E117" s="126" t="s">
        <v>107</v>
      </c>
      <c r="F117" s="129"/>
      <c r="G117" s="132"/>
      <c r="H117" s="137">
        <v>521547200</v>
      </c>
      <c r="I117" s="27" t="s">
        <v>301</v>
      </c>
      <c r="J117" s="164">
        <v>1872</v>
      </c>
      <c r="K117" s="27" t="s">
        <v>105</v>
      </c>
      <c r="L117" s="164">
        <f t="shared" si="124"/>
        <v>278604.2735042735</v>
      </c>
      <c r="M117" s="88">
        <f t="shared" si="194"/>
        <v>0.12028529203881</v>
      </c>
      <c r="P117" s="42"/>
      <c r="Q117" s="42"/>
      <c r="R117" s="42"/>
    </row>
    <row r="118" spans="2:18" s="16" customFormat="1" ht="23.25" customHeight="1">
      <c r="B118" s="251">
        <v>20</v>
      </c>
      <c r="C118" s="285" t="s">
        <v>95</v>
      </c>
      <c r="D118" s="289">
        <f>VLOOKUP(C118,'市区町村別_在宅(医科)'!$C$7:$BO$80,65,0)</f>
        <v>23794</v>
      </c>
      <c r="E118" s="113">
        <v>1</v>
      </c>
      <c r="F118" s="116" t="s">
        <v>230</v>
      </c>
      <c r="G118" s="119" t="s">
        <v>196</v>
      </c>
      <c r="H118" s="204">
        <v>139441346</v>
      </c>
      <c r="I118" s="25">
        <f t="shared" ref="I118" si="201">IFERROR(H118/H123,"-")</f>
        <v>0.15865246511738826</v>
      </c>
      <c r="J118" s="122">
        <v>1389</v>
      </c>
      <c r="K118" s="25">
        <f t="shared" ref="K118" si="202">IFERROR(J118/J123,"-")</f>
        <v>0.48078920041536866</v>
      </c>
      <c r="L118" s="122">
        <f t="shared" si="124"/>
        <v>100389.73794096473</v>
      </c>
      <c r="M118" s="89">
        <f>IFERROR(J118/$R$23,0)</f>
        <v>5.8376061191897116E-2</v>
      </c>
      <c r="P118" s="42"/>
      <c r="Q118" s="42"/>
      <c r="R118" s="42"/>
    </row>
    <row r="119" spans="2:18" s="16" customFormat="1" ht="23.25" customHeight="1">
      <c r="B119" s="226"/>
      <c r="C119" s="286"/>
      <c r="D119" s="290"/>
      <c r="E119" s="114">
        <v>2</v>
      </c>
      <c r="F119" s="117" t="s">
        <v>231</v>
      </c>
      <c r="G119" s="29" t="s">
        <v>195</v>
      </c>
      <c r="H119" s="135">
        <v>130753485</v>
      </c>
      <c r="I119" s="26">
        <f t="shared" ref="I119" si="203">IFERROR(H119/H123,"-")</f>
        <v>0.14876765975809966</v>
      </c>
      <c r="J119" s="123">
        <v>1899</v>
      </c>
      <c r="K119" s="26">
        <f t="shared" ref="K119" si="204">IFERROR(J119/J123,"-")</f>
        <v>0.65732087227414326</v>
      </c>
      <c r="L119" s="123">
        <f t="shared" si="124"/>
        <v>68853.862559241708</v>
      </c>
      <c r="M119" s="86">
        <f t="shared" ref="M119:M123" si="205">IFERROR(J119/$R$23,0)</f>
        <v>7.9810036143565605E-2</v>
      </c>
      <c r="P119" s="42"/>
      <c r="Q119" s="42"/>
      <c r="R119" s="42"/>
    </row>
    <row r="120" spans="2:18" s="16" customFormat="1" ht="23.25" customHeight="1">
      <c r="B120" s="226"/>
      <c r="C120" s="286"/>
      <c r="D120" s="290"/>
      <c r="E120" s="114">
        <v>3</v>
      </c>
      <c r="F120" s="117" t="s">
        <v>232</v>
      </c>
      <c r="G120" s="30" t="s">
        <v>197</v>
      </c>
      <c r="H120" s="135">
        <v>65334514</v>
      </c>
      <c r="I120" s="26">
        <f t="shared" ref="I120" si="206">IFERROR(H120/H123,"-")</f>
        <v>7.4335783472331912E-2</v>
      </c>
      <c r="J120" s="123">
        <v>1592</v>
      </c>
      <c r="K120" s="26">
        <f t="shared" ref="K120" si="207">IFERROR(J120/J123,"-")</f>
        <v>0.55105572862582208</v>
      </c>
      <c r="L120" s="123">
        <f t="shared" si="124"/>
        <v>41039.267587939699</v>
      </c>
      <c r="M120" s="86">
        <f t="shared" si="205"/>
        <v>6.6907623770698491E-2</v>
      </c>
      <c r="P120" s="42"/>
      <c r="Q120" s="42"/>
      <c r="R120" s="42"/>
    </row>
    <row r="121" spans="2:18" s="16" customFormat="1" ht="23.25" customHeight="1">
      <c r="B121" s="226"/>
      <c r="C121" s="286"/>
      <c r="D121" s="290"/>
      <c r="E121" s="114">
        <v>4</v>
      </c>
      <c r="F121" s="117" t="s">
        <v>238</v>
      </c>
      <c r="G121" s="30" t="s">
        <v>198</v>
      </c>
      <c r="H121" s="135">
        <v>63912126</v>
      </c>
      <c r="I121" s="26">
        <f t="shared" ref="I121" si="208">IFERROR(H121/H123,"-")</f>
        <v>7.2717430171630182E-2</v>
      </c>
      <c r="J121" s="123">
        <v>612</v>
      </c>
      <c r="K121" s="26">
        <f t="shared" ref="K121" si="209">IFERROR(J121/J123,"-")</f>
        <v>0.21183800623052959</v>
      </c>
      <c r="L121" s="123">
        <f t="shared" si="124"/>
        <v>104431.57843137255</v>
      </c>
      <c r="M121" s="86">
        <f t="shared" si="205"/>
        <v>2.5720769942002186E-2</v>
      </c>
      <c r="P121" s="42"/>
      <c r="Q121" s="42"/>
      <c r="R121" s="42"/>
    </row>
    <row r="122" spans="2:18" s="16" customFormat="1" ht="23.25" customHeight="1">
      <c r="B122" s="226"/>
      <c r="C122" s="286"/>
      <c r="D122" s="290"/>
      <c r="E122" s="115">
        <v>5</v>
      </c>
      <c r="F122" s="118" t="s">
        <v>233</v>
      </c>
      <c r="G122" s="31" t="s">
        <v>200</v>
      </c>
      <c r="H122" s="136">
        <v>59849241</v>
      </c>
      <c r="I122" s="41">
        <f t="shared" ref="I122" si="210">IFERROR(H122/H123,"-")</f>
        <v>6.8094793204697426E-2</v>
      </c>
      <c r="J122" s="124">
        <v>1088</v>
      </c>
      <c r="K122" s="41">
        <f t="shared" ref="K122" si="211">IFERROR(J122/J123,"-")</f>
        <v>0.37660089996538593</v>
      </c>
      <c r="L122" s="124">
        <f t="shared" si="124"/>
        <v>55008.493566176468</v>
      </c>
      <c r="M122" s="87">
        <f t="shared" si="205"/>
        <v>4.5725813230226106E-2</v>
      </c>
      <c r="P122" s="42"/>
      <c r="Q122" s="42"/>
      <c r="R122" s="42"/>
    </row>
    <row r="123" spans="2:18" s="16" customFormat="1" ht="23.25" customHeight="1">
      <c r="B123" s="227"/>
      <c r="C123" s="287"/>
      <c r="D123" s="291"/>
      <c r="E123" s="126" t="s">
        <v>107</v>
      </c>
      <c r="F123" s="129"/>
      <c r="G123" s="132"/>
      <c r="H123" s="137">
        <v>878910680</v>
      </c>
      <c r="I123" s="27" t="s">
        <v>301</v>
      </c>
      <c r="J123" s="164">
        <v>2889</v>
      </c>
      <c r="K123" s="27" t="s">
        <v>105</v>
      </c>
      <c r="L123" s="164">
        <f t="shared" si="124"/>
        <v>304226.61128418136</v>
      </c>
      <c r="M123" s="88">
        <f t="shared" si="205"/>
        <v>0.12141716399092208</v>
      </c>
      <c r="P123" s="42"/>
      <c r="Q123" s="42"/>
      <c r="R123" s="42"/>
    </row>
    <row r="124" spans="2:18" s="16" customFormat="1" ht="23.25" customHeight="1">
      <c r="B124" s="251">
        <v>21</v>
      </c>
      <c r="C124" s="285" t="s">
        <v>96</v>
      </c>
      <c r="D124" s="289">
        <f>VLOOKUP(C124,'市区町村別_在宅(医科)'!$C$7:$BO$80,65,0)</f>
        <v>15666</v>
      </c>
      <c r="E124" s="113">
        <v>1</v>
      </c>
      <c r="F124" s="116" t="s">
        <v>230</v>
      </c>
      <c r="G124" s="119" t="s">
        <v>196</v>
      </c>
      <c r="H124" s="204">
        <v>102349773</v>
      </c>
      <c r="I124" s="25">
        <f t="shared" ref="I124" si="212">IFERROR(H124/H129,"-")</f>
        <v>0.16113570554901119</v>
      </c>
      <c r="J124" s="122">
        <v>931</v>
      </c>
      <c r="K124" s="25">
        <f t="shared" ref="K124" si="213">IFERROR(J124/J129,"-")</f>
        <v>0.51953125</v>
      </c>
      <c r="L124" s="122">
        <f t="shared" si="124"/>
        <v>109935.30934479054</v>
      </c>
      <c r="M124" s="89">
        <f>IFERROR(J124/$R$24,0)</f>
        <v>5.9428060768543345E-2</v>
      </c>
      <c r="P124" s="42"/>
      <c r="Q124" s="42"/>
      <c r="R124" s="42"/>
    </row>
    <row r="125" spans="2:18" s="16" customFormat="1" ht="23.25" customHeight="1">
      <c r="B125" s="226"/>
      <c r="C125" s="286"/>
      <c r="D125" s="290"/>
      <c r="E125" s="114">
        <v>2</v>
      </c>
      <c r="F125" s="117" t="s">
        <v>231</v>
      </c>
      <c r="G125" s="29" t="s">
        <v>195</v>
      </c>
      <c r="H125" s="135">
        <v>85086374</v>
      </c>
      <c r="I125" s="26">
        <f t="shared" ref="I125" si="214">IFERROR(H125/H129,"-")</f>
        <v>0.13395684724280768</v>
      </c>
      <c r="J125" s="123">
        <v>1275</v>
      </c>
      <c r="K125" s="26">
        <f t="shared" ref="K125" si="215">IFERROR(J125/J129,"-")</f>
        <v>0.7114955357142857</v>
      </c>
      <c r="L125" s="123">
        <f t="shared" si="124"/>
        <v>66734.41098039216</v>
      </c>
      <c r="M125" s="86">
        <f t="shared" ref="M125:M129" si="216">IFERROR(J125/$R$24,0)</f>
        <v>8.1386441976254303E-2</v>
      </c>
      <c r="P125" s="42"/>
      <c r="Q125" s="42"/>
      <c r="R125" s="42"/>
    </row>
    <row r="126" spans="2:18" s="16" customFormat="1" ht="23.25" customHeight="1">
      <c r="B126" s="226"/>
      <c r="C126" s="286"/>
      <c r="D126" s="290"/>
      <c r="E126" s="114">
        <v>3</v>
      </c>
      <c r="F126" s="117" t="s">
        <v>232</v>
      </c>
      <c r="G126" s="30" t="s">
        <v>197</v>
      </c>
      <c r="H126" s="135">
        <v>48111729</v>
      </c>
      <c r="I126" s="26">
        <f t="shared" ref="I126" si="217">IFERROR(H126/H129,"-")</f>
        <v>7.5745330647658815E-2</v>
      </c>
      <c r="J126" s="123">
        <v>1124</v>
      </c>
      <c r="K126" s="26">
        <f t="shared" ref="K126" si="218">IFERROR(J126/J129,"-")</f>
        <v>0.6272321428571429</v>
      </c>
      <c r="L126" s="123">
        <f t="shared" si="124"/>
        <v>42804.029359430606</v>
      </c>
      <c r="M126" s="86">
        <f t="shared" si="216"/>
        <v>7.1747733946125367E-2</v>
      </c>
      <c r="P126" s="42"/>
      <c r="Q126" s="42"/>
      <c r="R126" s="42"/>
    </row>
    <row r="127" spans="2:18" s="16" customFormat="1" ht="23.25" customHeight="1">
      <c r="B127" s="226"/>
      <c r="C127" s="286"/>
      <c r="D127" s="290"/>
      <c r="E127" s="114">
        <v>4</v>
      </c>
      <c r="F127" s="117" t="s">
        <v>233</v>
      </c>
      <c r="G127" s="30" t="s">
        <v>200</v>
      </c>
      <c r="H127" s="135">
        <v>41099262</v>
      </c>
      <c r="I127" s="26">
        <f t="shared" ref="I127" si="219">IFERROR(H127/H129,"-")</f>
        <v>6.4705161387252561E-2</v>
      </c>
      <c r="J127" s="123">
        <v>798</v>
      </c>
      <c r="K127" s="26">
        <f t="shared" ref="K127" si="220">IFERROR(J127/J129,"-")</f>
        <v>0.4453125</v>
      </c>
      <c r="L127" s="123">
        <f t="shared" si="124"/>
        <v>51502.834586466168</v>
      </c>
      <c r="M127" s="86">
        <f t="shared" si="216"/>
        <v>5.0938337801608578E-2</v>
      </c>
      <c r="P127" s="42"/>
      <c r="Q127" s="42"/>
      <c r="R127" s="42"/>
    </row>
    <row r="128" spans="2:18" s="16" customFormat="1" ht="23.25" customHeight="1">
      <c r="B128" s="226"/>
      <c r="C128" s="286"/>
      <c r="D128" s="290"/>
      <c r="E128" s="115">
        <v>5</v>
      </c>
      <c r="F128" s="118" t="s">
        <v>234</v>
      </c>
      <c r="G128" s="31" t="s">
        <v>199</v>
      </c>
      <c r="H128" s="136">
        <v>37481965</v>
      </c>
      <c r="I128" s="41">
        <f t="shared" ref="I128" si="221">IFERROR(H128/H129,"-")</f>
        <v>5.9010222481278421E-2</v>
      </c>
      <c r="J128" s="124">
        <v>732</v>
      </c>
      <c r="K128" s="41">
        <f t="shared" ref="K128" si="222">IFERROR(J128/J129,"-")</f>
        <v>0.40848214285714285</v>
      </c>
      <c r="L128" s="124">
        <f t="shared" si="124"/>
        <v>51204.870218579235</v>
      </c>
      <c r="M128" s="87">
        <f t="shared" si="216"/>
        <v>4.6725392569896593E-2</v>
      </c>
      <c r="P128" s="42"/>
      <c r="Q128" s="42"/>
      <c r="R128" s="42"/>
    </row>
    <row r="129" spans="2:18" s="16" customFormat="1" ht="23.25" customHeight="1">
      <c r="B129" s="227"/>
      <c r="C129" s="287"/>
      <c r="D129" s="291"/>
      <c r="E129" s="126" t="s">
        <v>107</v>
      </c>
      <c r="F129" s="129"/>
      <c r="G129" s="132"/>
      <c r="H129" s="137">
        <v>635177490</v>
      </c>
      <c r="I129" s="27" t="s">
        <v>301</v>
      </c>
      <c r="J129" s="164">
        <v>1792</v>
      </c>
      <c r="K129" s="27" t="s">
        <v>105</v>
      </c>
      <c r="L129" s="164">
        <f t="shared" si="124"/>
        <v>354451.72433035716</v>
      </c>
      <c r="M129" s="88">
        <f t="shared" si="216"/>
        <v>0.11438784629133154</v>
      </c>
      <c r="P129" s="42"/>
      <c r="Q129" s="42"/>
      <c r="R129" s="42"/>
    </row>
    <row r="130" spans="2:18" s="16" customFormat="1" ht="23.25" customHeight="1">
      <c r="B130" s="251">
        <v>22</v>
      </c>
      <c r="C130" s="285" t="s">
        <v>57</v>
      </c>
      <c r="D130" s="289">
        <f>VLOOKUP(C130,'市区町村別_在宅(医科)'!$C$7:$BO$80,65,0)</f>
        <v>20473</v>
      </c>
      <c r="E130" s="113">
        <v>1</v>
      </c>
      <c r="F130" s="116" t="s">
        <v>230</v>
      </c>
      <c r="G130" s="119" t="s">
        <v>196</v>
      </c>
      <c r="H130" s="204">
        <v>89878814</v>
      </c>
      <c r="I130" s="25">
        <f t="shared" ref="I130" si="223">IFERROR(H130/H135,"-")</f>
        <v>0.14247894860815744</v>
      </c>
      <c r="J130" s="122">
        <v>1004</v>
      </c>
      <c r="K130" s="25">
        <f t="shared" ref="K130" si="224">IFERROR(J130/J135,"-")</f>
        <v>0.4749290444654683</v>
      </c>
      <c r="L130" s="122">
        <f t="shared" si="124"/>
        <v>89520.731075697215</v>
      </c>
      <c r="M130" s="89">
        <f>IFERROR(J130/$R$25,0)</f>
        <v>4.9040199286865628E-2</v>
      </c>
      <c r="P130" s="42"/>
      <c r="Q130" s="42"/>
      <c r="R130" s="42"/>
    </row>
    <row r="131" spans="2:18" s="16" customFormat="1" ht="23.25" customHeight="1">
      <c r="B131" s="226"/>
      <c r="C131" s="286"/>
      <c r="D131" s="290"/>
      <c r="E131" s="114">
        <v>2</v>
      </c>
      <c r="F131" s="117" t="s">
        <v>231</v>
      </c>
      <c r="G131" s="29" t="s">
        <v>195</v>
      </c>
      <c r="H131" s="135">
        <v>89294616</v>
      </c>
      <c r="I131" s="26">
        <f t="shared" ref="I131" si="225">IFERROR(H131/H135,"-")</f>
        <v>0.141552858096783</v>
      </c>
      <c r="J131" s="123">
        <v>1421</v>
      </c>
      <c r="K131" s="26">
        <f t="shared" ref="K131" si="226">IFERROR(J131/J135,"-")</f>
        <v>0.67218543046357615</v>
      </c>
      <c r="L131" s="123">
        <f t="shared" si="124"/>
        <v>62839.279380717802</v>
      </c>
      <c r="M131" s="86">
        <f t="shared" ref="M131:M135" si="227">IFERROR(J131/$R$25,0)</f>
        <v>6.9408489229717193E-2</v>
      </c>
      <c r="P131" s="42"/>
      <c r="Q131" s="42"/>
      <c r="R131" s="42"/>
    </row>
    <row r="132" spans="2:18" s="16" customFormat="1" ht="23.25" customHeight="1">
      <c r="B132" s="226"/>
      <c r="C132" s="286"/>
      <c r="D132" s="290"/>
      <c r="E132" s="114">
        <v>3</v>
      </c>
      <c r="F132" s="117" t="s">
        <v>232</v>
      </c>
      <c r="G132" s="30" t="s">
        <v>197</v>
      </c>
      <c r="H132" s="135">
        <v>50080031</v>
      </c>
      <c r="I132" s="26">
        <f t="shared" ref="I132" si="228">IFERROR(H132/H135,"-")</f>
        <v>7.9388566065679636E-2</v>
      </c>
      <c r="J132" s="123">
        <v>1238</v>
      </c>
      <c r="K132" s="26">
        <f t="shared" ref="K132" si="229">IFERROR(J132/J135,"-")</f>
        <v>0.58561967833491013</v>
      </c>
      <c r="L132" s="123">
        <f t="shared" si="124"/>
        <v>40452.367528271403</v>
      </c>
      <c r="M132" s="86">
        <f t="shared" si="227"/>
        <v>6.0469887168465783E-2</v>
      </c>
      <c r="P132" s="42"/>
      <c r="Q132" s="42"/>
      <c r="R132" s="42"/>
    </row>
    <row r="133" spans="2:18" s="16" customFormat="1" ht="23.25" customHeight="1">
      <c r="B133" s="226"/>
      <c r="C133" s="286"/>
      <c r="D133" s="290"/>
      <c r="E133" s="114">
        <v>4</v>
      </c>
      <c r="F133" s="117" t="s">
        <v>233</v>
      </c>
      <c r="G133" s="30" t="s">
        <v>200</v>
      </c>
      <c r="H133" s="135">
        <v>48395391</v>
      </c>
      <c r="I133" s="26">
        <f t="shared" ref="I133" si="230">IFERROR(H133/H135,"-")</f>
        <v>7.6718017520354523E-2</v>
      </c>
      <c r="J133" s="123">
        <v>914</v>
      </c>
      <c r="K133" s="26">
        <f t="shared" ref="K133" si="231">IFERROR(J133/J135,"-")</f>
        <v>0.4323557237464522</v>
      </c>
      <c r="L133" s="123">
        <f t="shared" si="124"/>
        <v>52949.005470459517</v>
      </c>
      <c r="M133" s="86">
        <f t="shared" si="227"/>
        <v>4.4644165486250185E-2</v>
      </c>
      <c r="P133" s="42"/>
      <c r="Q133" s="42"/>
      <c r="R133" s="42"/>
    </row>
    <row r="134" spans="2:18" s="16" customFormat="1" ht="23.25" customHeight="1">
      <c r="B134" s="226"/>
      <c r="C134" s="286"/>
      <c r="D134" s="290"/>
      <c r="E134" s="115">
        <v>5</v>
      </c>
      <c r="F134" s="118" t="s">
        <v>234</v>
      </c>
      <c r="G134" s="31" t="s">
        <v>199</v>
      </c>
      <c r="H134" s="136">
        <v>45557309</v>
      </c>
      <c r="I134" s="41">
        <f t="shared" ref="I134" si="232">IFERROR(H134/H135,"-")</f>
        <v>7.2218993540980062E-2</v>
      </c>
      <c r="J134" s="124">
        <v>809</v>
      </c>
      <c r="K134" s="41">
        <f t="shared" ref="K134" si="233">IFERROR(J134/J135,"-")</f>
        <v>0.3826868495742668</v>
      </c>
      <c r="L134" s="124">
        <f t="shared" si="124"/>
        <v>56313.113720642767</v>
      </c>
      <c r="M134" s="87">
        <f t="shared" si="227"/>
        <v>3.9515459385532165E-2</v>
      </c>
      <c r="P134" s="42"/>
      <c r="Q134" s="42"/>
      <c r="R134" s="42"/>
    </row>
    <row r="135" spans="2:18" s="16" customFormat="1" ht="23.25" customHeight="1">
      <c r="B135" s="227"/>
      <c r="C135" s="287"/>
      <c r="D135" s="291"/>
      <c r="E135" s="126" t="s">
        <v>107</v>
      </c>
      <c r="F135" s="129"/>
      <c r="G135" s="132"/>
      <c r="H135" s="137">
        <v>630821710</v>
      </c>
      <c r="I135" s="27" t="s">
        <v>301</v>
      </c>
      <c r="J135" s="164">
        <v>2114</v>
      </c>
      <c r="K135" s="27" t="s">
        <v>105</v>
      </c>
      <c r="L135" s="164">
        <f t="shared" si="124"/>
        <v>298401.94418164616</v>
      </c>
      <c r="M135" s="88">
        <f t="shared" si="227"/>
        <v>0.10325794949445612</v>
      </c>
      <c r="P135" s="42"/>
      <c r="Q135" s="42"/>
      <c r="R135" s="42"/>
    </row>
    <row r="136" spans="2:18" s="16" customFormat="1" ht="23.25" customHeight="1">
      <c r="B136" s="251">
        <v>23</v>
      </c>
      <c r="C136" s="285" t="s">
        <v>97</v>
      </c>
      <c r="D136" s="289">
        <f>VLOOKUP(C136,'市区町村別_在宅(医科)'!$C$7:$BO$80,65,0)</f>
        <v>32694</v>
      </c>
      <c r="E136" s="113">
        <v>1</v>
      </c>
      <c r="F136" s="116" t="s">
        <v>230</v>
      </c>
      <c r="G136" s="119" t="s">
        <v>196</v>
      </c>
      <c r="H136" s="204">
        <v>191837275</v>
      </c>
      <c r="I136" s="25">
        <f t="shared" ref="I136" si="234">IFERROR(H136/H141,"-")</f>
        <v>0.13316034297604962</v>
      </c>
      <c r="J136" s="122">
        <v>1968</v>
      </c>
      <c r="K136" s="25">
        <f t="shared" ref="K136" si="235">IFERROR(J136/J141,"-")</f>
        <v>0.47137724550898202</v>
      </c>
      <c r="L136" s="122">
        <f t="shared" si="124"/>
        <v>97478.290142276426</v>
      </c>
      <c r="M136" s="89">
        <f>IFERROR(J136/$R$26,0)</f>
        <v>6.0194531106625065E-2</v>
      </c>
      <c r="P136" s="42"/>
      <c r="Q136" s="42"/>
      <c r="R136" s="42"/>
    </row>
    <row r="137" spans="2:18" s="16" customFormat="1" ht="23.25" customHeight="1">
      <c r="B137" s="226"/>
      <c r="C137" s="286"/>
      <c r="D137" s="290"/>
      <c r="E137" s="114">
        <v>2</v>
      </c>
      <c r="F137" s="117" t="s">
        <v>231</v>
      </c>
      <c r="G137" s="29" t="s">
        <v>195</v>
      </c>
      <c r="H137" s="135">
        <v>189457666</v>
      </c>
      <c r="I137" s="26">
        <f t="shared" ref="I137" si="236">IFERROR(H137/H141,"-")</f>
        <v>0.13150858082195888</v>
      </c>
      <c r="J137" s="123">
        <v>2839</v>
      </c>
      <c r="K137" s="26">
        <f t="shared" ref="K137" si="237">IFERROR(J137/J141,"-")</f>
        <v>0.68</v>
      </c>
      <c r="L137" s="123">
        <f t="shared" si="124"/>
        <v>66733.943642127517</v>
      </c>
      <c r="M137" s="86">
        <f t="shared" ref="M137:M141" si="238">IFERROR(J137/$R$26,0)</f>
        <v>8.6835504985624271E-2</v>
      </c>
      <c r="P137" s="42"/>
      <c r="Q137" s="42"/>
      <c r="R137" s="42"/>
    </row>
    <row r="138" spans="2:18" s="16" customFormat="1" ht="23.25" customHeight="1">
      <c r="B138" s="226"/>
      <c r="C138" s="286"/>
      <c r="D138" s="290"/>
      <c r="E138" s="114">
        <v>3</v>
      </c>
      <c r="F138" s="117" t="s">
        <v>232</v>
      </c>
      <c r="G138" s="30" t="s">
        <v>197</v>
      </c>
      <c r="H138" s="135">
        <v>111103909</v>
      </c>
      <c r="I138" s="26">
        <f t="shared" ref="I138" si="239">IFERROR(H138/H141,"-")</f>
        <v>7.712075053411703E-2</v>
      </c>
      <c r="J138" s="123">
        <v>2531</v>
      </c>
      <c r="K138" s="26">
        <f t="shared" ref="K138" si="240">IFERROR(J138/J141,"-")</f>
        <v>0.60622754491017961</v>
      </c>
      <c r="L138" s="123">
        <f t="shared" ref="L138:L201" si="241">IFERROR(H138/J138,"-")</f>
        <v>43897.237850651916</v>
      </c>
      <c r="M138" s="86">
        <f t="shared" si="238"/>
        <v>7.7414816174221565E-2</v>
      </c>
      <c r="P138" s="42"/>
      <c r="Q138" s="42"/>
      <c r="R138" s="42"/>
    </row>
    <row r="139" spans="2:18" s="16" customFormat="1" ht="23.25" customHeight="1">
      <c r="B139" s="226"/>
      <c r="C139" s="286"/>
      <c r="D139" s="290"/>
      <c r="E139" s="114">
        <v>4</v>
      </c>
      <c r="F139" s="117" t="s">
        <v>233</v>
      </c>
      <c r="G139" s="30" t="s">
        <v>200</v>
      </c>
      <c r="H139" s="135">
        <v>102131829</v>
      </c>
      <c r="I139" s="26">
        <f t="shared" ref="I139" si="242">IFERROR(H139/H141,"-")</f>
        <v>7.0892944962918439E-2</v>
      </c>
      <c r="J139" s="123">
        <v>1730</v>
      </c>
      <c r="K139" s="26">
        <f t="shared" ref="K139" si="243">IFERROR(J139/J141,"-")</f>
        <v>0.41437125748502995</v>
      </c>
      <c r="L139" s="123">
        <f t="shared" si="241"/>
        <v>59035.73930635838</v>
      </c>
      <c r="M139" s="86">
        <f t="shared" si="238"/>
        <v>5.2914907934177524E-2</v>
      </c>
      <c r="P139" s="42"/>
      <c r="Q139" s="42"/>
      <c r="R139" s="42"/>
    </row>
    <row r="140" spans="2:18" s="16" customFormat="1" ht="23.25" customHeight="1">
      <c r="B140" s="226"/>
      <c r="C140" s="286"/>
      <c r="D140" s="290"/>
      <c r="E140" s="115">
        <v>5</v>
      </c>
      <c r="F140" s="118" t="s">
        <v>236</v>
      </c>
      <c r="G140" s="31" t="s">
        <v>237</v>
      </c>
      <c r="H140" s="136">
        <v>92949964</v>
      </c>
      <c r="I140" s="41">
        <f t="shared" ref="I140" si="244">IFERROR(H140/H141,"-")</f>
        <v>6.4519520963021729E-2</v>
      </c>
      <c r="J140" s="124">
        <v>1180</v>
      </c>
      <c r="K140" s="41">
        <f t="shared" ref="K140" si="245">IFERROR(J140/J141,"-")</f>
        <v>0.28263473053892213</v>
      </c>
      <c r="L140" s="124">
        <f t="shared" si="241"/>
        <v>78771.155932203386</v>
      </c>
      <c r="M140" s="87">
        <f t="shared" si="238"/>
        <v>3.609224934238698E-2</v>
      </c>
      <c r="P140" s="42"/>
      <c r="Q140" s="42"/>
      <c r="R140" s="42"/>
    </row>
    <row r="141" spans="2:18" s="16" customFormat="1" ht="23.25" customHeight="1">
      <c r="B141" s="227"/>
      <c r="C141" s="287"/>
      <c r="D141" s="291"/>
      <c r="E141" s="126" t="s">
        <v>107</v>
      </c>
      <c r="F141" s="129"/>
      <c r="G141" s="132"/>
      <c r="H141" s="137">
        <v>1440648700</v>
      </c>
      <c r="I141" s="27" t="s">
        <v>301</v>
      </c>
      <c r="J141" s="164">
        <v>4175</v>
      </c>
      <c r="K141" s="27" t="s">
        <v>105</v>
      </c>
      <c r="L141" s="164">
        <f t="shared" si="241"/>
        <v>345065.55688622757</v>
      </c>
      <c r="M141" s="88">
        <f t="shared" si="238"/>
        <v>0.12769927203768275</v>
      </c>
      <c r="P141" s="42"/>
      <c r="Q141" s="42"/>
      <c r="R141" s="42"/>
    </row>
    <row r="142" spans="2:18" s="16" customFormat="1" ht="23.25" customHeight="1">
      <c r="B142" s="251">
        <v>24</v>
      </c>
      <c r="C142" s="285" t="s">
        <v>98</v>
      </c>
      <c r="D142" s="289">
        <f>VLOOKUP(C142,'市区町村別_在宅(医科)'!$C$7:$BO$80,65,0)</f>
        <v>14573</v>
      </c>
      <c r="E142" s="113">
        <v>1</v>
      </c>
      <c r="F142" s="116" t="s">
        <v>230</v>
      </c>
      <c r="G142" s="119" t="s">
        <v>196</v>
      </c>
      <c r="H142" s="204">
        <v>97550750</v>
      </c>
      <c r="I142" s="25">
        <f t="shared" ref="I142" si="246">IFERROR(H142/H147,"-")</f>
        <v>0.17512876173643169</v>
      </c>
      <c r="J142" s="122">
        <v>919</v>
      </c>
      <c r="K142" s="25">
        <f t="shared" ref="K142" si="247">IFERROR(J142/J147,"-")</f>
        <v>0.46088264794383149</v>
      </c>
      <c r="L142" s="122">
        <f t="shared" si="241"/>
        <v>106148.80304679</v>
      </c>
      <c r="M142" s="89">
        <f>IFERROR(J142/$R$27,0)</f>
        <v>6.3061826665751733E-2</v>
      </c>
      <c r="P142" s="42"/>
      <c r="Q142" s="42"/>
      <c r="R142" s="42"/>
    </row>
    <row r="143" spans="2:18" s="16" customFormat="1" ht="23.25" customHeight="1">
      <c r="B143" s="226"/>
      <c r="C143" s="286"/>
      <c r="D143" s="290"/>
      <c r="E143" s="114">
        <v>2</v>
      </c>
      <c r="F143" s="117" t="s">
        <v>231</v>
      </c>
      <c r="G143" s="29" t="s">
        <v>195</v>
      </c>
      <c r="H143" s="135">
        <v>74775569</v>
      </c>
      <c r="I143" s="26">
        <f t="shared" ref="I143" si="248">IFERROR(H143/H147,"-")</f>
        <v>0.13424143645340611</v>
      </c>
      <c r="J143" s="123">
        <v>1274</v>
      </c>
      <c r="K143" s="26">
        <f t="shared" ref="K143" si="249">IFERROR(J143/J147,"-")</f>
        <v>0.63891675025075223</v>
      </c>
      <c r="L143" s="123">
        <f t="shared" si="241"/>
        <v>58693.539246467815</v>
      </c>
      <c r="M143" s="86">
        <f t="shared" ref="M143:M147" si="250">IFERROR(J143/$R$27,0)</f>
        <v>8.7421944692239073E-2</v>
      </c>
      <c r="P143" s="42"/>
      <c r="Q143" s="42"/>
      <c r="R143" s="42"/>
    </row>
    <row r="144" spans="2:18" s="16" customFormat="1" ht="23.25" customHeight="1">
      <c r="B144" s="226"/>
      <c r="C144" s="286"/>
      <c r="D144" s="290"/>
      <c r="E144" s="114">
        <v>3</v>
      </c>
      <c r="F144" s="117" t="s">
        <v>232</v>
      </c>
      <c r="G144" s="30" t="s">
        <v>197</v>
      </c>
      <c r="H144" s="135">
        <v>44786095</v>
      </c>
      <c r="I144" s="26">
        <f t="shared" ref="I144" si="251">IFERROR(H144/H147,"-")</f>
        <v>8.0402594140590353E-2</v>
      </c>
      <c r="J144" s="123">
        <v>1124</v>
      </c>
      <c r="K144" s="26">
        <f t="shared" ref="K144" si="252">IFERROR(J144/J147,"-")</f>
        <v>0.56369107321965894</v>
      </c>
      <c r="L144" s="123">
        <f t="shared" si="241"/>
        <v>39845.280249110321</v>
      </c>
      <c r="M144" s="86">
        <f t="shared" si="250"/>
        <v>7.7128937075413434E-2</v>
      </c>
      <c r="P144" s="42"/>
      <c r="Q144" s="42"/>
      <c r="R144" s="42"/>
    </row>
    <row r="145" spans="2:18" s="16" customFormat="1" ht="23.25" customHeight="1">
      <c r="B145" s="226"/>
      <c r="C145" s="286"/>
      <c r="D145" s="290"/>
      <c r="E145" s="114">
        <v>4</v>
      </c>
      <c r="F145" s="117" t="s">
        <v>238</v>
      </c>
      <c r="G145" s="30" t="s">
        <v>198</v>
      </c>
      <c r="H145" s="135">
        <v>41564282</v>
      </c>
      <c r="I145" s="26">
        <f t="shared" ref="I145" si="253">IFERROR(H145/H147,"-")</f>
        <v>7.4618608663940114E-2</v>
      </c>
      <c r="J145" s="123">
        <v>445</v>
      </c>
      <c r="K145" s="26">
        <f t="shared" ref="K145" si="254">IFERROR(J145/J147,"-")</f>
        <v>0.22316950852557674</v>
      </c>
      <c r="L145" s="123">
        <f t="shared" si="241"/>
        <v>93402.880898876407</v>
      </c>
      <c r="M145" s="86">
        <f t="shared" si="250"/>
        <v>3.0535922596582721E-2</v>
      </c>
      <c r="P145" s="42"/>
      <c r="Q145" s="42"/>
      <c r="R145" s="42"/>
    </row>
    <row r="146" spans="2:18" s="16" customFormat="1" ht="23.25" customHeight="1">
      <c r="B146" s="226"/>
      <c r="C146" s="286"/>
      <c r="D146" s="290"/>
      <c r="E146" s="115">
        <v>5</v>
      </c>
      <c r="F146" s="118" t="s">
        <v>234</v>
      </c>
      <c r="G146" s="31" t="s">
        <v>199</v>
      </c>
      <c r="H146" s="136">
        <v>38350823</v>
      </c>
      <c r="I146" s="41">
        <f t="shared" ref="I146" si="255">IFERROR(H146/H147,"-")</f>
        <v>6.8849620772398618E-2</v>
      </c>
      <c r="J146" s="124">
        <v>683</v>
      </c>
      <c r="K146" s="41">
        <f t="shared" ref="K146" si="256">IFERROR(J146/J147,"-")</f>
        <v>0.34252758274824474</v>
      </c>
      <c r="L146" s="124">
        <f t="shared" si="241"/>
        <v>56150.546120058563</v>
      </c>
      <c r="M146" s="87">
        <f t="shared" si="250"/>
        <v>4.6867494681946065E-2</v>
      </c>
      <c r="P146" s="42"/>
      <c r="Q146" s="42"/>
      <c r="R146" s="42"/>
    </row>
    <row r="147" spans="2:18" s="16" customFormat="1" ht="23.25" customHeight="1">
      <c r="B147" s="227"/>
      <c r="C147" s="287"/>
      <c r="D147" s="291"/>
      <c r="E147" s="126" t="s">
        <v>107</v>
      </c>
      <c r="F147" s="129"/>
      <c r="G147" s="132"/>
      <c r="H147" s="137">
        <v>557023010</v>
      </c>
      <c r="I147" s="27" t="s">
        <v>301</v>
      </c>
      <c r="J147" s="164">
        <v>1994</v>
      </c>
      <c r="K147" s="27" t="s">
        <v>105</v>
      </c>
      <c r="L147" s="164">
        <f t="shared" si="241"/>
        <v>279349.55366098293</v>
      </c>
      <c r="M147" s="88">
        <f t="shared" si="250"/>
        <v>0.13682838125300212</v>
      </c>
      <c r="P147" s="42"/>
      <c r="Q147" s="42"/>
      <c r="R147" s="42"/>
    </row>
    <row r="148" spans="2:18" s="16" customFormat="1" ht="23.25" customHeight="1">
      <c r="B148" s="251">
        <v>25</v>
      </c>
      <c r="C148" s="285" t="s">
        <v>99</v>
      </c>
      <c r="D148" s="289">
        <f>VLOOKUP(C148,'市区町村別_在宅(医科)'!$C$7:$BO$80,65,0)</f>
        <v>10044</v>
      </c>
      <c r="E148" s="113">
        <v>1</v>
      </c>
      <c r="F148" s="116" t="s">
        <v>231</v>
      </c>
      <c r="G148" s="119" t="s">
        <v>195</v>
      </c>
      <c r="H148" s="204">
        <v>62005810</v>
      </c>
      <c r="I148" s="25">
        <f t="shared" ref="I148" si="257">IFERROR(H148/H153,"-")</f>
        <v>0.15754551736835015</v>
      </c>
      <c r="J148" s="122">
        <v>1023</v>
      </c>
      <c r="K148" s="25">
        <f t="shared" ref="K148" si="258">IFERROR(J148/J153,"-")</f>
        <v>0.68382352941176472</v>
      </c>
      <c r="L148" s="122">
        <f t="shared" si="241"/>
        <v>60611.73998044966</v>
      </c>
      <c r="M148" s="89">
        <f>IFERROR(J148/$R$28,0)</f>
        <v>0.10185185185185185</v>
      </c>
      <c r="P148" s="42"/>
      <c r="Q148" s="42"/>
      <c r="R148" s="42"/>
    </row>
    <row r="149" spans="2:18" s="16" customFormat="1" ht="23.25" customHeight="1">
      <c r="B149" s="226"/>
      <c r="C149" s="286"/>
      <c r="D149" s="290"/>
      <c r="E149" s="114">
        <v>2</v>
      </c>
      <c r="F149" s="117" t="s">
        <v>230</v>
      </c>
      <c r="G149" s="29" t="s">
        <v>196</v>
      </c>
      <c r="H149" s="135">
        <v>59647324</v>
      </c>
      <c r="I149" s="26">
        <f t="shared" ref="I149" si="259">IFERROR(H149/H153,"-")</f>
        <v>0.15155303219517025</v>
      </c>
      <c r="J149" s="123">
        <v>692</v>
      </c>
      <c r="K149" s="26">
        <f t="shared" ref="K149" si="260">IFERROR(J149/J153,"-")</f>
        <v>0.46256684491978611</v>
      </c>
      <c r="L149" s="123">
        <f t="shared" si="241"/>
        <v>86195.554913294793</v>
      </c>
      <c r="M149" s="86">
        <f t="shared" ref="M149:M153" si="261">IFERROR(J149/$R$28,0)</f>
        <v>6.8896853843090397E-2</v>
      </c>
      <c r="P149" s="42"/>
      <c r="Q149" s="42"/>
      <c r="R149" s="42"/>
    </row>
    <row r="150" spans="2:18" s="16" customFormat="1" ht="23.25" customHeight="1">
      <c r="B150" s="226"/>
      <c r="C150" s="286"/>
      <c r="D150" s="290"/>
      <c r="E150" s="114">
        <v>3</v>
      </c>
      <c r="F150" s="117" t="s">
        <v>232</v>
      </c>
      <c r="G150" s="30" t="s">
        <v>197</v>
      </c>
      <c r="H150" s="135">
        <v>41162555</v>
      </c>
      <c r="I150" s="26">
        <f t="shared" ref="I150" si="262">IFERROR(H150/H153,"-")</f>
        <v>0.10458658670337777</v>
      </c>
      <c r="J150" s="123">
        <v>879</v>
      </c>
      <c r="K150" s="26">
        <f t="shared" ref="K150" si="263">IFERROR(J150/J153,"-")</f>
        <v>0.58756684491978606</v>
      </c>
      <c r="L150" s="123">
        <f t="shared" si="241"/>
        <v>46828.845278725828</v>
      </c>
      <c r="M150" s="86">
        <f t="shared" si="261"/>
        <v>8.7514934289127835E-2</v>
      </c>
      <c r="P150" s="42"/>
      <c r="Q150" s="42"/>
      <c r="R150" s="42"/>
    </row>
    <row r="151" spans="2:18" s="16" customFormat="1" ht="23.25" customHeight="1">
      <c r="B151" s="226"/>
      <c r="C151" s="286"/>
      <c r="D151" s="290"/>
      <c r="E151" s="114">
        <v>4</v>
      </c>
      <c r="F151" s="117" t="s">
        <v>233</v>
      </c>
      <c r="G151" s="30" t="s">
        <v>200</v>
      </c>
      <c r="H151" s="135">
        <v>32137744</v>
      </c>
      <c r="I151" s="26">
        <f t="shared" ref="I151" si="264">IFERROR(H151/H153,"-")</f>
        <v>8.1656178760209586E-2</v>
      </c>
      <c r="J151" s="123">
        <v>548</v>
      </c>
      <c r="K151" s="26">
        <f t="shared" ref="K151" si="265">IFERROR(J151/J153,"-")</f>
        <v>0.36631016042780751</v>
      </c>
      <c r="L151" s="123">
        <f t="shared" si="241"/>
        <v>58645.518248175184</v>
      </c>
      <c r="M151" s="86">
        <f t="shared" si="261"/>
        <v>5.4559936280366386E-2</v>
      </c>
      <c r="P151" s="42"/>
      <c r="Q151" s="42"/>
      <c r="R151" s="42"/>
    </row>
    <row r="152" spans="2:18" s="16" customFormat="1" ht="23.25" customHeight="1">
      <c r="B152" s="226"/>
      <c r="C152" s="286"/>
      <c r="D152" s="290"/>
      <c r="E152" s="115">
        <v>5</v>
      </c>
      <c r="F152" s="118" t="s">
        <v>234</v>
      </c>
      <c r="G152" s="31" t="s">
        <v>199</v>
      </c>
      <c r="H152" s="136">
        <v>28515130</v>
      </c>
      <c r="I152" s="41">
        <f t="shared" ref="I152" si="266">IFERROR(H152/H153,"-")</f>
        <v>7.245177361082393E-2</v>
      </c>
      <c r="J152" s="124">
        <v>568</v>
      </c>
      <c r="K152" s="41">
        <f t="shared" ref="K152" si="267">IFERROR(J152/J153,"-")</f>
        <v>0.37967914438502676</v>
      </c>
      <c r="L152" s="124">
        <f t="shared" si="241"/>
        <v>50202.693661971833</v>
      </c>
      <c r="M152" s="87">
        <f t="shared" si="261"/>
        <v>5.6551174830744726E-2</v>
      </c>
      <c r="P152" s="42"/>
      <c r="Q152" s="42"/>
      <c r="R152" s="42"/>
    </row>
    <row r="153" spans="2:18" s="16" customFormat="1" ht="23.25" customHeight="1">
      <c r="B153" s="227"/>
      <c r="C153" s="287"/>
      <c r="D153" s="291"/>
      <c r="E153" s="126" t="s">
        <v>107</v>
      </c>
      <c r="F153" s="129"/>
      <c r="G153" s="132"/>
      <c r="H153" s="137">
        <v>393573940</v>
      </c>
      <c r="I153" s="27" t="s">
        <v>301</v>
      </c>
      <c r="J153" s="164">
        <v>1496</v>
      </c>
      <c r="K153" s="27" t="s">
        <v>105</v>
      </c>
      <c r="L153" s="164">
        <f t="shared" si="241"/>
        <v>263084.18449197861</v>
      </c>
      <c r="M153" s="88">
        <f t="shared" si="261"/>
        <v>0.14894464356829948</v>
      </c>
      <c r="P153" s="42"/>
      <c r="Q153" s="42"/>
      <c r="R153" s="42"/>
    </row>
    <row r="154" spans="2:18" s="16" customFormat="1" ht="23.25" customHeight="1">
      <c r="B154" s="251">
        <v>26</v>
      </c>
      <c r="C154" s="285" t="s">
        <v>31</v>
      </c>
      <c r="D154" s="289">
        <f>VLOOKUP(C154,'市区町村別_在宅(医科)'!$C$7:$BO$80,65,0)</f>
        <v>139896</v>
      </c>
      <c r="E154" s="113">
        <v>1</v>
      </c>
      <c r="F154" s="116" t="s">
        <v>231</v>
      </c>
      <c r="G154" s="119" t="s">
        <v>195</v>
      </c>
      <c r="H154" s="204">
        <v>707372744</v>
      </c>
      <c r="I154" s="25">
        <f t="shared" ref="I154" si="268">IFERROR(H154/H159,"-")</f>
        <v>0.1470443906308127</v>
      </c>
      <c r="J154" s="122">
        <v>11442</v>
      </c>
      <c r="K154" s="25">
        <f t="shared" ref="K154" si="269">IFERROR(J154/J159,"-")</f>
        <v>0.70084527747151781</v>
      </c>
      <c r="L154" s="122">
        <f t="shared" si="241"/>
        <v>61822.47369341024</v>
      </c>
      <c r="M154" s="89">
        <f>IFERROR(J154/$R$29,0)</f>
        <v>8.1789329215989026E-2</v>
      </c>
      <c r="P154" s="42"/>
      <c r="Q154" s="42"/>
      <c r="R154" s="42"/>
    </row>
    <row r="155" spans="2:18" s="16" customFormat="1" ht="23.25" customHeight="1">
      <c r="B155" s="226"/>
      <c r="C155" s="286"/>
      <c r="D155" s="290"/>
      <c r="E155" s="114">
        <v>2</v>
      </c>
      <c r="F155" s="117" t="s">
        <v>230</v>
      </c>
      <c r="G155" s="29" t="s">
        <v>196</v>
      </c>
      <c r="H155" s="135">
        <v>672761722</v>
      </c>
      <c r="I155" s="26">
        <f t="shared" ref="I155" si="270">IFERROR(H155/H159,"-")</f>
        <v>0.13984965958940909</v>
      </c>
      <c r="J155" s="123">
        <v>7695</v>
      </c>
      <c r="K155" s="26">
        <f t="shared" ref="K155" si="271">IFERROR(J155/J159,"-")</f>
        <v>0.47133406835722164</v>
      </c>
      <c r="L155" s="123">
        <f t="shared" si="241"/>
        <v>87428.423911630933</v>
      </c>
      <c r="M155" s="86">
        <f t="shared" ref="M155:M159" si="272">IFERROR(J155/$R$29,0)</f>
        <v>5.5005146680391151E-2</v>
      </c>
      <c r="P155" s="42"/>
      <c r="Q155" s="42"/>
      <c r="R155" s="42"/>
    </row>
    <row r="156" spans="2:18" s="16" customFormat="1" ht="23.25" customHeight="1">
      <c r="B156" s="226"/>
      <c r="C156" s="286"/>
      <c r="D156" s="290"/>
      <c r="E156" s="114">
        <v>3</v>
      </c>
      <c r="F156" s="117" t="s">
        <v>232</v>
      </c>
      <c r="G156" s="30" t="s">
        <v>197</v>
      </c>
      <c r="H156" s="135">
        <v>427051050</v>
      </c>
      <c r="I156" s="26">
        <f t="shared" ref="I156" si="273">IFERROR(H156/H159,"-")</f>
        <v>8.8772803232999214E-2</v>
      </c>
      <c r="J156" s="123">
        <v>9984</v>
      </c>
      <c r="K156" s="26">
        <f t="shared" ref="K156" si="274">IFERROR(J156/J159,"-")</f>
        <v>0.61153987504593899</v>
      </c>
      <c r="L156" s="123">
        <f t="shared" si="241"/>
        <v>42773.542668269234</v>
      </c>
      <c r="M156" s="86">
        <f t="shared" si="272"/>
        <v>7.1367301423914911E-2</v>
      </c>
      <c r="P156" s="42"/>
      <c r="Q156" s="42"/>
      <c r="R156" s="42"/>
    </row>
    <row r="157" spans="2:18" s="16" customFormat="1" ht="23.25" customHeight="1">
      <c r="B157" s="226"/>
      <c r="C157" s="286"/>
      <c r="D157" s="290"/>
      <c r="E157" s="114">
        <v>4</v>
      </c>
      <c r="F157" s="117" t="s">
        <v>234</v>
      </c>
      <c r="G157" s="30" t="s">
        <v>199</v>
      </c>
      <c r="H157" s="135">
        <v>371657736</v>
      </c>
      <c r="I157" s="26">
        <f t="shared" ref="I157" si="275">IFERROR(H157/H159,"-")</f>
        <v>7.7257974352129499E-2</v>
      </c>
      <c r="J157" s="123">
        <v>6400</v>
      </c>
      <c r="K157" s="26">
        <f t="shared" ref="K157" si="276">IFERROR(J157/J159,"-")</f>
        <v>0.39201274041406348</v>
      </c>
      <c r="L157" s="123">
        <f t="shared" si="241"/>
        <v>58071.521249999998</v>
      </c>
      <c r="M157" s="86">
        <f t="shared" si="272"/>
        <v>4.5748270143535198E-2</v>
      </c>
      <c r="P157" s="42"/>
      <c r="Q157" s="42"/>
      <c r="R157" s="42"/>
    </row>
    <row r="158" spans="2:18" s="16" customFormat="1" ht="23.25" customHeight="1">
      <c r="B158" s="226"/>
      <c r="C158" s="286"/>
      <c r="D158" s="290"/>
      <c r="E158" s="115">
        <v>5</v>
      </c>
      <c r="F158" s="118" t="s">
        <v>233</v>
      </c>
      <c r="G158" s="31" t="s">
        <v>200</v>
      </c>
      <c r="H158" s="136">
        <v>358553643</v>
      </c>
      <c r="I158" s="41">
        <f t="shared" ref="I158" si="277">IFERROR(H158/H159,"-")</f>
        <v>7.4533974330502281E-2</v>
      </c>
      <c r="J158" s="124">
        <v>6985</v>
      </c>
      <c r="K158" s="41">
        <f t="shared" ref="K158" si="278">IFERROR(J158/J159,"-")</f>
        <v>0.42784515496753645</v>
      </c>
      <c r="L158" s="124">
        <f t="shared" si="241"/>
        <v>51331.946027201142</v>
      </c>
      <c r="M158" s="87">
        <f t="shared" si="272"/>
        <v>4.9929947961342709E-2</v>
      </c>
      <c r="P158" s="42"/>
      <c r="Q158" s="42"/>
      <c r="R158" s="42"/>
    </row>
    <row r="159" spans="2:18" s="16" customFormat="1" ht="23.25" customHeight="1">
      <c r="B159" s="227"/>
      <c r="C159" s="287"/>
      <c r="D159" s="291"/>
      <c r="E159" s="126" t="s">
        <v>107</v>
      </c>
      <c r="F159" s="129"/>
      <c r="G159" s="132"/>
      <c r="H159" s="137">
        <v>4810606790</v>
      </c>
      <c r="I159" s="27" t="s">
        <v>301</v>
      </c>
      <c r="J159" s="164">
        <v>16326</v>
      </c>
      <c r="K159" s="27" t="s">
        <v>105</v>
      </c>
      <c r="L159" s="164">
        <f t="shared" si="241"/>
        <v>294659.24231287517</v>
      </c>
      <c r="M159" s="88">
        <f t="shared" si="272"/>
        <v>0.11670097786927432</v>
      </c>
      <c r="P159" s="42"/>
      <c r="Q159" s="42"/>
      <c r="R159" s="42"/>
    </row>
    <row r="160" spans="2:18" s="16" customFormat="1" ht="23.25" customHeight="1">
      <c r="B160" s="251">
        <v>27</v>
      </c>
      <c r="C160" s="285" t="s">
        <v>32</v>
      </c>
      <c r="D160" s="289">
        <f>VLOOKUP(C160,'市区町村別_在宅(医科)'!$C$7:$BO$80,65,0)</f>
        <v>23699</v>
      </c>
      <c r="E160" s="113">
        <v>1</v>
      </c>
      <c r="F160" s="116" t="s">
        <v>231</v>
      </c>
      <c r="G160" s="119" t="s">
        <v>195</v>
      </c>
      <c r="H160" s="204">
        <v>128559868</v>
      </c>
      <c r="I160" s="25">
        <f t="shared" ref="I160" si="279">IFERROR(H160/H165,"-")</f>
        <v>0.16526745137248358</v>
      </c>
      <c r="J160" s="122">
        <v>2024</v>
      </c>
      <c r="K160" s="25">
        <f t="shared" ref="K160" si="280">IFERROR(J160/J165,"-")</f>
        <v>0.70818754373687898</v>
      </c>
      <c r="L160" s="122">
        <f t="shared" si="241"/>
        <v>63517.72134387352</v>
      </c>
      <c r="M160" s="89">
        <f>IFERROR(J160/$R$30,0)</f>
        <v>8.5404447445039874E-2</v>
      </c>
      <c r="P160" s="42"/>
      <c r="Q160" s="42"/>
      <c r="R160" s="42"/>
    </row>
    <row r="161" spans="2:18" s="16" customFormat="1" ht="23.25" customHeight="1">
      <c r="B161" s="226"/>
      <c r="C161" s="286"/>
      <c r="D161" s="290"/>
      <c r="E161" s="114">
        <v>2</v>
      </c>
      <c r="F161" s="117" t="s">
        <v>230</v>
      </c>
      <c r="G161" s="29" t="s">
        <v>196</v>
      </c>
      <c r="H161" s="135">
        <v>116697089</v>
      </c>
      <c r="I161" s="26">
        <f t="shared" ref="I161" si="281">IFERROR(H161/H165,"-")</f>
        <v>0.15001750376422204</v>
      </c>
      <c r="J161" s="123">
        <v>1361</v>
      </c>
      <c r="K161" s="26">
        <f t="shared" ref="K161" si="282">IFERROR(J161/J165,"-")</f>
        <v>0.47620713785864238</v>
      </c>
      <c r="L161" s="123">
        <f t="shared" si="241"/>
        <v>85743.636296840559</v>
      </c>
      <c r="M161" s="86">
        <f t="shared" ref="M161:M165" si="283">IFERROR(J161/$R$30,0)</f>
        <v>5.7428583484535216E-2</v>
      </c>
      <c r="P161" s="42"/>
      <c r="Q161" s="42"/>
      <c r="R161" s="42"/>
    </row>
    <row r="162" spans="2:18" s="16" customFormat="1" ht="23.25" customHeight="1">
      <c r="B162" s="226"/>
      <c r="C162" s="286"/>
      <c r="D162" s="290"/>
      <c r="E162" s="114">
        <v>3</v>
      </c>
      <c r="F162" s="117" t="s">
        <v>232</v>
      </c>
      <c r="G162" s="30" t="s">
        <v>197</v>
      </c>
      <c r="H162" s="135">
        <v>70536012</v>
      </c>
      <c r="I162" s="26">
        <f t="shared" ref="I162" si="284">IFERROR(H162/H165,"-")</f>
        <v>9.0676096005472856E-2</v>
      </c>
      <c r="J162" s="123">
        <v>1801</v>
      </c>
      <c r="K162" s="26">
        <f t="shared" ref="K162" si="285">IFERROR(J162/J165,"-")</f>
        <v>0.63016095171448561</v>
      </c>
      <c r="L162" s="123">
        <f t="shared" si="241"/>
        <v>39164.915047196002</v>
      </c>
      <c r="M162" s="86">
        <f t="shared" si="283"/>
        <v>7.5994767711717801E-2</v>
      </c>
      <c r="P162" s="42"/>
      <c r="Q162" s="42"/>
      <c r="R162" s="42"/>
    </row>
    <row r="163" spans="2:18" s="16" customFormat="1" ht="23.25" customHeight="1">
      <c r="B163" s="226"/>
      <c r="C163" s="286"/>
      <c r="D163" s="290"/>
      <c r="E163" s="114">
        <v>4</v>
      </c>
      <c r="F163" s="117" t="s">
        <v>233</v>
      </c>
      <c r="G163" s="30" t="s">
        <v>200</v>
      </c>
      <c r="H163" s="135">
        <v>68721251</v>
      </c>
      <c r="I163" s="26">
        <f t="shared" ref="I163" si="286">IFERROR(H163/H165,"-")</f>
        <v>8.8343167930903119E-2</v>
      </c>
      <c r="J163" s="123">
        <v>1311</v>
      </c>
      <c r="K163" s="26">
        <f t="shared" ref="K163" si="287">IFERROR(J163/J165,"-")</f>
        <v>0.45871238628411476</v>
      </c>
      <c r="L163" s="123">
        <f t="shared" si="241"/>
        <v>52418.955758962627</v>
      </c>
      <c r="M163" s="86">
        <f t="shared" si="283"/>
        <v>5.5318789822355371E-2</v>
      </c>
      <c r="P163" s="42"/>
      <c r="Q163" s="42"/>
      <c r="R163" s="42"/>
    </row>
    <row r="164" spans="2:18" s="16" customFormat="1" ht="23.25" customHeight="1">
      <c r="B164" s="226"/>
      <c r="C164" s="286"/>
      <c r="D164" s="290"/>
      <c r="E164" s="115">
        <v>5</v>
      </c>
      <c r="F164" s="118" t="s">
        <v>234</v>
      </c>
      <c r="G164" s="31" t="s">
        <v>199</v>
      </c>
      <c r="H164" s="136">
        <v>56077061</v>
      </c>
      <c r="I164" s="41">
        <f t="shared" ref="I164" si="288">IFERROR(H164/H165,"-")</f>
        <v>7.2088693743286164E-2</v>
      </c>
      <c r="J164" s="124">
        <v>1126</v>
      </c>
      <c r="K164" s="41">
        <f t="shared" ref="K164" si="289">IFERROR(J164/J165,"-")</f>
        <v>0.39398180545836248</v>
      </c>
      <c r="L164" s="124">
        <f t="shared" si="241"/>
        <v>49802.007992895204</v>
      </c>
      <c r="M164" s="87">
        <f t="shared" si="283"/>
        <v>4.7512553272289967E-2</v>
      </c>
      <c r="P164" s="42"/>
      <c r="Q164" s="42"/>
      <c r="R164" s="42"/>
    </row>
    <row r="165" spans="2:18" s="16" customFormat="1" ht="23.25" customHeight="1">
      <c r="B165" s="227"/>
      <c r="C165" s="287"/>
      <c r="D165" s="291"/>
      <c r="E165" s="126" t="s">
        <v>107</v>
      </c>
      <c r="F165" s="129"/>
      <c r="G165" s="132"/>
      <c r="H165" s="137">
        <v>777889820</v>
      </c>
      <c r="I165" s="27" t="s">
        <v>301</v>
      </c>
      <c r="J165" s="164">
        <v>2858</v>
      </c>
      <c r="K165" s="27" t="s">
        <v>105</v>
      </c>
      <c r="L165" s="164">
        <f t="shared" si="241"/>
        <v>272179.78306508047</v>
      </c>
      <c r="M165" s="88">
        <f t="shared" si="283"/>
        <v>0.12059580573019958</v>
      </c>
      <c r="P165" s="42"/>
      <c r="Q165" s="42"/>
      <c r="R165" s="42"/>
    </row>
    <row r="166" spans="2:18" s="16" customFormat="1" ht="23.25" customHeight="1">
      <c r="B166" s="251">
        <v>28</v>
      </c>
      <c r="C166" s="285" t="s">
        <v>33</v>
      </c>
      <c r="D166" s="289">
        <f>VLOOKUP(C166,'市区町村別_在宅(医科)'!$C$7:$BO$80,65,0)</f>
        <v>19774</v>
      </c>
      <c r="E166" s="113">
        <v>1</v>
      </c>
      <c r="F166" s="116" t="s">
        <v>231</v>
      </c>
      <c r="G166" s="119" t="s">
        <v>195</v>
      </c>
      <c r="H166" s="204">
        <v>93117926</v>
      </c>
      <c r="I166" s="25">
        <f t="shared" ref="I166" si="290">IFERROR(H166/H171,"-")</f>
        <v>0.14647374612762812</v>
      </c>
      <c r="J166" s="122">
        <v>1520</v>
      </c>
      <c r="K166" s="25">
        <f t="shared" ref="K166" si="291">IFERROR(J166/J171,"-")</f>
        <v>0.71563088512241058</v>
      </c>
      <c r="L166" s="122">
        <f t="shared" si="241"/>
        <v>61261.793421052629</v>
      </c>
      <c r="M166" s="89">
        <f>IFERROR(J166/$R$31,0)</f>
        <v>7.6868615353494485E-2</v>
      </c>
      <c r="P166" s="42"/>
      <c r="Q166" s="42"/>
      <c r="R166" s="42"/>
    </row>
    <row r="167" spans="2:18" s="16" customFormat="1" ht="23.25" customHeight="1">
      <c r="B167" s="226"/>
      <c r="C167" s="286"/>
      <c r="D167" s="290"/>
      <c r="E167" s="114">
        <v>2</v>
      </c>
      <c r="F167" s="117" t="s">
        <v>230</v>
      </c>
      <c r="G167" s="29" t="s">
        <v>196</v>
      </c>
      <c r="H167" s="135">
        <v>92338250</v>
      </c>
      <c r="I167" s="26">
        <f t="shared" ref="I167" si="292">IFERROR(H167/H171,"-")</f>
        <v>0.14524732207168636</v>
      </c>
      <c r="J167" s="123">
        <v>949</v>
      </c>
      <c r="K167" s="26">
        <f t="shared" ref="K167" si="293">IFERROR(J167/J171,"-")</f>
        <v>0.4467984934086629</v>
      </c>
      <c r="L167" s="123">
        <f t="shared" si="241"/>
        <v>97300.579557428879</v>
      </c>
      <c r="M167" s="86">
        <f t="shared" ref="M167:M171" si="294">IFERROR(J167/$R$31,0)</f>
        <v>4.7992313138464651E-2</v>
      </c>
      <c r="P167" s="42"/>
      <c r="Q167" s="42"/>
      <c r="R167" s="42"/>
    </row>
    <row r="168" spans="2:18" s="16" customFormat="1" ht="23.25" customHeight="1">
      <c r="B168" s="226"/>
      <c r="C168" s="286"/>
      <c r="D168" s="290"/>
      <c r="E168" s="114">
        <v>3</v>
      </c>
      <c r="F168" s="117" t="s">
        <v>232</v>
      </c>
      <c r="G168" s="30" t="s">
        <v>197</v>
      </c>
      <c r="H168" s="135">
        <v>58118230</v>
      </c>
      <c r="I168" s="26">
        <f t="shared" ref="I168" si="295">IFERROR(H168/H171,"-")</f>
        <v>9.1419506770448272E-2</v>
      </c>
      <c r="J168" s="123">
        <v>1322</v>
      </c>
      <c r="K168" s="26">
        <f t="shared" ref="K168" si="296">IFERROR(J168/J171,"-")</f>
        <v>0.62241054613935964</v>
      </c>
      <c r="L168" s="123">
        <f t="shared" si="241"/>
        <v>43962.352496217849</v>
      </c>
      <c r="M168" s="86">
        <f t="shared" si="294"/>
        <v>6.6855466774552438E-2</v>
      </c>
      <c r="P168" s="42"/>
      <c r="Q168" s="42"/>
      <c r="R168" s="42"/>
    </row>
    <row r="169" spans="2:18" s="16" customFormat="1" ht="23.25" customHeight="1">
      <c r="B169" s="226"/>
      <c r="C169" s="286"/>
      <c r="D169" s="290"/>
      <c r="E169" s="114">
        <v>4</v>
      </c>
      <c r="F169" s="117" t="s">
        <v>234</v>
      </c>
      <c r="G169" s="30" t="s">
        <v>199</v>
      </c>
      <c r="H169" s="135">
        <v>50776064</v>
      </c>
      <c r="I169" s="26">
        <f t="shared" ref="I169" si="297">IFERROR(H169/H171,"-")</f>
        <v>7.9870338904414584E-2</v>
      </c>
      <c r="J169" s="123">
        <v>863</v>
      </c>
      <c r="K169" s="26">
        <f t="shared" ref="K169" si="298">IFERROR(J169/J171,"-")</f>
        <v>0.40630885122410548</v>
      </c>
      <c r="L169" s="123">
        <f t="shared" si="241"/>
        <v>58836.690614136729</v>
      </c>
      <c r="M169" s="86">
        <f t="shared" si="294"/>
        <v>4.364316779609588E-2</v>
      </c>
      <c r="P169" s="42"/>
      <c r="Q169" s="42"/>
      <c r="R169" s="42"/>
    </row>
    <row r="170" spans="2:18" s="16" customFormat="1" ht="23.25" customHeight="1">
      <c r="B170" s="226"/>
      <c r="C170" s="286"/>
      <c r="D170" s="290"/>
      <c r="E170" s="115">
        <v>5</v>
      </c>
      <c r="F170" s="118" t="s">
        <v>233</v>
      </c>
      <c r="G170" s="31" t="s">
        <v>200</v>
      </c>
      <c r="H170" s="136">
        <v>47381434</v>
      </c>
      <c r="I170" s="41">
        <f t="shared" ref="I170" si="299">IFERROR(H170/H171,"-")</f>
        <v>7.4530613309396171E-2</v>
      </c>
      <c r="J170" s="124">
        <v>907</v>
      </c>
      <c r="K170" s="41">
        <f t="shared" ref="K170" si="300">IFERROR(J170/J171,"-")</f>
        <v>0.42702448210922789</v>
      </c>
      <c r="L170" s="124">
        <f t="shared" si="241"/>
        <v>52239.728776185228</v>
      </c>
      <c r="M170" s="87">
        <f t="shared" si="294"/>
        <v>4.5868311924749675E-2</v>
      </c>
      <c r="P170" s="42"/>
      <c r="Q170" s="42"/>
      <c r="R170" s="42"/>
    </row>
    <row r="171" spans="2:18" s="16" customFormat="1" ht="23.25" customHeight="1">
      <c r="B171" s="227"/>
      <c r="C171" s="287"/>
      <c r="D171" s="291"/>
      <c r="E171" s="126" t="s">
        <v>107</v>
      </c>
      <c r="F171" s="129"/>
      <c r="G171" s="132"/>
      <c r="H171" s="137">
        <v>635731170</v>
      </c>
      <c r="I171" s="27" t="s">
        <v>301</v>
      </c>
      <c r="J171" s="164">
        <v>2124</v>
      </c>
      <c r="K171" s="27" t="s">
        <v>105</v>
      </c>
      <c r="L171" s="164">
        <f t="shared" si="241"/>
        <v>299308.46045197739</v>
      </c>
      <c r="M171" s="88">
        <f t="shared" si="294"/>
        <v>0.10741377566501467</v>
      </c>
      <c r="P171" s="42"/>
      <c r="Q171" s="42"/>
      <c r="R171" s="42"/>
    </row>
    <row r="172" spans="2:18" s="16" customFormat="1" ht="23.25" customHeight="1">
      <c r="B172" s="251">
        <v>29</v>
      </c>
      <c r="C172" s="285" t="s">
        <v>34</v>
      </c>
      <c r="D172" s="289">
        <f>VLOOKUP(C172,'市区町村別_在宅(医科)'!$C$7:$BO$80,65,0)</f>
        <v>16521</v>
      </c>
      <c r="E172" s="113">
        <v>1</v>
      </c>
      <c r="F172" s="116" t="s">
        <v>231</v>
      </c>
      <c r="G172" s="119" t="s">
        <v>195</v>
      </c>
      <c r="H172" s="204">
        <v>83789629</v>
      </c>
      <c r="I172" s="25">
        <f t="shared" ref="I172" si="301">IFERROR(H172/H177,"-")</f>
        <v>0.15860364610556288</v>
      </c>
      <c r="J172" s="122">
        <v>1279</v>
      </c>
      <c r="K172" s="25">
        <f t="shared" ref="K172" si="302">IFERROR(J172/J177,"-")</f>
        <v>0.68911637931034486</v>
      </c>
      <c r="L172" s="122">
        <f t="shared" si="241"/>
        <v>65511.828772478497</v>
      </c>
      <c r="M172" s="89">
        <f>IFERROR(J172/$R$32,0)</f>
        <v>7.7416621269898914E-2</v>
      </c>
      <c r="P172" s="42"/>
      <c r="Q172" s="42"/>
      <c r="R172" s="42"/>
    </row>
    <row r="173" spans="2:18" s="16" customFormat="1" ht="23.25" customHeight="1">
      <c r="B173" s="226"/>
      <c r="C173" s="286"/>
      <c r="D173" s="290"/>
      <c r="E173" s="114">
        <v>2</v>
      </c>
      <c r="F173" s="117" t="s">
        <v>230</v>
      </c>
      <c r="G173" s="29" t="s">
        <v>196</v>
      </c>
      <c r="H173" s="135">
        <v>77241526</v>
      </c>
      <c r="I173" s="26">
        <f t="shared" ref="I173" si="303">IFERROR(H173/H177,"-")</f>
        <v>0.14620887812210787</v>
      </c>
      <c r="J173" s="123">
        <v>889</v>
      </c>
      <c r="K173" s="26">
        <f t="shared" ref="K173" si="304">IFERROR(J173/J177,"-")</f>
        <v>0.47898706896551724</v>
      </c>
      <c r="L173" s="123">
        <f t="shared" si="241"/>
        <v>86885.85601799775</v>
      </c>
      <c r="M173" s="86">
        <f t="shared" ref="M173:M177" si="305">IFERROR(J173/$R$32,0)</f>
        <v>5.3810302039828097E-2</v>
      </c>
      <c r="P173" s="42"/>
      <c r="Q173" s="42"/>
      <c r="R173" s="42"/>
    </row>
    <row r="174" spans="2:18" s="16" customFormat="1" ht="23.25" customHeight="1">
      <c r="B174" s="226"/>
      <c r="C174" s="286"/>
      <c r="D174" s="290"/>
      <c r="E174" s="114">
        <v>3</v>
      </c>
      <c r="F174" s="117" t="s">
        <v>232</v>
      </c>
      <c r="G174" s="30" t="s">
        <v>197</v>
      </c>
      <c r="H174" s="135">
        <v>50589124</v>
      </c>
      <c r="I174" s="26">
        <f t="shared" ref="I174" si="306">IFERROR(H174/H177,"-")</f>
        <v>9.5759100684005144E-2</v>
      </c>
      <c r="J174" s="123">
        <v>1129</v>
      </c>
      <c r="K174" s="26">
        <f t="shared" ref="K174" si="307">IFERROR(J174/J177,"-")</f>
        <v>0.60829741379310343</v>
      </c>
      <c r="L174" s="123">
        <f t="shared" si="241"/>
        <v>44808.790079716564</v>
      </c>
      <c r="M174" s="86">
        <f t="shared" si="305"/>
        <v>6.8337267719871683E-2</v>
      </c>
      <c r="P174" s="42"/>
      <c r="Q174" s="42"/>
      <c r="R174" s="42"/>
    </row>
    <row r="175" spans="2:18" s="16" customFormat="1" ht="23.25" customHeight="1">
      <c r="B175" s="226"/>
      <c r="C175" s="286"/>
      <c r="D175" s="290"/>
      <c r="E175" s="114">
        <v>4</v>
      </c>
      <c r="F175" s="117" t="s">
        <v>233</v>
      </c>
      <c r="G175" s="30" t="s">
        <v>200</v>
      </c>
      <c r="H175" s="135">
        <v>37074758</v>
      </c>
      <c r="I175" s="26">
        <f t="shared" ref="I175" si="308">IFERROR(H175/H177,"-")</f>
        <v>7.0178038349846206E-2</v>
      </c>
      <c r="J175" s="123">
        <v>739</v>
      </c>
      <c r="K175" s="26">
        <f t="shared" ref="K175" si="309">IFERROR(J175/J177,"-")</f>
        <v>0.39816810344827586</v>
      </c>
      <c r="L175" s="123">
        <f t="shared" si="241"/>
        <v>50168.820027063601</v>
      </c>
      <c r="M175" s="86">
        <f t="shared" si="305"/>
        <v>4.4730948489800859E-2</v>
      </c>
      <c r="P175" s="42"/>
      <c r="Q175" s="42"/>
      <c r="R175" s="42"/>
    </row>
    <row r="176" spans="2:18" s="16" customFormat="1" ht="23.25" customHeight="1">
      <c r="B176" s="226"/>
      <c r="C176" s="286"/>
      <c r="D176" s="290"/>
      <c r="E176" s="115">
        <v>5</v>
      </c>
      <c r="F176" s="118" t="s">
        <v>234</v>
      </c>
      <c r="G176" s="31" t="s">
        <v>199</v>
      </c>
      <c r="H176" s="136">
        <v>34340419</v>
      </c>
      <c r="I176" s="41">
        <f t="shared" ref="I176" si="310">IFERROR(H176/H177,"-")</f>
        <v>6.500226492460956E-2</v>
      </c>
      <c r="J176" s="124">
        <v>679</v>
      </c>
      <c r="K176" s="41">
        <f t="shared" ref="K176" si="311">IFERROR(J176/J177,"-")</f>
        <v>0.36584051724137934</v>
      </c>
      <c r="L176" s="124">
        <f t="shared" si="241"/>
        <v>50574.991163475701</v>
      </c>
      <c r="M176" s="87">
        <f t="shared" si="305"/>
        <v>4.1099207069789964E-2</v>
      </c>
      <c r="P176" s="42"/>
      <c r="Q176" s="42"/>
      <c r="R176" s="42"/>
    </row>
    <row r="177" spans="2:18" s="16" customFormat="1" ht="23.25" customHeight="1">
      <c r="B177" s="227"/>
      <c r="C177" s="287"/>
      <c r="D177" s="291"/>
      <c r="E177" s="126" t="s">
        <v>107</v>
      </c>
      <c r="F177" s="129"/>
      <c r="G177" s="132"/>
      <c r="H177" s="137">
        <v>528295730</v>
      </c>
      <c r="I177" s="27" t="s">
        <v>301</v>
      </c>
      <c r="J177" s="164">
        <v>1856</v>
      </c>
      <c r="K177" s="27" t="s">
        <v>105</v>
      </c>
      <c r="L177" s="164">
        <f t="shared" si="241"/>
        <v>284642.09590517241</v>
      </c>
      <c r="M177" s="88">
        <f t="shared" si="305"/>
        <v>0.11234186792567036</v>
      </c>
      <c r="P177" s="42"/>
      <c r="Q177" s="42"/>
      <c r="R177" s="42"/>
    </row>
    <row r="178" spans="2:18" s="16" customFormat="1" ht="23.25" customHeight="1">
      <c r="B178" s="251">
        <v>30</v>
      </c>
      <c r="C178" s="285" t="s">
        <v>35</v>
      </c>
      <c r="D178" s="289">
        <f>VLOOKUP(C178,'市区町村別_在宅(医科)'!$C$7:$BO$80,65,0)</f>
        <v>22094</v>
      </c>
      <c r="E178" s="113">
        <v>1</v>
      </c>
      <c r="F178" s="116" t="s">
        <v>231</v>
      </c>
      <c r="G178" s="119" t="s">
        <v>195</v>
      </c>
      <c r="H178" s="204">
        <v>128440085</v>
      </c>
      <c r="I178" s="25">
        <f t="shared" ref="I178" si="312">IFERROR(H178/H183,"-")</f>
        <v>0.14705110016624526</v>
      </c>
      <c r="J178" s="122">
        <v>2106</v>
      </c>
      <c r="K178" s="25">
        <f t="shared" ref="K178" si="313">IFERROR(J178/J183,"-")</f>
        <v>0.72846765824974058</v>
      </c>
      <c r="L178" s="122">
        <f t="shared" si="241"/>
        <v>60987.694681861351</v>
      </c>
      <c r="M178" s="89">
        <f>IFERROR(J178/$R$33,0)</f>
        <v>9.5319996379107444E-2</v>
      </c>
      <c r="P178" s="42"/>
      <c r="Q178" s="42"/>
      <c r="R178" s="42"/>
    </row>
    <row r="179" spans="2:18" s="16" customFormat="1" ht="23.25" customHeight="1">
      <c r="B179" s="226"/>
      <c r="C179" s="286"/>
      <c r="D179" s="290"/>
      <c r="E179" s="114">
        <v>2</v>
      </c>
      <c r="F179" s="117" t="s">
        <v>230</v>
      </c>
      <c r="G179" s="29" t="s">
        <v>196</v>
      </c>
      <c r="H179" s="135">
        <v>120647256</v>
      </c>
      <c r="I179" s="26">
        <f t="shared" ref="I179" si="314">IFERROR(H179/H183,"-")</f>
        <v>0.1381290874016366</v>
      </c>
      <c r="J179" s="123">
        <v>1492</v>
      </c>
      <c r="K179" s="26">
        <f t="shared" ref="K179" si="315">IFERROR(J179/J183,"-")</f>
        <v>0.51608439986163956</v>
      </c>
      <c r="L179" s="123">
        <f t="shared" si="241"/>
        <v>80862.772117962464</v>
      </c>
      <c r="M179" s="86">
        <f t="shared" ref="M179:M183" si="316">IFERROR(J179/$R$33,0)</f>
        <v>6.7529646057753231E-2</v>
      </c>
      <c r="P179" s="42"/>
      <c r="Q179" s="42"/>
      <c r="R179" s="42"/>
    </row>
    <row r="180" spans="2:18" s="16" customFormat="1" ht="23.25" customHeight="1">
      <c r="B180" s="226"/>
      <c r="C180" s="286"/>
      <c r="D180" s="290"/>
      <c r="E180" s="114">
        <v>3</v>
      </c>
      <c r="F180" s="117" t="s">
        <v>232</v>
      </c>
      <c r="G180" s="30" t="s">
        <v>197</v>
      </c>
      <c r="H180" s="135">
        <v>81643816</v>
      </c>
      <c r="I180" s="26">
        <f t="shared" ref="I180" si="317">IFERROR(H180/H183,"-")</f>
        <v>9.3474034718760091E-2</v>
      </c>
      <c r="J180" s="123">
        <v>1837</v>
      </c>
      <c r="K180" s="26">
        <f t="shared" ref="K180" si="318">IFERROR(J180/J183,"-")</f>
        <v>0.63542026980283639</v>
      </c>
      <c r="L180" s="123">
        <f t="shared" si="241"/>
        <v>44444.102340773003</v>
      </c>
      <c r="M180" s="86">
        <f t="shared" si="316"/>
        <v>8.3144745179686799E-2</v>
      </c>
      <c r="P180" s="42"/>
      <c r="Q180" s="42"/>
      <c r="R180" s="42"/>
    </row>
    <row r="181" spans="2:18" s="16" customFormat="1" ht="23.25" customHeight="1">
      <c r="B181" s="226"/>
      <c r="C181" s="286"/>
      <c r="D181" s="290"/>
      <c r="E181" s="114">
        <v>4</v>
      </c>
      <c r="F181" s="117" t="s">
        <v>234</v>
      </c>
      <c r="G181" s="30" t="s">
        <v>199</v>
      </c>
      <c r="H181" s="135">
        <v>69707031</v>
      </c>
      <c r="I181" s="26">
        <f t="shared" ref="I181" si="319">IFERROR(H181/H183,"-")</f>
        <v>7.9807605218203986E-2</v>
      </c>
      <c r="J181" s="123">
        <v>1235</v>
      </c>
      <c r="K181" s="26">
        <f t="shared" ref="K181" si="320">IFERROR(J181/J183,"-")</f>
        <v>0.42718782428225527</v>
      </c>
      <c r="L181" s="123">
        <f t="shared" si="241"/>
        <v>56442.940080971661</v>
      </c>
      <c r="M181" s="86">
        <f t="shared" si="316"/>
        <v>5.5897528740834618E-2</v>
      </c>
      <c r="P181" s="42"/>
      <c r="Q181" s="42"/>
      <c r="R181" s="42"/>
    </row>
    <row r="182" spans="2:18" s="16" customFormat="1" ht="23.25" customHeight="1">
      <c r="B182" s="226"/>
      <c r="C182" s="286"/>
      <c r="D182" s="290"/>
      <c r="E182" s="115">
        <v>5</v>
      </c>
      <c r="F182" s="118" t="s">
        <v>233</v>
      </c>
      <c r="G182" s="31" t="s">
        <v>200</v>
      </c>
      <c r="H182" s="136">
        <v>64902592</v>
      </c>
      <c r="I182" s="41">
        <f t="shared" ref="I182" si="321">IFERROR(H182/H183,"-")</f>
        <v>7.4307001254639071E-2</v>
      </c>
      <c r="J182" s="124">
        <v>1285</v>
      </c>
      <c r="K182" s="41">
        <f t="shared" ref="K182" si="322">IFERROR(J182/J183,"-")</f>
        <v>0.44448287789692148</v>
      </c>
      <c r="L182" s="124">
        <f t="shared" si="241"/>
        <v>50507.853696498052</v>
      </c>
      <c r="M182" s="87">
        <f t="shared" si="316"/>
        <v>5.8160586584593103E-2</v>
      </c>
      <c r="P182" s="42"/>
      <c r="Q182" s="42"/>
      <c r="R182" s="42"/>
    </row>
    <row r="183" spans="2:18" s="16" customFormat="1" ht="23.25" customHeight="1">
      <c r="B183" s="227"/>
      <c r="C183" s="287"/>
      <c r="D183" s="291"/>
      <c r="E183" s="126" t="s">
        <v>107</v>
      </c>
      <c r="F183" s="129"/>
      <c r="G183" s="132"/>
      <c r="H183" s="137">
        <v>873438450</v>
      </c>
      <c r="I183" s="27" t="s">
        <v>301</v>
      </c>
      <c r="J183" s="164">
        <v>2891</v>
      </c>
      <c r="K183" s="27" t="s">
        <v>105</v>
      </c>
      <c r="L183" s="164">
        <f t="shared" si="241"/>
        <v>302123.29643721896</v>
      </c>
      <c r="M183" s="88">
        <f t="shared" si="316"/>
        <v>0.1308500045261157</v>
      </c>
      <c r="P183" s="42"/>
      <c r="Q183" s="42"/>
      <c r="R183" s="42"/>
    </row>
    <row r="184" spans="2:18" s="16" customFormat="1" ht="23.25" customHeight="1">
      <c r="B184" s="251">
        <v>31</v>
      </c>
      <c r="C184" s="285" t="s">
        <v>36</v>
      </c>
      <c r="D184" s="289">
        <f>VLOOKUP(C184,'市区町村別_在宅(医科)'!$C$7:$BO$80,65,0)</f>
        <v>29681</v>
      </c>
      <c r="E184" s="113">
        <v>1</v>
      </c>
      <c r="F184" s="116" t="s">
        <v>230</v>
      </c>
      <c r="G184" s="119" t="s">
        <v>196</v>
      </c>
      <c r="H184" s="204">
        <v>124911882</v>
      </c>
      <c r="I184" s="25">
        <f t="shared" ref="I184" si="323">IFERROR(H184/H189,"-")</f>
        <v>0.13750136236137722</v>
      </c>
      <c r="J184" s="122">
        <v>1350</v>
      </c>
      <c r="K184" s="25">
        <f t="shared" ref="K184" si="324">IFERROR(J184/J189,"-")</f>
        <v>0.44204322200392926</v>
      </c>
      <c r="L184" s="122">
        <f t="shared" si="241"/>
        <v>92527.32</v>
      </c>
      <c r="M184" s="89">
        <f>IFERROR(J184/$R$34,0)</f>
        <v>4.5483642734409219E-2</v>
      </c>
      <c r="P184" s="42"/>
      <c r="Q184" s="42"/>
      <c r="R184" s="42"/>
    </row>
    <row r="185" spans="2:18" s="16" customFormat="1" ht="23.25" customHeight="1">
      <c r="B185" s="226"/>
      <c r="C185" s="286"/>
      <c r="D185" s="290"/>
      <c r="E185" s="114">
        <v>2</v>
      </c>
      <c r="F185" s="117" t="s">
        <v>231</v>
      </c>
      <c r="G185" s="29" t="s">
        <v>195</v>
      </c>
      <c r="H185" s="135">
        <v>122192976</v>
      </c>
      <c r="I185" s="26">
        <f t="shared" ref="I185" si="325">IFERROR(H185/H189,"-")</f>
        <v>0.13450842627598125</v>
      </c>
      <c r="J185" s="123">
        <v>2051</v>
      </c>
      <c r="K185" s="26">
        <f t="shared" ref="K185" si="326">IFERROR(J185/J189,"-")</f>
        <v>0.67157825802226589</v>
      </c>
      <c r="L185" s="123">
        <f t="shared" si="241"/>
        <v>59577.267674305214</v>
      </c>
      <c r="M185" s="86">
        <f t="shared" ref="M185:M189" si="327">IFERROR(J185/$R$34,0)</f>
        <v>6.9101445369091338E-2</v>
      </c>
      <c r="P185" s="42"/>
      <c r="Q185" s="42"/>
      <c r="R185" s="42"/>
    </row>
    <row r="186" spans="2:18" s="16" customFormat="1" ht="23.25" customHeight="1">
      <c r="B186" s="226"/>
      <c r="C186" s="286"/>
      <c r="D186" s="290"/>
      <c r="E186" s="114">
        <v>3</v>
      </c>
      <c r="F186" s="117" t="s">
        <v>234</v>
      </c>
      <c r="G186" s="30" t="s">
        <v>199</v>
      </c>
      <c r="H186" s="135">
        <v>85984115</v>
      </c>
      <c r="I186" s="26">
        <f t="shared" ref="I186" si="328">IFERROR(H186/H189,"-")</f>
        <v>9.4650186712720658E-2</v>
      </c>
      <c r="J186" s="123">
        <v>1142</v>
      </c>
      <c r="K186" s="26">
        <f t="shared" ref="K186" si="329">IFERROR(J186/J189,"-")</f>
        <v>0.37393582187295349</v>
      </c>
      <c r="L186" s="123">
        <f t="shared" si="241"/>
        <v>75292.570052539406</v>
      </c>
      <c r="M186" s="86">
        <f t="shared" si="327"/>
        <v>3.847579259458913E-2</v>
      </c>
      <c r="P186" s="42"/>
      <c r="Q186" s="42"/>
      <c r="R186" s="42"/>
    </row>
    <row r="187" spans="2:18" s="16" customFormat="1" ht="23.25" customHeight="1">
      <c r="B187" s="226"/>
      <c r="C187" s="286"/>
      <c r="D187" s="290"/>
      <c r="E187" s="114">
        <v>4</v>
      </c>
      <c r="F187" s="117" t="s">
        <v>232</v>
      </c>
      <c r="G187" s="30" t="s">
        <v>197</v>
      </c>
      <c r="H187" s="135">
        <v>77682097</v>
      </c>
      <c r="I187" s="26">
        <f t="shared" ref="I187" si="330">IFERROR(H187/H189,"-")</f>
        <v>8.5511434121124316E-2</v>
      </c>
      <c r="J187" s="123">
        <v>1764</v>
      </c>
      <c r="K187" s="26">
        <f t="shared" ref="K187" si="331">IFERROR(J187/J189,"-")</f>
        <v>0.57760314341846763</v>
      </c>
      <c r="L187" s="123">
        <f t="shared" si="241"/>
        <v>44037.469954648528</v>
      </c>
      <c r="M187" s="86">
        <f t="shared" si="327"/>
        <v>5.9431959839628047E-2</v>
      </c>
      <c r="P187" s="42"/>
      <c r="Q187" s="42"/>
      <c r="R187" s="42"/>
    </row>
    <row r="188" spans="2:18" s="16" customFormat="1" ht="23.25" customHeight="1">
      <c r="B188" s="226"/>
      <c r="C188" s="286"/>
      <c r="D188" s="290"/>
      <c r="E188" s="115">
        <v>5</v>
      </c>
      <c r="F188" s="118" t="s">
        <v>233</v>
      </c>
      <c r="G188" s="31" t="s">
        <v>200</v>
      </c>
      <c r="H188" s="136">
        <v>65547603</v>
      </c>
      <c r="I188" s="41">
        <f t="shared" ref="I188" si="332">IFERROR(H188/H189,"-")</f>
        <v>7.215394218480109E-2</v>
      </c>
      <c r="J188" s="124">
        <v>1257</v>
      </c>
      <c r="K188" s="41">
        <f t="shared" ref="K188" si="333">IFERROR(J188/J189,"-")</f>
        <v>0.41159135559921417</v>
      </c>
      <c r="L188" s="124">
        <f t="shared" si="241"/>
        <v>52146.064439140813</v>
      </c>
      <c r="M188" s="87">
        <f t="shared" si="327"/>
        <v>4.2350325123816583E-2</v>
      </c>
      <c r="P188" s="42"/>
      <c r="Q188" s="42"/>
      <c r="R188" s="42"/>
    </row>
    <row r="189" spans="2:18" s="16" customFormat="1" ht="23.25" customHeight="1">
      <c r="B189" s="227"/>
      <c r="C189" s="287"/>
      <c r="D189" s="291"/>
      <c r="E189" s="126" t="s">
        <v>107</v>
      </c>
      <c r="F189" s="129"/>
      <c r="G189" s="132"/>
      <c r="H189" s="137">
        <v>908441050</v>
      </c>
      <c r="I189" s="27" t="s">
        <v>301</v>
      </c>
      <c r="J189" s="164">
        <v>3054</v>
      </c>
      <c r="K189" s="27" t="s">
        <v>105</v>
      </c>
      <c r="L189" s="164">
        <f t="shared" si="241"/>
        <v>297459.41388343158</v>
      </c>
      <c r="M189" s="88">
        <f t="shared" si="327"/>
        <v>0.10289410734139685</v>
      </c>
      <c r="P189" s="42"/>
      <c r="Q189" s="42"/>
      <c r="R189" s="42"/>
    </row>
    <row r="190" spans="2:18" s="16" customFormat="1" ht="23.25" customHeight="1">
      <c r="B190" s="251">
        <v>32</v>
      </c>
      <c r="C190" s="285" t="s">
        <v>37</v>
      </c>
      <c r="D190" s="289">
        <f>VLOOKUP(C190,'市区町村別_在宅(医科)'!$C$7:$BO$80,65,0)</f>
        <v>24506</v>
      </c>
      <c r="E190" s="113">
        <v>1</v>
      </c>
      <c r="F190" s="116" t="s">
        <v>231</v>
      </c>
      <c r="G190" s="119" t="s">
        <v>195</v>
      </c>
      <c r="H190" s="204">
        <v>121164893</v>
      </c>
      <c r="I190" s="25">
        <f t="shared" ref="I190" si="334">IFERROR(H190/H195,"-")</f>
        <v>0.15485574969368787</v>
      </c>
      <c r="J190" s="122">
        <v>1953</v>
      </c>
      <c r="K190" s="25">
        <f t="shared" ref="K190" si="335">IFERROR(J190/J195,"-")</f>
        <v>0.70992366412213737</v>
      </c>
      <c r="L190" s="122">
        <f t="shared" si="241"/>
        <v>62040.395801331288</v>
      </c>
      <c r="M190" s="89">
        <f>IFERROR(J190/$R$35,0)</f>
        <v>7.9694768628091078E-2</v>
      </c>
      <c r="P190" s="42"/>
      <c r="Q190" s="42"/>
      <c r="R190" s="42"/>
    </row>
    <row r="191" spans="2:18" s="16" customFormat="1" ht="23.25" customHeight="1">
      <c r="B191" s="226"/>
      <c r="C191" s="286"/>
      <c r="D191" s="290"/>
      <c r="E191" s="114">
        <v>2</v>
      </c>
      <c r="F191" s="117" t="s">
        <v>230</v>
      </c>
      <c r="G191" s="29" t="s">
        <v>196</v>
      </c>
      <c r="H191" s="135">
        <v>106261981</v>
      </c>
      <c r="I191" s="26">
        <f t="shared" ref="I191" si="336">IFERROR(H191/H195,"-")</f>
        <v>0.13580896515702295</v>
      </c>
      <c r="J191" s="123">
        <v>1250</v>
      </c>
      <c r="K191" s="26">
        <f t="shared" ref="K191" si="337">IFERROR(J191/J195,"-")</f>
        <v>0.45438022537259176</v>
      </c>
      <c r="L191" s="123">
        <f t="shared" si="241"/>
        <v>85009.584799999997</v>
      </c>
      <c r="M191" s="86">
        <f t="shared" ref="M191:M195" si="338">IFERROR(J191/$R$35,0)</f>
        <v>5.1007916428629722E-2</v>
      </c>
      <c r="P191" s="42"/>
      <c r="Q191" s="42"/>
      <c r="R191" s="42"/>
    </row>
    <row r="192" spans="2:18" s="16" customFormat="1" ht="23.25" customHeight="1">
      <c r="B192" s="226"/>
      <c r="C192" s="286"/>
      <c r="D192" s="290"/>
      <c r="E192" s="114">
        <v>3</v>
      </c>
      <c r="F192" s="117" t="s">
        <v>232</v>
      </c>
      <c r="G192" s="30" t="s">
        <v>197</v>
      </c>
      <c r="H192" s="135">
        <v>70147687</v>
      </c>
      <c r="I192" s="26">
        <f t="shared" ref="I192" si="339">IFERROR(H192/H195,"-")</f>
        <v>8.9652806111611569E-2</v>
      </c>
      <c r="J192" s="123">
        <v>1693</v>
      </c>
      <c r="K192" s="26">
        <f t="shared" ref="K192" si="340">IFERROR(J192/J195,"-")</f>
        <v>0.61541257724463827</v>
      </c>
      <c r="L192" s="123">
        <f t="shared" si="241"/>
        <v>41433.955699940932</v>
      </c>
      <c r="M192" s="86">
        <f t="shared" si="338"/>
        <v>6.9085122010936098E-2</v>
      </c>
      <c r="P192" s="42"/>
      <c r="Q192" s="42"/>
      <c r="R192" s="42"/>
    </row>
    <row r="193" spans="2:18" s="16" customFormat="1" ht="23.25" customHeight="1">
      <c r="B193" s="226"/>
      <c r="C193" s="286"/>
      <c r="D193" s="290"/>
      <c r="E193" s="114">
        <v>4</v>
      </c>
      <c r="F193" s="117" t="s">
        <v>234</v>
      </c>
      <c r="G193" s="30" t="s">
        <v>199</v>
      </c>
      <c r="H193" s="135">
        <v>57517074</v>
      </c>
      <c r="I193" s="26">
        <f t="shared" ref="I193" si="341">IFERROR(H193/H195,"-")</f>
        <v>7.3510151281669697E-2</v>
      </c>
      <c r="J193" s="123">
        <v>1069</v>
      </c>
      <c r="K193" s="26">
        <f t="shared" ref="K193" si="342">IFERROR(J193/J195,"-")</f>
        <v>0.38858596873864049</v>
      </c>
      <c r="L193" s="123">
        <f t="shared" si="241"/>
        <v>53804.559401309634</v>
      </c>
      <c r="M193" s="86">
        <f t="shared" si="338"/>
        <v>4.362197012976414E-2</v>
      </c>
      <c r="P193" s="42"/>
      <c r="Q193" s="42"/>
      <c r="R193" s="42"/>
    </row>
    <row r="194" spans="2:18" s="16" customFormat="1" ht="23.25" customHeight="1">
      <c r="B194" s="226"/>
      <c r="C194" s="286"/>
      <c r="D194" s="290"/>
      <c r="E194" s="115">
        <v>5</v>
      </c>
      <c r="F194" s="118" t="s">
        <v>233</v>
      </c>
      <c r="G194" s="31" t="s">
        <v>200</v>
      </c>
      <c r="H194" s="136">
        <v>54879458</v>
      </c>
      <c r="I194" s="41">
        <f t="shared" ref="I194" si="343">IFERROR(H194/H195,"-")</f>
        <v>7.0139125294100296E-2</v>
      </c>
      <c r="J194" s="124">
        <v>1142</v>
      </c>
      <c r="K194" s="41">
        <f t="shared" ref="K194" si="344">IFERROR(J194/J195,"-")</f>
        <v>0.41512177390039984</v>
      </c>
      <c r="L194" s="124">
        <f t="shared" si="241"/>
        <v>48055.567425569177</v>
      </c>
      <c r="M194" s="87">
        <f t="shared" si="338"/>
        <v>4.6600832449196113E-2</v>
      </c>
      <c r="P194" s="42"/>
      <c r="Q194" s="42"/>
      <c r="R194" s="42"/>
    </row>
    <row r="195" spans="2:18" s="16" customFormat="1" ht="23.25" customHeight="1">
      <c r="B195" s="227"/>
      <c r="C195" s="287"/>
      <c r="D195" s="291"/>
      <c r="E195" s="126" t="s">
        <v>107</v>
      </c>
      <c r="F195" s="129"/>
      <c r="G195" s="132"/>
      <c r="H195" s="137">
        <v>782437160</v>
      </c>
      <c r="I195" s="27" t="s">
        <v>301</v>
      </c>
      <c r="J195" s="164">
        <v>2751</v>
      </c>
      <c r="K195" s="27" t="s">
        <v>105</v>
      </c>
      <c r="L195" s="164">
        <f t="shared" si="241"/>
        <v>284419.17848055251</v>
      </c>
      <c r="M195" s="88">
        <f t="shared" si="338"/>
        <v>0.11225822247612829</v>
      </c>
      <c r="P195" s="42"/>
      <c r="Q195" s="42"/>
      <c r="R195" s="42"/>
    </row>
    <row r="196" spans="2:18" s="16" customFormat="1" ht="23.25" customHeight="1">
      <c r="B196" s="251">
        <v>33</v>
      </c>
      <c r="C196" s="285" t="s">
        <v>38</v>
      </c>
      <c r="D196" s="289">
        <f>VLOOKUP(C196,'市区町村別_在宅(医科)'!$C$7:$BO$80,65,0)</f>
        <v>7125</v>
      </c>
      <c r="E196" s="113">
        <v>1</v>
      </c>
      <c r="F196" s="116" t="s">
        <v>230</v>
      </c>
      <c r="G196" s="119" t="s">
        <v>196</v>
      </c>
      <c r="H196" s="204">
        <v>34663738</v>
      </c>
      <c r="I196" s="25">
        <f t="shared" ref="I196" si="345">IFERROR(H196/H201,"-")</f>
        <v>0.11388556575950573</v>
      </c>
      <c r="J196" s="122">
        <v>404</v>
      </c>
      <c r="K196" s="25">
        <f t="shared" ref="K196" si="346">IFERROR(J196/J201,"-")</f>
        <v>0.50753768844221103</v>
      </c>
      <c r="L196" s="122">
        <f t="shared" si="241"/>
        <v>85801.331683168319</v>
      </c>
      <c r="M196" s="89">
        <f>IFERROR(J196/$R$36,0)</f>
        <v>5.6701754385964913E-2</v>
      </c>
      <c r="P196" s="42"/>
      <c r="Q196" s="42"/>
      <c r="R196" s="42"/>
    </row>
    <row r="197" spans="2:18" s="16" customFormat="1" ht="23.25" customHeight="1">
      <c r="B197" s="226"/>
      <c r="C197" s="286"/>
      <c r="D197" s="290"/>
      <c r="E197" s="114">
        <v>2</v>
      </c>
      <c r="F197" s="117" t="s">
        <v>231</v>
      </c>
      <c r="G197" s="29" t="s">
        <v>195</v>
      </c>
      <c r="H197" s="135">
        <v>30107367</v>
      </c>
      <c r="I197" s="26">
        <f t="shared" ref="I197" si="347">IFERROR(H197/H201,"-")</f>
        <v>9.8915890846049917E-2</v>
      </c>
      <c r="J197" s="123">
        <v>509</v>
      </c>
      <c r="K197" s="26">
        <f t="shared" ref="K197" si="348">IFERROR(J197/J201,"-")</f>
        <v>0.63944723618090449</v>
      </c>
      <c r="L197" s="123">
        <f t="shared" si="241"/>
        <v>59150.033398821215</v>
      </c>
      <c r="M197" s="86">
        <f t="shared" ref="M197:M201" si="349">IFERROR(J197/$R$36,0)</f>
        <v>7.1438596491228065E-2</v>
      </c>
      <c r="P197" s="42"/>
      <c r="Q197" s="42"/>
      <c r="R197" s="42"/>
    </row>
    <row r="198" spans="2:18" s="16" customFormat="1" ht="23.25" customHeight="1">
      <c r="B198" s="226"/>
      <c r="C198" s="286"/>
      <c r="D198" s="290"/>
      <c r="E198" s="114">
        <v>3</v>
      </c>
      <c r="F198" s="117" t="s">
        <v>240</v>
      </c>
      <c r="G198" s="30" t="s">
        <v>241</v>
      </c>
      <c r="H198" s="135">
        <v>25291433</v>
      </c>
      <c r="I198" s="26">
        <f t="shared" ref="I198" si="350">IFERROR(H198/H201,"-")</f>
        <v>8.3093437761202593E-2</v>
      </c>
      <c r="J198" s="123">
        <v>93</v>
      </c>
      <c r="K198" s="26">
        <f t="shared" ref="K198" si="351">IFERROR(J198/J201,"-")</f>
        <v>0.11683417085427136</v>
      </c>
      <c r="L198" s="123">
        <f t="shared" si="241"/>
        <v>271950.89247311826</v>
      </c>
      <c r="M198" s="86">
        <f t="shared" si="349"/>
        <v>1.3052631578947368E-2</v>
      </c>
      <c r="P198" s="42"/>
      <c r="Q198" s="42"/>
      <c r="R198" s="42"/>
    </row>
    <row r="199" spans="2:18" s="16" customFormat="1" ht="23.25" customHeight="1">
      <c r="B199" s="226"/>
      <c r="C199" s="286"/>
      <c r="D199" s="290"/>
      <c r="E199" s="114">
        <v>4</v>
      </c>
      <c r="F199" s="117" t="s">
        <v>233</v>
      </c>
      <c r="G199" s="30" t="s">
        <v>200</v>
      </c>
      <c r="H199" s="135">
        <v>20046547</v>
      </c>
      <c r="I199" s="26">
        <f t="shared" ref="I199" si="352">IFERROR(H199/H201,"-")</f>
        <v>6.5861689429441289E-2</v>
      </c>
      <c r="J199" s="123">
        <v>344</v>
      </c>
      <c r="K199" s="26">
        <f t="shared" ref="K199" si="353">IFERROR(J199/J201,"-")</f>
        <v>0.43216080402010049</v>
      </c>
      <c r="L199" s="123">
        <f t="shared" si="241"/>
        <v>58274.845930232557</v>
      </c>
      <c r="M199" s="86">
        <f t="shared" si="349"/>
        <v>4.8280701754385966E-2</v>
      </c>
      <c r="P199" s="42"/>
      <c r="Q199" s="42"/>
      <c r="R199" s="42"/>
    </row>
    <row r="200" spans="2:18" s="16" customFormat="1" ht="23.25" customHeight="1">
      <c r="B200" s="226"/>
      <c r="C200" s="286"/>
      <c r="D200" s="290"/>
      <c r="E200" s="115">
        <v>5</v>
      </c>
      <c r="F200" s="118" t="s">
        <v>232</v>
      </c>
      <c r="G200" s="31" t="s">
        <v>197</v>
      </c>
      <c r="H200" s="136">
        <v>18334084</v>
      </c>
      <c r="I200" s="41">
        <f t="shared" ref="I200" si="354">IFERROR(H200/H201,"-")</f>
        <v>6.0235498232253597E-2</v>
      </c>
      <c r="J200" s="124">
        <v>439</v>
      </c>
      <c r="K200" s="41">
        <f t="shared" ref="K200" si="355">IFERROR(J200/J201,"-")</f>
        <v>0.55150753768844218</v>
      </c>
      <c r="L200" s="124">
        <f t="shared" si="241"/>
        <v>41763.289293849659</v>
      </c>
      <c r="M200" s="87">
        <f t="shared" si="349"/>
        <v>6.1614035087719302E-2</v>
      </c>
      <c r="P200" s="42"/>
      <c r="Q200" s="42"/>
      <c r="R200" s="42"/>
    </row>
    <row r="201" spans="2:18" s="16" customFormat="1" ht="23.25" customHeight="1">
      <c r="B201" s="227"/>
      <c r="C201" s="287"/>
      <c r="D201" s="291"/>
      <c r="E201" s="126" t="s">
        <v>107</v>
      </c>
      <c r="F201" s="129"/>
      <c r="G201" s="132"/>
      <c r="H201" s="137">
        <v>304373410</v>
      </c>
      <c r="I201" s="27" t="s">
        <v>301</v>
      </c>
      <c r="J201" s="164">
        <v>796</v>
      </c>
      <c r="K201" s="27" t="s">
        <v>105</v>
      </c>
      <c r="L201" s="164">
        <f t="shared" si="241"/>
        <v>382378.65577889449</v>
      </c>
      <c r="M201" s="88">
        <f t="shared" si="349"/>
        <v>0.11171929824561404</v>
      </c>
      <c r="P201" s="42"/>
      <c r="Q201" s="42"/>
      <c r="R201" s="42"/>
    </row>
    <row r="202" spans="2:18" s="16" customFormat="1" ht="23.25" customHeight="1">
      <c r="B202" s="251">
        <v>34</v>
      </c>
      <c r="C202" s="285" t="s">
        <v>39</v>
      </c>
      <c r="D202" s="289">
        <f>VLOOKUP(C202,'市区町村別_在宅(医科)'!$C$7:$BO$80,65,0)</f>
        <v>31044</v>
      </c>
      <c r="E202" s="113">
        <v>1</v>
      </c>
      <c r="F202" s="116" t="s">
        <v>230</v>
      </c>
      <c r="G202" s="119" t="s">
        <v>196</v>
      </c>
      <c r="H202" s="204">
        <v>146997912</v>
      </c>
      <c r="I202" s="25">
        <f t="shared" ref="I202" si="356">IFERROR(H202/H207,"-")</f>
        <v>0.15537404931135024</v>
      </c>
      <c r="J202" s="122">
        <v>1709</v>
      </c>
      <c r="K202" s="25">
        <f t="shared" ref="K202" si="357">IFERROR(J202/J207,"-")</f>
        <v>0.53306300686213348</v>
      </c>
      <c r="L202" s="122">
        <f t="shared" ref="L202:L265" si="358">IFERROR(H202/J202,"-")</f>
        <v>86013.991808074905</v>
      </c>
      <c r="M202" s="89">
        <f>IFERROR(J202/$R$37,0)</f>
        <v>5.505089550315681E-2</v>
      </c>
      <c r="P202" s="42"/>
      <c r="Q202" s="42"/>
      <c r="R202" s="42"/>
    </row>
    <row r="203" spans="2:18" s="16" customFormat="1" ht="23.25" customHeight="1">
      <c r="B203" s="226"/>
      <c r="C203" s="286"/>
      <c r="D203" s="290"/>
      <c r="E203" s="114">
        <v>2</v>
      </c>
      <c r="F203" s="117" t="s">
        <v>231</v>
      </c>
      <c r="G203" s="29" t="s">
        <v>195</v>
      </c>
      <c r="H203" s="135">
        <v>138611810</v>
      </c>
      <c r="I203" s="26">
        <f t="shared" ref="I203" si="359">IFERROR(H203/H207,"-")</f>
        <v>0.14651009602146942</v>
      </c>
      <c r="J203" s="123">
        <v>2277</v>
      </c>
      <c r="K203" s="26">
        <f t="shared" ref="K203" si="360">IFERROR(J203/J207,"-")</f>
        <v>0.71023081721771675</v>
      </c>
      <c r="L203" s="123">
        <f t="shared" si="358"/>
        <v>60874.751866490995</v>
      </c>
      <c r="M203" s="86">
        <f t="shared" ref="M203:M207" si="361">IFERROR(J203/$R$37,0)</f>
        <v>7.3347506764592188E-2</v>
      </c>
      <c r="P203" s="42"/>
      <c r="Q203" s="42"/>
      <c r="R203" s="42"/>
    </row>
    <row r="204" spans="2:18" s="16" customFormat="1" ht="23.25" customHeight="1">
      <c r="B204" s="226"/>
      <c r="C204" s="286"/>
      <c r="D204" s="290"/>
      <c r="E204" s="114">
        <v>3</v>
      </c>
      <c r="F204" s="117" t="s">
        <v>232</v>
      </c>
      <c r="G204" s="30" t="s">
        <v>197</v>
      </c>
      <c r="H204" s="135">
        <v>78637784</v>
      </c>
      <c r="I204" s="26">
        <f t="shared" ref="I204" si="362">IFERROR(H204/H207,"-")</f>
        <v>8.3118669936966913E-2</v>
      </c>
      <c r="J204" s="123">
        <v>2018</v>
      </c>
      <c r="K204" s="26">
        <f t="shared" ref="K204" si="363">IFERROR(J204/J207,"-")</f>
        <v>0.62944479101684336</v>
      </c>
      <c r="L204" s="123">
        <f t="shared" si="358"/>
        <v>38968.178394449948</v>
      </c>
      <c r="M204" s="86">
        <f t="shared" si="361"/>
        <v>6.5004509728127824E-2</v>
      </c>
      <c r="P204" s="42"/>
      <c r="Q204" s="42"/>
      <c r="R204" s="42"/>
    </row>
    <row r="205" spans="2:18" s="16" customFormat="1" ht="23.25" customHeight="1">
      <c r="B205" s="226"/>
      <c r="C205" s="286"/>
      <c r="D205" s="290"/>
      <c r="E205" s="114">
        <v>4</v>
      </c>
      <c r="F205" s="117" t="s">
        <v>234</v>
      </c>
      <c r="G205" s="30" t="s">
        <v>199</v>
      </c>
      <c r="H205" s="135">
        <v>64188580</v>
      </c>
      <c r="I205" s="26">
        <f t="shared" ref="I205" si="364">IFERROR(H205/H207,"-")</f>
        <v>6.7846130999095755E-2</v>
      </c>
      <c r="J205" s="123">
        <v>1329</v>
      </c>
      <c r="K205" s="26">
        <f t="shared" ref="K205" si="365">IFERROR(J205/J207,"-")</f>
        <v>0.41453524641297568</v>
      </c>
      <c r="L205" s="123">
        <f t="shared" si="358"/>
        <v>48298.404815650865</v>
      </c>
      <c r="M205" s="86">
        <f t="shared" si="361"/>
        <v>4.281020487050638E-2</v>
      </c>
      <c r="P205" s="42"/>
      <c r="Q205" s="42"/>
      <c r="R205" s="42"/>
    </row>
    <row r="206" spans="2:18" s="16" customFormat="1" ht="23.25" customHeight="1">
      <c r="B206" s="226"/>
      <c r="C206" s="286"/>
      <c r="D206" s="290"/>
      <c r="E206" s="115">
        <v>5</v>
      </c>
      <c r="F206" s="118" t="s">
        <v>233</v>
      </c>
      <c r="G206" s="31" t="s">
        <v>200</v>
      </c>
      <c r="H206" s="136">
        <v>58356828</v>
      </c>
      <c r="I206" s="41">
        <f t="shared" ref="I206" si="366">IFERROR(H206/H207,"-")</f>
        <v>6.1682077983025933E-2</v>
      </c>
      <c r="J206" s="124">
        <v>1300</v>
      </c>
      <c r="K206" s="41">
        <f t="shared" ref="K206" si="367">IFERROR(J206/J207,"-")</f>
        <v>0.40548970679975049</v>
      </c>
      <c r="L206" s="124">
        <f t="shared" si="358"/>
        <v>44889.867692307693</v>
      </c>
      <c r="M206" s="87">
        <f t="shared" si="361"/>
        <v>4.1876046901172533E-2</v>
      </c>
      <c r="P206" s="42"/>
      <c r="Q206" s="42"/>
      <c r="R206" s="42"/>
    </row>
    <row r="207" spans="2:18" s="16" customFormat="1" ht="23.25" customHeight="1">
      <c r="B207" s="227"/>
      <c r="C207" s="287"/>
      <c r="D207" s="291"/>
      <c r="E207" s="126" t="s">
        <v>107</v>
      </c>
      <c r="F207" s="129"/>
      <c r="G207" s="132"/>
      <c r="H207" s="137">
        <v>946090500</v>
      </c>
      <c r="I207" s="27" t="s">
        <v>301</v>
      </c>
      <c r="J207" s="164">
        <v>3206</v>
      </c>
      <c r="K207" s="27" t="s">
        <v>105</v>
      </c>
      <c r="L207" s="164">
        <f t="shared" si="358"/>
        <v>295099.96880848409</v>
      </c>
      <c r="M207" s="88">
        <f t="shared" si="361"/>
        <v>0.10327277412704548</v>
      </c>
      <c r="P207" s="42"/>
      <c r="Q207" s="42"/>
      <c r="R207" s="42"/>
    </row>
    <row r="208" spans="2:18" s="16" customFormat="1" ht="23.25" customHeight="1">
      <c r="B208" s="251">
        <v>35</v>
      </c>
      <c r="C208" s="285" t="s">
        <v>2</v>
      </c>
      <c r="D208" s="289">
        <f>VLOOKUP(C208,'市区町村別_在宅(医科)'!$C$7:$BO$80,65,0)</f>
        <v>63683</v>
      </c>
      <c r="E208" s="113">
        <v>1</v>
      </c>
      <c r="F208" s="116" t="s">
        <v>230</v>
      </c>
      <c r="G208" s="119" t="s">
        <v>196</v>
      </c>
      <c r="H208" s="204">
        <v>416640632</v>
      </c>
      <c r="I208" s="25">
        <f t="shared" ref="I208" si="368">IFERROR(H208/H213,"-")</f>
        <v>0.16178108841743211</v>
      </c>
      <c r="J208" s="122">
        <v>4233</v>
      </c>
      <c r="K208" s="25">
        <f t="shared" ref="K208" si="369">IFERROR(J208/J213,"-")</f>
        <v>0.4758318345323741</v>
      </c>
      <c r="L208" s="122">
        <f t="shared" si="358"/>
        <v>98426.797070635483</v>
      </c>
      <c r="M208" s="89">
        <f>IFERROR(J208/$R$38,0)</f>
        <v>6.6469858517971825E-2</v>
      </c>
      <c r="P208" s="42"/>
      <c r="Q208" s="42"/>
      <c r="R208" s="42"/>
    </row>
    <row r="209" spans="2:18" s="16" customFormat="1" ht="23.25" customHeight="1">
      <c r="B209" s="226"/>
      <c r="C209" s="286"/>
      <c r="D209" s="290"/>
      <c r="E209" s="114">
        <v>2</v>
      </c>
      <c r="F209" s="117" t="s">
        <v>231</v>
      </c>
      <c r="G209" s="29" t="s">
        <v>195</v>
      </c>
      <c r="H209" s="135">
        <v>411517221</v>
      </c>
      <c r="I209" s="26">
        <f t="shared" ref="I209" si="370">IFERROR(H209/H213,"-")</f>
        <v>0.15979167369325839</v>
      </c>
      <c r="J209" s="123">
        <v>6134</v>
      </c>
      <c r="K209" s="26">
        <f t="shared" ref="K209" si="371">IFERROR(J209/J213,"-")</f>
        <v>0.68952338129496404</v>
      </c>
      <c r="L209" s="123">
        <f t="shared" si="358"/>
        <v>67087.906912292136</v>
      </c>
      <c r="M209" s="86">
        <f t="shared" ref="M209:M213" si="372">IFERROR(J209/$R$38,0)</f>
        <v>9.6320839156446778E-2</v>
      </c>
      <c r="P209" s="42"/>
      <c r="Q209" s="42"/>
      <c r="R209" s="42"/>
    </row>
    <row r="210" spans="2:18" s="16" customFormat="1" ht="23.25" customHeight="1">
      <c r="B210" s="226"/>
      <c r="C210" s="286"/>
      <c r="D210" s="290"/>
      <c r="E210" s="114">
        <v>3</v>
      </c>
      <c r="F210" s="117" t="s">
        <v>232</v>
      </c>
      <c r="G210" s="30" t="s">
        <v>197</v>
      </c>
      <c r="H210" s="135">
        <v>235494887</v>
      </c>
      <c r="I210" s="26">
        <f t="shared" ref="I210" si="373">IFERROR(H210/H213,"-")</f>
        <v>9.144239953917932E-2</v>
      </c>
      <c r="J210" s="123">
        <v>5247</v>
      </c>
      <c r="K210" s="26">
        <f t="shared" ref="K210" si="374">IFERROR(J210/J213,"-")</f>
        <v>0.58981564748201443</v>
      </c>
      <c r="L210" s="123">
        <f t="shared" si="358"/>
        <v>44881.815704211927</v>
      </c>
      <c r="M210" s="86">
        <f t="shared" si="372"/>
        <v>8.2392475228867987E-2</v>
      </c>
      <c r="P210" s="42"/>
      <c r="Q210" s="42"/>
      <c r="R210" s="42"/>
    </row>
    <row r="211" spans="2:18" s="16" customFormat="1" ht="23.25" customHeight="1">
      <c r="B211" s="226"/>
      <c r="C211" s="286"/>
      <c r="D211" s="290"/>
      <c r="E211" s="114">
        <v>4</v>
      </c>
      <c r="F211" s="117" t="s">
        <v>233</v>
      </c>
      <c r="G211" s="30" t="s">
        <v>200</v>
      </c>
      <c r="H211" s="135">
        <v>187253053</v>
      </c>
      <c r="I211" s="26">
        <f t="shared" ref="I211" si="375">IFERROR(H211/H213,"-")</f>
        <v>7.2710149700010773E-2</v>
      </c>
      <c r="J211" s="123">
        <v>3410</v>
      </c>
      <c r="K211" s="26">
        <f t="shared" ref="K211" si="376">IFERROR(J211/J213,"-")</f>
        <v>0.38331834532374098</v>
      </c>
      <c r="L211" s="123">
        <f t="shared" si="358"/>
        <v>54912.918768328447</v>
      </c>
      <c r="M211" s="86">
        <f t="shared" si="372"/>
        <v>5.3546472370962425E-2</v>
      </c>
      <c r="P211" s="42"/>
      <c r="Q211" s="42"/>
      <c r="R211" s="42"/>
    </row>
    <row r="212" spans="2:18" s="16" customFormat="1" ht="23.25" customHeight="1">
      <c r="B212" s="226"/>
      <c r="C212" s="286"/>
      <c r="D212" s="290"/>
      <c r="E212" s="115">
        <v>5</v>
      </c>
      <c r="F212" s="118" t="s">
        <v>234</v>
      </c>
      <c r="G212" s="31" t="s">
        <v>199</v>
      </c>
      <c r="H212" s="136">
        <v>177419876</v>
      </c>
      <c r="I212" s="41">
        <f t="shared" ref="I212" si="377">IFERROR(H212/H213,"-")</f>
        <v>6.8891938139547179E-2</v>
      </c>
      <c r="J212" s="124">
        <v>3328</v>
      </c>
      <c r="K212" s="41">
        <f t="shared" ref="K212" si="378">IFERROR(J212/J213,"-")</f>
        <v>0.37410071942446044</v>
      </c>
      <c r="L212" s="124">
        <f t="shared" si="358"/>
        <v>53311.260817307695</v>
      </c>
      <c r="M212" s="87">
        <f t="shared" si="372"/>
        <v>5.2258844589607903E-2</v>
      </c>
      <c r="P212" s="42"/>
      <c r="Q212" s="42"/>
      <c r="R212" s="42"/>
    </row>
    <row r="213" spans="2:18" s="16" customFormat="1" ht="23.25" customHeight="1">
      <c r="B213" s="227"/>
      <c r="C213" s="287"/>
      <c r="D213" s="291"/>
      <c r="E213" s="126" t="s">
        <v>107</v>
      </c>
      <c r="F213" s="129"/>
      <c r="G213" s="132"/>
      <c r="H213" s="137">
        <v>2575335820</v>
      </c>
      <c r="I213" s="27" t="s">
        <v>301</v>
      </c>
      <c r="J213" s="164">
        <v>8896</v>
      </c>
      <c r="K213" s="27" t="s">
        <v>105</v>
      </c>
      <c r="L213" s="164">
        <f t="shared" si="358"/>
        <v>289493.68480215827</v>
      </c>
      <c r="M213" s="88">
        <f t="shared" si="372"/>
        <v>0.1396919114991442</v>
      </c>
      <c r="P213" s="42"/>
      <c r="Q213" s="42"/>
      <c r="R213" s="42"/>
    </row>
    <row r="214" spans="2:18" s="16" customFormat="1" ht="23.25" customHeight="1">
      <c r="B214" s="251">
        <v>36</v>
      </c>
      <c r="C214" s="285" t="s">
        <v>3</v>
      </c>
      <c r="D214" s="289">
        <f>VLOOKUP(C214,'市区町村別_在宅(医科)'!$C$7:$BO$80,65,0)</f>
        <v>17589</v>
      </c>
      <c r="E214" s="113">
        <v>1</v>
      </c>
      <c r="F214" s="116" t="s">
        <v>231</v>
      </c>
      <c r="G214" s="119" t="s">
        <v>195</v>
      </c>
      <c r="H214" s="204">
        <v>120952009</v>
      </c>
      <c r="I214" s="25">
        <f t="shared" ref="I214" si="379">IFERROR(H214/H219,"-")</f>
        <v>0.16998710930246769</v>
      </c>
      <c r="J214" s="122">
        <v>1783</v>
      </c>
      <c r="K214" s="25">
        <f t="shared" ref="K214" si="380">IFERROR(J214/J219,"-")</f>
        <v>0.71837228041901691</v>
      </c>
      <c r="L214" s="122">
        <f t="shared" si="358"/>
        <v>67836.236118900735</v>
      </c>
      <c r="M214" s="89">
        <f>IFERROR(J214/$R$39,0)</f>
        <v>0.10137017454090624</v>
      </c>
      <c r="P214" s="42"/>
      <c r="Q214" s="42"/>
      <c r="R214" s="42"/>
    </row>
    <row r="215" spans="2:18" s="16" customFormat="1" ht="23.25" customHeight="1">
      <c r="B215" s="226"/>
      <c r="C215" s="286"/>
      <c r="D215" s="290"/>
      <c r="E215" s="114">
        <v>2</v>
      </c>
      <c r="F215" s="117" t="s">
        <v>230</v>
      </c>
      <c r="G215" s="29" t="s">
        <v>196</v>
      </c>
      <c r="H215" s="135">
        <v>119735884</v>
      </c>
      <c r="I215" s="26">
        <f t="shared" ref="I215" si="381">IFERROR(H215/H219,"-")</f>
        <v>0.16827795560581049</v>
      </c>
      <c r="J215" s="123">
        <v>1268</v>
      </c>
      <c r="K215" s="26">
        <f t="shared" ref="K215" si="382">IFERROR(J215/J219,"-")</f>
        <v>0.51087832393231269</v>
      </c>
      <c r="L215" s="123">
        <f t="shared" si="358"/>
        <v>94428.93059936908</v>
      </c>
      <c r="M215" s="86">
        <f t="shared" ref="M215:M219" si="383">IFERROR(J215/$R$39,0)</f>
        <v>7.2090511114901362E-2</v>
      </c>
      <c r="P215" s="42"/>
      <c r="Q215" s="42"/>
      <c r="R215" s="42"/>
    </row>
    <row r="216" spans="2:18" s="16" customFormat="1" ht="23.25" customHeight="1">
      <c r="B216" s="226"/>
      <c r="C216" s="286"/>
      <c r="D216" s="290"/>
      <c r="E216" s="114">
        <v>3</v>
      </c>
      <c r="F216" s="117" t="s">
        <v>232</v>
      </c>
      <c r="G216" s="30" t="s">
        <v>197</v>
      </c>
      <c r="H216" s="135">
        <v>62362723</v>
      </c>
      <c r="I216" s="26">
        <f t="shared" ref="I216" si="384">IFERROR(H216/H219,"-")</f>
        <v>8.7645166861184717E-2</v>
      </c>
      <c r="J216" s="123">
        <v>1474</v>
      </c>
      <c r="K216" s="26">
        <f t="shared" ref="K216" si="385">IFERROR(J216/J219,"-")</f>
        <v>0.5938759065269944</v>
      </c>
      <c r="L216" s="123">
        <f t="shared" si="358"/>
        <v>42308.495929443692</v>
      </c>
      <c r="M216" s="86">
        <f t="shared" si="383"/>
        <v>8.3802376485303309E-2</v>
      </c>
      <c r="P216" s="42"/>
      <c r="Q216" s="42"/>
      <c r="R216" s="42"/>
    </row>
    <row r="217" spans="2:18" s="16" customFormat="1" ht="23.25" customHeight="1">
      <c r="B217" s="226"/>
      <c r="C217" s="286"/>
      <c r="D217" s="290"/>
      <c r="E217" s="114">
        <v>4</v>
      </c>
      <c r="F217" s="117" t="s">
        <v>234</v>
      </c>
      <c r="G217" s="30" t="s">
        <v>199</v>
      </c>
      <c r="H217" s="135">
        <v>49793281</v>
      </c>
      <c r="I217" s="26">
        <f t="shared" ref="I217" si="386">IFERROR(H217/H219,"-")</f>
        <v>6.9979952957006999E-2</v>
      </c>
      <c r="J217" s="123">
        <v>940</v>
      </c>
      <c r="K217" s="26">
        <f t="shared" ref="K217" si="387">IFERROR(J217/J219,"-")</f>
        <v>0.37872683319903305</v>
      </c>
      <c r="L217" s="123">
        <f t="shared" si="358"/>
        <v>52971.575531914896</v>
      </c>
      <c r="M217" s="86">
        <f t="shared" si="383"/>
        <v>5.3442492466882714E-2</v>
      </c>
      <c r="P217" s="42"/>
      <c r="Q217" s="42"/>
      <c r="R217" s="42"/>
    </row>
    <row r="218" spans="2:18" s="16" customFormat="1" ht="23.25" customHeight="1">
      <c r="B218" s="226"/>
      <c r="C218" s="286"/>
      <c r="D218" s="290"/>
      <c r="E218" s="115">
        <v>5</v>
      </c>
      <c r="F218" s="118" t="s">
        <v>238</v>
      </c>
      <c r="G218" s="31" t="s">
        <v>198</v>
      </c>
      <c r="H218" s="136">
        <v>49051705</v>
      </c>
      <c r="I218" s="41">
        <f t="shared" ref="I218" si="388">IFERROR(H218/H219,"-")</f>
        <v>6.8937734959883146E-2</v>
      </c>
      <c r="J218" s="124">
        <v>553</v>
      </c>
      <c r="K218" s="41">
        <f t="shared" ref="K218" si="389">IFERROR(J218/J219,"-")</f>
        <v>0.22280419016921837</v>
      </c>
      <c r="L218" s="124">
        <f t="shared" si="358"/>
        <v>88701.094032549736</v>
      </c>
      <c r="M218" s="87">
        <f t="shared" si="383"/>
        <v>3.1440104610836316E-2</v>
      </c>
      <c r="P218" s="42"/>
      <c r="Q218" s="42"/>
      <c r="R218" s="42"/>
    </row>
    <row r="219" spans="2:18" s="16" customFormat="1" ht="23.25" customHeight="1">
      <c r="B219" s="227"/>
      <c r="C219" s="287"/>
      <c r="D219" s="291"/>
      <c r="E219" s="126" t="s">
        <v>107</v>
      </c>
      <c r="F219" s="129"/>
      <c r="G219" s="132"/>
      <c r="H219" s="137">
        <v>711536360</v>
      </c>
      <c r="I219" s="27" t="s">
        <v>301</v>
      </c>
      <c r="J219" s="164">
        <v>2482</v>
      </c>
      <c r="K219" s="27" t="s">
        <v>105</v>
      </c>
      <c r="L219" s="164">
        <f t="shared" si="358"/>
        <v>286678.63013698632</v>
      </c>
      <c r="M219" s="88">
        <f t="shared" si="383"/>
        <v>0.14111092159872649</v>
      </c>
      <c r="P219" s="42"/>
      <c r="Q219" s="42"/>
      <c r="R219" s="42"/>
    </row>
    <row r="220" spans="2:18" s="16" customFormat="1" ht="23.25" customHeight="1">
      <c r="B220" s="251">
        <v>37</v>
      </c>
      <c r="C220" s="285" t="s">
        <v>4</v>
      </c>
      <c r="D220" s="289">
        <f>VLOOKUP(C220,'市区町村別_在宅(医科)'!$C$7:$BO$80,65,0)</f>
        <v>54245</v>
      </c>
      <c r="E220" s="113">
        <v>1</v>
      </c>
      <c r="F220" s="116" t="s">
        <v>230</v>
      </c>
      <c r="G220" s="119" t="s">
        <v>196</v>
      </c>
      <c r="H220" s="204">
        <v>363330265</v>
      </c>
      <c r="I220" s="25">
        <f t="shared" ref="I220" si="390">IFERROR(H220/H225,"-")</f>
        <v>0.17390293749574581</v>
      </c>
      <c r="J220" s="122">
        <v>3597</v>
      </c>
      <c r="K220" s="25">
        <f t="shared" ref="K220" si="391">IFERROR(J220/J225,"-")</f>
        <v>0.49072305593451571</v>
      </c>
      <c r="L220" s="122">
        <f t="shared" si="358"/>
        <v>101009.24798443147</v>
      </c>
      <c r="M220" s="89">
        <f>IFERROR(J220/$R$40,0)</f>
        <v>6.6310259010047015E-2</v>
      </c>
      <c r="P220" s="42"/>
      <c r="Q220" s="42"/>
      <c r="R220" s="42"/>
    </row>
    <row r="221" spans="2:18" s="16" customFormat="1" ht="23.25" customHeight="1">
      <c r="B221" s="226"/>
      <c r="C221" s="286"/>
      <c r="D221" s="290"/>
      <c r="E221" s="114">
        <v>2</v>
      </c>
      <c r="F221" s="117" t="s">
        <v>231</v>
      </c>
      <c r="G221" s="29" t="s">
        <v>195</v>
      </c>
      <c r="H221" s="135">
        <v>322996809</v>
      </c>
      <c r="I221" s="26">
        <f t="shared" ref="I221" si="392">IFERROR(H221/H225,"-")</f>
        <v>0.15459789425153544</v>
      </c>
      <c r="J221" s="123">
        <v>4989</v>
      </c>
      <c r="K221" s="26">
        <f t="shared" ref="K221" si="393">IFERROR(J221/J225,"-")</f>
        <v>0.68062755798090036</v>
      </c>
      <c r="L221" s="123">
        <f t="shared" si="358"/>
        <v>64741.793746241732</v>
      </c>
      <c r="M221" s="86">
        <f t="shared" ref="M221:M225" si="394">IFERROR(J221/$R$40,0)</f>
        <v>9.197161028666237E-2</v>
      </c>
      <c r="P221" s="42"/>
      <c r="Q221" s="42"/>
      <c r="R221" s="42"/>
    </row>
    <row r="222" spans="2:18" s="16" customFormat="1" ht="23.25" customHeight="1">
      <c r="B222" s="226"/>
      <c r="C222" s="286"/>
      <c r="D222" s="290"/>
      <c r="E222" s="114">
        <v>3</v>
      </c>
      <c r="F222" s="117" t="s">
        <v>232</v>
      </c>
      <c r="G222" s="30" t="s">
        <v>197</v>
      </c>
      <c r="H222" s="135">
        <v>169700057</v>
      </c>
      <c r="I222" s="26">
        <f t="shared" ref="I222" si="395">IFERROR(H222/H225,"-")</f>
        <v>8.1224553108713654E-2</v>
      </c>
      <c r="J222" s="123">
        <v>4148</v>
      </c>
      <c r="K222" s="26">
        <f t="shared" ref="K222" si="396">IFERROR(J222/J225,"-")</f>
        <v>0.56589358799454292</v>
      </c>
      <c r="L222" s="123">
        <f t="shared" si="358"/>
        <v>40911.296287367404</v>
      </c>
      <c r="M222" s="86">
        <f t="shared" si="394"/>
        <v>7.6467877223707251E-2</v>
      </c>
      <c r="P222" s="42"/>
      <c r="Q222" s="42"/>
      <c r="R222" s="42"/>
    </row>
    <row r="223" spans="2:18" s="16" customFormat="1" ht="23.25" customHeight="1">
      <c r="B223" s="226"/>
      <c r="C223" s="286"/>
      <c r="D223" s="290"/>
      <c r="E223" s="114">
        <v>4</v>
      </c>
      <c r="F223" s="117" t="s">
        <v>234</v>
      </c>
      <c r="G223" s="30" t="s">
        <v>199</v>
      </c>
      <c r="H223" s="135">
        <v>143000347</v>
      </c>
      <c r="I223" s="26">
        <f t="shared" ref="I223" si="397">IFERROR(H223/H225,"-")</f>
        <v>6.8445111243928339E-2</v>
      </c>
      <c r="J223" s="123">
        <v>2685</v>
      </c>
      <c r="K223" s="26">
        <f t="shared" ref="K223" si="398">IFERROR(J223/J225,"-")</f>
        <v>0.36630286493860847</v>
      </c>
      <c r="L223" s="123">
        <f t="shared" si="358"/>
        <v>53258.974674115459</v>
      </c>
      <c r="M223" s="86">
        <f t="shared" si="394"/>
        <v>4.9497649552954187E-2</v>
      </c>
      <c r="P223" s="42"/>
      <c r="Q223" s="42"/>
      <c r="R223" s="42"/>
    </row>
    <row r="224" spans="2:18" s="16" customFormat="1" ht="23.25" customHeight="1">
      <c r="B224" s="226"/>
      <c r="C224" s="286"/>
      <c r="D224" s="290"/>
      <c r="E224" s="115">
        <v>5</v>
      </c>
      <c r="F224" s="118" t="s">
        <v>233</v>
      </c>
      <c r="G224" s="31" t="s">
        <v>200</v>
      </c>
      <c r="H224" s="136">
        <v>140036618</v>
      </c>
      <c r="I224" s="41">
        <f t="shared" ref="I224" si="399">IFERROR(H224/H225,"-")</f>
        <v>6.7026563909201545E-2</v>
      </c>
      <c r="J224" s="124">
        <v>2689</v>
      </c>
      <c r="K224" s="41">
        <f t="shared" ref="K224" si="400">IFERROR(J224/J225,"-")</f>
        <v>0.36684856753069578</v>
      </c>
      <c r="L224" s="124">
        <f t="shared" si="358"/>
        <v>52077.582000743772</v>
      </c>
      <c r="M224" s="87">
        <f t="shared" si="394"/>
        <v>4.9571389068116874E-2</v>
      </c>
      <c r="P224" s="42"/>
      <c r="Q224" s="42"/>
      <c r="R224" s="42"/>
    </row>
    <row r="225" spans="2:18" s="16" customFormat="1" ht="23.25" customHeight="1">
      <c r="B225" s="227"/>
      <c r="C225" s="287"/>
      <c r="D225" s="291"/>
      <c r="E225" s="126" t="s">
        <v>107</v>
      </c>
      <c r="F225" s="129"/>
      <c r="G225" s="132"/>
      <c r="H225" s="137">
        <v>2089270430</v>
      </c>
      <c r="I225" s="27" t="s">
        <v>301</v>
      </c>
      <c r="J225" s="164">
        <v>7330</v>
      </c>
      <c r="K225" s="27" t="s">
        <v>105</v>
      </c>
      <c r="L225" s="164">
        <f t="shared" si="358"/>
        <v>285030.07230559346</v>
      </c>
      <c r="M225" s="88">
        <f t="shared" si="394"/>
        <v>0.13512766153562542</v>
      </c>
      <c r="P225" s="42"/>
      <c r="Q225" s="42"/>
      <c r="R225" s="42"/>
    </row>
    <row r="226" spans="2:18" s="16" customFormat="1" ht="23.25" customHeight="1">
      <c r="B226" s="251">
        <v>38</v>
      </c>
      <c r="C226" s="285" t="s">
        <v>40</v>
      </c>
      <c r="D226" s="289">
        <f>VLOOKUP(C226,'市区町村別_在宅(医科)'!$C$7:$BO$80,65,0)</f>
        <v>11343</v>
      </c>
      <c r="E226" s="113">
        <v>1</v>
      </c>
      <c r="F226" s="116" t="s">
        <v>231</v>
      </c>
      <c r="G226" s="119" t="s">
        <v>195</v>
      </c>
      <c r="H226" s="204">
        <v>51387731</v>
      </c>
      <c r="I226" s="25">
        <f t="shared" ref="I226" si="401">IFERROR(H226/H231,"-")</f>
        <v>0.15609103276197464</v>
      </c>
      <c r="J226" s="122">
        <v>849</v>
      </c>
      <c r="K226" s="25">
        <f t="shared" ref="K226" si="402">IFERROR(J226/J231,"-")</f>
        <v>0.73570190641247835</v>
      </c>
      <c r="L226" s="122">
        <f t="shared" si="358"/>
        <v>60527.36277974087</v>
      </c>
      <c r="M226" s="89">
        <f>IFERROR(J226/$R$41,0)</f>
        <v>7.4847923829674687E-2</v>
      </c>
      <c r="P226" s="42"/>
      <c r="Q226" s="42"/>
      <c r="R226" s="42"/>
    </row>
    <row r="227" spans="2:18" s="16" customFormat="1" ht="23.25" customHeight="1">
      <c r="B227" s="226"/>
      <c r="C227" s="286"/>
      <c r="D227" s="290"/>
      <c r="E227" s="114">
        <v>2</v>
      </c>
      <c r="F227" s="117" t="s">
        <v>230</v>
      </c>
      <c r="G227" s="29" t="s">
        <v>196</v>
      </c>
      <c r="H227" s="135">
        <v>51070023</v>
      </c>
      <c r="I227" s="26">
        <f t="shared" ref="I227" si="403">IFERROR(H227/H231,"-")</f>
        <v>0.15512598976685307</v>
      </c>
      <c r="J227" s="123">
        <v>565</v>
      </c>
      <c r="K227" s="26">
        <f t="shared" ref="K227" si="404">IFERROR(J227/J231,"-")</f>
        <v>0.4896013864818024</v>
      </c>
      <c r="L227" s="123">
        <f t="shared" si="358"/>
        <v>90389.421238938055</v>
      </c>
      <c r="M227" s="86">
        <f t="shared" ref="M227:M231" si="405">IFERROR(J227/$R$41,0)</f>
        <v>4.9810455787710484E-2</v>
      </c>
      <c r="P227" s="42"/>
      <c r="Q227" s="42"/>
      <c r="R227" s="42"/>
    </row>
    <row r="228" spans="2:18" s="16" customFormat="1" ht="23.25" customHeight="1">
      <c r="B228" s="226"/>
      <c r="C228" s="286"/>
      <c r="D228" s="290"/>
      <c r="E228" s="114">
        <v>3</v>
      </c>
      <c r="F228" s="117" t="s">
        <v>232</v>
      </c>
      <c r="G228" s="30" t="s">
        <v>197</v>
      </c>
      <c r="H228" s="135">
        <v>28891539</v>
      </c>
      <c r="I228" s="26">
        <f t="shared" ref="I228" si="406">IFERROR(H228/H231,"-")</f>
        <v>8.7758499408990595E-2</v>
      </c>
      <c r="J228" s="123">
        <v>710</v>
      </c>
      <c r="K228" s="26">
        <f t="shared" ref="K228" si="407">IFERROR(J228/J231,"-")</f>
        <v>0.6152512998266898</v>
      </c>
      <c r="L228" s="123">
        <f t="shared" si="358"/>
        <v>40692.308450704222</v>
      </c>
      <c r="M228" s="86">
        <f t="shared" si="405"/>
        <v>6.2593670104910515E-2</v>
      </c>
      <c r="P228" s="42"/>
      <c r="Q228" s="42"/>
      <c r="R228" s="42"/>
    </row>
    <row r="229" spans="2:18" s="16" customFormat="1" ht="23.25" customHeight="1">
      <c r="B229" s="226"/>
      <c r="C229" s="286"/>
      <c r="D229" s="290"/>
      <c r="E229" s="114">
        <v>4</v>
      </c>
      <c r="F229" s="117" t="s">
        <v>234</v>
      </c>
      <c r="G229" s="30" t="s">
        <v>199</v>
      </c>
      <c r="H229" s="135">
        <v>25867069</v>
      </c>
      <c r="I229" s="26">
        <f t="shared" ref="I229" si="408">IFERROR(H229/H231,"-")</f>
        <v>7.8571624708147908E-2</v>
      </c>
      <c r="J229" s="123">
        <v>479</v>
      </c>
      <c r="K229" s="26">
        <f t="shared" ref="K229" si="409">IFERROR(J229/J231,"-")</f>
        <v>0.41507798960138648</v>
      </c>
      <c r="L229" s="123">
        <f t="shared" si="358"/>
        <v>54002.231732776621</v>
      </c>
      <c r="M229" s="86">
        <f t="shared" si="405"/>
        <v>4.2228687296129774E-2</v>
      </c>
      <c r="P229" s="42"/>
      <c r="Q229" s="42"/>
      <c r="R229" s="42"/>
    </row>
    <row r="230" spans="2:18" s="16" customFormat="1" ht="23.25" customHeight="1">
      <c r="B230" s="226"/>
      <c r="C230" s="286"/>
      <c r="D230" s="290"/>
      <c r="E230" s="115">
        <v>5</v>
      </c>
      <c r="F230" s="118" t="s">
        <v>233</v>
      </c>
      <c r="G230" s="31" t="s">
        <v>200</v>
      </c>
      <c r="H230" s="136">
        <v>23795280</v>
      </c>
      <c r="I230" s="41">
        <f t="shared" ref="I230" si="410">IFERROR(H230/H231,"-")</f>
        <v>7.2278533373274639E-2</v>
      </c>
      <c r="J230" s="124">
        <v>487</v>
      </c>
      <c r="K230" s="41">
        <f t="shared" ref="K230" si="411">IFERROR(J230/J231,"-")</f>
        <v>0.42201039861351819</v>
      </c>
      <c r="L230" s="124">
        <f t="shared" si="358"/>
        <v>48860.944558521558</v>
      </c>
      <c r="M230" s="87">
        <f t="shared" si="405"/>
        <v>4.2933968086044258E-2</v>
      </c>
      <c r="P230" s="42"/>
      <c r="Q230" s="42"/>
      <c r="R230" s="42"/>
    </row>
    <row r="231" spans="2:18" s="16" customFormat="1" ht="23.25" customHeight="1">
      <c r="B231" s="227"/>
      <c r="C231" s="287"/>
      <c r="D231" s="291"/>
      <c r="E231" s="126" t="s">
        <v>107</v>
      </c>
      <c r="F231" s="129"/>
      <c r="G231" s="132"/>
      <c r="H231" s="137">
        <v>329216420</v>
      </c>
      <c r="I231" s="27" t="s">
        <v>301</v>
      </c>
      <c r="J231" s="164">
        <v>1154</v>
      </c>
      <c r="K231" s="27" t="s">
        <v>105</v>
      </c>
      <c r="L231" s="164">
        <f t="shared" si="358"/>
        <v>285282.85961871751</v>
      </c>
      <c r="M231" s="88">
        <f t="shared" si="405"/>
        <v>0.10173675394516442</v>
      </c>
      <c r="P231" s="42"/>
      <c r="Q231" s="42"/>
      <c r="R231" s="42"/>
    </row>
    <row r="232" spans="2:18" s="16" customFormat="1" ht="23.25" customHeight="1">
      <c r="B232" s="251">
        <v>39</v>
      </c>
      <c r="C232" s="285" t="s">
        <v>8</v>
      </c>
      <c r="D232" s="289">
        <f>VLOOKUP(C232,'市区町村別_在宅(医科)'!$C$7:$BO$80,65,0)</f>
        <v>63463</v>
      </c>
      <c r="E232" s="113">
        <v>1</v>
      </c>
      <c r="F232" s="116" t="s">
        <v>230</v>
      </c>
      <c r="G232" s="119" t="s">
        <v>196</v>
      </c>
      <c r="H232" s="204">
        <v>344574437</v>
      </c>
      <c r="I232" s="25">
        <f t="shared" ref="I232" si="412">IFERROR(H232/H237,"-")</f>
        <v>0.16916726327998202</v>
      </c>
      <c r="J232" s="122">
        <v>3310</v>
      </c>
      <c r="K232" s="25">
        <f t="shared" ref="K232" si="413">IFERROR(J232/J237,"-")</f>
        <v>0.48619271445358403</v>
      </c>
      <c r="L232" s="122">
        <f t="shared" si="358"/>
        <v>104101.03836858006</v>
      </c>
      <c r="M232" s="89">
        <f>IFERROR(J232/$R$42,0)</f>
        <v>5.215637458046421E-2</v>
      </c>
      <c r="P232" s="42"/>
      <c r="Q232" s="42"/>
      <c r="R232" s="42"/>
    </row>
    <row r="233" spans="2:18" s="16" customFormat="1" ht="23.25" customHeight="1">
      <c r="B233" s="226"/>
      <c r="C233" s="286"/>
      <c r="D233" s="290"/>
      <c r="E233" s="114">
        <v>2</v>
      </c>
      <c r="F233" s="117" t="s">
        <v>231</v>
      </c>
      <c r="G233" s="29" t="s">
        <v>195</v>
      </c>
      <c r="H233" s="135">
        <v>334053985</v>
      </c>
      <c r="I233" s="26">
        <f t="shared" ref="I233" si="414">IFERROR(H233/H237,"-")</f>
        <v>0.16400229489520191</v>
      </c>
      <c r="J233" s="123">
        <v>4746</v>
      </c>
      <c r="K233" s="26">
        <f t="shared" ref="K233" si="415">IFERROR(J233/J237,"-")</f>
        <v>0.69712103407755577</v>
      </c>
      <c r="L233" s="123">
        <f t="shared" si="358"/>
        <v>70386.427517909819</v>
      </c>
      <c r="M233" s="86">
        <f t="shared" ref="M233:M237" si="416">IFERROR(J233/$R$42,0)</f>
        <v>7.4783732253439011E-2</v>
      </c>
      <c r="P233" s="42"/>
      <c r="Q233" s="42"/>
      <c r="R233" s="42"/>
    </row>
    <row r="234" spans="2:18" s="16" customFormat="1" ht="23.25" customHeight="1">
      <c r="B234" s="226"/>
      <c r="C234" s="286"/>
      <c r="D234" s="290"/>
      <c r="E234" s="114">
        <v>3</v>
      </c>
      <c r="F234" s="117" t="s">
        <v>232</v>
      </c>
      <c r="G234" s="30" t="s">
        <v>197</v>
      </c>
      <c r="H234" s="135">
        <v>171460873</v>
      </c>
      <c r="I234" s="26">
        <f t="shared" ref="I234" si="417">IFERROR(H234/H237,"-")</f>
        <v>8.4177941049662253E-2</v>
      </c>
      <c r="J234" s="123">
        <v>4003</v>
      </c>
      <c r="K234" s="26">
        <f t="shared" ref="K234" si="418">IFERROR(J234/J237,"-")</f>
        <v>0.58798472385428913</v>
      </c>
      <c r="L234" s="123">
        <f t="shared" si="358"/>
        <v>42833.093429927554</v>
      </c>
      <c r="M234" s="86">
        <f t="shared" si="416"/>
        <v>6.3076123095346895E-2</v>
      </c>
      <c r="P234" s="42"/>
      <c r="Q234" s="42"/>
      <c r="R234" s="42"/>
    </row>
    <row r="235" spans="2:18" s="16" customFormat="1" ht="23.25" customHeight="1">
      <c r="B235" s="226"/>
      <c r="C235" s="286"/>
      <c r="D235" s="290"/>
      <c r="E235" s="114">
        <v>4</v>
      </c>
      <c r="F235" s="117" t="s">
        <v>233</v>
      </c>
      <c r="G235" s="30" t="s">
        <v>200</v>
      </c>
      <c r="H235" s="135">
        <v>167897608</v>
      </c>
      <c r="I235" s="26">
        <f t="shared" ref="I235" si="419">IFERROR(H235/H237,"-")</f>
        <v>8.2428572194446381E-2</v>
      </c>
      <c r="J235" s="123">
        <v>2847</v>
      </c>
      <c r="K235" s="26">
        <f t="shared" ref="K235" si="420">IFERROR(J235/J237,"-")</f>
        <v>0.41818448883666276</v>
      </c>
      <c r="L235" s="123">
        <f t="shared" si="358"/>
        <v>58973.518791710572</v>
      </c>
      <c r="M235" s="86">
        <f t="shared" si="416"/>
        <v>4.4860785024344894E-2</v>
      </c>
      <c r="P235" s="42"/>
      <c r="Q235" s="42"/>
      <c r="R235" s="42"/>
    </row>
    <row r="236" spans="2:18" s="16" customFormat="1" ht="23.25" customHeight="1">
      <c r="B236" s="226"/>
      <c r="C236" s="286"/>
      <c r="D236" s="290"/>
      <c r="E236" s="115">
        <v>5</v>
      </c>
      <c r="F236" s="118" t="s">
        <v>234</v>
      </c>
      <c r="G236" s="31" t="s">
        <v>199</v>
      </c>
      <c r="H236" s="136">
        <v>143470203</v>
      </c>
      <c r="I236" s="41">
        <f t="shared" ref="I236" si="421">IFERROR(H236/H237,"-")</f>
        <v>7.0436048056964448E-2</v>
      </c>
      <c r="J236" s="124">
        <v>2475</v>
      </c>
      <c r="K236" s="41">
        <f t="shared" ref="K236" si="422">IFERROR(J236/J237,"-")</f>
        <v>0.36354289071680373</v>
      </c>
      <c r="L236" s="124">
        <f t="shared" si="358"/>
        <v>57967.758787878789</v>
      </c>
      <c r="M236" s="87">
        <f t="shared" si="416"/>
        <v>3.8999101838866741E-2</v>
      </c>
      <c r="P236" s="42"/>
      <c r="Q236" s="42"/>
      <c r="R236" s="42"/>
    </row>
    <row r="237" spans="2:18" s="16" customFormat="1" ht="23.25" customHeight="1">
      <c r="B237" s="227"/>
      <c r="C237" s="287"/>
      <c r="D237" s="291"/>
      <c r="E237" s="126" t="s">
        <v>107</v>
      </c>
      <c r="F237" s="129"/>
      <c r="G237" s="132"/>
      <c r="H237" s="137">
        <v>2036886040</v>
      </c>
      <c r="I237" s="27" t="s">
        <v>301</v>
      </c>
      <c r="J237" s="164">
        <v>6808</v>
      </c>
      <c r="K237" s="27" t="s">
        <v>105</v>
      </c>
      <c r="L237" s="164">
        <f t="shared" si="358"/>
        <v>299190.07638072857</v>
      </c>
      <c r="M237" s="88">
        <f t="shared" si="416"/>
        <v>0.10727510517939587</v>
      </c>
      <c r="P237" s="42"/>
      <c r="Q237" s="42"/>
      <c r="R237" s="42"/>
    </row>
    <row r="238" spans="2:18" s="16" customFormat="1" ht="23.25" customHeight="1">
      <c r="B238" s="251">
        <v>40</v>
      </c>
      <c r="C238" s="285" t="s">
        <v>41</v>
      </c>
      <c r="D238" s="289">
        <f>VLOOKUP(C238,'市区町村別_在宅(医科)'!$C$7:$BO$80,65,0)</f>
        <v>13721</v>
      </c>
      <c r="E238" s="113">
        <v>1</v>
      </c>
      <c r="F238" s="116" t="s">
        <v>230</v>
      </c>
      <c r="G238" s="119" t="s">
        <v>196</v>
      </c>
      <c r="H238" s="204">
        <v>54254295</v>
      </c>
      <c r="I238" s="25">
        <f t="shared" ref="I238" si="423">IFERROR(H238/H243,"-")</f>
        <v>0.14820892695643037</v>
      </c>
      <c r="J238" s="122">
        <v>635</v>
      </c>
      <c r="K238" s="25">
        <f t="shared" ref="K238" si="424">IFERROR(J238/J243,"-")</f>
        <v>0.46932742054693272</v>
      </c>
      <c r="L238" s="122">
        <f t="shared" si="358"/>
        <v>85439.834645669296</v>
      </c>
      <c r="M238" s="89">
        <f>IFERROR(J238/$R$43,0)</f>
        <v>4.6279425697835434E-2</v>
      </c>
      <c r="P238" s="42"/>
      <c r="Q238" s="42"/>
      <c r="R238" s="42"/>
    </row>
    <row r="239" spans="2:18" s="16" customFormat="1" ht="23.25" customHeight="1">
      <c r="B239" s="226"/>
      <c r="C239" s="286"/>
      <c r="D239" s="290"/>
      <c r="E239" s="114">
        <v>2</v>
      </c>
      <c r="F239" s="117" t="s">
        <v>231</v>
      </c>
      <c r="G239" s="29" t="s">
        <v>195</v>
      </c>
      <c r="H239" s="135">
        <v>48346424</v>
      </c>
      <c r="I239" s="26">
        <f t="shared" ref="I239" si="425">IFERROR(H239/H243,"-")</f>
        <v>0.13207012685761768</v>
      </c>
      <c r="J239" s="123">
        <v>916</v>
      </c>
      <c r="K239" s="26">
        <f t="shared" ref="K239" si="426">IFERROR(J239/J243,"-")</f>
        <v>0.67701404286770139</v>
      </c>
      <c r="L239" s="123">
        <f t="shared" si="358"/>
        <v>52779.938864628821</v>
      </c>
      <c r="M239" s="86">
        <f t="shared" ref="M239:M243" si="427">IFERROR(J239/$R$43,0)</f>
        <v>6.6758982581444498E-2</v>
      </c>
      <c r="P239" s="42"/>
      <c r="Q239" s="42"/>
      <c r="R239" s="42"/>
    </row>
    <row r="240" spans="2:18" s="16" customFormat="1" ht="23.25" customHeight="1">
      <c r="B240" s="226"/>
      <c r="C240" s="286"/>
      <c r="D240" s="290"/>
      <c r="E240" s="114">
        <v>3</v>
      </c>
      <c r="F240" s="117" t="s">
        <v>232</v>
      </c>
      <c r="G240" s="30" t="s">
        <v>197</v>
      </c>
      <c r="H240" s="135">
        <v>40146377</v>
      </c>
      <c r="I240" s="26">
        <f t="shared" ref="I240" si="428">IFERROR(H240/H243,"-")</f>
        <v>0.10966968525456494</v>
      </c>
      <c r="J240" s="123">
        <v>842</v>
      </c>
      <c r="K240" s="26">
        <f t="shared" ref="K240" si="429">IFERROR(J240/J243,"-")</f>
        <v>0.62232076866223207</v>
      </c>
      <c r="L240" s="123">
        <f t="shared" si="358"/>
        <v>47679.782660332545</v>
      </c>
      <c r="M240" s="86">
        <f t="shared" si="427"/>
        <v>6.1365789665476275E-2</v>
      </c>
      <c r="P240" s="42"/>
      <c r="Q240" s="42"/>
      <c r="R240" s="42"/>
    </row>
    <row r="241" spans="2:18" s="16" customFormat="1" ht="23.25" customHeight="1">
      <c r="B241" s="226"/>
      <c r="C241" s="286"/>
      <c r="D241" s="290"/>
      <c r="E241" s="114">
        <v>4</v>
      </c>
      <c r="F241" s="117" t="s">
        <v>242</v>
      </c>
      <c r="G241" s="30" t="s">
        <v>205</v>
      </c>
      <c r="H241" s="135">
        <v>35126261</v>
      </c>
      <c r="I241" s="26">
        <f t="shared" ref="I241" si="430">IFERROR(H241/H243,"-")</f>
        <v>9.5956005894123383E-2</v>
      </c>
      <c r="J241" s="123">
        <v>154</v>
      </c>
      <c r="K241" s="26">
        <f t="shared" ref="K241" si="431">IFERROR(J241/J243,"-")</f>
        <v>0.11382113821138211</v>
      </c>
      <c r="L241" s="123">
        <f t="shared" si="358"/>
        <v>228092.60389610389</v>
      </c>
      <c r="M241" s="86">
        <f t="shared" si="427"/>
        <v>1.122367174404198E-2</v>
      </c>
      <c r="P241" s="42"/>
      <c r="Q241" s="42"/>
      <c r="R241" s="42"/>
    </row>
    <row r="242" spans="2:18" s="16" customFormat="1" ht="23.25" customHeight="1">
      <c r="B242" s="226"/>
      <c r="C242" s="286"/>
      <c r="D242" s="290"/>
      <c r="E242" s="115">
        <v>5</v>
      </c>
      <c r="F242" s="118" t="s">
        <v>233</v>
      </c>
      <c r="G242" s="31" t="s">
        <v>200</v>
      </c>
      <c r="H242" s="136">
        <v>32315671</v>
      </c>
      <c r="I242" s="41">
        <f t="shared" ref="I242" si="432">IFERROR(H242/H243,"-")</f>
        <v>8.8278189271227936E-2</v>
      </c>
      <c r="J242" s="124">
        <v>554</v>
      </c>
      <c r="K242" s="41">
        <f t="shared" ref="K242" si="433">IFERROR(J242/J243,"-")</f>
        <v>0.40946045824094607</v>
      </c>
      <c r="L242" s="124">
        <f t="shared" si="358"/>
        <v>58331.536101083031</v>
      </c>
      <c r="M242" s="87">
        <f t="shared" si="427"/>
        <v>4.0376065884410756E-2</v>
      </c>
      <c r="P242" s="42"/>
      <c r="Q242" s="42"/>
      <c r="R242" s="42"/>
    </row>
    <row r="243" spans="2:18" s="16" customFormat="1" ht="23.25" customHeight="1">
      <c r="B243" s="227"/>
      <c r="C243" s="287"/>
      <c r="D243" s="291"/>
      <c r="E243" s="126" t="s">
        <v>107</v>
      </c>
      <c r="F243" s="129"/>
      <c r="G243" s="132"/>
      <c r="H243" s="137">
        <v>366066310</v>
      </c>
      <c r="I243" s="27" t="s">
        <v>301</v>
      </c>
      <c r="J243" s="164">
        <v>1353</v>
      </c>
      <c r="K243" s="27" t="s">
        <v>105</v>
      </c>
      <c r="L243" s="164">
        <f t="shared" si="358"/>
        <v>270558.98743532889</v>
      </c>
      <c r="M243" s="88">
        <f t="shared" si="427"/>
        <v>9.8607973179797387E-2</v>
      </c>
      <c r="P243" s="42"/>
      <c r="Q243" s="42"/>
      <c r="R243" s="42"/>
    </row>
    <row r="244" spans="2:18" s="16" customFormat="1" ht="23.25" customHeight="1">
      <c r="B244" s="251">
        <v>41</v>
      </c>
      <c r="C244" s="285" t="s">
        <v>12</v>
      </c>
      <c r="D244" s="289">
        <f>VLOOKUP(C244,'市区町村別_在宅(医科)'!$C$7:$BO$80,65,0)</f>
        <v>25327</v>
      </c>
      <c r="E244" s="113">
        <v>1</v>
      </c>
      <c r="F244" s="116" t="s">
        <v>230</v>
      </c>
      <c r="G244" s="119" t="s">
        <v>196</v>
      </c>
      <c r="H244" s="204">
        <v>144506671</v>
      </c>
      <c r="I244" s="25">
        <f t="shared" ref="I244" si="434">IFERROR(H244/H249,"-")</f>
        <v>0.15688898169821974</v>
      </c>
      <c r="J244" s="122">
        <v>1634</v>
      </c>
      <c r="K244" s="25">
        <f t="shared" ref="K244" si="435">IFERROR(J244/J249,"-")</f>
        <v>0.51708860759493669</v>
      </c>
      <c r="L244" s="122">
        <f t="shared" si="358"/>
        <v>88437.375152998779</v>
      </c>
      <c r="M244" s="89">
        <f>IFERROR(J244/$R$44,0)</f>
        <v>6.4516129032258063E-2</v>
      </c>
      <c r="P244" s="42"/>
      <c r="Q244" s="42"/>
      <c r="R244" s="42"/>
    </row>
    <row r="245" spans="2:18" s="16" customFormat="1" ht="23.25" customHeight="1">
      <c r="B245" s="226"/>
      <c r="C245" s="286"/>
      <c r="D245" s="290"/>
      <c r="E245" s="114">
        <v>2</v>
      </c>
      <c r="F245" s="117" t="s">
        <v>231</v>
      </c>
      <c r="G245" s="29" t="s">
        <v>195</v>
      </c>
      <c r="H245" s="135">
        <v>136141012</v>
      </c>
      <c r="I245" s="26">
        <f t="shared" ref="I245" si="436">IFERROR(H245/H249,"-")</f>
        <v>0.14780649635230414</v>
      </c>
      <c r="J245" s="123">
        <v>2221</v>
      </c>
      <c r="K245" s="26">
        <f t="shared" ref="K245" si="437">IFERROR(J245/J249,"-")</f>
        <v>0.70284810126582276</v>
      </c>
      <c r="L245" s="123">
        <f t="shared" si="358"/>
        <v>61297.168842863575</v>
      </c>
      <c r="M245" s="86">
        <f t="shared" ref="M245:M249" si="438">IFERROR(J245/$R$44,0)</f>
        <v>8.7692975875547835E-2</v>
      </c>
      <c r="P245" s="42"/>
      <c r="Q245" s="42"/>
      <c r="R245" s="42"/>
    </row>
    <row r="246" spans="2:18" s="16" customFormat="1" ht="23.25" customHeight="1">
      <c r="B246" s="226"/>
      <c r="C246" s="286"/>
      <c r="D246" s="290"/>
      <c r="E246" s="114">
        <v>3</v>
      </c>
      <c r="F246" s="117" t="s">
        <v>232</v>
      </c>
      <c r="G246" s="30" t="s">
        <v>197</v>
      </c>
      <c r="H246" s="135">
        <v>87737179</v>
      </c>
      <c r="I246" s="26">
        <f t="shared" ref="I246" si="439">IFERROR(H246/H249,"-")</f>
        <v>9.5255094973327764E-2</v>
      </c>
      <c r="J246" s="123">
        <v>1956</v>
      </c>
      <c r="K246" s="26">
        <f t="shared" ref="K246" si="440">IFERROR(J246/J249,"-")</f>
        <v>0.61898734177215187</v>
      </c>
      <c r="L246" s="123">
        <f t="shared" si="358"/>
        <v>44855.408486707565</v>
      </c>
      <c r="M246" s="86">
        <f t="shared" si="438"/>
        <v>7.7229833774233037E-2</v>
      </c>
      <c r="P246" s="42"/>
      <c r="Q246" s="42"/>
      <c r="R246" s="42"/>
    </row>
    <row r="247" spans="2:18" s="16" customFormat="1" ht="23.25" customHeight="1">
      <c r="B247" s="226"/>
      <c r="C247" s="286"/>
      <c r="D247" s="290"/>
      <c r="E247" s="114">
        <v>4</v>
      </c>
      <c r="F247" s="117" t="s">
        <v>233</v>
      </c>
      <c r="G247" s="30" t="s">
        <v>200</v>
      </c>
      <c r="H247" s="135">
        <v>68346486</v>
      </c>
      <c r="I247" s="26">
        <f t="shared" ref="I247" si="441">IFERROR(H247/H249,"-")</f>
        <v>7.420287601249656E-2</v>
      </c>
      <c r="J247" s="123">
        <v>1403</v>
      </c>
      <c r="K247" s="26">
        <f t="shared" ref="K247" si="442">IFERROR(J247/J249,"-")</f>
        <v>0.44398734177215188</v>
      </c>
      <c r="L247" s="123">
        <f t="shared" si="358"/>
        <v>48714.530292230935</v>
      </c>
      <c r="M247" s="86">
        <f t="shared" si="438"/>
        <v>5.5395427804319504E-2</v>
      </c>
      <c r="P247" s="42"/>
      <c r="Q247" s="42"/>
      <c r="R247" s="42"/>
    </row>
    <row r="248" spans="2:18" s="16" customFormat="1" ht="23.25" customHeight="1">
      <c r="B248" s="226"/>
      <c r="C248" s="286"/>
      <c r="D248" s="290"/>
      <c r="E248" s="115">
        <v>5</v>
      </c>
      <c r="F248" s="118" t="s">
        <v>234</v>
      </c>
      <c r="G248" s="31" t="s">
        <v>199</v>
      </c>
      <c r="H248" s="136">
        <v>60539273</v>
      </c>
      <c r="I248" s="41">
        <f t="shared" ref="I248" si="443">IFERROR(H248/H249,"-")</f>
        <v>6.5726688103696806E-2</v>
      </c>
      <c r="J248" s="124">
        <v>1166</v>
      </c>
      <c r="K248" s="41">
        <f t="shared" ref="K248" si="444">IFERROR(J248/J249,"-")</f>
        <v>0.36898734177215192</v>
      </c>
      <c r="L248" s="124">
        <f t="shared" si="358"/>
        <v>51920.474271012004</v>
      </c>
      <c r="M248" s="87">
        <f t="shared" si="438"/>
        <v>4.6037825245785133E-2</v>
      </c>
      <c r="P248" s="42"/>
      <c r="Q248" s="42"/>
      <c r="R248" s="42"/>
    </row>
    <row r="249" spans="2:18" s="16" customFormat="1" ht="23.25" customHeight="1">
      <c r="B249" s="227"/>
      <c r="C249" s="287"/>
      <c r="D249" s="291"/>
      <c r="E249" s="126" t="s">
        <v>107</v>
      </c>
      <c r="F249" s="129"/>
      <c r="G249" s="132"/>
      <c r="H249" s="137">
        <v>921075970</v>
      </c>
      <c r="I249" s="27" t="s">
        <v>301</v>
      </c>
      <c r="J249" s="164">
        <v>3160</v>
      </c>
      <c r="K249" s="27" t="s">
        <v>105</v>
      </c>
      <c r="L249" s="164">
        <f t="shared" si="358"/>
        <v>291479.73734177212</v>
      </c>
      <c r="M249" s="88">
        <f t="shared" si="438"/>
        <v>0.1247680341137916</v>
      </c>
      <c r="P249" s="42"/>
      <c r="Q249" s="42"/>
      <c r="R249" s="42"/>
    </row>
    <row r="250" spans="2:18" s="16" customFormat="1" ht="23.25" customHeight="1">
      <c r="B250" s="251">
        <v>42</v>
      </c>
      <c r="C250" s="285" t="s">
        <v>13</v>
      </c>
      <c r="D250" s="289">
        <f>VLOOKUP(C250,'市区町村別_在宅(医科)'!$C$7:$BO$80,65,0)</f>
        <v>66900</v>
      </c>
      <c r="E250" s="113">
        <v>1</v>
      </c>
      <c r="F250" s="116" t="s">
        <v>231</v>
      </c>
      <c r="G250" s="119" t="s">
        <v>195</v>
      </c>
      <c r="H250" s="204">
        <v>342820109</v>
      </c>
      <c r="I250" s="25">
        <f t="shared" ref="I250" si="445">IFERROR(H250/H255,"-")</f>
        <v>0.18206544562938659</v>
      </c>
      <c r="J250" s="122">
        <v>5195</v>
      </c>
      <c r="K250" s="25">
        <f t="shared" ref="K250" si="446">IFERROR(J250/J255,"-")</f>
        <v>0.72373920312064643</v>
      </c>
      <c r="L250" s="122">
        <f t="shared" si="358"/>
        <v>65990.396342637148</v>
      </c>
      <c r="M250" s="89">
        <f>IFERROR(J250/$R$45,0)</f>
        <v>7.7653213751868455E-2</v>
      </c>
      <c r="P250" s="42"/>
      <c r="Q250" s="42"/>
      <c r="R250" s="42"/>
    </row>
    <row r="251" spans="2:18" s="16" customFormat="1" ht="23.25" customHeight="1">
      <c r="B251" s="226"/>
      <c r="C251" s="286"/>
      <c r="D251" s="290"/>
      <c r="E251" s="114">
        <v>2</v>
      </c>
      <c r="F251" s="117" t="s">
        <v>230</v>
      </c>
      <c r="G251" s="29" t="s">
        <v>196</v>
      </c>
      <c r="H251" s="135">
        <v>307669822</v>
      </c>
      <c r="I251" s="26">
        <f t="shared" ref="I251" si="447">IFERROR(H251/H255,"-")</f>
        <v>0.16339777562215305</v>
      </c>
      <c r="J251" s="123">
        <v>3567</v>
      </c>
      <c r="K251" s="26">
        <f t="shared" ref="K251" si="448">IFERROR(J251/J255,"-")</f>
        <v>0.4969350794093062</v>
      </c>
      <c r="L251" s="123">
        <f t="shared" si="358"/>
        <v>86254.50574712643</v>
      </c>
      <c r="M251" s="86">
        <f t="shared" ref="M251:M255" si="449">IFERROR(J251/$R$45,0)</f>
        <v>5.3318385650224218E-2</v>
      </c>
      <c r="P251" s="42"/>
      <c r="Q251" s="42"/>
      <c r="R251" s="42"/>
    </row>
    <row r="252" spans="2:18" s="16" customFormat="1" ht="23.25" customHeight="1">
      <c r="B252" s="226"/>
      <c r="C252" s="286"/>
      <c r="D252" s="290"/>
      <c r="E252" s="114">
        <v>3</v>
      </c>
      <c r="F252" s="117" t="s">
        <v>232</v>
      </c>
      <c r="G252" s="30" t="s">
        <v>197</v>
      </c>
      <c r="H252" s="135">
        <v>167822839</v>
      </c>
      <c r="I252" s="26">
        <f t="shared" ref="I252" si="450">IFERROR(H252/H255,"-")</f>
        <v>8.9127618734068478E-2</v>
      </c>
      <c r="J252" s="123">
        <v>4191</v>
      </c>
      <c r="K252" s="26">
        <f t="shared" ref="K252" si="451">IFERROR(J252/J255,"-")</f>
        <v>0.58386737252716636</v>
      </c>
      <c r="L252" s="123">
        <f t="shared" si="358"/>
        <v>40043.626580768316</v>
      </c>
      <c r="M252" s="86">
        <f t="shared" si="449"/>
        <v>6.26457399103139E-2</v>
      </c>
      <c r="P252" s="42"/>
      <c r="Q252" s="42"/>
      <c r="R252" s="42"/>
    </row>
    <row r="253" spans="2:18" s="16" customFormat="1" ht="23.25" customHeight="1">
      <c r="B253" s="226"/>
      <c r="C253" s="286"/>
      <c r="D253" s="290"/>
      <c r="E253" s="114">
        <v>4</v>
      </c>
      <c r="F253" s="117" t="s">
        <v>234</v>
      </c>
      <c r="G253" s="30" t="s">
        <v>199</v>
      </c>
      <c r="H253" s="135">
        <v>138050311</v>
      </c>
      <c r="I253" s="26">
        <f t="shared" ref="I253" si="452">IFERROR(H253/H255,"-")</f>
        <v>7.3315977481036299E-2</v>
      </c>
      <c r="J253" s="123">
        <v>2699</v>
      </c>
      <c r="K253" s="26">
        <f t="shared" ref="K253" si="453">IFERROR(J253/J255,"-")</f>
        <v>0.37601003064920591</v>
      </c>
      <c r="L253" s="123">
        <f t="shared" si="358"/>
        <v>51148.688773619862</v>
      </c>
      <c r="M253" s="86">
        <f t="shared" si="449"/>
        <v>4.0343796711509713E-2</v>
      </c>
      <c r="P253" s="42"/>
      <c r="Q253" s="42"/>
      <c r="R253" s="42"/>
    </row>
    <row r="254" spans="2:18" s="16" customFormat="1" ht="23.25" customHeight="1">
      <c r="B254" s="226"/>
      <c r="C254" s="286"/>
      <c r="D254" s="290"/>
      <c r="E254" s="115">
        <v>5</v>
      </c>
      <c r="F254" s="118" t="s">
        <v>233</v>
      </c>
      <c r="G254" s="31" t="s">
        <v>200</v>
      </c>
      <c r="H254" s="136">
        <v>126821963</v>
      </c>
      <c r="I254" s="41">
        <f t="shared" ref="I254" si="454">IFERROR(H254/H255,"-")</f>
        <v>6.7352808668492012E-2</v>
      </c>
      <c r="J254" s="124">
        <v>2805</v>
      </c>
      <c r="K254" s="41">
        <f t="shared" ref="K254" si="455">IFERROR(J254/J255,"-")</f>
        <v>0.3907773753134578</v>
      </c>
      <c r="L254" s="124">
        <f t="shared" si="358"/>
        <v>45212.821033868095</v>
      </c>
      <c r="M254" s="87">
        <f t="shared" si="449"/>
        <v>4.1928251121076232E-2</v>
      </c>
      <c r="P254" s="42"/>
      <c r="Q254" s="42"/>
      <c r="R254" s="42"/>
    </row>
    <row r="255" spans="2:18" s="16" customFormat="1" ht="23.25" customHeight="1">
      <c r="B255" s="227"/>
      <c r="C255" s="287"/>
      <c r="D255" s="291"/>
      <c r="E255" s="126" t="s">
        <v>107</v>
      </c>
      <c r="F255" s="129"/>
      <c r="G255" s="132"/>
      <c r="H255" s="137">
        <v>1882949880</v>
      </c>
      <c r="I255" s="27" t="s">
        <v>301</v>
      </c>
      <c r="J255" s="164">
        <v>7178</v>
      </c>
      <c r="K255" s="27" t="s">
        <v>105</v>
      </c>
      <c r="L255" s="164">
        <f t="shared" si="358"/>
        <v>262322.35720256338</v>
      </c>
      <c r="M255" s="88">
        <f t="shared" si="449"/>
        <v>0.10729446935724962</v>
      </c>
      <c r="P255" s="42"/>
      <c r="Q255" s="42"/>
      <c r="R255" s="42"/>
    </row>
    <row r="256" spans="2:18" s="16" customFormat="1" ht="23.25" customHeight="1">
      <c r="B256" s="251">
        <v>43</v>
      </c>
      <c r="C256" s="285" t="s">
        <v>9</v>
      </c>
      <c r="D256" s="289">
        <f>VLOOKUP(C256,'市区町村別_在宅(医科)'!$C$7:$BO$80,65,0)</f>
        <v>41176</v>
      </c>
      <c r="E256" s="113">
        <v>1</v>
      </c>
      <c r="F256" s="116" t="s">
        <v>230</v>
      </c>
      <c r="G256" s="119" t="s">
        <v>196</v>
      </c>
      <c r="H256" s="204">
        <v>229759504</v>
      </c>
      <c r="I256" s="25">
        <f t="shared" ref="I256" si="456">IFERROR(H256/H261,"-")</f>
        <v>0.17039049787927668</v>
      </c>
      <c r="J256" s="122">
        <v>2511</v>
      </c>
      <c r="K256" s="25">
        <f t="shared" ref="K256" si="457">IFERROR(J256/J261,"-")</f>
        <v>0.50902087978917498</v>
      </c>
      <c r="L256" s="122">
        <f t="shared" si="358"/>
        <v>91501.196336121066</v>
      </c>
      <c r="M256" s="89">
        <f>IFERROR(J256/$R$46,0)</f>
        <v>6.0982125510005827E-2</v>
      </c>
      <c r="P256" s="42"/>
      <c r="Q256" s="42"/>
      <c r="R256" s="42"/>
    </row>
    <row r="257" spans="2:18" s="16" customFormat="1" ht="23.25" customHeight="1">
      <c r="B257" s="226"/>
      <c r="C257" s="286"/>
      <c r="D257" s="290"/>
      <c r="E257" s="114">
        <v>2</v>
      </c>
      <c r="F257" s="117" t="s">
        <v>231</v>
      </c>
      <c r="G257" s="29" t="s">
        <v>195</v>
      </c>
      <c r="H257" s="135">
        <v>217224166</v>
      </c>
      <c r="I257" s="26">
        <f t="shared" ref="I257" si="458">IFERROR(H257/H261,"-")</f>
        <v>0.16109424485940155</v>
      </c>
      <c r="J257" s="123">
        <v>3438</v>
      </c>
      <c r="K257" s="26">
        <f t="shared" ref="K257" si="459">IFERROR(J257/J261,"-")</f>
        <v>0.69693898236367324</v>
      </c>
      <c r="L257" s="123">
        <f t="shared" si="358"/>
        <v>63183.294357184408</v>
      </c>
      <c r="M257" s="86">
        <f t="shared" ref="M257:M261" si="460">IFERROR(J257/$R$46,0)</f>
        <v>8.3495239945599375E-2</v>
      </c>
      <c r="P257" s="42"/>
      <c r="Q257" s="42"/>
      <c r="R257" s="42"/>
    </row>
    <row r="258" spans="2:18" s="16" customFormat="1" ht="23.25" customHeight="1">
      <c r="B258" s="226"/>
      <c r="C258" s="286"/>
      <c r="D258" s="290"/>
      <c r="E258" s="114">
        <v>3</v>
      </c>
      <c r="F258" s="117" t="s">
        <v>232</v>
      </c>
      <c r="G258" s="30" t="s">
        <v>197</v>
      </c>
      <c r="H258" s="135">
        <v>121063027</v>
      </c>
      <c r="I258" s="26">
        <f t="shared" ref="I258" si="461">IFERROR(H258/H261,"-")</f>
        <v>8.9780788547064047E-2</v>
      </c>
      <c r="J258" s="123">
        <v>2886</v>
      </c>
      <c r="K258" s="26">
        <f t="shared" ref="K258" si="462">IFERROR(J258/J261,"-")</f>
        <v>0.58503952969795259</v>
      </c>
      <c r="L258" s="123">
        <f t="shared" si="358"/>
        <v>41948.380803880806</v>
      </c>
      <c r="M258" s="86">
        <f t="shared" si="460"/>
        <v>7.0089372449970863E-2</v>
      </c>
      <c r="P258" s="42"/>
      <c r="Q258" s="42"/>
      <c r="R258" s="42"/>
    </row>
    <row r="259" spans="2:18" s="16" customFormat="1" ht="23.25" customHeight="1">
      <c r="B259" s="226"/>
      <c r="C259" s="286"/>
      <c r="D259" s="290"/>
      <c r="E259" s="114">
        <v>4</v>
      </c>
      <c r="F259" s="117" t="s">
        <v>234</v>
      </c>
      <c r="G259" s="30" t="s">
        <v>199</v>
      </c>
      <c r="H259" s="135">
        <v>107216961</v>
      </c>
      <c r="I259" s="26">
        <f t="shared" ref="I259" si="463">IFERROR(H259/H261,"-")</f>
        <v>7.9512494794961738E-2</v>
      </c>
      <c r="J259" s="123">
        <v>1831</v>
      </c>
      <c r="K259" s="26">
        <f t="shared" ref="K259" si="464">IFERROR(J259/J261,"-")</f>
        <v>0.37117372795459153</v>
      </c>
      <c r="L259" s="123">
        <f t="shared" si="358"/>
        <v>58556.50518842163</v>
      </c>
      <c r="M259" s="86">
        <f t="shared" si="460"/>
        <v>4.4467651058869247E-2</v>
      </c>
      <c r="P259" s="42"/>
      <c r="Q259" s="42"/>
      <c r="R259" s="42"/>
    </row>
    <row r="260" spans="2:18" s="16" customFormat="1" ht="23.25" customHeight="1">
      <c r="B260" s="226"/>
      <c r="C260" s="286"/>
      <c r="D260" s="290"/>
      <c r="E260" s="115">
        <v>5</v>
      </c>
      <c r="F260" s="118" t="s">
        <v>233</v>
      </c>
      <c r="G260" s="31" t="s">
        <v>200</v>
      </c>
      <c r="H260" s="136">
        <v>104530682</v>
      </c>
      <c r="I260" s="41">
        <f t="shared" ref="I260" si="465">IFERROR(H260/H261,"-")</f>
        <v>7.7520340353974412E-2</v>
      </c>
      <c r="J260" s="124">
        <v>2010</v>
      </c>
      <c r="K260" s="41">
        <f t="shared" ref="K260" si="466">IFERROR(J260/J261,"-")</f>
        <v>0.40745996351104802</v>
      </c>
      <c r="L260" s="124">
        <f t="shared" si="358"/>
        <v>52005.3144278607</v>
      </c>
      <c r="M260" s="87">
        <f t="shared" si="460"/>
        <v>4.8814843598212553E-2</v>
      </c>
      <c r="P260" s="42"/>
      <c r="Q260" s="42"/>
      <c r="R260" s="42"/>
    </row>
    <row r="261" spans="2:18" s="16" customFormat="1" ht="23.25" customHeight="1">
      <c r="B261" s="227"/>
      <c r="C261" s="287"/>
      <c r="D261" s="291"/>
      <c r="E261" s="126" t="s">
        <v>107</v>
      </c>
      <c r="F261" s="129"/>
      <c r="G261" s="132"/>
      <c r="H261" s="137">
        <v>1348429090</v>
      </c>
      <c r="I261" s="27" t="s">
        <v>301</v>
      </c>
      <c r="J261" s="164">
        <v>4933</v>
      </c>
      <c r="K261" s="27" t="s">
        <v>105</v>
      </c>
      <c r="L261" s="164">
        <f t="shared" si="358"/>
        <v>273348.69045205758</v>
      </c>
      <c r="M261" s="88">
        <f t="shared" si="460"/>
        <v>0.11980279774625996</v>
      </c>
      <c r="P261" s="42"/>
      <c r="Q261" s="42"/>
      <c r="R261" s="42"/>
    </row>
    <row r="262" spans="2:18" s="16" customFormat="1" ht="23.25" customHeight="1">
      <c r="B262" s="251">
        <v>44</v>
      </c>
      <c r="C262" s="285" t="s">
        <v>19</v>
      </c>
      <c r="D262" s="289">
        <f>VLOOKUP(C262,'市区町村別_在宅(医科)'!$C$7:$BO$80,65,0)</f>
        <v>44796</v>
      </c>
      <c r="E262" s="113">
        <v>1</v>
      </c>
      <c r="F262" s="116" t="s">
        <v>231</v>
      </c>
      <c r="G262" s="119" t="s">
        <v>195</v>
      </c>
      <c r="H262" s="204">
        <v>281359202</v>
      </c>
      <c r="I262" s="25">
        <f t="shared" ref="I262" si="467">IFERROR(H262/H267,"-")</f>
        <v>0.13576099770217973</v>
      </c>
      <c r="J262" s="122">
        <v>3891</v>
      </c>
      <c r="K262" s="25">
        <f t="shared" ref="K262" si="468">IFERROR(J262/J267,"-")</f>
        <v>0.67435008665511265</v>
      </c>
      <c r="L262" s="122">
        <f t="shared" si="358"/>
        <v>72310.254947314315</v>
      </c>
      <c r="M262" s="89">
        <f>IFERROR(J262/$R$47,0)</f>
        <v>8.6860433967318504E-2</v>
      </c>
      <c r="P262" s="42"/>
      <c r="Q262" s="42"/>
      <c r="R262" s="42"/>
    </row>
    <row r="263" spans="2:18" s="16" customFormat="1" ht="23.25" customHeight="1">
      <c r="B263" s="226"/>
      <c r="C263" s="286"/>
      <c r="D263" s="290"/>
      <c r="E263" s="114">
        <v>2</v>
      </c>
      <c r="F263" s="117" t="s">
        <v>230</v>
      </c>
      <c r="G263" s="29" t="s">
        <v>196</v>
      </c>
      <c r="H263" s="135">
        <v>280175992</v>
      </c>
      <c r="I263" s="26">
        <f t="shared" ref="I263" si="469">IFERROR(H263/H267,"-")</f>
        <v>0.13519007708202815</v>
      </c>
      <c r="J263" s="123">
        <v>2674</v>
      </c>
      <c r="K263" s="26">
        <f t="shared" ref="K263" si="470">IFERROR(J263/J267,"-")</f>
        <v>0.46343154246100521</v>
      </c>
      <c r="L263" s="123">
        <f t="shared" si="358"/>
        <v>104777.8578908003</v>
      </c>
      <c r="M263" s="86">
        <f t="shared" ref="M263:M267" si="471">IFERROR(J263/$R$47,0)</f>
        <v>5.9692829716939011E-2</v>
      </c>
      <c r="P263" s="42"/>
      <c r="Q263" s="42"/>
      <c r="R263" s="42"/>
    </row>
    <row r="264" spans="2:18" s="16" customFormat="1" ht="23.25" customHeight="1">
      <c r="B264" s="226"/>
      <c r="C264" s="286"/>
      <c r="D264" s="290"/>
      <c r="E264" s="114">
        <v>3</v>
      </c>
      <c r="F264" s="117" t="s">
        <v>232</v>
      </c>
      <c r="G264" s="30" t="s">
        <v>197</v>
      </c>
      <c r="H264" s="135">
        <v>159870133</v>
      </c>
      <c r="I264" s="26">
        <f t="shared" ref="I264" si="472">IFERROR(H264/H267,"-")</f>
        <v>7.7140284037556267E-2</v>
      </c>
      <c r="J264" s="123">
        <v>3256</v>
      </c>
      <c r="K264" s="26">
        <f t="shared" ref="K264" si="473">IFERROR(J264/J267,"-")</f>
        <v>0.5642980935875217</v>
      </c>
      <c r="L264" s="123">
        <f t="shared" si="358"/>
        <v>49100.163697788696</v>
      </c>
      <c r="M264" s="86">
        <f t="shared" si="471"/>
        <v>7.2685061166175555E-2</v>
      </c>
      <c r="P264" s="42"/>
      <c r="Q264" s="42"/>
      <c r="R264" s="42"/>
    </row>
    <row r="265" spans="2:18" s="16" customFormat="1" ht="23.25" customHeight="1">
      <c r="B265" s="226"/>
      <c r="C265" s="286"/>
      <c r="D265" s="290"/>
      <c r="E265" s="114">
        <v>4</v>
      </c>
      <c r="F265" s="117" t="s">
        <v>233</v>
      </c>
      <c r="G265" s="30" t="s">
        <v>200</v>
      </c>
      <c r="H265" s="135">
        <v>144770264</v>
      </c>
      <c r="I265" s="26">
        <f t="shared" ref="I265" si="474">IFERROR(H265/H267,"-")</f>
        <v>6.9854319100066092E-2</v>
      </c>
      <c r="J265" s="123">
        <v>2281</v>
      </c>
      <c r="K265" s="26">
        <f t="shared" ref="K265" si="475">IFERROR(J265/J267,"-")</f>
        <v>0.39532062391681111</v>
      </c>
      <c r="L265" s="123">
        <f t="shared" si="358"/>
        <v>63467.893029373081</v>
      </c>
      <c r="M265" s="86">
        <f t="shared" si="471"/>
        <v>5.0919724975444239E-2</v>
      </c>
      <c r="P265" s="42"/>
      <c r="Q265" s="42"/>
      <c r="R265" s="42"/>
    </row>
    <row r="266" spans="2:18" s="16" customFormat="1" ht="23.25" customHeight="1">
      <c r="B266" s="226"/>
      <c r="C266" s="286"/>
      <c r="D266" s="290"/>
      <c r="E266" s="115">
        <v>5</v>
      </c>
      <c r="F266" s="118" t="s">
        <v>243</v>
      </c>
      <c r="G266" s="31" t="s">
        <v>206</v>
      </c>
      <c r="H266" s="136">
        <v>119698944</v>
      </c>
      <c r="I266" s="41">
        <f t="shared" ref="I266" si="476">IFERROR(H266/H267,"-")</f>
        <v>5.7756945377380409E-2</v>
      </c>
      <c r="J266" s="124">
        <v>990</v>
      </c>
      <c r="K266" s="41">
        <f t="shared" ref="K266" si="477">IFERROR(J266/J267,"-")</f>
        <v>0.17157712305025996</v>
      </c>
      <c r="L266" s="124">
        <f t="shared" ref="L266:L329" si="478">IFERROR(H266/J266,"-")</f>
        <v>120908.02424242425</v>
      </c>
      <c r="M266" s="87">
        <f t="shared" si="471"/>
        <v>2.2100187516742566E-2</v>
      </c>
      <c r="P266" s="42"/>
      <c r="Q266" s="42"/>
      <c r="R266" s="42"/>
    </row>
    <row r="267" spans="2:18" s="16" customFormat="1" ht="23.25" customHeight="1">
      <c r="B267" s="227"/>
      <c r="C267" s="287"/>
      <c r="D267" s="291"/>
      <c r="E267" s="126" t="s">
        <v>107</v>
      </c>
      <c r="F267" s="129"/>
      <c r="G267" s="132"/>
      <c r="H267" s="137">
        <v>2072459740</v>
      </c>
      <c r="I267" s="27" t="s">
        <v>301</v>
      </c>
      <c r="J267" s="164">
        <v>5770</v>
      </c>
      <c r="K267" s="27" t="s">
        <v>105</v>
      </c>
      <c r="L267" s="164">
        <f t="shared" si="478"/>
        <v>359178.4644714038</v>
      </c>
      <c r="M267" s="88">
        <f t="shared" si="471"/>
        <v>0.12880614340566121</v>
      </c>
      <c r="P267" s="42"/>
      <c r="Q267" s="42"/>
      <c r="R267" s="42"/>
    </row>
    <row r="268" spans="2:18" s="16" customFormat="1" ht="23.25" customHeight="1">
      <c r="B268" s="251">
        <v>45</v>
      </c>
      <c r="C268" s="285" t="s">
        <v>42</v>
      </c>
      <c r="D268" s="289">
        <f>VLOOKUP(C268,'市区町村別_在宅(医科)'!$C$7:$BO$80,65,0)</f>
        <v>15681</v>
      </c>
      <c r="E268" s="113">
        <v>1</v>
      </c>
      <c r="F268" s="116" t="s">
        <v>230</v>
      </c>
      <c r="G268" s="119" t="s">
        <v>196</v>
      </c>
      <c r="H268" s="204">
        <v>85247980</v>
      </c>
      <c r="I268" s="25">
        <f t="shared" ref="I268" si="479">IFERROR(H268/H273,"-")</f>
        <v>0.15877730864464309</v>
      </c>
      <c r="J268" s="122">
        <v>948</v>
      </c>
      <c r="K268" s="25">
        <f t="shared" ref="K268" si="480">IFERROR(J268/J273,"-")</f>
        <v>0.5099515868746638</v>
      </c>
      <c r="L268" s="122">
        <f t="shared" si="478"/>
        <v>89924.029535864975</v>
      </c>
      <c r="M268" s="89">
        <f>IFERROR(J268/$R$48,0)</f>
        <v>6.0455328104074994E-2</v>
      </c>
      <c r="P268" s="42"/>
      <c r="Q268" s="42"/>
      <c r="R268" s="42"/>
    </row>
    <row r="269" spans="2:18" s="16" customFormat="1" ht="23.25" customHeight="1">
      <c r="B269" s="226"/>
      <c r="C269" s="286"/>
      <c r="D269" s="290"/>
      <c r="E269" s="114">
        <v>2</v>
      </c>
      <c r="F269" s="117" t="s">
        <v>231</v>
      </c>
      <c r="G269" s="29" t="s">
        <v>195</v>
      </c>
      <c r="H269" s="135">
        <v>68345021</v>
      </c>
      <c r="I269" s="26">
        <f t="shared" ref="I269" si="481">IFERROR(H269/H273,"-")</f>
        <v>0.12729496339551524</v>
      </c>
      <c r="J269" s="123">
        <v>1316</v>
      </c>
      <c r="K269" s="26">
        <f t="shared" ref="K269" si="482">IFERROR(J269/J273,"-")</f>
        <v>0.70790747713824642</v>
      </c>
      <c r="L269" s="123">
        <f t="shared" si="478"/>
        <v>51933.906534954411</v>
      </c>
      <c r="M269" s="86">
        <f t="shared" ref="M269:M273" si="483">IFERROR(J269/$R$48,0)</f>
        <v>8.3923219182450104E-2</v>
      </c>
      <c r="P269" s="42"/>
      <c r="Q269" s="42"/>
      <c r="R269" s="42"/>
    </row>
    <row r="270" spans="2:18" s="16" customFormat="1" ht="23.25" customHeight="1">
      <c r="B270" s="226"/>
      <c r="C270" s="286"/>
      <c r="D270" s="290"/>
      <c r="E270" s="114">
        <v>3</v>
      </c>
      <c r="F270" s="117" t="s">
        <v>232</v>
      </c>
      <c r="G270" s="30" t="s">
        <v>197</v>
      </c>
      <c r="H270" s="135">
        <v>50197049</v>
      </c>
      <c r="I270" s="26">
        <f t="shared" ref="I270" si="484">IFERROR(H270/H273,"-")</f>
        <v>9.3493738410262317E-2</v>
      </c>
      <c r="J270" s="123">
        <v>1166</v>
      </c>
      <c r="K270" s="26">
        <f t="shared" ref="K270" si="485">IFERROR(J270/J273,"-")</f>
        <v>0.62721893491124259</v>
      </c>
      <c r="L270" s="123">
        <f t="shared" si="478"/>
        <v>43050.642367066896</v>
      </c>
      <c r="M270" s="86">
        <f t="shared" si="483"/>
        <v>7.4357502710286336E-2</v>
      </c>
      <c r="P270" s="42"/>
      <c r="Q270" s="42"/>
      <c r="R270" s="42"/>
    </row>
    <row r="271" spans="2:18" s="16" customFormat="1" ht="23.25" customHeight="1">
      <c r="B271" s="226"/>
      <c r="C271" s="286"/>
      <c r="D271" s="290"/>
      <c r="E271" s="114">
        <v>4</v>
      </c>
      <c r="F271" s="117" t="s">
        <v>233</v>
      </c>
      <c r="G271" s="30" t="s">
        <v>200</v>
      </c>
      <c r="H271" s="135">
        <v>40939162</v>
      </c>
      <c r="I271" s="26">
        <f t="shared" ref="I271" si="486">IFERROR(H271/H273,"-")</f>
        <v>7.6250603950111712E-2</v>
      </c>
      <c r="J271" s="123">
        <v>785</v>
      </c>
      <c r="K271" s="26">
        <f t="shared" ref="K271" si="487">IFERROR(J271/J273,"-")</f>
        <v>0.42227003765465304</v>
      </c>
      <c r="L271" s="123">
        <f t="shared" si="478"/>
        <v>52151.798726114648</v>
      </c>
      <c r="M271" s="86">
        <f t="shared" si="483"/>
        <v>5.0060582870990369E-2</v>
      </c>
      <c r="P271" s="42"/>
      <c r="Q271" s="42"/>
      <c r="R271" s="42"/>
    </row>
    <row r="272" spans="2:18" s="16" customFormat="1" ht="36.75" customHeight="1">
      <c r="B272" s="226"/>
      <c r="C272" s="286"/>
      <c r="D272" s="290"/>
      <c r="E272" s="115">
        <v>5</v>
      </c>
      <c r="F272" s="118" t="s">
        <v>235</v>
      </c>
      <c r="G272" s="31" t="s">
        <v>204</v>
      </c>
      <c r="H272" s="136">
        <v>38861470</v>
      </c>
      <c r="I272" s="41">
        <f t="shared" ref="I272" si="488">IFERROR(H272/H273,"-")</f>
        <v>7.238083080179189E-2</v>
      </c>
      <c r="J272" s="124">
        <v>751</v>
      </c>
      <c r="K272" s="41">
        <f t="shared" ref="K272" si="489">IFERROR(J272/J273,"-")</f>
        <v>0.40398063474986551</v>
      </c>
      <c r="L272" s="124">
        <f t="shared" si="478"/>
        <v>51746.2982689747</v>
      </c>
      <c r="M272" s="87">
        <f t="shared" si="483"/>
        <v>4.7892353803966586E-2</v>
      </c>
      <c r="P272" s="42"/>
      <c r="Q272" s="42"/>
      <c r="R272" s="42"/>
    </row>
    <row r="273" spans="2:18" s="16" customFormat="1" ht="23.25" customHeight="1">
      <c r="B273" s="227"/>
      <c r="C273" s="287"/>
      <c r="D273" s="291"/>
      <c r="E273" s="126" t="s">
        <v>107</v>
      </c>
      <c r="F273" s="129"/>
      <c r="G273" s="132"/>
      <c r="H273" s="137">
        <v>536902790</v>
      </c>
      <c r="I273" s="27" t="s">
        <v>301</v>
      </c>
      <c r="J273" s="164">
        <v>1859</v>
      </c>
      <c r="K273" s="27" t="s">
        <v>105</v>
      </c>
      <c r="L273" s="164">
        <f t="shared" si="478"/>
        <v>288812.68961807422</v>
      </c>
      <c r="M273" s="88">
        <f t="shared" si="483"/>
        <v>0.11855111281168293</v>
      </c>
      <c r="P273" s="42"/>
      <c r="Q273" s="42"/>
      <c r="R273" s="42"/>
    </row>
    <row r="274" spans="2:18" s="16" customFormat="1" ht="23.25" customHeight="1">
      <c r="B274" s="251">
        <v>46</v>
      </c>
      <c r="C274" s="285" t="s">
        <v>22</v>
      </c>
      <c r="D274" s="289">
        <f>VLOOKUP(C274,'市区町村別_在宅(医科)'!$C$7:$BO$80,65,0)</f>
        <v>20155</v>
      </c>
      <c r="E274" s="113">
        <v>1</v>
      </c>
      <c r="F274" s="116" t="s">
        <v>231</v>
      </c>
      <c r="G274" s="119" t="s">
        <v>195</v>
      </c>
      <c r="H274" s="204">
        <v>78721910</v>
      </c>
      <c r="I274" s="25">
        <f t="shared" ref="I274" si="490">IFERROR(H274/H279,"-")</f>
        <v>0.13064405291566486</v>
      </c>
      <c r="J274" s="122">
        <v>1578</v>
      </c>
      <c r="K274" s="25">
        <f t="shared" ref="K274" si="491">IFERROR(J274/J279,"-")</f>
        <v>0.65613305613305617</v>
      </c>
      <c r="L274" s="122">
        <f t="shared" si="478"/>
        <v>49887.141951837766</v>
      </c>
      <c r="M274" s="89">
        <f>IFERROR(J274/$R$49,0)</f>
        <v>7.8293227486975939E-2</v>
      </c>
      <c r="P274" s="42"/>
      <c r="Q274" s="42"/>
      <c r="R274" s="42"/>
    </row>
    <row r="275" spans="2:18" s="16" customFormat="1" ht="23.25" customHeight="1">
      <c r="B275" s="226"/>
      <c r="C275" s="286"/>
      <c r="D275" s="290"/>
      <c r="E275" s="114">
        <v>2</v>
      </c>
      <c r="F275" s="117" t="s">
        <v>230</v>
      </c>
      <c r="G275" s="29" t="s">
        <v>196</v>
      </c>
      <c r="H275" s="135">
        <v>78698764</v>
      </c>
      <c r="I275" s="26">
        <f t="shared" ref="I275" si="492">IFERROR(H275/H279,"-")</f>
        <v>0.13060564064583063</v>
      </c>
      <c r="J275" s="123">
        <v>1057</v>
      </c>
      <c r="K275" s="26">
        <f t="shared" ref="K275" si="493">IFERROR(J275/J279,"-")</f>
        <v>0.43950103950103953</v>
      </c>
      <c r="L275" s="123">
        <f t="shared" si="478"/>
        <v>74454.838221381273</v>
      </c>
      <c r="M275" s="86">
        <f t="shared" ref="M275:M279" si="494">IFERROR(J275/$R$49,0)</f>
        <v>5.2443562391466136E-2</v>
      </c>
      <c r="P275" s="42"/>
      <c r="Q275" s="42"/>
      <c r="R275" s="42"/>
    </row>
    <row r="276" spans="2:18" s="16" customFormat="1" ht="23.25" customHeight="1">
      <c r="B276" s="226"/>
      <c r="C276" s="286"/>
      <c r="D276" s="290"/>
      <c r="E276" s="114">
        <v>3</v>
      </c>
      <c r="F276" s="117" t="s">
        <v>232</v>
      </c>
      <c r="G276" s="30" t="s">
        <v>197</v>
      </c>
      <c r="H276" s="135">
        <v>56502602</v>
      </c>
      <c r="I276" s="26">
        <f t="shared" ref="I276" si="495">IFERROR(H276/H279,"-")</f>
        <v>9.3769687823386808E-2</v>
      </c>
      <c r="J276" s="123">
        <v>1420</v>
      </c>
      <c r="K276" s="26">
        <f t="shared" ref="K276" si="496">IFERROR(J276/J279,"-")</f>
        <v>0.59043659043659047</v>
      </c>
      <c r="L276" s="123">
        <f t="shared" si="478"/>
        <v>39790.564788732394</v>
      </c>
      <c r="M276" s="86">
        <f t="shared" si="494"/>
        <v>7.0453981642272387E-2</v>
      </c>
      <c r="P276" s="42"/>
      <c r="Q276" s="42"/>
      <c r="R276" s="42"/>
    </row>
    <row r="277" spans="2:18" s="16" customFormat="1" ht="23.25" customHeight="1">
      <c r="B277" s="226"/>
      <c r="C277" s="286"/>
      <c r="D277" s="290"/>
      <c r="E277" s="114">
        <v>4</v>
      </c>
      <c r="F277" s="117" t="s">
        <v>233</v>
      </c>
      <c r="G277" s="30" t="s">
        <v>200</v>
      </c>
      <c r="H277" s="135">
        <v>44015896</v>
      </c>
      <c r="I277" s="26">
        <f t="shared" ref="I277" si="497">IFERROR(H277/H279,"-")</f>
        <v>7.3047199263259768E-2</v>
      </c>
      <c r="J277" s="123">
        <v>857</v>
      </c>
      <c r="K277" s="26">
        <f t="shared" ref="K277" si="498">IFERROR(J277/J279,"-")</f>
        <v>0.35634095634095636</v>
      </c>
      <c r="L277" s="123">
        <f t="shared" si="478"/>
        <v>51360.438739789963</v>
      </c>
      <c r="M277" s="86">
        <f t="shared" si="494"/>
        <v>4.2520466385512282E-2</v>
      </c>
      <c r="P277" s="42"/>
      <c r="Q277" s="42"/>
      <c r="R277" s="42"/>
    </row>
    <row r="278" spans="2:18" s="16" customFormat="1" ht="23.25" customHeight="1">
      <c r="B278" s="226"/>
      <c r="C278" s="286"/>
      <c r="D278" s="290"/>
      <c r="E278" s="115">
        <v>5</v>
      </c>
      <c r="F278" s="118" t="s">
        <v>242</v>
      </c>
      <c r="G278" s="31" t="s">
        <v>205</v>
      </c>
      <c r="H278" s="136">
        <v>42036674</v>
      </c>
      <c r="I278" s="41">
        <f t="shared" ref="I278" si="499">IFERROR(H278/H279,"-")</f>
        <v>6.9762553556621698E-2</v>
      </c>
      <c r="J278" s="124">
        <v>250</v>
      </c>
      <c r="K278" s="41">
        <f t="shared" ref="K278" si="500">IFERROR(J278/J279,"-")</f>
        <v>0.10395010395010396</v>
      </c>
      <c r="L278" s="124">
        <f t="shared" si="478"/>
        <v>168146.696</v>
      </c>
      <c r="M278" s="87">
        <f t="shared" si="494"/>
        <v>1.2403870007442322E-2</v>
      </c>
      <c r="P278" s="42"/>
      <c r="Q278" s="42"/>
      <c r="R278" s="42"/>
    </row>
    <row r="279" spans="2:18" s="16" customFormat="1" ht="23.25" customHeight="1">
      <c r="B279" s="227"/>
      <c r="C279" s="287"/>
      <c r="D279" s="291"/>
      <c r="E279" s="126" t="s">
        <v>107</v>
      </c>
      <c r="F279" s="129"/>
      <c r="G279" s="132"/>
      <c r="H279" s="137">
        <v>602567880</v>
      </c>
      <c r="I279" s="27" t="s">
        <v>301</v>
      </c>
      <c r="J279" s="164">
        <v>2405</v>
      </c>
      <c r="K279" s="27" t="s">
        <v>105</v>
      </c>
      <c r="L279" s="164">
        <f t="shared" si="478"/>
        <v>250547.97505197505</v>
      </c>
      <c r="M279" s="88">
        <f t="shared" si="494"/>
        <v>0.11932522947159514</v>
      </c>
      <c r="P279" s="42"/>
      <c r="Q279" s="42"/>
      <c r="R279" s="42"/>
    </row>
    <row r="280" spans="2:18" s="16" customFormat="1" ht="23.25" customHeight="1">
      <c r="B280" s="251">
        <v>47</v>
      </c>
      <c r="C280" s="285" t="s">
        <v>14</v>
      </c>
      <c r="D280" s="289">
        <f>VLOOKUP(C280,'市区町村別_在宅(医科)'!$C$7:$BO$80,65,0)</f>
        <v>40830</v>
      </c>
      <c r="E280" s="113">
        <v>1</v>
      </c>
      <c r="F280" s="116" t="s">
        <v>231</v>
      </c>
      <c r="G280" s="119" t="s">
        <v>195</v>
      </c>
      <c r="H280" s="204">
        <v>196501528</v>
      </c>
      <c r="I280" s="25">
        <f t="shared" ref="I280" si="501">IFERROR(H280/H285,"-")</f>
        <v>0.16612213662720055</v>
      </c>
      <c r="J280" s="122">
        <v>3054</v>
      </c>
      <c r="K280" s="25">
        <f t="shared" ref="K280" si="502">IFERROR(J280/J285,"-")</f>
        <v>0.70858468677494202</v>
      </c>
      <c r="L280" s="122">
        <f t="shared" si="478"/>
        <v>64342.34708578913</v>
      </c>
      <c r="M280" s="89">
        <f>IFERROR(J280/$R$50,0)</f>
        <v>7.4797942689199121E-2</v>
      </c>
      <c r="P280" s="42"/>
      <c r="Q280" s="42"/>
      <c r="R280" s="42"/>
    </row>
    <row r="281" spans="2:18" s="16" customFormat="1" ht="23.25" customHeight="1">
      <c r="B281" s="226"/>
      <c r="C281" s="286"/>
      <c r="D281" s="290"/>
      <c r="E281" s="114">
        <v>2</v>
      </c>
      <c r="F281" s="117" t="s">
        <v>230</v>
      </c>
      <c r="G281" s="29" t="s">
        <v>196</v>
      </c>
      <c r="H281" s="135">
        <v>181187319</v>
      </c>
      <c r="I281" s="26">
        <f t="shared" ref="I281" si="503">IFERROR(H281/H285,"-")</f>
        <v>0.15317552422306951</v>
      </c>
      <c r="J281" s="123">
        <v>2147</v>
      </c>
      <c r="K281" s="26">
        <f t="shared" ref="K281" si="504">IFERROR(J281/J285,"-")</f>
        <v>0.49814385150812063</v>
      </c>
      <c r="L281" s="123">
        <f t="shared" si="478"/>
        <v>84390.926408942716</v>
      </c>
      <c r="M281" s="86">
        <f t="shared" ref="M281:M285" si="505">IFERROR(J281/$R$50,0)</f>
        <v>5.2583884398726424E-2</v>
      </c>
      <c r="P281" s="42"/>
      <c r="Q281" s="42"/>
      <c r="R281" s="42"/>
    </row>
    <row r="282" spans="2:18" s="16" customFormat="1" ht="23.25" customHeight="1">
      <c r="B282" s="226"/>
      <c r="C282" s="286"/>
      <c r="D282" s="290"/>
      <c r="E282" s="114">
        <v>3</v>
      </c>
      <c r="F282" s="117" t="s">
        <v>232</v>
      </c>
      <c r="G282" s="30" t="s">
        <v>197</v>
      </c>
      <c r="H282" s="135">
        <v>102554962</v>
      </c>
      <c r="I282" s="26">
        <f t="shared" ref="I282" si="506">IFERROR(H282/H285,"-")</f>
        <v>8.6699831714089071E-2</v>
      </c>
      <c r="J282" s="123">
        <v>2636</v>
      </c>
      <c r="K282" s="26">
        <f t="shared" ref="K282" si="507">IFERROR(J282/J285,"-")</f>
        <v>0.61160092807424593</v>
      </c>
      <c r="L282" s="123">
        <f t="shared" si="478"/>
        <v>38905.524279210927</v>
      </c>
      <c r="M282" s="86">
        <f t="shared" si="505"/>
        <v>6.4560372275287783E-2</v>
      </c>
      <c r="P282" s="42"/>
      <c r="Q282" s="42"/>
      <c r="R282" s="42"/>
    </row>
    <row r="283" spans="2:18" s="16" customFormat="1" ht="23.25" customHeight="1">
      <c r="B283" s="226"/>
      <c r="C283" s="286"/>
      <c r="D283" s="290"/>
      <c r="E283" s="114">
        <v>4</v>
      </c>
      <c r="F283" s="117" t="s">
        <v>233</v>
      </c>
      <c r="G283" s="30" t="s">
        <v>200</v>
      </c>
      <c r="H283" s="135">
        <v>86130075</v>
      </c>
      <c r="I283" s="26">
        <f t="shared" ref="I283" si="508">IFERROR(H283/H285,"-")</f>
        <v>7.2814253570898602E-2</v>
      </c>
      <c r="J283" s="123">
        <v>1970</v>
      </c>
      <c r="K283" s="26">
        <f t="shared" ref="K283" si="509">IFERROR(J283/J285,"-")</f>
        <v>0.45707656612529002</v>
      </c>
      <c r="L283" s="123">
        <f t="shared" si="478"/>
        <v>43720.850253807104</v>
      </c>
      <c r="M283" s="86">
        <f t="shared" si="505"/>
        <v>4.8248836639725692E-2</v>
      </c>
      <c r="P283" s="42"/>
      <c r="Q283" s="42"/>
      <c r="R283" s="42"/>
    </row>
    <row r="284" spans="2:18" s="16" customFormat="1" ht="23.25" customHeight="1">
      <c r="B284" s="226"/>
      <c r="C284" s="286"/>
      <c r="D284" s="290"/>
      <c r="E284" s="115">
        <v>5</v>
      </c>
      <c r="F284" s="118" t="s">
        <v>234</v>
      </c>
      <c r="G284" s="31" t="s">
        <v>199</v>
      </c>
      <c r="H284" s="136">
        <v>80501340</v>
      </c>
      <c r="I284" s="41">
        <f t="shared" ref="I284" si="510">IFERROR(H284/H285,"-")</f>
        <v>6.8055728310431884E-2</v>
      </c>
      <c r="J284" s="124">
        <v>1629</v>
      </c>
      <c r="K284" s="41">
        <f t="shared" ref="K284" si="511">IFERROR(J284/J285,"-")</f>
        <v>0.37795823665893269</v>
      </c>
      <c r="L284" s="124">
        <f t="shared" si="478"/>
        <v>49417.642725598525</v>
      </c>
      <c r="M284" s="87">
        <f t="shared" si="505"/>
        <v>3.9897134459955914E-2</v>
      </c>
      <c r="P284" s="42"/>
      <c r="Q284" s="42"/>
      <c r="R284" s="42"/>
    </row>
    <row r="285" spans="2:18" s="16" customFormat="1" ht="23.25" customHeight="1">
      <c r="B285" s="227"/>
      <c r="C285" s="287"/>
      <c r="D285" s="291"/>
      <c r="E285" s="126" t="s">
        <v>107</v>
      </c>
      <c r="F285" s="129"/>
      <c r="G285" s="132"/>
      <c r="H285" s="137">
        <v>1182873830</v>
      </c>
      <c r="I285" s="27" t="s">
        <v>301</v>
      </c>
      <c r="J285" s="164">
        <v>4310</v>
      </c>
      <c r="K285" s="27" t="s">
        <v>105</v>
      </c>
      <c r="L285" s="164">
        <f t="shared" si="478"/>
        <v>274448.68445475638</v>
      </c>
      <c r="M285" s="88">
        <f t="shared" si="505"/>
        <v>0.10555963752143033</v>
      </c>
      <c r="P285" s="42"/>
      <c r="Q285" s="42"/>
      <c r="R285" s="42"/>
    </row>
    <row r="286" spans="2:18" s="16" customFormat="1" ht="23.25" customHeight="1">
      <c r="B286" s="251">
        <v>48</v>
      </c>
      <c r="C286" s="285" t="s">
        <v>23</v>
      </c>
      <c r="D286" s="289">
        <f>VLOOKUP(C286,'市区町村別_在宅(医科)'!$C$7:$BO$80,65,0)</f>
        <v>21923</v>
      </c>
      <c r="E286" s="113">
        <v>1</v>
      </c>
      <c r="F286" s="116" t="s">
        <v>231</v>
      </c>
      <c r="G286" s="119" t="s">
        <v>195</v>
      </c>
      <c r="H286" s="204">
        <v>64771261</v>
      </c>
      <c r="I286" s="25">
        <f t="shared" ref="I286" si="512">IFERROR(H286/H291,"-")</f>
        <v>0.13830513717245146</v>
      </c>
      <c r="J286" s="122">
        <v>1315</v>
      </c>
      <c r="K286" s="25">
        <f t="shared" ref="K286" si="513">IFERROR(J286/J291,"-")</f>
        <v>0.65586034912718205</v>
      </c>
      <c r="L286" s="122">
        <f t="shared" si="478"/>
        <v>49255.711787072243</v>
      </c>
      <c r="M286" s="89">
        <f>IFERROR(J286/$R$51,0)</f>
        <v>5.9982666605847737E-2</v>
      </c>
      <c r="P286" s="42"/>
      <c r="Q286" s="42"/>
      <c r="R286" s="42"/>
    </row>
    <row r="287" spans="2:18" s="16" customFormat="1" ht="23.25" customHeight="1">
      <c r="B287" s="226"/>
      <c r="C287" s="286"/>
      <c r="D287" s="290"/>
      <c r="E287" s="114">
        <v>2</v>
      </c>
      <c r="F287" s="117" t="s">
        <v>230</v>
      </c>
      <c r="G287" s="29" t="s">
        <v>196</v>
      </c>
      <c r="H287" s="135">
        <v>55410044</v>
      </c>
      <c r="I287" s="26">
        <f t="shared" ref="I287" si="514">IFERROR(H287/H291,"-")</f>
        <v>0.11831626585364104</v>
      </c>
      <c r="J287" s="123">
        <v>854</v>
      </c>
      <c r="K287" s="26">
        <f t="shared" ref="K287" si="515">IFERROR(J287/J291,"-")</f>
        <v>0.42593516209476306</v>
      </c>
      <c r="L287" s="123">
        <f t="shared" si="478"/>
        <v>64882.95550351288</v>
      </c>
      <c r="M287" s="86">
        <f t="shared" ref="M287:M291" si="516">IFERROR(J287/$R$51,0)</f>
        <v>3.8954522647447885E-2</v>
      </c>
      <c r="P287" s="42"/>
      <c r="Q287" s="42"/>
      <c r="R287" s="42"/>
    </row>
    <row r="288" spans="2:18" s="16" customFormat="1" ht="23.25" customHeight="1">
      <c r="B288" s="226"/>
      <c r="C288" s="286"/>
      <c r="D288" s="290"/>
      <c r="E288" s="114">
        <v>3</v>
      </c>
      <c r="F288" s="117" t="s">
        <v>232</v>
      </c>
      <c r="G288" s="30" t="s">
        <v>197</v>
      </c>
      <c r="H288" s="135">
        <v>39863812</v>
      </c>
      <c r="I288" s="26">
        <f t="shared" ref="I288" si="517">IFERROR(H288/H291,"-")</f>
        <v>8.5120621426172591E-2</v>
      </c>
      <c r="J288" s="123">
        <v>1147</v>
      </c>
      <c r="K288" s="26">
        <f t="shared" ref="K288" si="518">IFERROR(J288/J291,"-")</f>
        <v>0.57206982543640894</v>
      </c>
      <c r="L288" s="123">
        <f t="shared" si="478"/>
        <v>34754.849171752401</v>
      </c>
      <c r="M288" s="86">
        <f t="shared" si="516"/>
        <v>5.2319481822743236E-2</v>
      </c>
      <c r="P288" s="42"/>
      <c r="Q288" s="42"/>
      <c r="R288" s="42"/>
    </row>
    <row r="289" spans="2:18" s="16" customFormat="1" ht="23.25" customHeight="1">
      <c r="B289" s="226"/>
      <c r="C289" s="286"/>
      <c r="D289" s="290"/>
      <c r="E289" s="114">
        <v>4</v>
      </c>
      <c r="F289" s="117" t="s">
        <v>234</v>
      </c>
      <c r="G289" s="30" t="s">
        <v>199</v>
      </c>
      <c r="H289" s="135">
        <v>38290322</v>
      </c>
      <c r="I289" s="26">
        <f t="shared" ref="I289" si="519">IFERROR(H289/H291,"-")</f>
        <v>8.1760770978155511E-2</v>
      </c>
      <c r="J289" s="123">
        <v>761</v>
      </c>
      <c r="K289" s="26">
        <f t="shared" ref="K289" si="520">IFERROR(J289/J291,"-")</f>
        <v>0.3795511221945137</v>
      </c>
      <c r="L289" s="123">
        <f t="shared" si="478"/>
        <v>50315.797634691196</v>
      </c>
      <c r="M289" s="86">
        <f t="shared" si="516"/>
        <v>3.4712402499657895E-2</v>
      </c>
      <c r="P289" s="42"/>
      <c r="Q289" s="42"/>
      <c r="R289" s="42"/>
    </row>
    <row r="290" spans="2:18" s="16" customFormat="1" ht="23.25" customHeight="1">
      <c r="B290" s="226"/>
      <c r="C290" s="286"/>
      <c r="D290" s="290"/>
      <c r="E290" s="115">
        <v>5</v>
      </c>
      <c r="F290" s="118" t="s">
        <v>233</v>
      </c>
      <c r="G290" s="31" t="s">
        <v>200</v>
      </c>
      <c r="H290" s="136">
        <v>33129298</v>
      </c>
      <c r="I290" s="41">
        <f t="shared" ref="I290" si="521">IFERROR(H290/H291,"-")</f>
        <v>7.0740511047284099E-2</v>
      </c>
      <c r="J290" s="124">
        <v>769</v>
      </c>
      <c r="K290" s="41">
        <f t="shared" ref="K290" si="522">IFERROR(J290/J291,"-")</f>
        <v>0.38354114713216958</v>
      </c>
      <c r="L290" s="124">
        <f t="shared" si="478"/>
        <v>43081.011703511052</v>
      </c>
      <c r="M290" s="87">
        <f t="shared" si="516"/>
        <v>3.5077316060758111E-2</v>
      </c>
      <c r="P290" s="42"/>
      <c r="Q290" s="42"/>
      <c r="R290" s="42"/>
    </row>
    <row r="291" spans="2:18" s="16" customFormat="1" ht="23.25" customHeight="1">
      <c r="B291" s="227"/>
      <c r="C291" s="287"/>
      <c r="D291" s="291"/>
      <c r="E291" s="126" t="s">
        <v>107</v>
      </c>
      <c r="F291" s="129"/>
      <c r="G291" s="132"/>
      <c r="H291" s="137">
        <v>468321440</v>
      </c>
      <c r="I291" s="27" t="s">
        <v>301</v>
      </c>
      <c r="J291" s="164">
        <v>2005</v>
      </c>
      <c r="K291" s="27" t="s">
        <v>105</v>
      </c>
      <c r="L291" s="164">
        <f t="shared" si="478"/>
        <v>233576.77805486284</v>
      </c>
      <c r="M291" s="88">
        <f t="shared" si="516"/>
        <v>9.1456461250741236E-2</v>
      </c>
      <c r="P291" s="42"/>
      <c r="Q291" s="42"/>
      <c r="R291" s="42"/>
    </row>
    <row r="292" spans="2:18" s="16" customFormat="1" ht="23.25" customHeight="1">
      <c r="B292" s="251">
        <v>49</v>
      </c>
      <c r="C292" s="285" t="s">
        <v>24</v>
      </c>
      <c r="D292" s="289">
        <f>VLOOKUP(C292,'市区町村別_在宅(医科)'!$C$7:$BO$80,65,0)</f>
        <v>21943</v>
      </c>
      <c r="E292" s="113">
        <v>1</v>
      </c>
      <c r="F292" s="116" t="s">
        <v>231</v>
      </c>
      <c r="G292" s="119" t="s">
        <v>195</v>
      </c>
      <c r="H292" s="204">
        <v>109184595</v>
      </c>
      <c r="I292" s="25">
        <f t="shared" ref="I292" si="523">IFERROR(H292/H297,"-")</f>
        <v>0.14802476798351694</v>
      </c>
      <c r="J292" s="122">
        <v>1838</v>
      </c>
      <c r="K292" s="25">
        <f t="shared" ref="K292" si="524">IFERROR(J292/J297,"-")</f>
        <v>0.69123730725836785</v>
      </c>
      <c r="L292" s="122">
        <f t="shared" si="478"/>
        <v>59404.023394994561</v>
      </c>
      <c r="M292" s="89">
        <f>IFERROR(J292/$R$52,0)</f>
        <v>8.3762475504716771E-2</v>
      </c>
      <c r="P292" s="42"/>
      <c r="Q292" s="42"/>
      <c r="R292" s="42"/>
    </row>
    <row r="293" spans="2:18" s="16" customFormat="1" ht="23.25" customHeight="1">
      <c r="B293" s="226"/>
      <c r="C293" s="286"/>
      <c r="D293" s="290"/>
      <c r="E293" s="114">
        <v>2</v>
      </c>
      <c r="F293" s="117" t="s">
        <v>230</v>
      </c>
      <c r="G293" s="29" t="s">
        <v>196</v>
      </c>
      <c r="H293" s="135">
        <v>90018943</v>
      </c>
      <c r="I293" s="26">
        <f t="shared" ref="I293" si="525">IFERROR(H293/H297,"-")</f>
        <v>0.12204132965549248</v>
      </c>
      <c r="J293" s="123">
        <v>1174</v>
      </c>
      <c r="K293" s="26">
        <f t="shared" ref="K293" si="526">IFERROR(J293/J297,"-")</f>
        <v>0.44151936818352766</v>
      </c>
      <c r="L293" s="123">
        <f t="shared" si="478"/>
        <v>76677.123509369674</v>
      </c>
      <c r="M293" s="86">
        <f t="shared" ref="M293:M297" si="527">IFERROR(J293/$R$52,0)</f>
        <v>5.3502255844688512E-2</v>
      </c>
      <c r="P293" s="42"/>
      <c r="Q293" s="42"/>
      <c r="R293" s="42"/>
    </row>
    <row r="294" spans="2:18" s="16" customFormat="1" ht="23.25" customHeight="1">
      <c r="B294" s="226"/>
      <c r="C294" s="286"/>
      <c r="D294" s="290"/>
      <c r="E294" s="114">
        <v>3</v>
      </c>
      <c r="F294" s="117" t="s">
        <v>232</v>
      </c>
      <c r="G294" s="30" t="s">
        <v>197</v>
      </c>
      <c r="H294" s="135">
        <v>58747723</v>
      </c>
      <c r="I294" s="26">
        <f t="shared" ref="I294" si="528">IFERROR(H294/H297,"-")</f>
        <v>7.9646016607332948E-2</v>
      </c>
      <c r="J294" s="123">
        <v>1548</v>
      </c>
      <c r="K294" s="26">
        <f t="shared" ref="K294" si="529">IFERROR(J294/J297,"-")</f>
        <v>0.58217374952989842</v>
      </c>
      <c r="L294" s="123">
        <f t="shared" si="478"/>
        <v>37950.725452196384</v>
      </c>
      <c r="M294" s="86">
        <f t="shared" si="527"/>
        <v>7.0546415713439364E-2</v>
      </c>
      <c r="P294" s="42"/>
      <c r="Q294" s="42"/>
      <c r="R294" s="42"/>
    </row>
    <row r="295" spans="2:18" s="16" customFormat="1" ht="23.25" customHeight="1">
      <c r="B295" s="226"/>
      <c r="C295" s="286"/>
      <c r="D295" s="290"/>
      <c r="E295" s="114">
        <v>4</v>
      </c>
      <c r="F295" s="117" t="s">
        <v>234</v>
      </c>
      <c r="G295" s="30" t="s">
        <v>199</v>
      </c>
      <c r="H295" s="135">
        <v>52981147</v>
      </c>
      <c r="I295" s="26">
        <f t="shared" ref="I295" si="530">IFERROR(H295/H297,"-")</f>
        <v>7.1828099853973024E-2</v>
      </c>
      <c r="J295" s="123">
        <v>989</v>
      </c>
      <c r="K295" s="26">
        <f t="shared" ref="K295" si="531">IFERROR(J295/J297,"-")</f>
        <v>0.37194433997743515</v>
      </c>
      <c r="L295" s="123">
        <f t="shared" si="478"/>
        <v>53570.421638018197</v>
      </c>
      <c r="M295" s="86">
        <f t="shared" si="527"/>
        <v>4.5071321150252926E-2</v>
      </c>
      <c r="P295" s="42"/>
      <c r="Q295" s="42"/>
      <c r="R295" s="42"/>
    </row>
    <row r="296" spans="2:18" s="16" customFormat="1" ht="23.25" customHeight="1">
      <c r="B296" s="226"/>
      <c r="C296" s="286"/>
      <c r="D296" s="290"/>
      <c r="E296" s="115">
        <v>5</v>
      </c>
      <c r="F296" s="118" t="s">
        <v>233</v>
      </c>
      <c r="G296" s="31" t="s">
        <v>200</v>
      </c>
      <c r="H296" s="136">
        <v>47760326</v>
      </c>
      <c r="I296" s="41">
        <f t="shared" ref="I296" si="532">IFERROR(H296/H297,"-")</f>
        <v>6.4750079211880862E-2</v>
      </c>
      <c r="J296" s="124">
        <v>969</v>
      </c>
      <c r="K296" s="41">
        <f t="shared" ref="K296" si="533">IFERROR(J296/J297,"-")</f>
        <v>0.36442271530650622</v>
      </c>
      <c r="L296" s="124">
        <f t="shared" si="478"/>
        <v>49288.262125902991</v>
      </c>
      <c r="M296" s="87">
        <f t="shared" si="527"/>
        <v>4.4159868750854488E-2</v>
      </c>
      <c r="P296" s="42"/>
      <c r="Q296" s="42"/>
      <c r="R296" s="42"/>
    </row>
    <row r="297" spans="2:18" s="16" customFormat="1" ht="23.25" customHeight="1">
      <c r="B297" s="227"/>
      <c r="C297" s="287"/>
      <c r="D297" s="291"/>
      <c r="E297" s="126" t="s">
        <v>107</v>
      </c>
      <c r="F297" s="129"/>
      <c r="G297" s="132"/>
      <c r="H297" s="137">
        <v>737610310</v>
      </c>
      <c r="I297" s="27" t="s">
        <v>301</v>
      </c>
      <c r="J297" s="164">
        <v>2659</v>
      </c>
      <c r="K297" s="27" t="s">
        <v>105</v>
      </c>
      <c r="L297" s="164">
        <f t="shared" si="478"/>
        <v>277401.39526137646</v>
      </c>
      <c r="M297" s="88">
        <f t="shared" si="527"/>
        <v>0.12117759650002279</v>
      </c>
      <c r="P297" s="42"/>
      <c r="Q297" s="42"/>
      <c r="R297" s="42"/>
    </row>
    <row r="298" spans="2:18" s="16" customFormat="1" ht="23.25" customHeight="1">
      <c r="B298" s="251">
        <v>50</v>
      </c>
      <c r="C298" s="285" t="s">
        <v>15</v>
      </c>
      <c r="D298" s="289">
        <f>VLOOKUP(C298,'市区町村別_在宅(医科)'!$C$7:$BO$80,65,0)</f>
        <v>19908</v>
      </c>
      <c r="E298" s="113">
        <v>1</v>
      </c>
      <c r="F298" s="116" t="s">
        <v>231</v>
      </c>
      <c r="G298" s="119" t="s">
        <v>195</v>
      </c>
      <c r="H298" s="204">
        <v>92180271</v>
      </c>
      <c r="I298" s="25">
        <f t="shared" ref="I298" si="534">IFERROR(H298/H303,"-")</f>
        <v>0.15112112924562973</v>
      </c>
      <c r="J298" s="122">
        <v>1554</v>
      </c>
      <c r="K298" s="25">
        <f t="shared" ref="K298" si="535">IFERROR(J298/J303,"-")</f>
        <v>0.68157894736842106</v>
      </c>
      <c r="L298" s="122">
        <f t="shared" si="478"/>
        <v>59318.063706563706</v>
      </c>
      <c r="M298" s="89">
        <f>IFERROR(J298/$R$53,0)</f>
        <v>7.805907172995781E-2</v>
      </c>
      <c r="P298" s="42"/>
      <c r="Q298" s="42"/>
      <c r="R298" s="42"/>
    </row>
    <row r="299" spans="2:18" s="16" customFormat="1" ht="23.25" customHeight="1">
      <c r="B299" s="226"/>
      <c r="C299" s="286"/>
      <c r="D299" s="290"/>
      <c r="E299" s="114">
        <v>2</v>
      </c>
      <c r="F299" s="117" t="s">
        <v>230</v>
      </c>
      <c r="G299" s="29" t="s">
        <v>196</v>
      </c>
      <c r="H299" s="135">
        <v>85200533</v>
      </c>
      <c r="I299" s="26">
        <f t="shared" ref="I299" si="536">IFERROR(H299/H303,"-")</f>
        <v>0.13967848672618396</v>
      </c>
      <c r="J299" s="123">
        <v>1020</v>
      </c>
      <c r="K299" s="26">
        <f t="shared" ref="K299" si="537">IFERROR(J299/J303,"-")</f>
        <v>0.44736842105263158</v>
      </c>
      <c r="L299" s="123">
        <f t="shared" si="478"/>
        <v>83529.934313725491</v>
      </c>
      <c r="M299" s="86">
        <f t="shared" ref="M299:M303" si="538">IFERROR(J299/$R$53,0)</f>
        <v>5.1235684147076549E-2</v>
      </c>
      <c r="P299" s="42"/>
      <c r="Q299" s="42"/>
      <c r="R299" s="42"/>
    </row>
    <row r="300" spans="2:18" s="16" customFormat="1" ht="23.25" customHeight="1">
      <c r="B300" s="226"/>
      <c r="C300" s="286"/>
      <c r="D300" s="290"/>
      <c r="E300" s="114">
        <v>3</v>
      </c>
      <c r="F300" s="117" t="s">
        <v>232</v>
      </c>
      <c r="G300" s="30" t="s">
        <v>197</v>
      </c>
      <c r="H300" s="135">
        <v>56862669</v>
      </c>
      <c r="I300" s="26">
        <f t="shared" ref="I300" si="539">IFERROR(H300/H303,"-")</f>
        <v>9.3221148711967489E-2</v>
      </c>
      <c r="J300" s="123">
        <v>1381</v>
      </c>
      <c r="K300" s="26">
        <f t="shared" ref="K300" si="540">IFERROR(J300/J303,"-")</f>
        <v>0.60570175438596496</v>
      </c>
      <c r="L300" s="123">
        <f t="shared" si="478"/>
        <v>41174.995655322229</v>
      </c>
      <c r="M300" s="86">
        <f t="shared" si="538"/>
        <v>6.9369097850110514E-2</v>
      </c>
      <c r="P300" s="42"/>
      <c r="Q300" s="42"/>
      <c r="R300" s="42"/>
    </row>
    <row r="301" spans="2:18" s="16" customFormat="1" ht="23.25" customHeight="1">
      <c r="B301" s="226"/>
      <c r="C301" s="286"/>
      <c r="D301" s="290"/>
      <c r="E301" s="114">
        <v>4</v>
      </c>
      <c r="F301" s="117" t="s">
        <v>233</v>
      </c>
      <c r="G301" s="30" t="s">
        <v>200</v>
      </c>
      <c r="H301" s="135">
        <v>43149476</v>
      </c>
      <c r="I301" s="26">
        <f t="shared" ref="I301" si="541">IFERROR(H301/H303,"-")</f>
        <v>7.0739622141891931E-2</v>
      </c>
      <c r="J301" s="123">
        <v>817</v>
      </c>
      <c r="K301" s="26">
        <f t="shared" ref="K301" si="542">IFERROR(J301/J303,"-")</f>
        <v>0.35833333333333334</v>
      </c>
      <c r="L301" s="123">
        <f t="shared" si="478"/>
        <v>52814.536107711137</v>
      </c>
      <c r="M301" s="86">
        <f t="shared" si="538"/>
        <v>4.1038778380550534E-2</v>
      </c>
      <c r="P301" s="42"/>
      <c r="Q301" s="42"/>
      <c r="R301" s="42"/>
    </row>
    <row r="302" spans="2:18" s="16" customFormat="1" ht="23.25" customHeight="1">
      <c r="B302" s="226"/>
      <c r="C302" s="286"/>
      <c r="D302" s="290"/>
      <c r="E302" s="115">
        <v>5</v>
      </c>
      <c r="F302" s="118" t="s">
        <v>234</v>
      </c>
      <c r="G302" s="31" t="s">
        <v>199</v>
      </c>
      <c r="H302" s="136">
        <v>38017219</v>
      </c>
      <c r="I302" s="41">
        <f t="shared" ref="I302" si="543">IFERROR(H302/H303,"-")</f>
        <v>6.2325755866549912E-2</v>
      </c>
      <c r="J302" s="124">
        <v>815</v>
      </c>
      <c r="K302" s="41">
        <f t="shared" ref="K302" si="544">IFERROR(J302/J303,"-")</f>
        <v>0.35745614035087719</v>
      </c>
      <c r="L302" s="124">
        <f t="shared" si="478"/>
        <v>46646.894478527611</v>
      </c>
      <c r="M302" s="87">
        <f t="shared" si="538"/>
        <v>4.0938316254771949E-2</v>
      </c>
      <c r="P302" s="42"/>
      <c r="Q302" s="42"/>
      <c r="R302" s="42"/>
    </row>
    <row r="303" spans="2:18" s="16" customFormat="1" ht="23.25" customHeight="1">
      <c r="B303" s="227"/>
      <c r="C303" s="287"/>
      <c r="D303" s="291"/>
      <c r="E303" s="126" t="s">
        <v>107</v>
      </c>
      <c r="F303" s="129"/>
      <c r="G303" s="132"/>
      <c r="H303" s="137">
        <v>609976060</v>
      </c>
      <c r="I303" s="27" t="s">
        <v>301</v>
      </c>
      <c r="J303" s="164">
        <v>2280</v>
      </c>
      <c r="K303" s="27" t="s">
        <v>105</v>
      </c>
      <c r="L303" s="164">
        <f t="shared" si="478"/>
        <v>267533.35964912281</v>
      </c>
      <c r="M303" s="88">
        <f t="shared" si="538"/>
        <v>0.11452682338758288</v>
      </c>
      <c r="P303" s="42"/>
      <c r="Q303" s="42"/>
      <c r="R303" s="42"/>
    </row>
    <row r="304" spans="2:18" s="16" customFormat="1" ht="23.25" customHeight="1">
      <c r="B304" s="251">
        <v>51</v>
      </c>
      <c r="C304" s="285" t="s">
        <v>43</v>
      </c>
      <c r="D304" s="289">
        <f>VLOOKUP(C304,'市区町村別_在宅(医科)'!$C$7:$BO$80,65,0)</f>
        <v>26891</v>
      </c>
      <c r="E304" s="113">
        <v>1</v>
      </c>
      <c r="F304" s="116" t="s">
        <v>230</v>
      </c>
      <c r="G304" s="119" t="s">
        <v>196</v>
      </c>
      <c r="H304" s="204">
        <v>130895028</v>
      </c>
      <c r="I304" s="25">
        <f t="shared" ref="I304" si="545">IFERROR(H304/H309,"-")</f>
        <v>0.17004626382410745</v>
      </c>
      <c r="J304" s="122">
        <v>1352</v>
      </c>
      <c r="K304" s="25">
        <f t="shared" ref="K304" si="546">IFERROR(J304/J309,"-")</f>
        <v>0.50999622783855147</v>
      </c>
      <c r="L304" s="122">
        <f t="shared" si="478"/>
        <v>96815.849112426033</v>
      </c>
      <c r="M304" s="89">
        <f>IFERROR(J304/$R$54,0)</f>
        <v>5.0277044364285449E-2</v>
      </c>
      <c r="P304" s="42"/>
      <c r="Q304" s="42"/>
      <c r="R304" s="42"/>
    </row>
    <row r="305" spans="2:18" s="16" customFormat="1" ht="23.25" customHeight="1">
      <c r="B305" s="226"/>
      <c r="C305" s="286"/>
      <c r="D305" s="290"/>
      <c r="E305" s="114">
        <v>2</v>
      </c>
      <c r="F305" s="117" t="s">
        <v>231</v>
      </c>
      <c r="G305" s="29" t="s">
        <v>195</v>
      </c>
      <c r="H305" s="135">
        <v>114610063</v>
      </c>
      <c r="I305" s="26">
        <f t="shared" ref="I305" si="547">IFERROR(H305/H309,"-")</f>
        <v>0.14889039948710331</v>
      </c>
      <c r="J305" s="123">
        <v>1907</v>
      </c>
      <c r="K305" s="26">
        <f t="shared" ref="K305" si="548">IFERROR(J305/J309,"-")</f>
        <v>0.71935118823085631</v>
      </c>
      <c r="L305" s="123">
        <f t="shared" si="478"/>
        <v>60099.665967488203</v>
      </c>
      <c r="M305" s="86">
        <f t="shared" ref="M305:M309" si="549">IFERROR(J305/$R$54,0)</f>
        <v>7.0915919824476592E-2</v>
      </c>
      <c r="P305" s="42"/>
      <c r="Q305" s="42"/>
      <c r="R305" s="42"/>
    </row>
    <row r="306" spans="2:18" s="16" customFormat="1" ht="23.25" customHeight="1">
      <c r="B306" s="226"/>
      <c r="C306" s="286"/>
      <c r="D306" s="290"/>
      <c r="E306" s="114">
        <v>3</v>
      </c>
      <c r="F306" s="117" t="s">
        <v>232</v>
      </c>
      <c r="G306" s="30" t="s">
        <v>197</v>
      </c>
      <c r="H306" s="135">
        <v>68311040</v>
      </c>
      <c r="I306" s="26">
        <f t="shared" ref="I306" si="550">IFERROR(H306/H309,"-")</f>
        <v>8.8743150197722984E-2</v>
      </c>
      <c r="J306" s="123">
        <v>1617</v>
      </c>
      <c r="K306" s="26">
        <f t="shared" ref="K306" si="551">IFERROR(J306/J309,"-")</f>
        <v>0.60995850622406644</v>
      </c>
      <c r="L306" s="123">
        <f t="shared" si="478"/>
        <v>42245.541125541124</v>
      </c>
      <c r="M306" s="86">
        <f t="shared" si="549"/>
        <v>6.0131642556989329E-2</v>
      </c>
      <c r="P306" s="42"/>
      <c r="Q306" s="42"/>
      <c r="R306" s="42"/>
    </row>
    <row r="307" spans="2:18" s="16" customFormat="1" ht="23.25" customHeight="1">
      <c r="B307" s="226"/>
      <c r="C307" s="286"/>
      <c r="D307" s="290"/>
      <c r="E307" s="114">
        <v>4</v>
      </c>
      <c r="F307" s="117" t="s">
        <v>233</v>
      </c>
      <c r="G307" s="30" t="s">
        <v>200</v>
      </c>
      <c r="H307" s="135">
        <v>59460884</v>
      </c>
      <c r="I307" s="26">
        <f t="shared" ref="I307" si="552">IFERROR(H307/H309,"-")</f>
        <v>7.724587650402312E-2</v>
      </c>
      <c r="J307" s="123">
        <v>1210</v>
      </c>
      <c r="K307" s="26">
        <f t="shared" ref="K307" si="553">IFERROR(J307/J309,"-")</f>
        <v>0.45643153526970953</v>
      </c>
      <c r="L307" s="123">
        <f t="shared" si="478"/>
        <v>49141.226446280991</v>
      </c>
      <c r="M307" s="86">
        <f t="shared" si="549"/>
        <v>4.4996467219515821E-2</v>
      </c>
      <c r="P307" s="42"/>
      <c r="Q307" s="42"/>
      <c r="R307" s="42"/>
    </row>
    <row r="308" spans="2:18" s="16" customFormat="1" ht="23.25" customHeight="1">
      <c r="B308" s="226"/>
      <c r="C308" s="286"/>
      <c r="D308" s="290"/>
      <c r="E308" s="115">
        <v>5</v>
      </c>
      <c r="F308" s="118" t="s">
        <v>234</v>
      </c>
      <c r="G308" s="31" t="s">
        <v>199</v>
      </c>
      <c r="H308" s="136">
        <v>57084064</v>
      </c>
      <c r="I308" s="41">
        <f t="shared" ref="I308" si="554">IFERROR(H308/H309,"-")</f>
        <v>7.4158139964615261E-2</v>
      </c>
      <c r="J308" s="124">
        <v>1087</v>
      </c>
      <c r="K308" s="41">
        <f t="shared" ref="K308" si="555">IFERROR(J308/J309,"-")</f>
        <v>0.41003394945303662</v>
      </c>
      <c r="L308" s="124">
        <f t="shared" si="478"/>
        <v>52515.238270469184</v>
      </c>
      <c r="M308" s="87">
        <f t="shared" si="549"/>
        <v>4.0422446171581569E-2</v>
      </c>
      <c r="P308" s="42"/>
      <c r="Q308" s="42"/>
      <c r="R308" s="42"/>
    </row>
    <row r="309" spans="2:18" s="16" customFormat="1" ht="23.25" customHeight="1">
      <c r="B309" s="227"/>
      <c r="C309" s="287"/>
      <c r="D309" s="291"/>
      <c r="E309" s="126" t="s">
        <v>107</v>
      </c>
      <c r="F309" s="129"/>
      <c r="G309" s="132"/>
      <c r="H309" s="137">
        <v>769761270</v>
      </c>
      <c r="I309" s="27" t="s">
        <v>301</v>
      </c>
      <c r="J309" s="164">
        <v>2651</v>
      </c>
      <c r="K309" s="27" t="s">
        <v>105</v>
      </c>
      <c r="L309" s="164">
        <f t="shared" si="478"/>
        <v>290366.37872500945</v>
      </c>
      <c r="M309" s="88">
        <f t="shared" si="549"/>
        <v>9.8583169090030121E-2</v>
      </c>
      <c r="P309" s="42"/>
      <c r="Q309" s="42"/>
      <c r="R309" s="42"/>
    </row>
    <row r="310" spans="2:18" s="16" customFormat="1" ht="23.25" customHeight="1">
      <c r="B310" s="251">
        <v>52</v>
      </c>
      <c r="C310" s="285" t="s">
        <v>5</v>
      </c>
      <c r="D310" s="289">
        <f>VLOOKUP(C310,'市区町村別_在宅(医科)'!$C$7:$BO$80,65,0)</f>
        <v>21754</v>
      </c>
      <c r="E310" s="113">
        <v>1</v>
      </c>
      <c r="F310" s="116" t="s">
        <v>230</v>
      </c>
      <c r="G310" s="119" t="s">
        <v>196</v>
      </c>
      <c r="H310" s="204">
        <v>152987450</v>
      </c>
      <c r="I310" s="25">
        <f t="shared" ref="I310" si="556">IFERROR(H310/H315,"-")</f>
        <v>0.17417834246854139</v>
      </c>
      <c r="J310" s="122">
        <v>1488</v>
      </c>
      <c r="K310" s="25">
        <f t="shared" ref="K310" si="557">IFERROR(J310/J315,"-")</f>
        <v>0.49468085106382981</v>
      </c>
      <c r="L310" s="122">
        <f t="shared" si="478"/>
        <v>102814.14650537634</v>
      </c>
      <c r="M310" s="89">
        <f>IFERROR(J310/$R$55,0)</f>
        <v>6.8401213569918171E-2</v>
      </c>
      <c r="P310" s="42"/>
      <c r="Q310" s="42"/>
      <c r="R310" s="42"/>
    </row>
    <row r="311" spans="2:18" s="16" customFormat="1" ht="23.25" customHeight="1">
      <c r="B311" s="226"/>
      <c r="C311" s="286"/>
      <c r="D311" s="290"/>
      <c r="E311" s="114">
        <v>2</v>
      </c>
      <c r="F311" s="117" t="s">
        <v>231</v>
      </c>
      <c r="G311" s="29" t="s">
        <v>195</v>
      </c>
      <c r="H311" s="135">
        <v>141407269</v>
      </c>
      <c r="I311" s="26">
        <f t="shared" ref="I311" si="558">IFERROR(H311/H315,"-")</f>
        <v>0.16099414512381999</v>
      </c>
      <c r="J311" s="123">
        <v>2165</v>
      </c>
      <c r="K311" s="26">
        <f t="shared" ref="K311" si="559">IFERROR(J311/J315,"-")</f>
        <v>0.7197473404255319</v>
      </c>
      <c r="L311" s="123">
        <f t="shared" si="478"/>
        <v>65315.135796766743</v>
      </c>
      <c r="M311" s="86">
        <f t="shared" ref="M311:M315" si="560">IFERROR(J311/$R$55,0)</f>
        <v>9.9521927001930674E-2</v>
      </c>
      <c r="P311" s="42"/>
      <c r="Q311" s="42"/>
      <c r="R311" s="42"/>
    </row>
    <row r="312" spans="2:18" s="16" customFormat="1" ht="23.25" customHeight="1">
      <c r="B312" s="226"/>
      <c r="C312" s="286"/>
      <c r="D312" s="290"/>
      <c r="E312" s="114">
        <v>3</v>
      </c>
      <c r="F312" s="117" t="s">
        <v>232</v>
      </c>
      <c r="G312" s="30" t="s">
        <v>197</v>
      </c>
      <c r="H312" s="135">
        <v>79502153</v>
      </c>
      <c r="I312" s="26">
        <f t="shared" ref="I312" si="561">IFERROR(H312/H315,"-")</f>
        <v>9.0514308410398203E-2</v>
      </c>
      <c r="J312" s="123">
        <v>1834</v>
      </c>
      <c r="K312" s="26">
        <f t="shared" ref="K312" si="562">IFERROR(J312/J315,"-")</f>
        <v>0.60970744680851063</v>
      </c>
      <c r="L312" s="123">
        <f t="shared" si="478"/>
        <v>43349.047437295529</v>
      </c>
      <c r="M312" s="86">
        <f t="shared" si="560"/>
        <v>8.4306334467224422E-2</v>
      </c>
      <c r="P312" s="42"/>
      <c r="Q312" s="42"/>
      <c r="R312" s="42"/>
    </row>
    <row r="313" spans="2:18" s="16" customFormat="1" ht="23.25" customHeight="1">
      <c r="B313" s="226"/>
      <c r="C313" s="286"/>
      <c r="D313" s="290"/>
      <c r="E313" s="114">
        <v>4</v>
      </c>
      <c r="F313" s="117" t="s">
        <v>233</v>
      </c>
      <c r="G313" s="30" t="s">
        <v>200</v>
      </c>
      <c r="H313" s="135">
        <v>64119477</v>
      </c>
      <c r="I313" s="26">
        <f t="shared" ref="I313" si="563">IFERROR(H313/H315,"-")</f>
        <v>7.3000917551143976E-2</v>
      </c>
      <c r="J313" s="123">
        <v>1149</v>
      </c>
      <c r="K313" s="26">
        <f t="shared" ref="K313" si="564">IFERROR(J313/J315,"-")</f>
        <v>0.38198138297872342</v>
      </c>
      <c r="L313" s="123">
        <f t="shared" si="478"/>
        <v>55804.592689295037</v>
      </c>
      <c r="M313" s="86">
        <f t="shared" si="560"/>
        <v>5.2817872575158589E-2</v>
      </c>
      <c r="P313" s="42"/>
      <c r="Q313" s="42"/>
      <c r="R313" s="42"/>
    </row>
    <row r="314" spans="2:18" s="16" customFormat="1" ht="23.25" customHeight="1">
      <c r="B314" s="226"/>
      <c r="C314" s="286"/>
      <c r="D314" s="290"/>
      <c r="E314" s="115">
        <v>5</v>
      </c>
      <c r="F314" s="118" t="s">
        <v>234</v>
      </c>
      <c r="G314" s="31" t="s">
        <v>199</v>
      </c>
      <c r="H314" s="136">
        <v>61457409</v>
      </c>
      <c r="I314" s="41">
        <f t="shared" ref="I314" si="565">IFERROR(H314/H315,"-")</f>
        <v>6.9970116058743495E-2</v>
      </c>
      <c r="J314" s="124">
        <v>1167</v>
      </c>
      <c r="K314" s="41">
        <f t="shared" ref="K314" si="566">IFERROR(J314/J315,"-")</f>
        <v>0.38796542553191488</v>
      </c>
      <c r="L314" s="124">
        <f t="shared" si="478"/>
        <v>52662.732647814912</v>
      </c>
      <c r="M314" s="87">
        <f t="shared" si="560"/>
        <v>5.3645306610278568E-2</v>
      </c>
      <c r="P314" s="42"/>
      <c r="Q314" s="42"/>
      <c r="R314" s="42"/>
    </row>
    <row r="315" spans="2:18" s="16" customFormat="1" ht="23.25" customHeight="1">
      <c r="B315" s="227"/>
      <c r="C315" s="287"/>
      <c r="D315" s="291"/>
      <c r="E315" s="126" t="s">
        <v>107</v>
      </c>
      <c r="F315" s="129"/>
      <c r="G315" s="132"/>
      <c r="H315" s="137">
        <v>878337960</v>
      </c>
      <c r="I315" s="27" t="s">
        <v>301</v>
      </c>
      <c r="J315" s="164">
        <v>3008</v>
      </c>
      <c r="K315" s="27" t="s">
        <v>105</v>
      </c>
      <c r="L315" s="164">
        <f t="shared" si="478"/>
        <v>292000.65159574465</v>
      </c>
      <c r="M315" s="88">
        <f t="shared" si="560"/>
        <v>0.13827342098004963</v>
      </c>
      <c r="P315" s="42"/>
      <c r="Q315" s="42"/>
      <c r="R315" s="42"/>
    </row>
    <row r="316" spans="2:18" s="16" customFormat="1" ht="23.25" customHeight="1">
      <c r="B316" s="251">
        <v>53</v>
      </c>
      <c r="C316" s="285" t="s">
        <v>20</v>
      </c>
      <c r="D316" s="289">
        <f>VLOOKUP(C316,'市区町村別_在宅(医科)'!$C$7:$BO$80,65,0)</f>
        <v>12051</v>
      </c>
      <c r="E316" s="113">
        <v>1</v>
      </c>
      <c r="F316" s="116" t="s">
        <v>231</v>
      </c>
      <c r="G316" s="119" t="s">
        <v>195</v>
      </c>
      <c r="H316" s="204">
        <v>53363292</v>
      </c>
      <c r="I316" s="25">
        <f t="shared" ref="I316" si="567">IFERROR(H316/H321,"-")</f>
        <v>0.15458095546283523</v>
      </c>
      <c r="J316" s="122">
        <v>900</v>
      </c>
      <c r="K316" s="25">
        <f t="shared" ref="K316" si="568">IFERROR(J316/J321,"-")</f>
        <v>0.69018404907975461</v>
      </c>
      <c r="L316" s="122">
        <f t="shared" si="478"/>
        <v>59292.546666666669</v>
      </c>
      <c r="M316" s="89">
        <f>IFERROR(J316/$R$56,0)</f>
        <v>7.468259895444361E-2</v>
      </c>
      <c r="P316" s="42"/>
      <c r="Q316" s="42"/>
      <c r="R316" s="42"/>
    </row>
    <row r="317" spans="2:18" s="16" customFormat="1" ht="23.25" customHeight="1">
      <c r="B317" s="226"/>
      <c r="C317" s="286"/>
      <c r="D317" s="290"/>
      <c r="E317" s="114">
        <v>2</v>
      </c>
      <c r="F317" s="117" t="s">
        <v>230</v>
      </c>
      <c r="G317" s="29" t="s">
        <v>196</v>
      </c>
      <c r="H317" s="135">
        <v>45442901</v>
      </c>
      <c r="I317" s="26">
        <f t="shared" ref="I317" si="569">IFERROR(H317/H321,"-")</f>
        <v>0.13163743825217963</v>
      </c>
      <c r="J317" s="123">
        <v>587</v>
      </c>
      <c r="K317" s="26">
        <f t="shared" ref="K317" si="570">IFERROR(J317/J321,"-")</f>
        <v>0.45015337423312884</v>
      </c>
      <c r="L317" s="123">
        <f t="shared" si="478"/>
        <v>77415.50425894378</v>
      </c>
      <c r="M317" s="86">
        <f t="shared" ref="M317:M321" si="571">IFERROR(J317/$R$56,0)</f>
        <v>4.8709650651398227E-2</v>
      </c>
      <c r="P317" s="42"/>
      <c r="Q317" s="42"/>
      <c r="R317" s="42"/>
    </row>
    <row r="318" spans="2:18" s="16" customFormat="1" ht="23.25" customHeight="1">
      <c r="B318" s="226"/>
      <c r="C318" s="286"/>
      <c r="D318" s="290"/>
      <c r="E318" s="114">
        <v>3</v>
      </c>
      <c r="F318" s="117" t="s">
        <v>232</v>
      </c>
      <c r="G318" s="30" t="s">
        <v>197</v>
      </c>
      <c r="H318" s="135">
        <v>33381178</v>
      </c>
      <c r="I318" s="26">
        <f t="shared" ref="I318" si="572">IFERROR(H318/H321,"-")</f>
        <v>9.6697452430689154E-2</v>
      </c>
      <c r="J318" s="123">
        <v>841</v>
      </c>
      <c r="K318" s="26">
        <f t="shared" ref="K318" si="573">IFERROR(J318/J321,"-")</f>
        <v>0.64493865030674846</v>
      </c>
      <c r="L318" s="123">
        <f t="shared" si="478"/>
        <v>39692.244946492268</v>
      </c>
      <c r="M318" s="86">
        <f t="shared" si="571"/>
        <v>6.9786739689652308E-2</v>
      </c>
      <c r="P318" s="42"/>
      <c r="Q318" s="42"/>
      <c r="R318" s="42"/>
    </row>
    <row r="319" spans="2:18" s="16" customFormat="1" ht="23.25" customHeight="1">
      <c r="B319" s="226"/>
      <c r="C319" s="286"/>
      <c r="D319" s="290"/>
      <c r="E319" s="114">
        <v>4</v>
      </c>
      <c r="F319" s="117" t="s">
        <v>234</v>
      </c>
      <c r="G319" s="30" t="s">
        <v>199</v>
      </c>
      <c r="H319" s="135">
        <v>25543265</v>
      </c>
      <c r="I319" s="26">
        <f t="shared" ref="I319" si="574">IFERROR(H319/H321,"-")</f>
        <v>7.3992854663846419E-2</v>
      </c>
      <c r="J319" s="123">
        <v>514</v>
      </c>
      <c r="K319" s="26">
        <f t="shared" ref="K319" si="575">IFERROR(J319/J321,"-")</f>
        <v>0.39417177914110429</v>
      </c>
      <c r="L319" s="123">
        <f t="shared" si="478"/>
        <v>49695.068093385213</v>
      </c>
      <c r="M319" s="86">
        <f t="shared" si="571"/>
        <v>4.2652062069537797E-2</v>
      </c>
      <c r="P319" s="42"/>
      <c r="Q319" s="42"/>
      <c r="R319" s="42"/>
    </row>
    <row r="320" spans="2:18" s="16" customFormat="1" ht="23.25" customHeight="1">
      <c r="B320" s="226"/>
      <c r="C320" s="286"/>
      <c r="D320" s="290"/>
      <c r="E320" s="115">
        <v>5</v>
      </c>
      <c r="F320" s="118" t="s">
        <v>233</v>
      </c>
      <c r="G320" s="31" t="s">
        <v>200</v>
      </c>
      <c r="H320" s="136">
        <v>24999439</v>
      </c>
      <c r="I320" s="41">
        <f t="shared" ref="I320" si="576">IFERROR(H320/H321,"-")</f>
        <v>7.2417518144399076E-2</v>
      </c>
      <c r="J320" s="124">
        <v>545</v>
      </c>
      <c r="K320" s="41">
        <f t="shared" ref="K320" si="577">IFERROR(J320/J321,"-")</f>
        <v>0.41794478527607359</v>
      </c>
      <c r="L320" s="124">
        <f t="shared" si="478"/>
        <v>45870.530275229357</v>
      </c>
      <c r="M320" s="87">
        <f t="shared" si="571"/>
        <v>4.5224462700190857E-2</v>
      </c>
      <c r="P320" s="42"/>
      <c r="Q320" s="42"/>
      <c r="R320" s="42"/>
    </row>
    <row r="321" spans="2:18" s="16" customFormat="1" ht="23.25" customHeight="1">
      <c r="B321" s="227"/>
      <c r="C321" s="287"/>
      <c r="D321" s="291"/>
      <c r="E321" s="126" t="s">
        <v>107</v>
      </c>
      <c r="F321" s="129"/>
      <c r="G321" s="132"/>
      <c r="H321" s="137">
        <v>345212590</v>
      </c>
      <c r="I321" s="27" t="s">
        <v>301</v>
      </c>
      <c r="J321" s="164">
        <v>1304</v>
      </c>
      <c r="K321" s="27" t="s">
        <v>105</v>
      </c>
      <c r="L321" s="164">
        <f t="shared" si="478"/>
        <v>264733.58128834359</v>
      </c>
      <c r="M321" s="88">
        <f t="shared" si="571"/>
        <v>0.1082067878184383</v>
      </c>
      <c r="P321" s="42"/>
      <c r="Q321" s="42"/>
      <c r="R321" s="42"/>
    </row>
    <row r="322" spans="2:18" s="16" customFormat="1" ht="23.25" customHeight="1">
      <c r="B322" s="251">
        <v>54</v>
      </c>
      <c r="C322" s="285" t="s">
        <v>25</v>
      </c>
      <c r="D322" s="289">
        <f>VLOOKUP(C322,'市区町村別_在宅(医科)'!$C$7:$BO$80,65,0)</f>
        <v>20276</v>
      </c>
      <c r="E322" s="113">
        <v>1</v>
      </c>
      <c r="F322" s="116" t="s">
        <v>230</v>
      </c>
      <c r="G322" s="119" t="s">
        <v>196</v>
      </c>
      <c r="H322" s="204">
        <v>120544910</v>
      </c>
      <c r="I322" s="25">
        <f t="shared" ref="I322" si="578">IFERROR(H322/H327,"-")</f>
        <v>0.1779970103803882</v>
      </c>
      <c r="J322" s="122">
        <v>1121</v>
      </c>
      <c r="K322" s="25">
        <f t="shared" ref="K322" si="579">IFERROR(J322/J327,"-")</f>
        <v>0.47865072587532026</v>
      </c>
      <c r="L322" s="122">
        <f t="shared" si="478"/>
        <v>107533.37198929526</v>
      </c>
      <c r="M322" s="89">
        <f>IFERROR(J322/$R$57,0)</f>
        <v>5.52870388636812E-2</v>
      </c>
      <c r="P322" s="42"/>
      <c r="Q322" s="42"/>
      <c r="R322" s="42"/>
    </row>
    <row r="323" spans="2:18" s="16" customFormat="1" ht="23.25" customHeight="1">
      <c r="B323" s="226"/>
      <c r="C323" s="286"/>
      <c r="D323" s="290"/>
      <c r="E323" s="114">
        <v>2</v>
      </c>
      <c r="F323" s="117" t="s">
        <v>231</v>
      </c>
      <c r="G323" s="29" t="s">
        <v>195</v>
      </c>
      <c r="H323" s="135">
        <v>99323651</v>
      </c>
      <c r="I323" s="26">
        <f t="shared" ref="I323" si="580">IFERROR(H323/H327,"-")</f>
        <v>0.1466616295790926</v>
      </c>
      <c r="J323" s="123">
        <v>1685</v>
      </c>
      <c r="K323" s="26">
        <f t="shared" ref="K323" si="581">IFERROR(J323/J327,"-")</f>
        <v>0.7194705380017079</v>
      </c>
      <c r="L323" s="123">
        <f t="shared" si="478"/>
        <v>58945.78694362018</v>
      </c>
      <c r="M323" s="86">
        <f t="shared" ref="M323:M327" si="582">IFERROR(J323/$R$57,0)</f>
        <v>8.31031761688696E-2</v>
      </c>
      <c r="P323" s="42"/>
      <c r="Q323" s="42"/>
      <c r="R323" s="42"/>
    </row>
    <row r="324" spans="2:18" s="16" customFormat="1" ht="23.25" customHeight="1">
      <c r="B324" s="226"/>
      <c r="C324" s="286"/>
      <c r="D324" s="290"/>
      <c r="E324" s="114">
        <v>3</v>
      </c>
      <c r="F324" s="117" t="s">
        <v>232</v>
      </c>
      <c r="G324" s="30" t="s">
        <v>197</v>
      </c>
      <c r="H324" s="135">
        <v>60001825</v>
      </c>
      <c r="I324" s="26">
        <f t="shared" ref="I324" si="583">IFERROR(H324/H327,"-")</f>
        <v>8.8598892042536154E-2</v>
      </c>
      <c r="J324" s="123">
        <v>1437</v>
      </c>
      <c r="K324" s="26">
        <f t="shared" ref="K324" si="584">IFERROR(J324/J327,"-")</f>
        <v>0.61357813834329633</v>
      </c>
      <c r="L324" s="123">
        <f t="shared" si="478"/>
        <v>41754.923451635354</v>
      </c>
      <c r="M324" s="86">
        <f t="shared" si="582"/>
        <v>7.0871966857368324E-2</v>
      </c>
      <c r="P324" s="42"/>
      <c r="Q324" s="42"/>
      <c r="R324" s="42"/>
    </row>
    <row r="325" spans="2:18" s="16" customFormat="1" ht="23.25" customHeight="1">
      <c r="B325" s="226"/>
      <c r="C325" s="286"/>
      <c r="D325" s="290"/>
      <c r="E325" s="114">
        <v>4</v>
      </c>
      <c r="F325" s="117" t="s">
        <v>233</v>
      </c>
      <c r="G325" s="30" t="s">
        <v>200</v>
      </c>
      <c r="H325" s="135">
        <v>54089752</v>
      </c>
      <c r="I325" s="26">
        <f t="shared" ref="I325" si="585">IFERROR(H325/H327,"-")</f>
        <v>7.9869105615630098E-2</v>
      </c>
      <c r="J325" s="123">
        <v>1017</v>
      </c>
      <c r="K325" s="26">
        <f t="shared" ref="K325" si="586">IFERROR(J325/J327,"-")</f>
        <v>0.43424423569598636</v>
      </c>
      <c r="L325" s="123">
        <f t="shared" si="478"/>
        <v>53185.596853490657</v>
      </c>
      <c r="M325" s="86">
        <f t="shared" si="582"/>
        <v>5.0157822055632274E-2</v>
      </c>
      <c r="P325" s="42"/>
      <c r="Q325" s="42"/>
      <c r="R325" s="42"/>
    </row>
    <row r="326" spans="2:18" s="16" customFormat="1" ht="23.25" customHeight="1">
      <c r="B326" s="226"/>
      <c r="C326" s="286"/>
      <c r="D326" s="290"/>
      <c r="E326" s="115">
        <v>5</v>
      </c>
      <c r="F326" s="118" t="s">
        <v>234</v>
      </c>
      <c r="G326" s="31" t="s">
        <v>199</v>
      </c>
      <c r="H326" s="136">
        <v>50633369</v>
      </c>
      <c r="I326" s="41">
        <f t="shared" ref="I326" si="587">IFERROR(H326/H327,"-")</f>
        <v>7.4765399115458514E-2</v>
      </c>
      <c r="J326" s="124">
        <v>924</v>
      </c>
      <c r="K326" s="41">
        <f t="shared" ref="K326" si="588">IFERROR(J326/J327,"-")</f>
        <v>0.39453458582408196</v>
      </c>
      <c r="L326" s="124">
        <f t="shared" si="478"/>
        <v>54798.018398268396</v>
      </c>
      <c r="M326" s="87">
        <f t="shared" si="582"/>
        <v>4.5571118563819291E-2</v>
      </c>
      <c r="P326" s="42"/>
      <c r="Q326" s="42"/>
      <c r="R326" s="42"/>
    </row>
    <row r="327" spans="2:18" s="16" customFormat="1" ht="23.25" customHeight="1">
      <c r="B327" s="227"/>
      <c r="C327" s="287"/>
      <c r="D327" s="291"/>
      <c r="E327" s="126" t="s">
        <v>107</v>
      </c>
      <c r="F327" s="129"/>
      <c r="G327" s="132"/>
      <c r="H327" s="137">
        <v>677229970</v>
      </c>
      <c r="I327" s="27" t="s">
        <v>301</v>
      </c>
      <c r="J327" s="164">
        <v>2342</v>
      </c>
      <c r="K327" s="27" t="s">
        <v>105</v>
      </c>
      <c r="L327" s="164">
        <f t="shared" si="478"/>
        <v>289167.365499573</v>
      </c>
      <c r="M327" s="88">
        <f t="shared" si="582"/>
        <v>0.11550601696587098</v>
      </c>
      <c r="P327" s="42"/>
      <c r="Q327" s="42"/>
      <c r="R327" s="42"/>
    </row>
    <row r="328" spans="2:18" s="16" customFormat="1" ht="23.25" customHeight="1">
      <c r="B328" s="251">
        <v>55</v>
      </c>
      <c r="C328" s="285" t="s">
        <v>16</v>
      </c>
      <c r="D328" s="289">
        <f>VLOOKUP(C328,'市区町村別_在宅(医科)'!$C$7:$BO$80,65,0)</f>
        <v>21086</v>
      </c>
      <c r="E328" s="113">
        <v>1</v>
      </c>
      <c r="F328" s="116" t="s">
        <v>230</v>
      </c>
      <c r="G328" s="119" t="s">
        <v>196</v>
      </c>
      <c r="H328" s="204">
        <v>83417577</v>
      </c>
      <c r="I328" s="25">
        <f t="shared" ref="I328" si="589">IFERROR(H328/H333,"-")</f>
        <v>0.15523288661238804</v>
      </c>
      <c r="J328" s="122">
        <v>976</v>
      </c>
      <c r="K328" s="25">
        <f t="shared" ref="K328" si="590">IFERROR(J328/J333,"-")</f>
        <v>0.50622406639004147</v>
      </c>
      <c r="L328" s="122">
        <f t="shared" si="478"/>
        <v>85468.828893442624</v>
      </c>
      <c r="M328" s="89">
        <f>IFERROR(J328/$R$58,0)</f>
        <v>4.6286635682443331E-2</v>
      </c>
      <c r="P328" s="42"/>
      <c r="Q328" s="42"/>
      <c r="R328" s="42"/>
    </row>
    <row r="329" spans="2:18" s="16" customFormat="1" ht="23.25" customHeight="1">
      <c r="B329" s="226"/>
      <c r="C329" s="286"/>
      <c r="D329" s="290"/>
      <c r="E329" s="114">
        <v>2</v>
      </c>
      <c r="F329" s="117" t="s">
        <v>231</v>
      </c>
      <c r="G329" s="29" t="s">
        <v>195</v>
      </c>
      <c r="H329" s="135">
        <v>75982451</v>
      </c>
      <c r="I329" s="26">
        <f t="shared" ref="I329" si="591">IFERROR(H329/H333,"-")</f>
        <v>0.14139676102812637</v>
      </c>
      <c r="J329" s="123">
        <v>1355</v>
      </c>
      <c r="K329" s="26">
        <f t="shared" ref="K329" si="592">IFERROR(J329/J333,"-")</f>
        <v>0.70280082987551862</v>
      </c>
      <c r="L329" s="123">
        <f t="shared" si="478"/>
        <v>56075.609594095942</v>
      </c>
      <c r="M329" s="86">
        <f t="shared" ref="M329:M333" si="593">IFERROR(J329/$R$58,0)</f>
        <v>6.4260646874703592E-2</v>
      </c>
      <c r="P329" s="42"/>
      <c r="Q329" s="42"/>
      <c r="R329" s="42"/>
    </row>
    <row r="330" spans="2:18" s="16" customFormat="1" ht="23.25" customHeight="1">
      <c r="B330" s="226"/>
      <c r="C330" s="286"/>
      <c r="D330" s="290"/>
      <c r="E330" s="114">
        <v>3</v>
      </c>
      <c r="F330" s="117" t="s">
        <v>232</v>
      </c>
      <c r="G330" s="30" t="s">
        <v>197</v>
      </c>
      <c r="H330" s="135">
        <v>46371786</v>
      </c>
      <c r="I330" s="26">
        <f t="shared" ref="I330" si="594">IFERROR(H330/H333,"-")</f>
        <v>8.6293877825676032E-2</v>
      </c>
      <c r="J330" s="123">
        <v>1191</v>
      </c>
      <c r="K330" s="26">
        <f t="shared" ref="K330" si="595">IFERROR(J330/J333,"-")</f>
        <v>0.61773858921161828</v>
      </c>
      <c r="L330" s="123">
        <f t="shared" ref="L330:L393" si="596">IFERROR(H330/J330,"-")</f>
        <v>38935.168765743074</v>
      </c>
      <c r="M330" s="86">
        <f t="shared" si="593"/>
        <v>5.6482974485440575E-2</v>
      </c>
      <c r="P330" s="42"/>
      <c r="Q330" s="42"/>
      <c r="R330" s="42"/>
    </row>
    <row r="331" spans="2:18" s="16" customFormat="1" ht="23.25" customHeight="1">
      <c r="B331" s="226"/>
      <c r="C331" s="286"/>
      <c r="D331" s="290"/>
      <c r="E331" s="114">
        <v>4</v>
      </c>
      <c r="F331" s="117" t="s">
        <v>233</v>
      </c>
      <c r="G331" s="30" t="s">
        <v>200</v>
      </c>
      <c r="H331" s="135">
        <v>43825741</v>
      </c>
      <c r="I331" s="26">
        <f t="shared" ref="I331" si="597">IFERROR(H331/H333,"-")</f>
        <v>8.1555908574962394E-2</v>
      </c>
      <c r="J331" s="123">
        <v>815</v>
      </c>
      <c r="K331" s="26">
        <f t="shared" ref="K331" si="598">IFERROR(J331/J333,"-")</f>
        <v>0.42271784232365145</v>
      </c>
      <c r="L331" s="123">
        <f t="shared" si="596"/>
        <v>53773.915337423314</v>
      </c>
      <c r="M331" s="86">
        <f t="shared" si="593"/>
        <v>3.8651237788105849E-2</v>
      </c>
      <c r="P331" s="42"/>
      <c r="Q331" s="42"/>
      <c r="R331" s="42"/>
    </row>
    <row r="332" spans="2:18" s="16" customFormat="1" ht="23.25" customHeight="1">
      <c r="B332" s="226"/>
      <c r="C332" s="286"/>
      <c r="D332" s="290"/>
      <c r="E332" s="115">
        <v>5</v>
      </c>
      <c r="F332" s="118" t="s">
        <v>234</v>
      </c>
      <c r="G332" s="31" t="s">
        <v>199</v>
      </c>
      <c r="H332" s="136">
        <v>43606742</v>
      </c>
      <c r="I332" s="41">
        <f t="shared" ref="I332" si="599">IFERROR(H332/H333,"-")</f>
        <v>8.1148370401859779E-2</v>
      </c>
      <c r="J332" s="124">
        <v>703</v>
      </c>
      <c r="K332" s="41">
        <f t="shared" ref="K332" si="600">IFERROR(J332/J333,"-")</f>
        <v>0.36462655601659749</v>
      </c>
      <c r="L332" s="124">
        <f t="shared" si="596"/>
        <v>62029.504978662873</v>
      </c>
      <c r="M332" s="87">
        <f t="shared" si="593"/>
        <v>3.333965664421891E-2</v>
      </c>
      <c r="P332" s="42"/>
      <c r="Q332" s="42"/>
      <c r="R332" s="42"/>
    </row>
    <row r="333" spans="2:18" s="16" customFormat="1" ht="23.25" customHeight="1">
      <c r="B333" s="227"/>
      <c r="C333" s="287"/>
      <c r="D333" s="291"/>
      <c r="E333" s="126" t="s">
        <v>107</v>
      </c>
      <c r="F333" s="129"/>
      <c r="G333" s="132"/>
      <c r="H333" s="137">
        <v>537370520</v>
      </c>
      <c r="I333" s="27" t="s">
        <v>301</v>
      </c>
      <c r="J333" s="164">
        <v>1928</v>
      </c>
      <c r="K333" s="27" t="s">
        <v>105</v>
      </c>
      <c r="L333" s="164">
        <f t="shared" si="596"/>
        <v>278719.14937759336</v>
      </c>
      <c r="M333" s="88">
        <f t="shared" si="593"/>
        <v>9.1435075405482305E-2</v>
      </c>
      <c r="P333" s="42"/>
      <c r="Q333" s="42"/>
      <c r="R333" s="42"/>
    </row>
    <row r="334" spans="2:18" s="16" customFormat="1" ht="23.25" customHeight="1">
      <c r="B334" s="251">
        <v>56</v>
      </c>
      <c r="C334" s="285" t="s">
        <v>10</v>
      </c>
      <c r="D334" s="289">
        <f>VLOOKUP(C334,'市区町村別_在宅(医科)'!$C$7:$BO$80,65,0)</f>
        <v>13466</v>
      </c>
      <c r="E334" s="113">
        <v>1</v>
      </c>
      <c r="F334" s="116" t="s">
        <v>231</v>
      </c>
      <c r="G334" s="119" t="s">
        <v>195</v>
      </c>
      <c r="H334" s="204">
        <v>54445302</v>
      </c>
      <c r="I334" s="25">
        <f t="shared" ref="I334" si="601">IFERROR(H334/H339,"-")</f>
        <v>0.14153083603044977</v>
      </c>
      <c r="J334" s="122">
        <v>932</v>
      </c>
      <c r="K334" s="25">
        <f t="shared" ref="K334" si="602">IFERROR(J334/J339,"-")</f>
        <v>0.66146202980837476</v>
      </c>
      <c r="L334" s="122">
        <f t="shared" si="596"/>
        <v>58417.706008583693</v>
      </c>
      <c r="M334" s="89">
        <f>IFERROR(J334/$R$59,0)</f>
        <v>6.9211347096390916E-2</v>
      </c>
      <c r="P334" s="42"/>
      <c r="Q334" s="42"/>
      <c r="R334" s="42"/>
    </row>
    <row r="335" spans="2:18" s="16" customFormat="1" ht="23.25" customHeight="1">
      <c r="B335" s="226"/>
      <c r="C335" s="286"/>
      <c r="D335" s="290"/>
      <c r="E335" s="114">
        <v>2</v>
      </c>
      <c r="F335" s="117" t="s">
        <v>230</v>
      </c>
      <c r="G335" s="29" t="s">
        <v>196</v>
      </c>
      <c r="H335" s="135">
        <v>52359597</v>
      </c>
      <c r="I335" s="26">
        <f t="shared" ref="I335" si="603">IFERROR(H335/H339,"-")</f>
        <v>0.13610903540635019</v>
      </c>
      <c r="J335" s="123">
        <v>631</v>
      </c>
      <c r="K335" s="26">
        <f t="shared" ref="K335" si="604">IFERROR(J335/J339,"-")</f>
        <v>0.44783534421575588</v>
      </c>
      <c r="L335" s="123">
        <f t="shared" si="596"/>
        <v>82978.759112519809</v>
      </c>
      <c r="M335" s="86">
        <f t="shared" ref="M335:M339" si="605">IFERROR(J335/$R$59,0)</f>
        <v>4.6858755383929897E-2</v>
      </c>
      <c r="P335" s="42"/>
      <c r="Q335" s="42"/>
      <c r="R335" s="42"/>
    </row>
    <row r="336" spans="2:18" s="16" customFormat="1" ht="23.25" customHeight="1">
      <c r="B336" s="226"/>
      <c r="C336" s="286"/>
      <c r="D336" s="290"/>
      <c r="E336" s="114">
        <v>3</v>
      </c>
      <c r="F336" s="117" t="s">
        <v>232</v>
      </c>
      <c r="G336" s="30" t="s">
        <v>197</v>
      </c>
      <c r="H336" s="135">
        <v>29792039</v>
      </c>
      <c r="I336" s="26">
        <f t="shared" ref="I336" si="606">IFERROR(H336/H339,"-")</f>
        <v>7.7444555027388132E-2</v>
      </c>
      <c r="J336" s="123">
        <v>821</v>
      </c>
      <c r="K336" s="26">
        <f t="shared" ref="K336" si="607">IFERROR(J336/J339,"-")</f>
        <v>0.58268275372604683</v>
      </c>
      <c r="L336" s="123">
        <f t="shared" si="596"/>
        <v>36287.501827040192</v>
      </c>
      <c r="M336" s="86">
        <f t="shared" si="605"/>
        <v>6.0968364770533197E-2</v>
      </c>
      <c r="P336" s="42"/>
      <c r="Q336" s="42"/>
      <c r="R336" s="42"/>
    </row>
    <row r="337" spans="2:18" s="16" customFormat="1" ht="23.25" customHeight="1">
      <c r="B337" s="226"/>
      <c r="C337" s="286"/>
      <c r="D337" s="290"/>
      <c r="E337" s="114">
        <v>4</v>
      </c>
      <c r="F337" s="117" t="s">
        <v>234</v>
      </c>
      <c r="G337" s="30" t="s">
        <v>199</v>
      </c>
      <c r="H337" s="135">
        <v>29035025</v>
      </c>
      <c r="I337" s="26">
        <f t="shared" ref="I337" si="608">IFERROR(H337/H339,"-")</f>
        <v>7.5476693331869293E-2</v>
      </c>
      <c r="J337" s="123">
        <v>536</v>
      </c>
      <c r="K337" s="26">
        <f t="shared" ref="K337" si="609">IFERROR(J337/J339,"-")</f>
        <v>0.38041163946061035</v>
      </c>
      <c r="L337" s="123">
        <f t="shared" si="596"/>
        <v>54169.822761194031</v>
      </c>
      <c r="M337" s="86">
        <f t="shared" si="605"/>
        <v>3.9803950690628247E-2</v>
      </c>
      <c r="P337" s="42"/>
      <c r="Q337" s="42"/>
      <c r="R337" s="42"/>
    </row>
    <row r="338" spans="2:18" s="16" customFormat="1" ht="23.25" customHeight="1">
      <c r="B338" s="226"/>
      <c r="C338" s="286"/>
      <c r="D338" s="290"/>
      <c r="E338" s="115">
        <v>5</v>
      </c>
      <c r="F338" s="118" t="s">
        <v>233</v>
      </c>
      <c r="G338" s="31" t="s">
        <v>200</v>
      </c>
      <c r="H338" s="136">
        <v>24992366</v>
      </c>
      <c r="I338" s="41">
        <f t="shared" ref="I338" si="610">IFERROR(H338/H339,"-")</f>
        <v>6.496778095489282E-2</v>
      </c>
      <c r="J338" s="124">
        <v>549</v>
      </c>
      <c r="K338" s="41">
        <f t="shared" ref="K338" si="611">IFERROR(J338/J339,"-")</f>
        <v>0.38963804116394607</v>
      </c>
      <c r="L338" s="124">
        <f t="shared" si="596"/>
        <v>45523.435336976319</v>
      </c>
      <c r="M338" s="87">
        <f t="shared" si="605"/>
        <v>4.0769345017080051E-2</v>
      </c>
      <c r="P338" s="42"/>
      <c r="Q338" s="42"/>
      <c r="R338" s="42"/>
    </row>
    <row r="339" spans="2:18" s="16" customFormat="1" ht="23.25" customHeight="1">
      <c r="B339" s="227"/>
      <c r="C339" s="287"/>
      <c r="D339" s="291"/>
      <c r="E339" s="126" t="s">
        <v>107</v>
      </c>
      <c r="F339" s="129"/>
      <c r="G339" s="132"/>
      <c r="H339" s="137">
        <v>384688620</v>
      </c>
      <c r="I339" s="27" t="s">
        <v>301</v>
      </c>
      <c r="J339" s="164">
        <v>1409</v>
      </c>
      <c r="K339" s="27" t="s">
        <v>105</v>
      </c>
      <c r="L339" s="164">
        <f t="shared" si="596"/>
        <v>273022.44144783536</v>
      </c>
      <c r="M339" s="88">
        <f t="shared" si="605"/>
        <v>0.10463389276696866</v>
      </c>
      <c r="P339" s="42"/>
      <c r="Q339" s="42"/>
      <c r="R339" s="42"/>
    </row>
    <row r="340" spans="2:18" s="16" customFormat="1" ht="23.25" customHeight="1">
      <c r="B340" s="251">
        <v>57</v>
      </c>
      <c r="C340" s="285" t="s">
        <v>44</v>
      </c>
      <c r="D340" s="289">
        <f>VLOOKUP(C340,'市区町村別_在宅(医科)'!$C$7:$BO$80,65,0)</f>
        <v>9612</v>
      </c>
      <c r="E340" s="113">
        <v>1</v>
      </c>
      <c r="F340" s="116" t="s">
        <v>230</v>
      </c>
      <c r="G340" s="119" t="s">
        <v>196</v>
      </c>
      <c r="H340" s="204">
        <v>65561229</v>
      </c>
      <c r="I340" s="25">
        <f t="shared" ref="I340" si="612">IFERROR(H340/H345,"-")</f>
        <v>0.17617050287136951</v>
      </c>
      <c r="J340" s="122">
        <v>582</v>
      </c>
      <c r="K340" s="25">
        <f t="shared" ref="K340" si="613">IFERROR(J340/J345,"-")</f>
        <v>0.51825467497773825</v>
      </c>
      <c r="L340" s="122">
        <f t="shared" si="596"/>
        <v>112648.15979381443</v>
      </c>
      <c r="M340" s="89">
        <f>IFERROR(J340/$R$60,0)</f>
        <v>6.0549313358302125E-2</v>
      </c>
      <c r="P340" s="42"/>
      <c r="Q340" s="42"/>
      <c r="R340" s="42"/>
    </row>
    <row r="341" spans="2:18" s="16" customFormat="1" ht="23.25" customHeight="1">
      <c r="B341" s="226"/>
      <c r="C341" s="286"/>
      <c r="D341" s="290"/>
      <c r="E341" s="114">
        <v>2</v>
      </c>
      <c r="F341" s="117" t="s">
        <v>231</v>
      </c>
      <c r="G341" s="29" t="s">
        <v>195</v>
      </c>
      <c r="H341" s="135">
        <v>64778612</v>
      </c>
      <c r="I341" s="26">
        <f t="shared" ref="I341" si="614">IFERROR(H341/H345,"-")</f>
        <v>0.17406752169562489</v>
      </c>
      <c r="J341" s="123">
        <v>861</v>
      </c>
      <c r="K341" s="26">
        <f t="shared" ref="K341" si="615">IFERROR(J341/J345,"-")</f>
        <v>0.7666963490650045</v>
      </c>
      <c r="L341" s="123">
        <f t="shared" si="596"/>
        <v>75236.483159117299</v>
      </c>
      <c r="M341" s="86">
        <f t="shared" ref="M341:M345" si="616">IFERROR(J341/$R$60,0)</f>
        <v>8.9575530586766539E-2</v>
      </c>
      <c r="P341" s="42"/>
      <c r="Q341" s="42"/>
      <c r="R341" s="42"/>
    </row>
    <row r="342" spans="2:18" s="16" customFormat="1" ht="23.25" customHeight="1">
      <c r="B342" s="226"/>
      <c r="C342" s="286"/>
      <c r="D342" s="290"/>
      <c r="E342" s="114">
        <v>3</v>
      </c>
      <c r="F342" s="117" t="s">
        <v>232</v>
      </c>
      <c r="G342" s="30" t="s">
        <v>197</v>
      </c>
      <c r="H342" s="135">
        <v>32056244</v>
      </c>
      <c r="I342" s="26">
        <f t="shared" ref="I342" si="617">IFERROR(H342/H345,"-")</f>
        <v>8.6138785251376568E-2</v>
      </c>
      <c r="J342" s="123">
        <v>732</v>
      </c>
      <c r="K342" s="26">
        <f t="shared" ref="K342" si="618">IFERROR(J342/J345,"-")</f>
        <v>0.65182546749777381</v>
      </c>
      <c r="L342" s="123">
        <f t="shared" si="596"/>
        <v>43792.683060109288</v>
      </c>
      <c r="M342" s="86">
        <f t="shared" si="616"/>
        <v>7.6154806491885149E-2</v>
      </c>
      <c r="P342" s="42"/>
      <c r="Q342" s="42"/>
      <c r="R342" s="42"/>
    </row>
    <row r="343" spans="2:18" s="16" customFormat="1" ht="23.25" customHeight="1">
      <c r="B343" s="226"/>
      <c r="C343" s="286"/>
      <c r="D343" s="290"/>
      <c r="E343" s="114">
        <v>4</v>
      </c>
      <c r="F343" s="117" t="s">
        <v>243</v>
      </c>
      <c r="G343" s="30" t="s">
        <v>206</v>
      </c>
      <c r="H343" s="135">
        <v>27154729</v>
      </c>
      <c r="I343" s="26">
        <f t="shared" ref="I343" si="619">IFERROR(H343/H345,"-")</f>
        <v>7.2967855182607413E-2</v>
      </c>
      <c r="J343" s="123">
        <v>257</v>
      </c>
      <c r="K343" s="26">
        <f t="shared" ref="K343" si="620">IFERROR(J343/J345,"-")</f>
        <v>0.2288512911843277</v>
      </c>
      <c r="L343" s="123">
        <f t="shared" si="596"/>
        <v>105660.42412451362</v>
      </c>
      <c r="M343" s="86">
        <f t="shared" si="616"/>
        <v>2.6737411568872244E-2</v>
      </c>
      <c r="P343" s="42"/>
      <c r="Q343" s="42"/>
      <c r="R343" s="42"/>
    </row>
    <row r="344" spans="2:18" s="16" customFormat="1" ht="23.25" customHeight="1">
      <c r="B344" s="226"/>
      <c r="C344" s="286"/>
      <c r="D344" s="290"/>
      <c r="E344" s="115">
        <v>5</v>
      </c>
      <c r="F344" s="118" t="s">
        <v>233</v>
      </c>
      <c r="G344" s="31" t="s">
        <v>200</v>
      </c>
      <c r="H344" s="136">
        <v>26997582</v>
      </c>
      <c r="I344" s="41">
        <f t="shared" ref="I344" si="621">IFERROR(H344/H345,"-")</f>
        <v>7.2545583263105604E-2</v>
      </c>
      <c r="J344" s="124">
        <v>486</v>
      </c>
      <c r="K344" s="41">
        <f t="shared" ref="K344" si="622">IFERROR(J344/J345,"-")</f>
        <v>0.43276936776491542</v>
      </c>
      <c r="L344" s="124">
        <f t="shared" si="596"/>
        <v>55550.580246913582</v>
      </c>
      <c r="M344" s="87">
        <f t="shared" si="616"/>
        <v>5.0561797752808987E-2</v>
      </c>
      <c r="P344" s="42"/>
      <c r="Q344" s="42"/>
      <c r="R344" s="42"/>
    </row>
    <row r="345" spans="2:18" s="16" customFormat="1" ht="23.25" customHeight="1">
      <c r="B345" s="227"/>
      <c r="C345" s="287"/>
      <c r="D345" s="291"/>
      <c r="E345" s="126" t="s">
        <v>107</v>
      </c>
      <c r="F345" s="129"/>
      <c r="G345" s="132"/>
      <c r="H345" s="137">
        <v>372146460</v>
      </c>
      <c r="I345" s="27" t="s">
        <v>301</v>
      </c>
      <c r="J345" s="164">
        <v>1123</v>
      </c>
      <c r="K345" s="27" t="s">
        <v>105</v>
      </c>
      <c r="L345" s="164">
        <f t="shared" si="596"/>
        <v>331385.9839715049</v>
      </c>
      <c r="M345" s="88">
        <f t="shared" si="616"/>
        <v>0.11683312526009156</v>
      </c>
      <c r="P345" s="42"/>
      <c r="Q345" s="42"/>
      <c r="R345" s="42"/>
    </row>
    <row r="346" spans="2:18" s="16" customFormat="1" ht="23.25" customHeight="1">
      <c r="B346" s="251">
        <v>58</v>
      </c>
      <c r="C346" s="285" t="s">
        <v>26</v>
      </c>
      <c r="D346" s="289">
        <f>VLOOKUP(C346,'市区町村別_在宅(医科)'!$C$7:$BO$80,65,0)</f>
        <v>11221</v>
      </c>
      <c r="E346" s="113">
        <v>1</v>
      </c>
      <c r="F346" s="116" t="s">
        <v>231</v>
      </c>
      <c r="G346" s="119" t="s">
        <v>195</v>
      </c>
      <c r="H346" s="204">
        <v>65640284</v>
      </c>
      <c r="I346" s="25">
        <f t="shared" ref="I346" si="623">IFERROR(H346/H351,"-")</f>
        <v>0.14458193863981408</v>
      </c>
      <c r="J346" s="122">
        <v>1011</v>
      </c>
      <c r="K346" s="25">
        <f t="shared" ref="K346" si="624">IFERROR(J346/J351,"-")</f>
        <v>0.70600558659217882</v>
      </c>
      <c r="L346" s="122">
        <f t="shared" si="596"/>
        <v>64926.096933728979</v>
      </c>
      <c r="M346" s="89">
        <f>IFERROR(J346/$R$61,0)</f>
        <v>9.0098921664735765E-2</v>
      </c>
      <c r="P346" s="42"/>
      <c r="Q346" s="42"/>
      <c r="R346" s="42"/>
    </row>
    <row r="347" spans="2:18" s="16" customFormat="1" ht="23.25" customHeight="1">
      <c r="B347" s="226"/>
      <c r="C347" s="286"/>
      <c r="D347" s="290"/>
      <c r="E347" s="114">
        <v>2</v>
      </c>
      <c r="F347" s="117" t="s">
        <v>230</v>
      </c>
      <c r="G347" s="29" t="s">
        <v>196</v>
      </c>
      <c r="H347" s="135">
        <v>64468626</v>
      </c>
      <c r="I347" s="26">
        <f t="shared" ref="I347" si="625">IFERROR(H347/H351,"-")</f>
        <v>0.14200119744340414</v>
      </c>
      <c r="J347" s="123">
        <v>705</v>
      </c>
      <c r="K347" s="26">
        <f t="shared" ref="K347" si="626">IFERROR(J347/J351,"-")</f>
        <v>0.49231843575418993</v>
      </c>
      <c r="L347" s="123">
        <f t="shared" si="596"/>
        <v>91444.859574468079</v>
      </c>
      <c r="M347" s="86">
        <f t="shared" ref="M347:M351" si="627">IFERROR(J347/$R$61,0)</f>
        <v>6.2828624899741559E-2</v>
      </c>
      <c r="P347" s="42"/>
      <c r="Q347" s="42"/>
      <c r="R347" s="42"/>
    </row>
    <row r="348" spans="2:18" s="16" customFormat="1" ht="23.25" customHeight="1">
      <c r="B348" s="226"/>
      <c r="C348" s="286"/>
      <c r="D348" s="290"/>
      <c r="E348" s="114">
        <v>3</v>
      </c>
      <c r="F348" s="117" t="s">
        <v>234</v>
      </c>
      <c r="G348" s="30" t="s">
        <v>199</v>
      </c>
      <c r="H348" s="135">
        <v>61779437</v>
      </c>
      <c r="I348" s="26">
        <f t="shared" ref="I348" si="628">IFERROR(H348/H351,"-")</f>
        <v>0.13607788122209008</v>
      </c>
      <c r="J348" s="123">
        <v>513</v>
      </c>
      <c r="K348" s="26">
        <f t="shared" ref="K348" si="629">IFERROR(J348/J351,"-")</f>
        <v>0.35824022346368717</v>
      </c>
      <c r="L348" s="123">
        <f t="shared" si="596"/>
        <v>120427.75243664718</v>
      </c>
      <c r="M348" s="86">
        <f t="shared" si="627"/>
        <v>4.5717850458960874E-2</v>
      </c>
      <c r="P348" s="42"/>
      <c r="Q348" s="42"/>
      <c r="R348" s="42"/>
    </row>
    <row r="349" spans="2:18" s="16" customFormat="1" ht="23.25" customHeight="1">
      <c r="B349" s="226"/>
      <c r="C349" s="286"/>
      <c r="D349" s="290"/>
      <c r="E349" s="114">
        <v>4</v>
      </c>
      <c r="F349" s="117" t="s">
        <v>232</v>
      </c>
      <c r="G349" s="30" t="s">
        <v>197</v>
      </c>
      <c r="H349" s="135">
        <v>41774146</v>
      </c>
      <c r="I349" s="26">
        <f t="shared" ref="I349" si="630">IFERROR(H349/H351,"-")</f>
        <v>9.2013419894749912E-2</v>
      </c>
      <c r="J349" s="123">
        <v>881</v>
      </c>
      <c r="K349" s="26">
        <f t="shared" ref="K349" si="631">IFERROR(J349/J351,"-")</f>
        <v>0.61522346368715086</v>
      </c>
      <c r="L349" s="123">
        <f t="shared" si="596"/>
        <v>47416.73779795687</v>
      </c>
      <c r="M349" s="86">
        <f t="shared" si="627"/>
        <v>7.8513501470457173E-2</v>
      </c>
      <c r="P349" s="42"/>
      <c r="Q349" s="42"/>
      <c r="R349" s="42"/>
    </row>
    <row r="350" spans="2:18" s="16" customFormat="1" ht="23.25" customHeight="1">
      <c r="B350" s="226"/>
      <c r="C350" s="286"/>
      <c r="D350" s="290"/>
      <c r="E350" s="115">
        <v>5</v>
      </c>
      <c r="F350" s="118" t="s">
        <v>233</v>
      </c>
      <c r="G350" s="31" t="s">
        <v>200</v>
      </c>
      <c r="H350" s="136">
        <v>33105538</v>
      </c>
      <c r="I350" s="41">
        <f t="shared" ref="I350" si="632">IFERROR(H350/H351,"-")</f>
        <v>7.2919594067478943E-2</v>
      </c>
      <c r="J350" s="124">
        <v>558</v>
      </c>
      <c r="K350" s="41">
        <f t="shared" ref="K350" si="633">IFERROR(J350/J351,"-")</f>
        <v>0.38966480446927376</v>
      </c>
      <c r="L350" s="124">
        <f t="shared" si="596"/>
        <v>59328.921146953406</v>
      </c>
      <c r="M350" s="87">
        <f t="shared" si="627"/>
        <v>4.9728188218518848E-2</v>
      </c>
      <c r="P350" s="42"/>
      <c r="Q350" s="42"/>
      <c r="R350" s="42"/>
    </row>
    <row r="351" spans="2:18" s="16" customFormat="1" ht="23.25" customHeight="1">
      <c r="B351" s="227"/>
      <c r="C351" s="287"/>
      <c r="D351" s="291"/>
      <c r="E351" s="126" t="s">
        <v>107</v>
      </c>
      <c r="F351" s="129"/>
      <c r="G351" s="132"/>
      <c r="H351" s="137">
        <v>454000580</v>
      </c>
      <c r="I351" s="27" t="s">
        <v>301</v>
      </c>
      <c r="J351" s="164">
        <v>1432</v>
      </c>
      <c r="K351" s="27" t="s">
        <v>105</v>
      </c>
      <c r="L351" s="164">
        <f t="shared" si="596"/>
        <v>317039.51117318438</v>
      </c>
      <c r="M351" s="88">
        <f t="shared" si="627"/>
        <v>0.12761785937082257</v>
      </c>
      <c r="P351" s="42"/>
      <c r="Q351" s="42"/>
      <c r="R351" s="42"/>
    </row>
    <row r="352" spans="2:18" s="16" customFormat="1" ht="23.25" customHeight="1">
      <c r="B352" s="251">
        <v>59</v>
      </c>
      <c r="C352" s="285" t="s">
        <v>21</v>
      </c>
      <c r="D352" s="289">
        <f>VLOOKUP(C352,'市区町村別_在宅(医科)'!$C$7:$BO$80,65,0)</f>
        <v>80159</v>
      </c>
      <c r="E352" s="113">
        <v>1</v>
      </c>
      <c r="F352" s="116" t="s">
        <v>231</v>
      </c>
      <c r="G352" s="119" t="s">
        <v>195</v>
      </c>
      <c r="H352" s="204">
        <v>438068006</v>
      </c>
      <c r="I352" s="25">
        <f t="shared" ref="I352" si="634">IFERROR(H352/H357,"-")</f>
        <v>0.14716199239694402</v>
      </c>
      <c r="J352" s="122">
        <v>6861</v>
      </c>
      <c r="K352" s="25">
        <f t="shared" ref="K352" si="635">IFERROR(J352/J357,"-")</f>
        <v>0.70644563426688634</v>
      </c>
      <c r="L352" s="122">
        <f t="shared" si="596"/>
        <v>63849.00247777292</v>
      </c>
      <c r="M352" s="89">
        <f>IFERROR(J352/$R$62,0)</f>
        <v>8.559238513454509E-2</v>
      </c>
      <c r="P352" s="42"/>
      <c r="Q352" s="42"/>
      <c r="R352" s="42"/>
    </row>
    <row r="353" spans="2:18" s="16" customFormat="1" ht="23.25" customHeight="1">
      <c r="B353" s="226"/>
      <c r="C353" s="286"/>
      <c r="D353" s="290"/>
      <c r="E353" s="114">
        <v>2</v>
      </c>
      <c r="F353" s="117" t="s">
        <v>230</v>
      </c>
      <c r="G353" s="29" t="s">
        <v>196</v>
      </c>
      <c r="H353" s="135">
        <v>422254975</v>
      </c>
      <c r="I353" s="26">
        <f t="shared" ref="I353" si="636">IFERROR(H353/H357,"-")</f>
        <v>0.14184985566036018</v>
      </c>
      <c r="J353" s="123">
        <v>4609</v>
      </c>
      <c r="K353" s="26">
        <f t="shared" ref="K353" si="637">IFERROR(J353/J357,"-")</f>
        <v>0.47456754530477757</v>
      </c>
      <c r="L353" s="123">
        <f t="shared" si="596"/>
        <v>91615.312432197868</v>
      </c>
      <c r="M353" s="86">
        <f t="shared" ref="M353:M357" si="638">IFERROR(J353/$R$62,0)</f>
        <v>5.7498222283212115E-2</v>
      </c>
      <c r="P353" s="42"/>
      <c r="Q353" s="42"/>
      <c r="R353" s="42"/>
    </row>
    <row r="354" spans="2:18" s="16" customFormat="1" ht="23.25" customHeight="1">
      <c r="B354" s="226"/>
      <c r="C354" s="286"/>
      <c r="D354" s="290"/>
      <c r="E354" s="114">
        <v>3</v>
      </c>
      <c r="F354" s="117" t="s">
        <v>232</v>
      </c>
      <c r="G354" s="30" t="s">
        <v>197</v>
      </c>
      <c r="H354" s="135">
        <v>261230220</v>
      </c>
      <c r="I354" s="26">
        <f t="shared" ref="I354" si="639">IFERROR(H354/H357,"-")</f>
        <v>8.7756145445353567E-2</v>
      </c>
      <c r="J354" s="123">
        <v>5892</v>
      </c>
      <c r="K354" s="26">
        <f t="shared" ref="K354" si="640">IFERROR(J354/J357,"-")</f>
        <v>0.60667215815485998</v>
      </c>
      <c r="L354" s="123">
        <f t="shared" si="596"/>
        <v>44336.425661914458</v>
      </c>
      <c r="M354" s="86">
        <f t="shared" si="638"/>
        <v>7.3503910976933345E-2</v>
      </c>
      <c r="P354" s="42"/>
      <c r="Q354" s="42"/>
      <c r="R354" s="42"/>
    </row>
    <row r="355" spans="2:18" s="16" customFormat="1" ht="23.25" customHeight="1">
      <c r="B355" s="226"/>
      <c r="C355" s="286"/>
      <c r="D355" s="290"/>
      <c r="E355" s="114">
        <v>4</v>
      </c>
      <c r="F355" s="117" t="s">
        <v>233</v>
      </c>
      <c r="G355" s="30" t="s">
        <v>200</v>
      </c>
      <c r="H355" s="135">
        <v>225843596</v>
      </c>
      <c r="I355" s="26">
        <f t="shared" ref="I355" si="641">IFERROR(H355/H357,"-")</f>
        <v>7.5868570866256091E-2</v>
      </c>
      <c r="J355" s="123">
        <v>4011</v>
      </c>
      <c r="K355" s="26">
        <f t="shared" ref="K355" si="642">IFERROR(J355/J357,"-")</f>
        <v>0.41299423393739704</v>
      </c>
      <c r="L355" s="123">
        <f t="shared" si="596"/>
        <v>56306.057342308653</v>
      </c>
      <c r="M355" s="86">
        <f t="shared" si="638"/>
        <v>5.0038049376863486E-2</v>
      </c>
      <c r="P355" s="42"/>
      <c r="Q355" s="42"/>
      <c r="R355" s="42"/>
    </row>
    <row r="356" spans="2:18" s="16" customFormat="1" ht="23.25" customHeight="1">
      <c r="B356" s="226"/>
      <c r="C356" s="286"/>
      <c r="D356" s="290"/>
      <c r="E356" s="115">
        <v>5</v>
      </c>
      <c r="F356" s="118" t="s">
        <v>234</v>
      </c>
      <c r="G356" s="31" t="s">
        <v>199</v>
      </c>
      <c r="H356" s="136">
        <v>206672025</v>
      </c>
      <c r="I356" s="41">
        <f t="shared" ref="I356" si="643">IFERROR(H356/H357,"-")</f>
        <v>6.9428185932644965E-2</v>
      </c>
      <c r="J356" s="124">
        <v>3734</v>
      </c>
      <c r="K356" s="41">
        <f t="shared" ref="K356" si="644">IFERROR(J356/J357,"-")</f>
        <v>0.38447281713344317</v>
      </c>
      <c r="L356" s="124">
        <f t="shared" si="596"/>
        <v>55348.694429566152</v>
      </c>
      <c r="M356" s="87">
        <f t="shared" si="638"/>
        <v>4.6582417445327415E-2</v>
      </c>
      <c r="P356" s="42"/>
      <c r="Q356" s="42"/>
      <c r="R356" s="42"/>
    </row>
    <row r="357" spans="2:18" s="16" customFormat="1" ht="23.25" customHeight="1">
      <c r="B357" s="227"/>
      <c r="C357" s="287"/>
      <c r="D357" s="291"/>
      <c r="E357" s="126" t="s">
        <v>107</v>
      </c>
      <c r="F357" s="129"/>
      <c r="G357" s="132"/>
      <c r="H357" s="137">
        <v>2976774090</v>
      </c>
      <c r="I357" s="27" t="s">
        <v>301</v>
      </c>
      <c r="J357" s="164">
        <v>9712</v>
      </c>
      <c r="K357" s="27" t="s">
        <v>105</v>
      </c>
      <c r="L357" s="164">
        <f t="shared" si="596"/>
        <v>306504.74567545304</v>
      </c>
      <c r="M357" s="88">
        <f t="shared" si="638"/>
        <v>0.12115919609775572</v>
      </c>
      <c r="P357" s="42"/>
      <c r="Q357" s="42"/>
      <c r="R357" s="42"/>
    </row>
    <row r="358" spans="2:18" s="16" customFormat="1" ht="23.25" customHeight="1">
      <c r="B358" s="251">
        <v>60</v>
      </c>
      <c r="C358" s="285" t="s">
        <v>45</v>
      </c>
      <c r="D358" s="289">
        <f>VLOOKUP(C358,'市区町村別_在宅(医科)'!$C$7:$BO$80,65,0)</f>
        <v>10569</v>
      </c>
      <c r="E358" s="113">
        <v>1</v>
      </c>
      <c r="F358" s="116" t="s">
        <v>230</v>
      </c>
      <c r="G358" s="119" t="s">
        <v>196</v>
      </c>
      <c r="H358" s="204">
        <v>39317183</v>
      </c>
      <c r="I358" s="25">
        <f t="shared" ref="I358" si="645">IFERROR(H358/H363,"-")</f>
        <v>0.18894124818091373</v>
      </c>
      <c r="J358" s="122">
        <v>425</v>
      </c>
      <c r="K358" s="25">
        <f t="shared" ref="K358" si="646">IFERROR(J358/J363,"-")</f>
        <v>0.48515981735159819</v>
      </c>
      <c r="L358" s="122">
        <f t="shared" si="596"/>
        <v>92511.018823529419</v>
      </c>
      <c r="M358" s="89">
        <f>IFERROR(J358/$R$63,0)</f>
        <v>4.0211940580944273E-2</v>
      </c>
      <c r="P358" s="42"/>
      <c r="Q358" s="42"/>
      <c r="R358" s="42"/>
    </row>
    <row r="359" spans="2:18" s="16" customFormat="1" ht="23.25" customHeight="1">
      <c r="B359" s="226"/>
      <c r="C359" s="286"/>
      <c r="D359" s="290"/>
      <c r="E359" s="114">
        <v>2</v>
      </c>
      <c r="F359" s="117" t="s">
        <v>231</v>
      </c>
      <c r="G359" s="29" t="s">
        <v>195</v>
      </c>
      <c r="H359" s="135">
        <v>26823399</v>
      </c>
      <c r="I359" s="26">
        <f t="shared" ref="I359" si="647">IFERROR(H359/H363,"-")</f>
        <v>0.12890156671485525</v>
      </c>
      <c r="J359" s="123">
        <v>584</v>
      </c>
      <c r="K359" s="26">
        <f t="shared" ref="K359" si="648">IFERROR(J359/J363,"-")</f>
        <v>0.66666666666666663</v>
      </c>
      <c r="L359" s="123">
        <f t="shared" si="596"/>
        <v>45930.477739726026</v>
      </c>
      <c r="M359" s="86">
        <f t="shared" ref="M359:M363" si="649">IFERROR(J359/$R$63,0)</f>
        <v>5.525593717475636E-2</v>
      </c>
      <c r="P359" s="42"/>
      <c r="Q359" s="42"/>
      <c r="R359" s="42"/>
    </row>
    <row r="360" spans="2:18" s="16" customFormat="1" ht="23.25" customHeight="1">
      <c r="B360" s="226"/>
      <c r="C360" s="286"/>
      <c r="D360" s="290"/>
      <c r="E360" s="114">
        <v>3</v>
      </c>
      <c r="F360" s="117" t="s">
        <v>232</v>
      </c>
      <c r="G360" s="30" t="s">
        <v>197</v>
      </c>
      <c r="H360" s="135">
        <v>20777028</v>
      </c>
      <c r="I360" s="26">
        <f t="shared" ref="I360" si="650">IFERROR(H360/H363,"-")</f>
        <v>9.9845342526441783E-2</v>
      </c>
      <c r="J360" s="123">
        <v>534</v>
      </c>
      <c r="K360" s="26">
        <f t="shared" ref="K360" si="651">IFERROR(J360/J363,"-")</f>
        <v>0.6095890410958904</v>
      </c>
      <c r="L360" s="123">
        <f t="shared" si="596"/>
        <v>38908.292134831463</v>
      </c>
      <c r="M360" s="86">
        <f t="shared" si="649"/>
        <v>5.0525120635821742E-2</v>
      </c>
      <c r="P360" s="42"/>
      <c r="Q360" s="42"/>
      <c r="R360" s="42"/>
    </row>
    <row r="361" spans="2:18" s="16" customFormat="1" ht="23.25" customHeight="1">
      <c r="B361" s="226"/>
      <c r="C361" s="286"/>
      <c r="D361" s="290"/>
      <c r="E361" s="114">
        <v>4</v>
      </c>
      <c r="F361" s="117" t="s">
        <v>233</v>
      </c>
      <c r="G361" s="30" t="s">
        <v>200</v>
      </c>
      <c r="H361" s="135">
        <v>14977183</v>
      </c>
      <c r="I361" s="26">
        <f t="shared" ref="I361" si="652">IFERROR(H361/H363,"-")</f>
        <v>7.1973814864965333E-2</v>
      </c>
      <c r="J361" s="123">
        <v>304</v>
      </c>
      <c r="K361" s="26">
        <f t="shared" ref="K361" si="653">IFERROR(J361/J363,"-")</f>
        <v>0.34703196347031962</v>
      </c>
      <c r="L361" s="123">
        <f t="shared" si="596"/>
        <v>49267.04934210526</v>
      </c>
      <c r="M361" s="86">
        <f t="shared" si="649"/>
        <v>2.8763364556722491E-2</v>
      </c>
      <c r="P361" s="42"/>
      <c r="Q361" s="42"/>
      <c r="R361" s="42"/>
    </row>
    <row r="362" spans="2:18" s="16" customFormat="1" ht="23.25" customHeight="1">
      <c r="B362" s="226"/>
      <c r="C362" s="286"/>
      <c r="D362" s="290"/>
      <c r="E362" s="115">
        <v>5</v>
      </c>
      <c r="F362" s="118" t="s">
        <v>243</v>
      </c>
      <c r="G362" s="31" t="s">
        <v>206</v>
      </c>
      <c r="H362" s="136">
        <v>10395322</v>
      </c>
      <c r="I362" s="41">
        <f t="shared" ref="I362" si="654">IFERROR(H362/H363,"-")</f>
        <v>4.9955387544486911E-2</v>
      </c>
      <c r="J362" s="124">
        <v>157</v>
      </c>
      <c r="K362" s="41">
        <f t="shared" ref="K362" si="655">IFERROR(J362/J363,"-")</f>
        <v>0.17922374429223745</v>
      </c>
      <c r="L362" s="124">
        <f t="shared" si="596"/>
        <v>66212.242038216558</v>
      </c>
      <c r="M362" s="87">
        <f t="shared" si="649"/>
        <v>1.4854763932254707E-2</v>
      </c>
      <c r="P362" s="42"/>
      <c r="Q362" s="42"/>
      <c r="R362" s="42"/>
    </row>
    <row r="363" spans="2:18" s="16" customFormat="1" ht="23.25" customHeight="1">
      <c r="B363" s="227"/>
      <c r="C363" s="287"/>
      <c r="D363" s="291"/>
      <c r="E363" s="126" t="s">
        <v>107</v>
      </c>
      <c r="F363" s="129"/>
      <c r="G363" s="132"/>
      <c r="H363" s="137">
        <v>208092110</v>
      </c>
      <c r="I363" s="27" t="s">
        <v>301</v>
      </c>
      <c r="J363" s="164">
        <v>876</v>
      </c>
      <c r="K363" s="27" t="s">
        <v>105</v>
      </c>
      <c r="L363" s="164">
        <f t="shared" si="596"/>
        <v>237548.07077625571</v>
      </c>
      <c r="M363" s="88">
        <f t="shared" si="649"/>
        <v>8.2883905762134544E-2</v>
      </c>
      <c r="P363" s="42"/>
      <c r="Q363" s="42"/>
      <c r="R363" s="42"/>
    </row>
    <row r="364" spans="2:18" s="16" customFormat="1" ht="23.25" customHeight="1">
      <c r="B364" s="251">
        <v>61</v>
      </c>
      <c r="C364" s="285" t="s">
        <v>17</v>
      </c>
      <c r="D364" s="289">
        <f>VLOOKUP(C364,'市区町村別_在宅(医科)'!$C$7:$BO$80,65,0)</f>
        <v>9287</v>
      </c>
      <c r="E364" s="113">
        <v>1</v>
      </c>
      <c r="F364" s="116" t="s">
        <v>230</v>
      </c>
      <c r="G364" s="119" t="s">
        <v>196</v>
      </c>
      <c r="H364" s="204">
        <v>43198545</v>
      </c>
      <c r="I364" s="25">
        <f t="shared" ref="I364" si="656">IFERROR(H364/H369,"-")</f>
        <v>0.17013591521180135</v>
      </c>
      <c r="J364" s="122">
        <v>428</v>
      </c>
      <c r="K364" s="25">
        <f t="shared" ref="K364" si="657">IFERROR(J364/J369,"-")</f>
        <v>0.42971887550200805</v>
      </c>
      <c r="L364" s="122">
        <f t="shared" si="596"/>
        <v>100931.17990654205</v>
      </c>
      <c r="M364" s="89">
        <f>IFERROR(J364/$R$64,0)</f>
        <v>4.6085926564014217E-2</v>
      </c>
      <c r="P364" s="42"/>
      <c r="Q364" s="42"/>
      <c r="R364" s="42"/>
    </row>
    <row r="365" spans="2:18" s="16" customFormat="1" ht="23.25" customHeight="1">
      <c r="B365" s="226"/>
      <c r="C365" s="286"/>
      <c r="D365" s="290"/>
      <c r="E365" s="114">
        <v>2</v>
      </c>
      <c r="F365" s="117" t="s">
        <v>231</v>
      </c>
      <c r="G365" s="29" t="s">
        <v>195</v>
      </c>
      <c r="H365" s="135">
        <v>36831973</v>
      </c>
      <c r="I365" s="26">
        <f t="shared" ref="I365" si="658">IFERROR(H365/H369,"-")</f>
        <v>0.14506140045715327</v>
      </c>
      <c r="J365" s="123">
        <v>682</v>
      </c>
      <c r="K365" s="26">
        <f t="shared" ref="K365" si="659">IFERROR(J365/J369,"-")</f>
        <v>0.68473895582329314</v>
      </c>
      <c r="L365" s="123">
        <f t="shared" si="596"/>
        <v>54005.825513196483</v>
      </c>
      <c r="M365" s="86">
        <f t="shared" ref="M365:M369" si="660">IFERROR(J365/$R$64,0)</f>
        <v>7.3435985786583391E-2</v>
      </c>
      <c r="P365" s="42"/>
      <c r="Q365" s="42"/>
      <c r="R365" s="42"/>
    </row>
    <row r="366" spans="2:18" s="16" customFormat="1" ht="23.25" customHeight="1">
      <c r="B366" s="226"/>
      <c r="C366" s="286"/>
      <c r="D366" s="290"/>
      <c r="E366" s="114">
        <v>3</v>
      </c>
      <c r="F366" s="117" t="s">
        <v>232</v>
      </c>
      <c r="G366" s="30" t="s">
        <v>197</v>
      </c>
      <c r="H366" s="135">
        <v>22119541</v>
      </c>
      <c r="I366" s="26">
        <f t="shared" ref="I366" si="661">IFERROR(H366/H369,"-")</f>
        <v>8.7117016374046008E-2</v>
      </c>
      <c r="J366" s="123">
        <v>582</v>
      </c>
      <c r="K366" s="26">
        <f t="shared" ref="K366" si="662">IFERROR(J366/J369,"-")</f>
        <v>0.58433734939759041</v>
      </c>
      <c r="L366" s="123">
        <f t="shared" si="596"/>
        <v>38006.084192439863</v>
      </c>
      <c r="M366" s="86">
        <f t="shared" si="660"/>
        <v>6.266824593517821E-2</v>
      </c>
      <c r="P366" s="42"/>
      <c r="Q366" s="42"/>
      <c r="R366" s="42"/>
    </row>
    <row r="367" spans="2:18" s="16" customFormat="1" ht="23.25" customHeight="1">
      <c r="B367" s="226"/>
      <c r="C367" s="286"/>
      <c r="D367" s="290"/>
      <c r="E367" s="114">
        <v>4</v>
      </c>
      <c r="F367" s="117" t="s">
        <v>233</v>
      </c>
      <c r="G367" s="30" t="s">
        <v>200</v>
      </c>
      <c r="H367" s="135">
        <v>20942305</v>
      </c>
      <c r="I367" s="26">
        <f t="shared" ref="I367" si="663">IFERROR(H367/H369,"-")</f>
        <v>8.2480514744644365E-2</v>
      </c>
      <c r="J367" s="123">
        <v>400</v>
      </c>
      <c r="K367" s="26">
        <f t="shared" ref="K367" si="664">IFERROR(J367/J369,"-")</f>
        <v>0.40160642570281124</v>
      </c>
      <c r="L367" s="123">
        <f t="shared" si="596"/>
        <v>52355.762499999997</v>
      </c>
      <c r="M367" s="86">
        <f t="shared" si="660"/>
        <v>4.3070959405620758E-2</v>
      </c>
      <c r="P367" s="42"/>
      <c r="Q367" s="42"/>
      <c r="R367" s="42"/>
    </row>
    <row r="368" spans="2:18" s="16" customFormat="1" ht="23.25" customHeight="1">
      <c r="B368" s="226"/>
      <c r="C368" s="286"/>
      <c r="D368" s="290"/>
      <c r="E368" s="115">
        <v>5</v>
      </c>
      <c r="F368" s="118" t="s">
        <v>243</v>
      </c>
      <c r="G368" s="31" t="s">
        <v>206</v>
      </c>
      <c r="H368" s="136">
        <v>16717150</v>
      </c>
      <c r="I368" s="41">
        <f t="shared" ref="I368" si="665">IFERROR(H368/H369,"-")</f>
        <v>6.583989379695461E-2</v>
      </c>
      <c r="J368" s="124">
        <v>152</v>
      </c>
      <c r="K368" s="41">
        <f t="shared" ref="K368" si="666">IFERROR(J368/J369,"-")</f>
        <v>0.15261044176706828</v>
      </c>
      <c r="L368" s="124">
        <f t="shared" si="596"/>
        <v>109981.25</v>
      </c>
      <c r="M368" s="87">
        <f t="shared" si="660"/>
        <v>1.6366964574135889E-2</v>
      </c>
      <c r="P368" s="42"/>
      <c r="Q368" s="42"/>
      <c r="R368" s="42"/>
    </row>
    <row r="369" spans="2:18" s="16" customFormat="1" ht="23.25" customHeight="1">
      <c r="B369" s="227"/>
      <c r="C369" s="287"/>
      <c r="D369" s="291"/>
      <c r="E369" s="126" t="s">
        <v>107</v>
      </c>
      <c r="F369" s="129"/>
      <c r="G369" s="132"/>
      <c r="H369" s="137">
        <v>253906090</v>
      </c>
      <c r="I369" s="27" t="s">
        <v>301</v>
      </c>
      <c r="J369" s="164">
        <v>996</v>
      </c>
      <c r="K369" s="27" t="s">
        <v>105</v>
      </c>
      <c r="L369" s="164">
        <f t="shared" si="596"/>
        <v>254925.79317269076</v>
      </c>
      <c r="M369" s="88">
        <f t="shared" si="660"/>
        <v>0.1072466889199957</v>
      </c>
      <c r="P369" s="42"/>
      <c r="Q369" s="42"/>
      <c r="R369" s="42"/>
    </row>
    <row r="370" spans="2:18" s="16" customFormat="1" ht="23.25" customHeight="1">
      <c r="B370" s="251">
        <v>62</v>
      </c>
      <c r="C370" s="285" t="s">
        <v>18</v>
      </c>
      <c r="D370" s="289">
        <f>VLOOKUP(C370,'市区町村別_在宅(医科)'!$C$7:$BO$80,65,0)</f>
        <v>13662</v>
      </c>
      <c r="E370" s="113">
        <v>1</v>
      </c>
      <c r="F370" s="116" t="s">
        <v>231</v>
      </c>
      <c r="G370" s="119" t="s">
        <v>195</v>
      </c>
      <c r="H370" s="204">
        <v>60257515</v>
      </c>
      <c r="I370" s="25">
        <f t="shared" ref="I370" si="667">IFERROR(H370/H375,"-")</f>
        <v>0.18410107400795644</v>
      </c>
      <c r="J370" s="122">
        <v>993</v>
      </c>
      <c r="K370" s="25">
        <f t="shared" ref="K370" si="668">IFERROR(J370/J375,"-")</f>
        <v>0.7113180515759312</v>
      </c>
      <c r="L370" s="122">
        <f t="shared" si="596"/>
        <v>60682.291037260824</v>
      </c>
      <c r="M370" s="89">
        <f>IFERROR(J370/$R$65,0)</f>
        <v>7.2683355292050944E-2</v>
      </c>
      <c r="P370" s="42"/>
      <c r="Q370" s="42"/>
      <c r="R370" s="42"/>
    </row>
    <row r="371" spans="2:18" s="16" customFormat="1" ht="23.25" customHeight="1">
      <c r="B371" s="226"/>
      <c r="C371" s="286"/>
      <c r="D371" s="290"/>
      <c r="E371" s="114">
        <v>2</v>
      </c>
      <c r="F371" s="117" t="s">
        <v>230</v>
      </c>
      <c r="G371" s="29" t="s">
        <v>196</v>
      </c>
      <c r="H371" s="135">
        <v>55701608</v>
      </c>
      <c r="I371" s="26">
        <f t="shared" ref="I371" si="669">IFERROR(H371/H375,"-")</f>
        <v>0.17018169197269717</v>
      </c>
      <c r="J371" s="123">
        <v>654</v>
      </c>
      <c r="K371" s="26">
        <f t="shared" ref="K371" si="670">IFERROR(J371/J375,"-")</f>
        <v>0.4684813753581662</v>
      </c>
      <c r="L371" s="123">
        <f t="shared" si="596"/>
        <v>85170.65443425077</v>
      </c>
      <c r="M371" s="86">
        <f t="shared" ref="M371:M375" si="671">IFERROR(J371/$R$65,0)</f>
        <v>4.787000439174352E-2</v>
      </c>
      <c r="P371" s="42"/>
      <c r="Q371" s="42"/>
      <c r="R371" s="42"/>
    </row>
    <row r="372" spans="2:18" s="16" customFormat="1" ht="23.25" customHeight="1">
      <c r="B372" s="226"/>
      <c r="C372" s="286"/>
      <c r="D372" s="290"/>
      <c r="E372" s="114">
        <v>3</v>
      </c>
      <c r="F372" s="117" t="s">
        <v>232</v>
      </c>
      <c r="G372" s="30" t="s">
        <v>197</v>
      </c>
      <c r="H372" s="135">
        <v>28422917</v>
      </c>
      <c r="I372" s="26">
        <f t="shared" ref="I372" si="672">IFERROR(H372/H375,"-")</f>
        <v>8.6838787595854283E-2</v>
      </c>
      <c r="J372" s="123">
        <v>834</v>
      </c>
      <c r="K372" s="26">
        <f t="shared" ref="K372" si="673">IFERROR(J372/J375,"-")</f>
        <v>0.59742120343839544</v>
      </c>
      <c r="L372" s="123">
        <f t="shared" si="596"/>
        <v>34080.236211031173</v>
      </c>
      <c r="M372" s="86">
        <f t="shared" si="671"/>
        <v>6.104523495827844E-2</v>
      </c>
      <c r="P372" s="42"/>
      <c r="Q372" s="42"/>
      <c r="R372" s="42"/>
    </row>
    <row r="373" spans="2:18" s="16" customFormat="1" ht="23.25" customHeight="1">
      <c r="B373" s="226"/>
      <c r="C373" s="286"/>
      <c r="D373" s="290"/>
      <c r="E373" s="114">
        <v>4</v>
      </c>
      <c r="F373" s="117" t="s">
        <v>233</v>
      </c>
      <c r="G373" s="30" t="s">
        <v>200</v>
      </c>
      <c r="H373" s="135">
        <v>25555590</v>
      </c>
      <c r="I373" s="26">
        <f t="shared" ref="I373" si="674">IFERROR(H373/H375,"-")</f>
        <v>7.8078420026232276E-2</v>
      </c>
      <c r="J373" s="123">
        <v>561</v>
      </c>
      <c r="K373" s="26">
        <f t="shared" ref="K373" si="675">IFERROR(J373/J375,"-")</f>
        <v>0.40186246418338106</v>
      </c>
      <c r="L373" s="123">
        <f t="shared" si="596"/>
        <v>45553.63636363636</v>
      </c>
      <c r="M373" s="86">
        <f t="shared" si="671"/>
        <v>4.1062801932367152E-2</v>
      </c>
      <c r="P373" s="42"/>
      <c r="Q373" s="42"/>
      <c r="R373" s="42"/>
    </row>
    <row r="374" spans="2:18" s="16" customFormat="1" ht="23.25" customHeight="1">
      <c r="B374" s="226"/>
      <c r="C374" s="286"/>
      <c r="D374" s="290"/>
      <c r="E374" s="115">
        <v>5</v>
      </c>
      <c r="F374" s="118" t="s">
        <v>234</v>
      </c>
      <c r="G374" s="31" t="s">
        <v>199</v>
      </c>
      <c r="H374" s="136">
        <v>20660537</v>
      </c>
      <c r="I374" s="41">
        <f t="shared" ref="I374" si="676">IFERROR(H374/H375,"-")</f>
        <v>6.312286610692662E-2</v>
      </c>
      <c r="J374" s="124">
        <v>501</v>
      </c>
      <c r="K374" s="41">
        <f t="shared" ref="K374" si="677">IFERROR(J374/J375,"-")</f>
        <v>0.35888252148997135</v>
      </c>
      <c r="L374" s="124">
        <f t="shared" si="596"/>
        <v>41238.596806387228</v>
      </c>
      <c r="M374" s="87">
        <f t="shared" si="671"/>
        <v>3.6671058410188848E-2</v>
      </c>
      <c r="P374" s="42"/>
      <c r="Q374" s="42"/>
      <c r="R374" s="42"/>
    </row>
    <row r="375" spans="2:18" s="16" customFormat="1" ht="23.25" customHeight="1">
      <c r="B375" s="227"/>
      <c r="C375" s="287"/>
      <c r="D375" s="291"/>
      <c r="E375" s="126" t="s">
        <v>107</v>
      </c>
      <c r="F375" s="129"/>
      <c r="G375" s="132"/>
      <c r="H375" s="137">
        <v>327306700</v>
      </c>
      <c r="I375" s="27" t="s">
        <v>301</v>
      </c>
      <c r="J375" s="164">
        <v>1396</v>
      </c>
      <c r="K375" s="27" t="s">
        <v>105</v>
      </c>
      <c r="L375" s="164">
        <f t="shared" si="596"/>
        <v>234460.38681948424</v>
      </c>
      <c r="M375" s="88">
        <f t="shared" si="671"/>
        <v>0.10218123261601522</v>
      </c>
      <c r="P375" s="42"/>
      <c r="Q375" s="42"/>
      <c r="R375" s="42"/>
    </row>
    <row r="376" spans="2:18" s="16" customFormat="1" ht="23.25" customHeight="1">
      <c r="B376" s="251">
        <v>63</v>
      </c>
      <c r="C376" s="285" t="s">
        <v>27</v>
      </c>
      <c r="D376" s="289">
        <f>VLOOKUP(C376,'市区町村別_在宅(医科)'!$C$7:$BO$80,65,0)</f>
        <v>9933</v>
      </c>
      <c r="E376" s="113">
        <v>1</v>
      </c>
      <c r="F376" s="116" t="s">
        <v>230</v>
      </c>
      <c r="G376" s="119" t="s">
        <v>196</v>
      </c>
      <c r="H376" s="204">
        <v>55077267</v>
      </c>
      <c r="I376" s="25">
        <f t="shared" ref="I376" si="678">IFERROR(H376/H381,"-")</f>
        <v>0.16872143609284992</v>
      </c>
      <c r="J376" s="122">
        <v>541</v>
      </c>
      <c r="K376" s="25">
        <f t="shared" ref="K376" si="679">IFERROR(J376/J381,"-")</f>
        <v>0.45120934111759797</v>
      </c>
      <c r="L376" s="122">
        <f t="shared" si="596"/>
        <v>101806.40850277264</v>
      </c>
      <c r="M376" s="89">
        <f>IFERROR(J376/$R$66,0)</f>
        <v>5.4464914930031208E-2</v>
      </c>
      <c r="P376" s="42"/>
      <c r="Q376" s="42"/>
      <c r="R376" s="42"/>
    </row>
    <row r="377" spans="2:18" s="16" customFormat="1" ht="23.25" customHeight="1">
      <c r="B377" s="226"/>
      <c r="C377" s="286"/>
      <c r="D377" s="290"/>
      <c r="E377" s="114">
        <v>2</v>
      </c>
      <c r="F377" s="117" t="s">
        <v>231</v>
      </c>
      <c r="G377" s="29" t="s">
        <v>195</v>
      </c>
      <c r="H377" s="135">
        <v>49328611</v>
      </c>
      <c r="I377" s="26">
        <f t="shared" ref="I377" si="680">IFERROR(H377/H381,"-")</f>
        <v>0.15111123956796102</v>
      </c>
      <c r="J377" s="123">
        <v>806</v>
      </c>
      <c r="K377" s="26">
        <f t="shared" ref="K377" si="681">IFERROR(J377/J381,"-")</f>
        <v>0.67222685571309426</v>
      </c>
      <c r="L377" s="123">
        <f t="shared" si="596"/>
        <v>61201.750620347397</v>
      </c>
      <c r="M377" s="86">
        <f t="shared" ref="M377:M381" si="682">IFERROR(J377/$R$66,0)</f>
        <v>8.1143662539011382E-2</v>
      </c>
      <c r="P377" s="42"/>
      <c r="Q377" s="42"/>
      <c r="R377" s="42"/>
    </row>
    <row r="378" spans="2:18" s="16" customFormat="1" ht="23.25" customHeight="1">
      <c r="B378" s="226"/>
      <c r="C378" s="286"/>
      <c r="D378" s="290"/>
      <c r="E378" s="114">
        <v>3</v>
      </c>
      <c r="F378" s="117" t="s">
        <v>232</v>
      </c>
      <c r="G378" s="30" t="s">
        <v>197</v>
      </c>
      <c r="H378" s="135">
        <v>31517408</v>
      </c>
      <c r="I378" s="26">
        <f t="shared" ref="I378" si="683">IFERROR(H378/H381,"-")</f>
        <v>9.6549132325034884E-2</v>
      </c>
      <c r="J378" s="123">
        <v>675</v>
      </c>
      <c r="K378" s="26">
        <f t="shared" ref="K378" si="684">IFERROR(J378/J381,"-")</f>
        <v>0.56296914095079231</v>
      </c>
      <c r="L378" s="123">
        <f t="shared" si="596"/>
        <v>46692.456296296295</v>
      </c>
      <c r="M378" s="86">
        <f t="shared" si="682"/>
        <v>6.7955300513440051E-2</v>
      </c>
      <c r="P378" s="42"/>
      <c r="Q378" s="42"/>
      <c r="R378" s="42"/>
    </row>
    <row r="379" spans="2:18" s="16" customFormat="1" ht="23.25" customHeight="1">
      <c r="B379" s="226"/>
      <c r="C379" s="286"/>
      <c r="D379" s="290"/>
      <c r="E379" s="114">
        <v>4</v>
      </c>
      <c r="F379" s="117" t="s">
        <v>234</v>
      </c>
      <c r="G379" s="30" t="s">
        <v>199</v>
      </c>
      <c r="H379" s="135">
        <v>23474760</v>
      </c>
      <c r="I379" s="26">
        <f t="shared" ref="I379" si="685">IFERROR(H379/H381,"-")</f>
        <v>7.191161498872102E-2</v>
      </c>
      <c r="J379" s="123">
        <v>424</v>
      </c>
      <c r="K379" s="26">
        <f t="shared" ref="K379" si="686">IFERROR(J379/J381,"-")</f>
        <v>0.35362802335279397</v>
      </c>
      <c r="L379" s="123">
        <f t="shared" si="596"/>
        <v>55365</v>
      </c>
      <c r="M379" s="86">
        <f t="shared" si="682"/>
        <v>4.2685996174368267E-2</v>
      </c>
      <c r="P379" s="42"/>
      <c r="Q379" s="42"/>
      <c r="R379" s="42"/>
    </row>
    <row r="380" spans="2:18" s="16" customFormat="1" ht="23.25" customHeight="1">
      <c r="B380" s="226"/>
      <c r="C380" s="286"/>
      <c r="D380" s="290"/>
      <c r="E380" s="115">
        <v>5</v>
      </c>
      <c r="F380" s="118" t="s">
        <v>233</v>
      </c>
      <c r="G380" s="31" t="s">
        <v>200</v>
      </c>
      <c r="H380" s="136">
        <v>20619342</v>
      </c>
      <c r="I380" s="41">
        <f t="shared" ref="I380" si="687">IFERROR(H380/H381,"-")</f>
        <v>6.3164444843089543E-2</v>
      </c>
      <c r="J380" s="124">
        <v>413</v>
      </c>
      <c r="K380" s="41">
        <f t="shared" ref="K380" si="688">IFERROR(J380/J381,"-")</f>
        <v>0.34445371142618847</v>
      </c>
      <c r="L380" s="124">
        <f t="shared" si="596"/>
        <v>49925.767554479418</v>
      </c>
      <c r="M380" s="87">
        <f t="shared" si="682"/>
        <v>4.1578576462297394E-2</v>
      </c>
      <c r="P380" s="42"/>
      <c r="Q380" s="42"/>
      <c r="R380" s="42"/>
    </row>
    <row r="381" spans="2:18" s="16" customFormat="1" ht="23.25" customHeight="1">
      <c r="B381" s="227"/>
      <c r="C381" s="287"/>
      <c r="D381" s="291"/>
      <c r="E381" s="126" t="s">
        <v>107</v>
      </c>
      <c r="F381" s="129"/>
      <c r="G381" s="132"/>
      <c r="H381" s="137">
        <v>326439060</v>
      </c>
      <c r="I381" s="27" t="s">
        <v>301</v>
      </c>
      <c r="J381" s="164">
        <v>1199</v>
      </c>
      <c r="K381" s="27" t="s">
        <v>105</v>
      </c>
      <c r="L381" s="164">
        <f t="shared" si="596"/>
        <v>272259.43286071724</v>
      </c>
      <c r="M381" s="88">
        <f t="shared" si="682"/>
        <v>0.12070874861572536</v>
      </c>
      <c r="P381" s="42"/>
      <c r="Q381" s="42"/>
      <c r="R381" s="42"/>
    </row>
    <row r="382" spans="2:18" s="16" customFormat="1" ht="23.25" customHeight="1">
      <c r="B382" s="251">
        <v>64</v>
      </c>
      <c r="C382" s="285" t="s">
        <v>46</v>
      </c>
      <c r="D382" s="289">
        <f>VLOOKUP(C382,'市区町村別_在宅(医科)'!$C$7:$BO$80,65,0)</f>
        <v>10465</v>
      </c>
      <c r="E382" s="113">
        <v>1</v>
      </c>
      <c r="F382" s="116" t="s">
        <v>231</v>
      </c>
      <c r="G382" s="119" t="s">
        <v>195</v>
      </c>
      <c r="H382" s="204">
        <v>43897161</v>
      </c>
      <c r="I382" s="25">
        <f t="shared" ref="I382" si="689">IFERROR(H382/H387,"-")</f>
        <v>0.14974407457805428</v>
      </c>
      <c r="J382" s="122">
        <v>722</v>
      </c>
      <c r="K382" s="25">
        <f t="shared" ref="K382" si="690">IFERROR(J382/J387,"-")</f>
        <v>0.69223394055608822</v>
      </c>
      <c r="L382" s="122">
        <f t="shared" si="596"/>
        <v>60799.391966759002</v>
      </c>
      <c r="M382" s="89">
        <f>IFERROR(J382/$R$67,0)</f>
        <v>6.8991877687529859E-2</v>
      </c>
      <c r="P382" s="42"/>
      <c r="Q382" s="42"/>
      <c r="R382" s="42"/>
    </row>
    <row r="383" spans="2:18" s="16" customFormat="1" ht="23.25" customHeight="1">
      <c r="B383" s="226"/>
      <c r="C383" s="286"/>
      <c r="D383" s="290"/>
      <c r="E383" s="114">
        <v>2</v>
      </c>
      <c r="F383" s="117" t="s">
        <v>230</v>
      </c>
      <c r="G383" s="29" t="s">
        <v>196</v>
      </c>
      <c r="H383" s="135">
        <v>38416060</v>
      </c>
      <c r="I383" s="26">
        <f t="shared" ref="I383" si="691">IFERROR(H383/H387,"-")</f>
        <v>0.13104668326124799</v>
      </c>
      <c r="J383" s="123">
        <v>492</v>
      </c>
      <c r="K383" s="26">
        <f t="shared" ref="K383" si="692">IFERROR(J383/J387,"-")</f>
        <v>0.47171620325982744</v>
      </c>
      <c r="L383" s="123">
        <f t="shared" si="596"/>
        <v>78081.422764227638</v>
      </c>
      <c r="M383" s="86">
        <f t="shared" ref="M383:M387" si="693">IFERROR(J383/$R$67,0)</f>
        <v>4.7013855709507883E-2</v>
      </c>
      <c r="P383" s="42"/>
      <c r="Q383" s="42"/>
      <c r="R383" s="42"/>
    </row>
    <row r="384" spans="2:18" s="16" customFormat="1" ht="23.25" customHeight="1">
      <c r="B384" s="226"/>
      <c r="C384" s="286"/>
      <c r="D384" s="290"/>
      <c r="E384" s="114">
        <v>3</v>
      </c>
      <c r="F384" s="117" t="s">
        <v>240</v>
      </c>
      <c r="G384" s="30" t="s">
        <v>241</v>
      </c>
      <c r="H384" s="135">
        <v>21721584</v>
      </c>
      <c r="I384" s="26">
        <f t="shared" ref="I384" si="694">IFERROR(H384/H387,"-")</f>
        <v>7.409769607764545E-2</v>
      </c>
      <c r="J384" s="123">
        <v>111</v>
      </c>
      <c r="K384" s="26">
        <f t="shared" ref="K384" si="695">IFERROR(J384/J387,"-")</f>
        <v>0.10642377756471716</v>
      </c>
      <c r="L384" s="123">
        <f t="shared" si="596"/>
        <v>195689.94594594595</v>
      </c>
      <c r="M384" s="86">
        <f t="shared" si="693"/>
        <v>1.0606784519827998E-2</v>
      </c>
      <c r="P384" s="42"/>
      <c r="Q384" s="42"/>
      <c r="R384" s="42"/>
    </row>
    <row r="385" spans="2:18" s="16" customFormat="1" ht="23.25" customHeight="1">
      <c r="B385" s="226"/>
      <c r="C385" s="286"/>
      <c r="D385" s="290"/>
      <c r="E385" s="114">
        <v>4</v>
      </c>
      <c r="F385" s="117" t="s">
        <v>232</v>
      </c>
      <c r="G385" s="30" t="s">
        <v>197</v>
      </c>
      <c r="H385" s="135">
        <v>19959205</v>
      </c>
      <c r="I385" s="26">
        <f t="shared" ref="I385" si="696">IFERROR(H385/H387,"-")</f>
        <v>6.8085785366362853E-2</v>
      </c>
      <c r="J385" s="123">
        <v>610</v>
      </c>
      <c r="K385" s="26">
        <f t="shared" ref="K385" si="697">IFERROR(J385/J387,"-")</f>
        <v>0.58485139022051769</v>
      </c>
      <c r="L385" s="123">
        <f t="shared" si="596"/>
        <v>32720.008196721312</v>
      </c>
      <c r="M385" s="86">
        <f t="shared" si="693"/>
        <v>5.8289536550406112E-2</v>
      </c>
      <c r="P385" s="42"/>
      <c r="Q385" s="42"/>
      <c r="R385" s="42"/>
    </row>
    <row r="386" spans="2:18" s="16" customFormat="1" ht="23.25" customHeight="1">
      <c r="B386" s="226"/>
      <c r="C386" s="286"/>
      <c r="D386" s="290"/>
      <c r="E386" s="115">
        <v>5</v>
      </c>
      <c r="F386" s="118" t="s">
        <v>234</v>
      </c>
      <c r="G386" s="31" t="s">
        <v>199</v>
      </c>
      <c r="H386" s="136">
        <v>18999468</v>
      </c>
      <c r="I386" s="41">
        <f t="shared" ref="I386" si="698">IFERROR(H386/H387,"-")</f>
        <v>6.4811885058702445E-2</v>
      </c>
      <c r="J386" s="124">
        <v>372</v>
      </c>
      <c r="K386" s="41">
        <f t="shared" ref="K386" si="699">IFERROR(J386/J387,"-")</f>
        <v>0.35666347075743049</v>
      </c>
      <c r="L386" s="124">
        <f t="shared" si="596"/>
        <v>51073.838709677417</v>
      </c>
      <c r="M386" s="87">
        <f t="shared" si="693"/>
        <v>3.5547061634018155E-2</v>
      </c>
      <c r="P386" s="42"/>
      <c r="Q386" s="42"/>
      <c r="R386" s="42"/>
    </row>
    <row r="387" spans="2:18" s="16" customFormat="1" ht="23.25" customHeight="1">
      <c r="B387" s="227"/>
      <c r="C387" s="287"/>
      <c r="D387" s="291"/>
      <c r="E387" s="126" t="s">
        <v>107</v>
      </c>
      <c r="F387" s="129"/>
      <c r="G387" s="132"/>
      <c r="H387" s="137">
        <v>293147900</v>
      </c>
      <c r="I387" s="27" t="s">
        <v>301</v>
      </c>
      <c r="J387" s="164">
        <v>1043</v>
      </c>
      <c r="K387" s="27" t="s">
        <v>105</v>
      </c>
      <c r="L387" s="164">
        <f t="shared" si="596"/>
        <v>281062.2243528284</v>
      </c>
      <c r="M387" s="88">
        <f t="shared" si="693"/>
        <v>9.9665551839464878E-2</v>
      </c>
      <c r="P387" s="42"/>
      <c r="Q387" s="42"/>
      <c r="R387" s="42"/>
    </row>
    <row r="388" spans="2:18" s="16" customFormat="1" ht="23.25" customHeight="1">
      <c r="B388" s="251">
        <v>65</v>
      </c>
      <c r="C388" s="285" t="s">
        <v>11</v>
      </c>
      <c r="D388" s="289">
        <f>VLOOKUP(C388,'市区町村別_在宅(医科)'!$C$7:$BO$80,65,0)</f>
        <v>5213</v>
      </c>
      <c r="E388" s="113">
        <v>1</v>
      </c>
      <c r="F388" s="116" t="s">
        <v>231</v>
      </c>
      <c r="G388" s="119" t="s">
        <v>195</v>
      </c>
      <c r="H388" s="204">
        <v>20437731</v>
      </c>
      <c r="I388" s="25">
        <f t="shared" ref="I388" si="700">IFERROR(H388/H393,"-")</f>
        <v>0.17856982715597203</v>
      </c>
      <c r="J388" s="122">
        <v>323</v>
      </c>
      <c r="K388" s="25">
        <f t="shared" ref="K388" si="701">IFERROR(J388/J393,"-")</f>
        <v>0.70989010989010992</v>
      </c>
      <c r="L388" s="122">
        <f t="shared" si="596"/>
        <v>63274.70897832817</v>
      </c>
      <c r="M388" s="89">
        <f>IFERROR(J388/$R$68,0)</f>
        <v>6.1960483406867446E-2</v>
      </c>
      <c r="P388" s="42"/>
      <c r="Q388" s="42"/>
      <c r="R388" s="42"/>
    </row>
    <row r="389" spans="2:18" s="16" customFormat="1" ht="23.25" customHeight="1">
      <c r="B389" s="226"/>
      <c r="C389" s="286"/>
      <c r="D389" s="290"/>
      <c r="E389" s="114">
        <v>2</v>
      </c>
      <c r="F389" s="117" t="s">
        <v>230</v>
      </c>
      <c r="G389" s="29" t="s">
        <v>196</v>
      </c>
      <c r="H389" s="135">
        <v>18364201</v>
      </c>
      <c r="I389" s="26">
        <f t="shared" ref="I389" si="702">IFERROR(H389/H393,"-")</f>
        <v>0.16045285058441802</v>
      </c>
      <c r="J389" s="123">
        <v>227</v>
      </c>
      <c r="K389" s="26">
        <f t="shared" ref="K389" si="703">IFERROR(J389/J393,"-")</f>
        <v>0.49890109890109891</v>
      </c>
      <c r="L389" s="123">
        <f t="shared" si="596"/>
        <v>80899.563876651984</v>
      </c>
      <c r="M389" s="86">
        <f t="shared" ref="M389:M393" si="704">IFERROR(J389/$R$68,0)</f>
        <v>4.3544983694609629E-2</v>
      </c>
      <c r="P389" s="42"/>
      <c r="Q389" s="42"/>
      <c r="R389" s="42"/>
    </row>
    <row r="390" spans="2:18" s="16" customFormat="1" ht="23.25" customHeight="1">
      <c r="B390" s="226"/>
      <c r="C390" s="286"/>
      <c r="D390" s="290"/>
      <c r="E390" s="114">
        <v>3</v>
      </c>
      <c r="F390" s="117" t="s">
        <v>232</v>
      </c>
      <c r="G390" s="30" t="s">
        <v>197</v>
      </c>
      <c r="H390" s="135">
        <v>9662318</v>
      </c>
      <c r="I390" s="26">
        <f t="shared" ref="I390" si="705">IFERROR(H390/H393,"-")</f>
        <v>8.4422211799638491E-2</v>
      </c>
      <c r="J390" s="123">
        <v>259</v>
      </c>
      <c r="K390" s="26">
        <f t="shared" ref="K390" si="706">IFERROR(J390/J393,"-")</f>
        <v>0.56923076923076921</v>
      </c>
      <c r="L390" s="123">
        <f t="shared" si="596"/>
        <v>37306.247104247101</v>
      </c>
      <c r="M390" s="86">
        <f t="shared" si="704"/>
        <v>4.9683483598695566E-2</v>
      </c>
      <c r="P390" s="42"/>
      <c r="Q390" s="42"/>
      <c r="R390" s="42"/>
    </row>
    <row r="391" spans="2:18" s="16" customFormat="1" ht="23.25" customHeight="1">
      <c r="B391" s="226"/>
      <c r="C391" s="286"/>
      <c r="D391" s="290"/>
      <c r="E391" s="114">
        <v>4</v>
      </c>
      <c r="F391" s="117" t="s">
        <v>243</v>
      </c>
      <c r="G391" s="30" t="s">
        <v>206</v>
      </c>
      <c r="H391" s="135">
        <v>8676469</v>
      </c>
      <c r="I391" s="26">
        <f t="shared" ref="I391" si="707">IFERROR(H391/H393,"-")</f>
        <v>7.5808589987516203E-2</v>
      </c>
      <c r="J391" s="123">
        <v>74</v>
      </c>
      <c r="K391" s="26">
        <f t="shared" ref="K391" si="708">IFERROR(J391/J393,"-")</f>
        <v>0.16263736263736264</v>
      </c>
      <c r="L391" s="123">
        <f t="shared" si="596"/>
        <v>117249.58108108108</v>
      </c>
      <c r="M391" s="86">
        <f t="shared" si="704"/>
        <v>1.4195281028198734E-2</v>
      </c>
      <c r="P391" s="42"/>
      <c r="Q391" s="42"/>
      <c r="R391" s="42"/>
    </row>
    <row r="392" spans="2:18" s="16" customFormat="1" ht="23.25" customHeight="1">
      <c r="B392" s="226"/>
      <c r="C392" s="286"/>
      <c r="D392" s="290"/>
      <c r="E392" s="115">
        <v>5</v>
      </c>
      <c r="F392" s="118" t="s">
        <v>233</v>
      </c>
      <c r="G392" s="31" t="s">
        <v>200</v>
      </c>
      <c r="H392" s="136">
        <v>8446478</v>
      </c>
      <c r="I392" s="41">
        <f t="shared" ref="I392" si="709">IFERROR(H392/H393,"-")</f>
        <v>7.3799098174680944E-2</v>
      </c>
      <c r="J392" s="124">
        <v>176</v>
      </c>
      <c r="K392" s="41">
        <f t="shared" ref="K392" si="710">IFERROR(J392/J393,"-")</f>
        <v>0.38681318681318683</v>
      </c>
      <c r="L392" s="124">
        <f t="shared" si="596"/>
        <v>47991.352272727272</v>
      </c>
      <c r="M392" s="87">
        <f t="shared" si="704"/>
        <v>3.3761749472472666E-2</v>
      </c>
      <c r="P392" s="42"/>
      <c r="Q392" s="42"/>
      <c r="R392" s="42"/>
    </row>
    <row r="393" spans="2:18" s="16" customFormat="1" ht="23.25" customHeight="1">
      <c r="B393" s="227"/>
      <c r="C393" s="287"/>
      <c r="D393" s="291"/>
      <c r="E393" s="126" t="s">
        <v>107</v>
      </c>
      <c r="F393" s="129"/>
      <c r="G393" s="132"/>
      <c r="H393" s="137">
        <v>114452320</v>
      </c>
      <c r="I393" s="27" t="s">
        <v>301</v>
      </c>
      <c r="J393" s="164">
        <v>455</v>
      </c>
      <c r="K393" s="27" t="s">
        <v>105</v>
      </c>
      <c r="L393" s="164">
        <f t="shared" si="596"/>
        <v>251543.56043956045</v>
      </c>
      <c r="M393" s="88">
        <f t="shared" si="704"/>
        <v>8.7281795511221949E-2</v>
      </c>
      <c r="P393" s="42"/>
      <c r="Q393" s="42"/>
      <c r="R393" s="42"/>
    </row>
    <row r="394" spans="2:18" s="16" customFormat="1" ht="23.25" customHeight="1">
      <c r="B394" s="251">
        <v>66</v>
      </c>
      <c r="C394" s="285" t="s">
        <v>6</v>
      </c>
      <c r="D394" s="289">
        <f>VLOOKUP(C394,'市区町村別_在宅(医科)'!$C$7:$BO$80,65,0)</f>
        <v>5354</v>
      </c>
      <c r="E394" s="113">
        <v>1</v>
      </c>
      <c r="F394" s="116" t="s">
        <v>231</v>
      </c>
      <c r="G394" s="119" t="s">
        <v>195</v>
      </c>
      <c r="H394" s="204">
        <v>22303075</v>
      </c>
      <c r="I394" s="25">
        <f t="shared" ref="I394" si="711">IFERROR(H394/H399,"-")</f>
        <v>0.17289807218871417</v>
      </c>
      <c r="J394" s="122">
        <v>379</v>
      </c>
      <c r="K394" s="25">
        <f t="shared" ref="K394" si="712">IFERROR(J394/J399,"-")</f>
        <v>0.67317939609236233</v>
      </c>
      <c r="L394" s="122">
        <f t="shared" ref="L394:L444" si="713">IFERROR(H394/J394,"-")</f>
        <v>58847.163588390504</v>
      </c>
      <c r="M394" s="89">
        <f>IFERROR(J394/$R$69,0)</f>
        <v>7.0788195741501678E-2</v>
      </c>
      <c r="P394" s="42"/>
      <c r="Q394" s="42"/>
      <c r="R394" s="42"/>
    </row>
    <row r="395" spans="2:18" s="16" customFormat="1" ht="23.25" customHeight="1">
      <c r="B395" s="226"/>
      <c r="C395" s="286"/>
      <c r="D395" s="290"/>
      <c r="E395" s="114">
        <v>2</v>
      </c>
      <c r="F395" s="117" t="s">
        <v>230</v>
      </c>
      <c r="G395" s="29" t="s">
        <v>196</v>
      </c>
      <c r="H395" s="135">
        <v>19263708</v>
      </c>
      <c r="I395" s="26">
        <f t="shared" ref="I395" si="714">IFERROR(H395/H399,"-")</f>
        <v>0.14933626759567059</v>
      </c>
      <c r="J395" s="123">
        <v>250</v>
      </c>
      <c r="K395" s="26">
        <f t="shared" ref="K395" si="715">IFERROR(J395/J399,"-")</f>
        <v>0.44404973357015987</v>
      </c>
      <c r="L395" s="123">
        <f t="shared" si="713"/>
        <v>77054.831999999995</v>
      </c>
      <c r="M395" s="86">
        <f t="shared" ref="M395:M399" si="716">IFERROR(J395/$R$69,0)</f>
        <v>4.6694060515502428E-2</v>
      </c>
      <c r="P395" s="42"/>
      <c r="Q395" s="42"/>
      <c r="R395" s="42"/>
    </row>
    <row r="396" spans="2:18" s="16" customFormat="1" ht="23.25" customHeight="1">
      <c r="B396" s="226"/>
      <c r="C396" s="286"/>
      <c r="D396" s="290"/>
      <c r="E396" s="114">
        <v>3</v>
      </c>
      <c r="F396" s="117" t="s">
        <v>232</v>
      </c>
      <c r="G396" s="30" t="s">
        <v>197</v>
      </c>
      <c r="H396" s="135">
        <v>12879919</v>
      </c>
      <c r="I396" s="26">
        <f t="shared" ref="I396" si="717">IFERROR(H396/H399,"-")</f>
        <v>9.9847808656285786E-2</v>
      </c>
      <c r="J396" s="123">
        <v>323</v>
      </c>
      <c r="K396" s="26">
        <f t="shared" ref="K396" si="718">IFERROR(J396/J399,"-")</f>
        <v>0.57371225577264651</v>
      </c>
      <c r="L396" s="123">
        <f t="shared" si="713"/>
        <v>39875.910216718265</v>
      </c>
      <c r="M396" s="86">
        <f t="shared" si="716"/>
        <v>6.0328726186029136E-2</v>
      </c>
      <c r="P396" s="42"/>
      <c r="Q396" s="42"/>
      <c r="R396" s="42"/>
    </row>
    <row r="397" spans="2:18" s="16" customFormat="1" ht="23.25" customHeight="1">
      <c r="B397" s="226"/>
      <c r="C397" s="286"/>
      <c r="D397" s="290"/>
      <c r="E397" s="114">
        <v>4</v>
      </c>
      <c r="F397" s="117" t="s">
        <v>234</v>
      </c>
      <c r="G397" s="30" t="s">
        <v>199</v>
      </c>
      <c r="H397" s="135">
        <v>10459957</v>
      </c>
      <c r="I397" s="26">
        <f t="shared" ref="I397" si="719">IFERROR(H397/H399,"-")</f>
        <v>8.1087760341425841E-2</v>
      </c>
      <c r="J397" s="123">
        <v>214</v>
      </c>
      <c r="K397" s="26">
        <f t="shared" ref="K397" si="720">IFERROR(J397/J399,"-")</f>
        <v>0.38010657193605685</v>
      </c>
      <c r="L397" s="123">
        <f t="shared" si="713"/>
        <v>48878.303738317758</v>
      </c>
      <c r="M397" s="86">
        <f t="shared" si="716"/>
        <v>3.9970115801270079E-2</v>
      </c>
      <c r="P397" s="42"/>
      <c r="Q397" s="42"/>
      <c r="R397" s="42"/>
    </row>
    <row r="398" spans="2:18" s="16" customFormat="1" ht="23.25" customHeight="1">
      <c r="B398" s="226"/>
      <c r="C398" s="286"/>
      <c r="D398" s="290"/>
      <c r="E398" s="115">
        <v>5</v>
      </c>
      <c r="F398" s="118" t="s">
        <v>236</v>
      </c>
      <c r="G398" s="31" t="s">
        <v>237</v>
      </c>
      <c r="H398" s="136">
        <v>8708062</v>
      </c>
      <c r="I398" s="41">
        <f t="shared" ref="I398" si="721">IFERROR(H398/H399,"-")</f>
        <v>6.7506706241170722E-2</v>
      </c>
      <c r="J398" s="124">
        <v>124</v>
      </c>
      <c r="K398" s="41">
        <f t="shared" ref="K398" si="722">IFERROR(J398/J399,"-")</f>
        <v>0.2202486678507993</v>
      </c>
      <c r="L398" s="124">
        <f t="shared" si="713"/>
        <v>70226.306451612909</v>
      </c>
      <c r="M398" s="87">
        <f t="shared" si="716"/>
        <v>2.3160254015689205E-2</v>
      </c>
      <c r="P398" s="42"/>
      <c r="Q398" s="42"/>
      <c r="R398" s="42"/>
    </row>
    <row r="399" spans="2:18" s="16" customFormat="1" ht="23.25" customHeight="1">
      <c r="B399" s="227"/>
      <c r="C399" s="287"/>
      <c r="D399" s="291"/>
      <c r="E399" s="126" t="s">
        <v>107</v>
      </c>
      <c r="F399" s="129"/>
      <c r="G399" s="132"/>
      <c r="H399" s="137">
        <v>128995510</v>
      </c>
      <c r="I399" s="27" t="s">
        <v>301</v>
      </c>
      <c r="J399" s="164">
        <v>563</v>
      </c>
      <c r="K399" s="27" t="s">
        <v>105</v>
      </c>
      <c r="L399" s="164">
        <f t="shared" si="713"/>
        <v>229121.68738898757</v>
      </c>
      <c r="M399" s="88">
        <f t="shared" si="716"/>
        <v>0.10515502428091147</v>
      </c>
      <c r="P399" s="42"/>
      <c r="Q399" s="42"/>
      <c r="R399" s="42"/>
    </row>
    <row r="400" spans="2:18" s="16" customFormat="1" ht="23.25" customHeight="1">
      <c r="B400" s="251">
        <v>67</v>
      </c>
      <c r="C400" s="285" t="s">
        <v>7</v>
      </c>
      <c r="D400" s="289">
        <f>VLOOKUP(C400,'市区町村別_在宅(医科)'!$C$7:$BO$80,65,0)</f>
        <v>2281</v>
      </c>
      <c r="E400" s="113">
        <v>1</v>
      </c>
      <c r="F400" s="116" t="s">
        <v>231</v>
      </c>
      <c r="G400" s="119" t="s">
        <v>195</v>
      </c>
      <c r="H400" s="204">
        <v>6642310</v>
      </c>
      <c r="I400" s="25">
        <f t="shared" ref="I400" si="723">IFERROR(H400/H405,"-")</f>
        <v>0.16744912665566358</v>
      </c>
      <c r="J400" s="122">
        <v>120</v>
      </c>
      <c r="K400" s="25">
        <f t="shared" ref="K400" si="724">IFERROR(J400/J405,"-")</f>
        <v>0.66298342541436461</v>
      </c>
      <c r="L400" s="122">
        <f t="shared" si="713"/>
        <v>55352.583333333336</v>
      </c>
      <c r="M400" s="89">
        <f>IFERROR(J400/$R$70,0)</f>
        <v>5.26085050416484E-2</v>
      </c>
      <c r="P400" s="42"/>
      <c r="Q400" s="42"/>
      <c r="R400" s="42"/>
    </row>
    <row r="401" spans="2:18" s="16" customFormat="1" ht="23.25" customHeight="1">
      <c r="B401" s="226"/>
      <c r="C401" s="286"/>
      <c r="D401" s="290"/>
      <c r="E401" s="114">
        <v>2</v>
      </c>
      <c r="F401" s="117" t="s">
        <v>230</v>
      </c>
      <c r="G401" s="29" t="s">
        <v>196</v>
      </c>
      <c r="H401" s="135">
        <v>6031584</v>
      </c>
      <c r="I401" s="26">
        <f t="shared" ref="I401" si="725">IFERROR(H401/H405,"-")</f>
        <v>0.15205304677894799</v>
      </c>
      <c r="J401" s="123">
        <v>84</v>
      </c>
      <c r="K401" s="26">
        <f t="shared" ref="K401" si="726">IFERROR(J401/J405,"-")</f>
        <v>0.46408839779005523</v>
      </c>
      <c r="L401" s="123">
        <f t="shared" si="713"/>
        <v>71804.571428571435</v>
      </c>
      <c r="M401" s="86">
        <f t="shared" ref="M401:M405" si="727">IFERROR(J401/$R$70,0)</f>
        <v>3.6825953529153882E-2</v>
      </c>
      <c r="P401" s="42"/>
      <c r="Q401" s="42"/>
      <c r="R401" s="42"/>
    </row>
    <row r="402" spans="2:18" s="16" customFormat="1" ht="23.25" customHeight="1">
      <c r="B402" s="226"/>
      <c r="C402" s="286"/>
      <c r="D402" s="290"/>
      <c r="E402" s="114">
        <v>3</v>
      </c>
      <c r="F402" s="117" t="s">
        <v>233</v>
      </c>
      <c r="G402" s="30" t="s">
        <v>200</v>
      </c>
      <c r="H402" s="135">
        <v>3408328</v>
      </c>
      <c r="I402" s="26">
        <f t="shared" ref="I402" si="728">IFERROR(H402/H405,"-")</f>
        <v>8.5922148613365612E-2</v>
      </c>
      <c r="J402" s="123">
        <v>55</v>
      </c>
      <c r="K402" s="26">
        <f t="shared" ref="K402" si="729">IFERROR(J402/J405,"-")</f>
        <v>0.30386740331491713</v>
      </c>
      <c r="L402" s="123">
        <f t="shared" si="713"/>
        <v>61969.599999999999</v>
      </c>
      <c r="M402" s="86">
        <f t="shared" si="727"/>
        <v>2.4112231477422183E-2</v>
      </c>
      <c r="P402" s="42"/>
      <c r="Q402" s="42"/>
      <c r="R402" s="42"/>
    </row>
    <row r="403" spans="2:18" s="16" customFormat="1" ht="23.25" customHeight="1">
      <c r="B403" s="226"/>
      <c r="C403" s="286"/>
      <c r="D403" s="290"/>
      <c r="E403" s="114">
        <v>4</v>
      </c>
      <c r="F403" s="117" t="s">
        <v>244</v>
      </c>
      <c r="G403" s="30" t="s">
        <v>207</v>
      </c>
      <c r="H403" s="135">
        <v>3349076</v>
      </c>
      <c r="I403" s="26">
        <f t="shared" ref="I403" si="730">IFERROR(H403/H405,"-")</f>
        <v>8.4428436990059655E-2</v>
      </c>
      <c r="J403" s="123">
        <v>8</v>
      </c>
      <c r="K403" s="26">
        <f t="shared" ref="K403" si="731">IFERROR(J403/J405,"-")</f>
        <v>4.4198895027624308E-2</v>
      </c>
      <c r="L403" s="123">
        <f t="shared" si="713"/>
        <v>418634.5</v>
      </c>
      <c r="M403" s="86">
        <f t="shared" si="727"/>
        <v>3.5072336694432268E-3</v>
      </c>
      <c r="P403" s="42"/>
      <c r="Q403" s="42"/>
      <c r="R403" s="42"/>
    </row>
    <row r="404" spans="2:18" s="16" customFormat="1" ht="23.25" customHeight="1">
      <c r="B404" s="226"/>
      <c r="C404" s="286"/>
      <c r="D404" s="290"/>
      <c r="E404" s="115">
        <v>5</v>
      </c>
      <c r="F404" s="118" t="s">
        <v>238</v>
      </c>
      <c r="G404" s="31" t="s">
        <v>198</v>
      </c>
      <c r="H404" s="136">
        <v>2903230</v>
      </c>
      <c r="I404" s="41">
        <f t="shared" ref="I404" si="732">IFERROR(H404/H405,"-")</f>
        <v>7.3188894824318979E-2</v>
      </c>
      <c r="J404" s="124">
        <v>34</v>
      </c>
      <c r="K404" s="41">
        <f t="shared" ref="K404" si="733">IFERROR(J404/J405,"-")</f>
        <v>0.18784530386740331</v>
      </c>
      <c r="L404" s="124">
        <f t="shared" si="713"/>
        <v>85389.117647058825</v>
      </c>
      <c r="M404" s="87">
        <f t="shared" si="727"/>
        <v>1.4905743095133712E-2</v>
      </c>
      <c r="P404" s="42"/>
      <c r="Q404" s="42"/>
      <c r="R404" s="42"/>
    </row>
    <row r="405" spans="2:18" s="16" customFormat="1" ht="23.25" customHeight="1">
      <c r="B405" s="227"/>
      <c r="C405" s="287"/>
      <c r="D405" s="291"/>
      <c r="E405" s="126" t="s">
        <v>107</v>
      </c>
      <c r="F405" s="129"/>
      <c r="G405" s="132"/>
      <c r="H405" s="137">
        <v>39667630</v>
      </c>
      <c r="I405" s="27" t="s">
        <v>301</v>
      </c>
      <c r="J405" s="164">
        <v>181</v>
      </c>
      <c r="K405" s="27" t="s">
        <v>105</v>
      </c>
      <c r="L405" s="164">
        <f t="shared" si="713"/>
        <v>219158.1767955801</v>
      </c>
      <c r="M405" s="88">
        <f t="shared" si="727"/>
        <v>7.9351161771153006E-2</v>
      </c>
      <c r="P405" s="42"/>
      <c r="Q405" s="42"/>
      <c r="R405" s="42"/>
    </row>
    <row r="406" spans="2:18" s="16" customFormat="1" ht="23.25" customHeight="1">
      <c r="B406" s="251">
        <v>68</v>
      </c>
      <c r="C406" s="285" t="s">
        <v>47</v>
      </c>
      <c r="D406" s="289">
        <f>VLOOKUP(C406,'市区町村別_在宅(医科)'!$C$7:$BO$80,65,0)</f>
        <v>3064</v>
      </c>
      <c r="E406" s="113">
        <v>1</v>
      </c>
      <c r="F406" s="116" t="s">
        <v>230</v>
      </c>
      <c r="G406" s="119" t="s">
        <v>196</v>
      </c>
      <c r="H406" s="204">
        <v>15933047</v>
      </c>
      <c r="I406" s="25">
        <f t="shared" ref="I406" si="734">IFERROR(H406/H411,"-")</f>
        <v>0.17503657158274868</v>
      </c>
      <c r="J406" s="122">
        <v>171</v>
      </c>
      <c r="K406" s="25">
        <f t="shared" ref="K406" si="735">IFERROR(J406/J411,"-")</f>
        <v>0.50741839762611274</v>
      </c>
      <c r="L406" s="122">
        <f t="shared" si="713"/>
        <v>93175.713450292402</v>
      </c>
      <c r="M406" s="89">
        <f>IFERROR(J406/$R$71,0)</f>
        <v>5.580939947780679E-2</v>
      </c>
      <c r="P406" s="42"/>
      <c r="Q406" s="42"/>
      <c r="R406" s="42"/>
    </row>
    <row r="407" spans="2:18" s="16" customFormat="1" ht="23.25" customHeight="1">
      <c r="B407" s="226"/>
      <c r="C407" s="286"/>
      <c r="D407" s="290"/>
      <c r="E407" s="114">
        <v>2</v>
      </c>
      <c r="F407" s="117" t="s">
        <v>231</v>
      </c>
      <c r="G407" s="29" t="s">
        <v>195</v>
      </c>
      <c r="H407" s="135">
        <v>13289175</v>
      </c>
      <c r="I407" s="26">
        <f t="shared" ref="I407" si="736">IFERROR(H407/H411,"-")</f>
        <v>0.14599163808172874</v>
      </c>
      <c r="J407" s="123">
        <v>244</v>
      </c>
      <c r="K407" s="26">
        <f t="shared" ref="K407" si="737">IFERROR(J407/J411,"-")</f>
        <v>0.72403560830860536</v>
      </c>
      <c r="L407" s="123">
        <f t="shared" si="713"/>
        <v>54463.831967213118</v>
      </c>
      <c r="M407" s="86">
        <f t="shared" ref="M407:M411" si="738">IFERROR(J407/$R$71,0)</f>
        <v>7.963446475195822E-2</v>
      </c>
      <c r="P407" s="42"/>
      <c r="Q407" s="42"/>
      <c r="R407" s="42"/>
    </row>
    <row r="408" spans="2:18" s="16" customFormat="1" ht="23.25" customHeight="1">
      <c r="B408" s="226"/>
      <c r="C408" s="286"/>
      <c r="D408" s="290"/>
      <c r="E408" s="114">
        <v>3</v>
      </c>
      <c r="F408" s="117" t="s">
        <v>244</v>
      </c>
      <c r="G408" s="30" t="s">
        <v>207</v>
      </c>
      <c r="H408" s="135">
        <v>9639583</v>
      </c>
      <c r="I408" s="26">
        <f t="shared" ref="I408" si="739">IFERROR(H408/H411,"-")</f>
        <v>0.10589810974682666</v>
      </c>
      <c r="J408" s="123">
        <v>26</v>
      </c>
      <c r="K408" s="26">
        <f t="shared" ref="K408" si="740">IFERROR(J408/J411,"-")</f>
        <v>7.71513353115727E-2</v>
      </c>
      <c r="L408" s="123">
        <f t="shared" si="713"/>
        <v>370753.19230769231</v>
      </c>
      <c r="M408" s="86">
        <f t="shared" si="738"/>
        <v>8.4856396866840739E-3</v>
      </c>
      <c r="P408" s="42"/>
      <c r="Q408" s="42"/>
      <c r="R408" s="42"/>
    </row>
    <row r="409" spans="2:18" s="16" customFormat="1" ht="23.25" customHeight="1">
      <c r="B409" s="226"/>
      <c r="C409" s="286"/>
      <c r="D409" s="290"/>
      <c r="E409" s="114">
        <v>4</v>
      </c>
      <c r="F409" s="117" t="s">
        <v>234</v>
      </c>
      <c r="G409" s="30" t="s">
        <v>199</v>
      </c>
      <c r="H409" s="135">
        <v>7544852</v>
      </c>
      <c r="I409" s="26">
        <f t="shared" ref="I409" si="741">IFERROR(H409/H411,"-")</f>
        <v>8.288590545042919E-2</v>
      </c>
      <c r="J409" s="123">
        <v>137</v>
      </c>
      <c r="K409" s="26">
        <f t="shared" ref="K409" si="742">IFERROR(J409/J411,"-")</f>
        <v>0.40652818991097922</v>
      </c>
      <c r="L409" s="123">
        <f t="shared" si="713"/>
        <v>55071.912408759126</v>
      </c>
      <c r="M409" s="86">
        <f t="shared" si="738"/>
        <v>4.4712793733681463E-2</v>
      </c>
      <c r="P409" s="42"/>
      <c r="Q409" s="42"/>
      <c r="R409" s="42"/>
    </row>
    <row r="410" spans="2:18" s="16" customFormat="1" ht="23.25" customHeight="1">
      <c r="B410" s="226"/>
      <c r="C410" s="286"/>
      <c r="D410" s="290"/>
      <c r="E410" s="115">
        <v>5</v>
      </c>
      <c r="F410" s="118" t="s">
        <v>242</v>
      </c>
      <c r="G410" s="31" t="s">
        <v>205</v>
      </c>
      <c r="H410" s="136">
        <v>7178536</v>
      </c>
      <c r="I410" s="41">
        <f t="shared" ref="I410" si="743">IFERROR(H410/H411,"-")</f>
        <v>7.8861647142780558E-2</v>
      </c>
      <c r="J410" s="124">
        <v>38</v>
      </c>
      <c r="K410" s="41">
        <f t="shared" ref="K410" si="744">IFERROR(J410/J411,"-")</f>
        <v>0.11275964391691394</v>
      </c>
      <c r="L410" s="124">
        <f t="shared" si="713"/>
        <v>188908.84210526315</v>
      </c>
      <c r="M410" s="87">
        <f t="shared" si="738"/>
        <v>1.2402088772845953E-2</v>
      </c>
      <c r="P410" s="42"/>
      <c r="Q410" s="42"/>
      <c r="R410" s="42"/>
    </row>
    <row r="411" spans="2:18" s="16" customFormat="1" ht="23.25" customHeight="1">
      <c r="B411" s="227"/>
      <c r="C411" s="287"/>
      <c r="D411" s="291"/>
      <c r="E411" s="126" t="s">
        <v>107</v>
      </c>
      <c r="F411" s="129"/>
      <c r="G411" s="132"/>
      <c r="H411" s="137">
        <v>91026960</v>
      </c>
      <c r="I411" s="27" t="s">
        <v>301</v>
      </c>
      <c r="J411" s="164">
        <v>337</v>
      </c>
      <c r="K411" s="27" t="s">
        <v>105</v>
      </c>
      <c r="L411" s="164">
        <f t="shared" si="713"/>
        <v>270109.67359050445</v>
      </c>
      <c r="M411" s="88">
        <f t="shared" si="738"/>
        <v>0.10998694516971279</v>
      </c>
      <c r="P411" s="42"/>
      <c r="Q411" s="42"/>
      <c r="R411" s="42"/>
    </row>
    <row r="412" spans="2:18" s="16" customFormat="1" ht="23.25" customHeight="1">
      <c r="B412" s="251">
        <v>69</v>
      </c>
      <c r="C412" s="285" t="s">
        <v>48</v>
      </c>
      <c r="D412" s="289">
        <f>VLOOKUP(C412,'市区町村別_在宅(医科)'!$C$7:$BO$80,65,0)</f>
        <v>7345</v>
      </c>
      <c r="E412" s="113">
        <v>1</v>
      </c>
      <c r="F412" s="116" t="s">
        <v>230</v>
      </c>
      <c r="G412" s="119" t="s">
        <v>196</v>
      </c>
      <c r="H412" s="204">
        <v>37372147</v>
      </c>
      <c r="I412" s="25">
        <f t="shared" ref="I412" si="745">IFERROR(H412/H417,"-")</f>
        <v>0.1646703948099508</v>
      </c>
      <c r="J412" s="122">
        <v>387</v>
      </c>
      <c r="K412" s="25">
        <f t="shared" ref="K412" si="746">IFERROR(J412/J417,"-")</f>
        <v>0.50129533678756477</v>
      </c>
      <c r="L412" s="122">
        <f t="shared" si="713"/>
        <v>96568.855297157628</v>
      </c>
      <c r="M412" s="89">
        <f>IFERROR(J412/$R$72,0)</f>
        <v>5.2688904016337641E-2</v>
      </c>
      <c r="P412" s="42"/>
      <c r="Q412" s="42"/>
      <c r="R412" s="42"/>
    </row>
    <row r="413" spans="2:18" s="16" customFormat="1" ht="23.25" customHeight="1">
      <c r="B413" s="226"/>
      <c r="C413" s="286"/>
      <c r="D413" s="290"/>
      <c r="E413" s="114">
        <v>2</v>
      </c>
      <c r="F413" s="117" t="s">
        <v>231</v>
      </c>
      <c r="G413" s="29" t="s">
        <v>195</v>
      </c>
      <c r="H413" s="135">
        <v>34785057</v>
      </c>
      <c r="I413" s="26">
        <f t="shared" ref="I413" si="747">IFERROR(H413/H417,"-")</f>
        <v>0.15327107296448991</v>
      </c>
      <c r="J413" s="123">
        <v>542</v>
      </c>
      <c r="K413" s="26">
        <f t="shared" ref="K413" si="748">IFERROR(J413/J417,"-")</f>
        <v>0.70207253886010368</v>
      </c>
      <c r="L413" s="123">
        <f t="shared" si="713"/>
        <v>64179.071955719555</v>
      </c>
      <c r="M413" s="86">
        <f t="shared" ref="M413:M417" si="749">IFERROR(J413/$R$72,0)</f>
        <v>7.3791695030633084E-2</v>
      </c>
      <c r="P413" s="42"/>
      <c r="Q413" s="42"/>
      <c r="R413" s="42"/>
    </row>
    <row r="414" spans="2:18" s="16" customFormat="1" ht="23.25" customHeight="1">
      <c r="B414" s="226"/>
      <c r="C414" s="286"/>
      <c r="D414" s="290"/>
      <c r="E414" s="114">
        <v>3</v>
      </c>
      <c r="F414" s="117" t="s">
        <v>232</v>
      </c>
      <c r="G414" s="30" t="s">
        <v>197</v>
      </c>
      <c r="H414" s="135">
        <v>17542707</v>
      </c>
      <c r="I414" s="26">
        <f t="shared" ref="I414" si="750">IFERROR(H414/H417,"-")</f>
        <v>7.729725797464318E-2</v>
      </c>
      <c r="J414" s="123">
        <v>451</v>
      </c>
      <c r="K414" s="26">
        <f t="shared" ref="K414" si="751">IFERROR(J414/J417,"-")</f>
        <v>0.58419689119170981</v>
      </c>
      <c r="L414" s="123">
        <f t="shared" si="713"/>
        <v>38897.354767184035</v>
      </c>
      <c r="M414" s="86">
        <f t="shared" si="749"/>
        <v>6.1402314499659633E-2</v>
      </c>
      <c r="P414" s="42"/>
      <c r="Q414" s="42"/>
      <c r="R414" s="42"/>
    </row>
    <row r="415" spans="2:18" s="16" customFormat="1" ht="23.25" customHeight="1">
      <c r="B415" s="226"/>
      <c r="C415" s="286"/>
      <c r="D415" s="290"/>
      <c r="E415" s="114">
        <v>4</v>
      </c>
      <c r="F415" s="117" t="s">
        <v>233</v>
      </c>
      <c r="G415" s="30" t="s">
        <v>200</v>
      </c>
      <c r="H415" s="135">
        <v>15706913</v>
      </c>
      <c r="I415" s="26">
        <f t="shared" ref="I415" si="752">IFERROR(H415/H417,"-")</f>
        <v>6.9208321506269058E-2</v>
      </c>
      <c r="J415" s="123">
        <v>322</v>
      </c>
      <c r="K415" s="26">
        <f t="shared" ref="K415" si="753">IFERROR(J415/J417,"-")</f>
        <v>0.41709844559585491</v>
      </c>
      <c r="L415" s="123">
        <f t="shared" si="713"/>
        <v>48779.23291925466</v>
      </c>
      <c r="M415" s="86">
        <f t="shared" si="749"/>
        <v>4.3839346494213748E-2</v>
      </c>
      <c r="P415" s="42"/>
      <c r="Q415" s="42"/>
      <c r="R415" s="42"/>
    </row>
    <row r="416" spans="2:18" s="16" customFormat="1" ht="36.75" customHeight="1">
      <c r="B416" s="226"/>
      <c r="C416" s="286"/>
      <c r="D416" s="290"/>
      <c r="E416" s="115">
        <v>5</v>
      </c>
      <c r="F416" s="118" t="s">
        <v>235</v>
      </c>
      <c r="G416" s="31" t="s">
        <v>204</v>
      </c>
      <c r="H416" s="136">
        <v>15689536</v>
      </c>
      <c r="I416" s="41">
        <f t="shared" ref="I416" si="754">IFERROR(H416/H417,"-")</f>
        <v>6.9131754391979036E-2</v>
      </c>
      <c r="J416" s="124">
        <v>327</v>
      </c>
      <c r="K416" s="41">
        <f t="shared" ref="K416" si="755">IFERROR(J416/J417,"-")</f>
        <v>0.42357512953367876</v>
      </c>
      <c r="L416" s="124">
        <f t="shared" si="713"/>
        <v>47980.232415902137</v>
      </c>
      <c r="M416" s="87">
        <f t="shared" si="749"/>
        <v>4.452008168822328E-2</v>
      </c>
      <c r="P416" s="42"/>
      <c r="Q416" s="42"/>
      <c r="R416" s="42"/>
    </row>
    <row r="417" spans="2:18" s="16" customFormat="1" ht="23.25" customHeight="1">
      <c r="B417" s="227"/>
      <c r="C417" s="287"/>
      <c r="D417" s="291"/>
      <c r="E417" s="126" t="s">
        <v>107</v>
      </c>
      <c r="F417" s="129"/>
      <c r="G417" s="132"/>
      <c r="H417" s="137">
        <v>226951220</v>
      </c>
      <c r="I417" s="27" t="s">
        <v>301</v>
      </c>
      <c r="J417" s="164">
        <v>772</v>
      </c>
      <c r="K417" s="27" t="s">
        <v>105</v>
      </c>
      <c r="L417" s="164">
        <f t="shared" si="713"/>
        <v>293978.26424870465</v>
      </c>
      <c r="M417" s="88">
        <f t="shared" si="749"/>
        <v>0.10510551395507148</v>
      </c>
      <c r="P417" s="42"/>
      <c r="Q417" s="42"/>
      <c r="R417" s="42"/>
    </row>
    <row r="418" spans="2:18" s="16" customFormat="1" ht="23.25" customHeight="1">
      <c r="B418" s="251">
        <v>70</v>
      </c>
      <c r="C418" s="285" t="s">
        <v>49</v>
      </c>
      <c r="D418" s="289">
        <f>VLOOKUP(C418,'市区町村別_在宅(医科)'!$C$7:$BO$80,65,0)</f>
        <v>1234</v>
      </c>
      <c r="E418" s="113">
        <v>1</v>
      </c>
      <c r="F418" s="116" t="s">
        <v>231</v>
      </c>
      <c r="G418" s="119" t="s">
        <v>195</v>
      </c>
      <c r="H418" s="204">
        <v>6748909</v>
      </c>
      <c r="I418" s="25">
        <f t="shared" ref="I418" si="756">IFERROR(H418/H423,"-")</f>
        <v>0.13109982758071423</v>
      </c>
      <c r="J418" s="122">
        <v>119</v>
      </c>
      <c r="K418" s="25">
        <f t="shared" ref="K418" si="757">IFERROR(J418/J423,"-")</f>
        <v>0.67231638418079098</v>
      </c>
      <c r="L418" s="122">
        <f t="shared" si="713"/>
        <v>56713.521008403361</v>
      </c>
      <c r="M418" s="89">
        <f>IFERROR(J418/$R$73,0)</f>
        <v>9.6434359805510531E-2</v>
      </c>
      <c r="P418" s="42"/>
      <c r="Q418" s="42"/>
      <c r="R418" s="42"/>
    </row>
    <row r="419" spans="2:18" s="16" customFormat="1" ht="23.25" customHeight="1">
      <c r="B419" s="226"/>
      <c r="C419" s="286"/>
      <c r="D419" s="290"/>
      <c r="E419" s="114">
        <v>2</v>
      </c>
      <c r="F419" s="117" t="s">
        <v>230</v>
      </c>
      <c r="G419" s="29" t="s">
        <v>196</v>
      </c>
      <c r="H419" s="135">
        <v>5132634</v>
      </c>
      <c r="I419" s="26">
        <f t="shared" ref="I419" si="758">IFERROR(H419/H423,"-")</f>
        <v>9.9703142009310172E-2</v>
      </c>
      <c r="J419" s="123">
        <v>85</v>
      </c>
      <c r="K419" s="26">
        <f t="shared" ref="K419" si="759">IFERROR(J419/J423,"-")</f>
        <v>0.48022598870056499</v>
      </c>
      <c r="L419" s="123">
        <f t="shared" si="713"/>
        <v>60383.929411764708</v>
      </c>
      <c r="M419" s="86">
        <f t="shared" ref="M419:M423" si="760">IFERROR(J419/$R$73,0)</f>
        <v>6.8881685575364671E-2</v>
      </c>
      <c r="P419" s="42"/>
      <c r="Q419" s="42"/>
      <c r="R419" s="42"/>
    </row>
    <row r="420" spans="2:18" s="16" customFormat="1" ht="23.25" customHeight="1">
      <c r="B420" s="226"/>
      <c r="C420" s="286"/>
      <c r="D420" s="290"/>
      <c r="E420" s="114">
        <v>3</v>
      </c>
      <c r="F420" s="117" t="s">
        <v>232</v>
      </c>
      <c r="G420" s="30" t="s">
        <v>197</v>
      </c>
      <c r="H420" s="135">
        <v>5119115</v>
      </c>
      <c r="I420" s="26">
        <f t="shared" ref="I420" si="761">IFERROR(H420/H423,"-")</f>
        <v>9.9440530886673359E-2</v>
      </c>
      <c r="J420" s="123">
        <v>111</v>
      </c>
      <c r="K420" s="26">
        <f t="shared" ref="K420" si="762">IFERROR(J420/J423,"-")</f>
        <v>0.6271186440677966</v>
      </c>
      <c r="L420" s="123">
        <f t="shared" si="713"/>
        <v>46118.153153153151</v>
      </c>
      <c r="M420" s="86">
        <f t="shared" si="760"/>
        <v>8.9951377633711513E-2</v>
      </c>
      <c r="P420" s="42"/>
      <c r="Q420" s="42"/>
      <c r="R420" s="42"/>
    </row>
    <row r="421" spans="2:18" s="16" customFormat="1" ht="23.25" customHeight="1">
      <c r="B421" s="226"/>
      <c r="C421" s="286"/>
      <c r="D421" s="290"/>
      <c r="E421" s="114">
        <v>4</v>
      </c>
      <c r="F421" s="117" t="s">
        <v>242</v>
      </c>
      <c r="G421" s="30" t="s">
        <v>205</v>
      </c>
      <c r="H421" s="135">
        <v>4447429</v>
      </c>
      <c r="I421" s="26">
        <f t="shared" ref="I421" si="763">IFERROR(H421/H423,"-")</f>
        <v>8.6392804389193611E-2</v>
      </c>
      <c r="J421" s="123">
        <v>21</v>
      </c>
      <c r="K421" s="26">
        <f t="shared" ref="K421" si="764">IFERROR(J421/J423,"-")</f>
        <v>0.11864406779661017</v>
      </c>
      <c r="L421" s="123">
        <f t="shared" si="713"/>
        <v>211782.33333333334</v>
      </c>
      <c r="M421" s="86">
        <f t="shared" si="760"/>
        <v>1.7017828200972446E-2</v>
      </c>
      <c r="P421" s="42"/>
      <c r="Q421" s="42"/>
      <c r="R421" s="42"/>
    </row>
    <row r="422" spans="2:18" s="16" customFormat="1" ht="36.75" customHeight="1">
      <c r="B422" s="226"/>
      <c r="C422" s="286"/>
      <c r="D422" s="290"/>
      <c r="E422" s="115">
        <v>5</v>
      </c>
      <c r="F422" s="118" t="s">
        <v>235</v>
      </c>
      <c r="G422" s="31" t="s">
        <v>204</v>
      </c>
      <c r="H422" s="136">
        <v>4308365</v>
      </c>
      <c r="I422" s="41">
        <f t="shared" ref="I422" si="765">IFERROR(H422/H423,"-")</f>
        <v>8.369143940965626E-2</v>
      </c>
      <c r="J422" s="124">
        <v>75</v>
      </c>
      <c r="K422" s="41">
        <f t="shared" ref="K422" si="766">IFERROR(J422/J423,"-")</f>
        <v>0.42372881355932202</v>
      </c>
      <c r="L422" s="124">
        <f t="shared" si="713"/>
        <v>57444.866666666669</v>
      </c>
      <c r="M422" s="87">
        <f t="shared" si="760"/>
        <v>6.0777957860615885E-2</v>
      </c>
      <c r="P422" s="42"/>
      <c r="Q422" s="42"/>
      <c r="R422" s="42"/>
    </row>
    <row r="423" spans="2:18" s="16" customFormat="1" ht="23.25" customHeight="1">
      <c r="B423" s="227"/>
      <c r="C423" s="287"/>
      <c r="D423" s="291"/>
      <c r="E423" s="126" t="s">
        <v>107</v>
      </c>
      <c r="F423" s="129"/>
      <c r="G423" s="132"/>
      <c r="H423" s="137">
        <v>51479160</v>
      </c>
      <c r="I423" s="27" t="s">
        <v>301</v>
      </c>
      <c r="J423" s="164">
        <v>177</v>
      </c>
      <c r="K423" s="27" t="s">
        <v>105</v>
      </c>
      <c r="L423" s="164">
        <f t="shared" si="713"/>
        <v>290842.71186440677</v>
      </c>
      <c r="M423" s="88">
        <f t="shared" si="760"/>
        <v>0.14343598055105347</v>
      </c>
      <c r="P423" s="42"/>
      <c r="Q423" s="42"/>
      <c r="R423" s="42"/>
    </row>
    <row r="424" spans="2:18" s="16" customFormat="1" ht="23.25" customHeight="1">
      <c r="B424" s="251">
        <v>71</v>
      </c>
      <c r="C424" s="285" t="s">
        <v>50</v>
      </c>
      <c r="D424" s="289">
        <f>VLOOKUP(C424,'市区町村別_在宅(医科)'!$C$7:$BO$80,65,0)</f>
        <v>3744</v>
      </c>
      <c r="E424" s="113">
        <v>1</v>
      </c>
      <c r="F424" s="116" t="s">
        <v>230</v>
      </c>
      <c r="G424" s="119" t="s">
        <v>196</v>
      </c>
      <c r="H424" s="204">
        <v>21149205</v>
      </c>
      <c r="I424" s="25">
        <f t="shared" ref="I424" si="767">IFERROR(H424/H429,"-")</f>
        <v>0.18892695460991057</v>
      </c>
      <c r="J424" s="122">
        <v>203</v>
      </c>
      <c r="K424" s="25">
        <f t="shared" ref="K424" si="768">IFERROR(J424/J429,"-")</f>
        <v>0.47764705882352942</v>
      </c>
      <c r="L424" s="122">
        <f t="shared" si="713"/>
        <v>104183.27586206897</v>
      </c>
      <c r="M424" s="89">
        <f>IFERROR(J424/$R$74,0)</f>
        <v>5.4220085470085472E-2</v>
      </c>
      <c r="P424" s="42"/>
      <c r="Q424" s="42"/>
      <c r="R424" s="42"/>
    </row>
    <row r="425" spans="2:18" s="16" customFormat="1" ht="23.25" customHeight="1">
      <c r="B425" s="226"/>
      <c r="C425" s="286"/>
      <c r="D425" s="290"/>
      <c r="E425" s="114">
        <v>2</v>
      </c>
      <c r="F425" s="117" t="s">
        <v>231</v>
      </c>
      <c r="G425" s="29" t="s">
        <v>195</v>
      </c>
      <c r="H425" s="135">
        <v>15960047</v>
      </c>
      <c r="I425" s="26">
        <f t="shared" ref="I425" si="769">IFERROR(H425/H429,"-")</f>
        <v>0.14257193474369553</v>
      </c>
      <c r="J425" s="123">
        <v>280</v>
      </c>
      <c r="K425" s="26">
        <f t="shared" ref="K425" si="770">IFERROR(J425/J429,"-")</f>
        <v>0.6588235294117647</v>
      </c>
      <c r="L425" s="123">
        <f t="shared" si="713"/>
        <v>57000.167857142857</v>
      </c>
      <c r="M425" s="86">
        <f t="shared" ref="M425:M429" si="771">IFERROR(J425/$R$74,0)</f>
        <v>7.4786324786324784E-2</v>
      </c>
      <c r="P425" s="42"/>
      <c r="Q425" s="42"/>
      <c r="R425" s="42"/>
    </row>
    <row r="426" spans="2:18" s="16" customFormat="1" ht="23.25" customHeight="1">
      <c r="B426" s="226"/>
      <c r="C426" s="286"/>
      <c r="D426" s="290"/>
      <c r="E426" s="114">
        <v>3</v>
      </c>
      <c r="F426" s="117" t="s">
        <v>232</v>
      </c>
      <c r="G426" s="30" t="s">
        <v>197</v>
      </c>
      <c r="H426" s="135">
        <v>11483266</v>
      </c>
      <c r="I426" s="26">
        <f t="shared" ref="I426" si="772">IFERROR(H426/H429,"-")</f>
        <v>0.10258061588393177</v>
      </c>
      <c r="J426" s="123">
        <v>258</v>
      </c>
      <c r="K426" s="26">
        <f t="shared" ref="K426" si="773">IFERROR(J426/J429,"-")</f>
        <v>0.60705882352941176</v>
      </c>
      <c r="L426" s="123">
        <f t="shared" si="713"/>
        <v>44508.782945736435</v>
      </c>
      <c r="M426" s="86">
        <f t="shared" si="771"/>
        <v>6.8910256410256415E-2</v>
      </c>
      <c r="P426" s="42"/>
      <c r="Q426" s="42"/>
      <c r="R426" s="42"/>
    </row>
    <row r="427" spans="2:18" s="16" customFormat="1" ht="23.25" customHeight="1">
      <c r="B427" s="226"/>
      <c r="C427" s="286"/>
      <c r="D427" s="290"/>
      <c r="E427" s="114">
        <v>4</v>
      </c>
      <c r="F427" s="117" t="s">
        <v>245</v>
      </c>
      <c r="G427" s="30" t="s">
        <v>246</v>
      </c>
      <c r="H427" s="135">
        <v>7403082</v>
      </c>
      <c r="I427" s="26">
        <f t="shared" ref="I427" si="774">IFERROR(H427/H429,"-")</f>
        <v>6.6132118771719595E-2</v>
      </c>
      <c r="J427" s="123">
        <v>125</v>
      </c>
      <c r="K427" s="26">
        <f t="shared" ref="K427" si="775">IFERROR(J427/J429,"-")</f>
        <v>0.29411764705882354</v>
      </c>
      <c r="L427" s="123">
        <f t="shared" si="713"/>
        <v>59224.656000000003</v>
      </c>
      <c r="M427" s="86">
        <f t="shared" si="771"/>
        <v>3.3386752136752136E-2</v>
      </c>
      <c r="P427" s="42"/>
      <c r="Q427" s="42"/>
      <c r="R427" s="42"/>
    </row>
    <row r="428" spans="2:18" s="16" customFormat="1" ht="23.25" customHeight="1">
      <c r="B428" s="226"/>
      <c r="C428" s="286"/>
      <c r="D428" s="290"/>
      <c r="E428" s="115">
        <v>5</v>
      </c>
      <c r="F428" s="118" t="s">
        <v>233</v>
      </c>
      <c r="G428" s="31" t="s">
        <v>200</v>
      </c>
      <c r="H428" s="136">
        <v>7147957</v>
      </c>
      <c r="I428" s="41">
        <f t="shared" ref="I428" si="776">IFERROR(H428/H429,"-")</f>
        <v>6.3853073800768989E-2</v>
      </c>
      <c r="J428" s="124">
        <v>136</v>
      </c>
      <c r="K428" s="41">
        <f t="shared" ref="K428" si="777">IFERROR(J428/J429,"-")</f>
        <v>0.32</v>
      </c>
      <c r="L428" s="124">
        <f t="shared" si="713"/>
        <v>52558.507352941175</v>
      </c>
      <c r="M428" s="87">
        <f t="shared" si="771"/>
        <v>3.6324786324786328E-2</v>
      </c>
      <c r="P428" s="42"/>
      <c r="Q428" s="42"/>
      <c r="R428" s="42"/>
    </row>
    <row r="429" spans="2:18" s="16" customFormat="1" ht="23.25" customHeight="1">
      <c r="B429" s="227"/>
      <c r="C429" s="287"/>
      <c r="D429" s="291"/>
      <c r="E429" s="126" t="s">
        <v>107</v>
      </c>
      <c r="F429" s="129"/>
      <c r="G429" s="132"/>
      <c r="H429" s="137">
        <v>111943820</v>
      </c>
      <c r="I429" s="27" t="s">
        <v>301</v>
      </c>
      <c r="J429" s="164">
        <v>425</v>
      </c>
      <c r="K429" s="27" t="s">
        <v>105</v>
      </c>
      <c r="L429" s="164">
        <f t="shared" si="713"/>
        <v>263397.22352941177</v>
      </c>
      <c r="M429" s="88">
        <f t="shared" si="771"/>
        <v>0.11351495726495726</v>
      </c>
      <c r="P429" s="42"/>
      <c r="Q429" s="42"/>
      <c r="R429" s="42"/>
    </row>
    <row r="430" spans="2:18" s="16" customFormat="1" ht="23.25" customHeight="1">
      <c r="B430" s="251">
        <v>72</v>
      </c>
      <c r="C430" s="285" t="s">
        <v>28</v>
      </c>
      <c r="D430" s="289">
        <f>VLOOKUP(C430,'市区町村別_在宅(医科)'!$C$7:$BO$80,65,0)</f>
        <v>2331</v>
      </c>
      <c r="E430" s="113">
        <v>1</v>
      </c>
      <c r="F430" s="116" t="s">
        <v>230</v>
      </c>
      <c r="G430" s="119" t="s">
        <v>196</v>
      </c>
      <c r="H430" s="204">
        <v>7823358</v>
      </c>
      <c r="I430" s="25">
        <f t="shared" ref="I430" si="778">IFERROR(H430/H435,"-")</f>
        <v>0.16332951490034392</v>
      </c>
      <c r="J430" s="122">
        <v>83</v>
      </c>
      <c r="K430" s="25">
        <f t="shared" ref="K430" si="779">IFERROR(J430/J435,"-")</f>
        <v>0.36403508771929827</v>
      </c>
      <c r="L430" s="122">
        <f t="shared" si="713"/>
        <v>94257.325301204823</v>
      </c>
      <c r="M430" s="89">
        <f>IFERROR(J430/$R$75,0)</f>
        <v>3.5607035607035604E-2</v>
      </c>
      <c r="P430" s="42"/>
      <c r="Q430" s="42"/>
      <c r="R430" s="42"/>
    </row>
    <row r="431" spans="2:18" s="16" customFormat="1" ht="23.25" customHeight="1">
      <c r="B431" s="226"/>
      <c r="C431" s="286"/>
      <c r="D431" s="290"/>
      <c r="E431" s="114">
        <v>2</v>
      </c>
      <c r="F431" s="117" t="s">
        <v>231</v>
      </c>
      <c r="G431" s="29" t="s">
        <v>195</v>
      </c>
      <c r="H431" s="135">
        <v>6167350</v>
      </c>
      <c r="I431" s="26">
        <f t="shared" ref="I431" si="780">IFERROR(H431/H435,"-")</f>
        <v>0.12875676707120345</v>
      </c>
      <c r="J431" s="123">
        <v>130</v>
      </c>
      <c r="K431" s="26">
        <f t="shared" ref="K431" si="781">IFERROR(J431/J435,"-")</f>
        <v>0.57017543859649122</v>
      </c>
      <c r="L431" s="123">
        <f t="shared" si="713"/>
        <v>47441.153846153844</v>
      </c>
      <c r="M431" s="86">
        <f t="shared" ref="M431:M435" si="782">IFERROR(J431/$R$75,0)</f>
        <v>5.5770055770055768E-2</v>
      </c>
      <c r="P431" s="42"/>
      <c r="Q431" s="42"/>
      <c r="R431" s="42"/>
    </row>
    <row r="432" spans="2:18" s="16" customFormat="1" ht="23.25" customHeight="1">
      <c r="B432" s="226"/>
      <c r="C432" s="286"/>
      <c r="D432" s="290"/>
      <c r="E432" s="114">
        <v>3</v>
      </c>
      <c r="F432" s="117" t="s">
        <v>240</v>
      </c>
      <c r="G432" s="30" t="s">
        <v>241</v>
      </c>
      <c r="H432" s="135">
        <v>5357776</v>
      </c>
      <c r="I432" s="26">
        <f t="shared" ref="I432" si="783">IFERROR(H432/H435,"-")</f>
        <v>0.11185515925830122</v>
      </c>
      <c r="J432" s="123">
        <v>31</v>
      </c>
      <c r="K432" s="26">
        <f t="shared" ref="K432" si="784">IFERROR(J432/J435,"-")</f>
        <v>0.13596491228070176</v>
      </c>
      <c r="L432" s="123">
        <f t="shared" si="713"/>
        <v>172831.48387096773</v>
      </c>
      <c r="M432" s="86">
        <f t="shared" si="782"/>
        <v>1.3299013299013299E-2</v>
      </c>
      <c r="P432" s="42"/>
      <c r="Q432" s="42"/>
      <c r="R432" s="42"/>
    </row>
    <row r="433" spans="2:18" s="16" customFormat="1" ht="23.25" customHeight="1">
      <c r="B433" s="226"/>
      <c r="C433" s="286"/>
      <c r="D433" s="290"/>
      <c r="E433" s="114">
        <v>4</v>
      </c>
      <c r="F433" s="117" t="s">
        <v>239</v>
      </c>
      <c r="G433" s="30" t="s">
        <v>213</v>
      </c>
      <c r="H433" s="135">
        <v>4052096</v>
      </c>
      <c r="I433" s="26">
        <f t="shared" ref="I433" si="785">IFERROR(H433/H435,"-")</f>
        <v>8.4596265952500693E-2</v>
      </c>
      <c r="J433" s="123">
        <v>31</v>
      </c>
      <c r="K433" s="26">
        <f t="shared" ref="K433" si="786">IFERROR(J433/J435,"-")</f>
        <v>0.13596491228070176</v>
      </c>
      <c r="L433" s="123">
        <f t="shared" si="713"/>
        <v>130712.77419354839</v>
      </c>
      <c r="M433" s="86">
        <f t="shared" si="782"/>
        <v>1.3299013299013299E-2</v>
      </c>
      <c r="P433" s="42"/>
      <c r="Q433" s="42"/>
      <c r="R433" s="42"/>
    </row>
    <row r="434" spans="2:18" s="16" customFormat="1" ht="23.25" customHeight="1">
      <c r="B434" s="226"/>
      <c r="C434" s="286"/>
      <c r="D434" s="290"/>
      <c r="E434" s="115">
        <v>5</v>
      </c>
      <c r="F434" s="118" t="s">
        <v>232</v>
      </c>
      <c r="G434" s="31" t="s">
        <v>197</v>
      </c>
      <c r="H434" s="136">
        <v>3904894</v>
      </c>
      <c r="I434" s="41">
        <f t="shared" ref="I434" si="787">IFERROR(H434/H435,"-")</f>
        <v>8.1523105903790097E-2</v>
      </c>
      <c r="J434" s="124">
        <v>135</v>
      </c>
      <c r="K434" s="41">
        <f t="shared" ref="K434" si="788">IFERROR(J434/J435,"-")</f>
        <v>0.59210526315789469</v>
      </c>
      <c r="L434" s="124">
        <f t="shared" si="713"/>
        <v>28925.140740740742</v>
      </c>
      <c r="M434" s="87">
        <f t="shared" si="782"/>
        <v>5.7915057915057917E-2</v>
      </c>
      <c r="P434" s="42"/>
      <c r="Q434" s="42"/>
      <c r="R434" s="42"/>
    </row>
    <row r="435" spans="2:18" s="16" customFormat="1" ht="23.25" customHeight="1">
      <c r="B435" s="227"/>
      <c r="C435" s="287"/>
      <c r="D435" s="291"/>
      <c r="E435" s="126" t="s">
        <v>107</v>
      </c>
      <c r="F435" s="129"/>
      <c r="G435" s="132"/>
      <c r="H435" s="137">
        <v>47899230</v>
      </c>
      <c r="I435" s="27" t="s">
        <v>301</v>
      </c>
      <c r="J435" s="164">
        <v>228</v>
      </c>
      <c r="K435" s="27" t="s">
        <v>105</v>
      </c>
      <c r="L435" s="164">
        <f t="shared" si="713"/>
        <v>210084.34210526315</v>
      </c>
      <c r="M435" s="88">
        <f t="shared" si="782"/>
        <v>9.7812097812097806E-2</v>
      </c>
      <c r="P435" s="42"/>
      <c r="Q435" s="42"/>
      <c r="R435" s="42"/>
    </row>
    <row r="436" spans="2:18" s="16" customFormat="1" ht="23.25" customHeight="1">
      <c r="B436" s="251">
        <v>73</v>
      </c>
      <c r="C436" s="285" t="s">
        <v>29</v>
      </c>
      <c r="D436" s="289">
        <f>VLOOKUP(C436,'市区町村別_在宅(医科)'!$C$7:$BO$80,65,0)</f>
        <v>3173</v>
      </c>
      <c r="E436" s="113">
        <v>1</v>
      </c>
      <c r="F436" s="116" t="s">
        <v>240</v>
      </c>
      <c r="G436" s="119" t="s">
        <v>241</v>
      </c>
      <c r="H436" s="204">
        <v>12642340</v>
      </c>
      <c r="I436" s="25">
        <f t="shared" ref="I436" si="789">IFERROR(H436/H441,"-")</f>
        <v>0.13524910756390407</v>
      </c>
      <c r="J436" s="122">
        <v>45</v>
      </c>
      <c r="K436" s="25">
        <f t="shared" ref="K436" si="790">IFERROR(J436/J441,"-")</f>
        <v>0.1465798045602606</v>
      </c>
      <c r="L436" s="122">
        <f t="shared" si="713"/>
        <v>280940.88888888888</v>
      </c>
      <c r="M436" s="89">
        <f>IFERROR(J436/$R$76,0)</f>
        <v>1.4182161991805862E-2</v>
      </c>
      <c r="P436" s="42"/>
      <c r="Q436" s="42"/>
      <c r="R436" s="42"/>
    </row>
    <row r="437" spans="2:18" s="16" customFormat="1" ht="23.25" customHeight="1">
      <c r="B437" s="226"/>
      <c r="C437" s="286"/>
      <c r="D437" s="290"/>
      <c r="E437" s="114">
        <v>2</v>
      </c>
      <c r="F437" s="117" t="s">
        <v>231</v>
      </c>
      <c r="G437" s="29" t="s">
        <v>195</v>
      </c>
      <c r="H437" s="135">
        <v>10464934</v>
      </c>
      <c r="I437" s="26">
        <f t="shared" ref="I437" si="791">IFERROR(H437/H441,"-")</f>
        <v>0.11195498493278594</v>
      </c>
      <c r="J437" s="123">
        <v>186</v>
      </c>
      <c r="K437" s="26">
        <f t="shared" ref="K437" si="792">IFERROR(J437/J441,"-")</f>
        <v>0.60586319218241047</v>
      </c>
      <c r="L437" s="123">
        <f t="shared" si="713"/>
        <v>56263.086021505376</v>
      </c>
      <c r="M437" s="86">
        <f t="shared" ref="M437" si="793">IFERROR(J437/$R$76,0)</f>
        <v>5.8619602899464232E-2</v>
      </c>
      <c r="P437" s="42"/>
      <c r="Q437" s="42"/>
      <c r="R437" s="42"/>
    </row>
    <row r="438" spans="2:18" s="16" customFormat="1" ht="23.25" customHeight="1">
      <c r="B438" s="226"/>
      <c r="C438" s="286"/>
      <c r="D438" s="290"/>
      <c r="E438" s="114">
        <v>3</v>
      </c>
      <c r="F438" s="117" t="s">
        <v>230</v>
      </c>
      <c r="G438" s="30" t="s">
        <v>196</v>
      </c>
      <c r="H438" s="135">
        <v>8922229</v>
      </c>
      <c r="I438" s="26">
        <f t="shared" ref="I438" si="794">IFERROR(H438/H441,"-")</f>
        <v>9.5450961588660344E-2</v>
      </c>
      <c r="J438" s="123">
        <v>126</v>
      </c>
      <c r="K438" s="26">
        <f t="shared" ref="K438" si="795">IFERROR(J438/J441,"-")</f>
        <v>0.41042345276872966</v>
      </c>
      <c r="L438" s="123">
        <f t="shared" si="713"/>
        <v>70811.341269841272</v>
      </c>
      <c r="M438" s="86">
        <f>IFERROR(J438/$R$76,0)</f>
        <v>3.9710053577056412E-2</v>
      </c>
      <c r="P438" s="42"/>
      <c r="Q438" s="42"/>
      <c r="R438" s="42"/>
    </row>
    <row r="439" spans="2:18" s="16" customFormat="1" ht="23.25" customHeight="1">
      <c r="B439" s="226"/>
      <c r="C439" s="286"/>
      <c r="D439" s="290"/>
      <c r="E439" s="114">
        <v>4</v>
      </c>
      <c r="F439" s="117" t="s">
        <v>232</v>
      </c>
      <c r="G439" s="30" t="s">
        <v>197</v>
      </c>
      <c r="H439" s="135">
        <v>7177049</v>
      </c>
      <c r="I439" s="26">
        <f t="shared" ref="I439" si="796">IFERROR(H439/H441,"-")</f>
        <v>7.6780839005469725E-2</v>
      </c>
      <c r="J439" s="123">
        <v>175</v>
      </c>
      <c r="K439" s="26">
        <f t="shared" ref="K439" si="797">IFERROR(J439/J441,"-")</f>
        <v>0.57003257328990231</v>
      </c>
      <c r="L439" s="123">
        <f t="shared" si="713"/>
        <v>41011.708571428571</v>
      </c>
      <c r="M439" s="86">
        <f>IFERROR(J439/$R$76,0)</f>
        <v>5.5152852190356129E-2</v>
      </c>
      <c r="P439" s="42"/>
      <c r="Q439" s="42"/>
      <c r="R439" s="42"/>
    </row>
    <row r="440" spans="2:18" s="16" customFormat="1" ht="23.25" customHeight="1">
      <c r="B440" s="226"/>
      <c r="C440" s="286"/>
      <c r="D440" s="290"/>
      <c r="E440" s="115">
        <v>5</v>
      </c>
      <c r="F440" s="118" t="s">
        <v>239</v>
      </c>
      <c r="G440" s="31" t="s">
        <v>213</v>
      </c>
      <c r="H440" s="136">
        <v>5057484</v>
      </c>
      <c r="I440" s="41">
        <f t="shared" ref="I440" si="798">IFERROR(H440/H441,"-")</f>
        <v>5.4105505588263235E-2</v>
      </c>
      <c r="J440" s="124">
        <v>33</v>
      </c>
      <c r="K440" s="41">
        <f t="shared" ref="K440" si="799">IFERROR(J440/J441,"-")</f>
        <v>0.10749185667752444</v>
      </c>
      <c r="L440" s="124">
        <f t="shared" si="713"/>
        <v>153257.09090909091</v>
      </c>
      <c r="M440" s="87">
        <f>IFERROR(J440/$R$76,0)</f>
        <v>1.0400252127324299E-2</v>
      </c>
      <c r="P440" s="42"/>
      <c r="Q440" s="42"/>
      <c r="R440" s="42"/>
    </row>
    <row r="441" spans="2:18" s="16" customFormat="1" ht="23.25" customHeight="1">
      <c r="B441" s="227"/>
      <c r="C441" s="287"/>
      <c r="D441" s="291"/>
      <c r="E441" s="126" t="s">
        <v>107</v>
      </c>
      <c r="F441" s="129"/>
      <c r="G441" s="132"/>
      <c r="H441" s="137">
        <v>93474480</v>
      </c>
      <c r="I441" s="27" t="s">
        <v>301</v>
      </c>
      <c r="J441" s="164">
        <v>307</v>
      </c>
      <c r="K441" s="27" t="s">
        <v>105</v>
      </c>
      <c r="L441" s="164">
        <f t="shared" si="713"/>
        <v>304477.13355048862</v>
      </c>
      <c r="M441" s="88">
        <f>IFERROR(J441/$R$76,0)</f>
        <v>9.6753860699653318E-2</v>
      </c>
      <c r="P441" s="42"/>
      <c r="Q441" s="42"/>
      <c r="R441" s="42"/>
    </row>
    <row r="442" spans="2:18" s="16" customFormat="1" ht="23.25" customHeight="1">
      <c r="B442" s="251">
        <v>74</v>
      </c>
      <c r="C442" s="285" t="s">
        <v>30</v>
      </c>
      <c r="D442" s="289">
        <f>VLOOKUP(C442,'市区町村別_在宅(医科)'!$C$7:$BO$80,65,0)</f>
        <v>1448</v>
      </c>
      <c r="E442" s="113">
        <v>1</v>
      </c>
      <c r="F442" s="116" t="s">
        <v>232</v>
      </c>
      <c r="G442" s="119" t="s">
        <v>197</v>
      </c>
      <c r="H442" s="204">
        <v>3832592</v>
      </c>
      <c r="I442" s="25">
        <f t="shared" ref="I442" si="800">IFERROR(H442/H447,"-")</f>
        <v>0.12733599882518126</v>
      </c>
      <c r="J442" s="122">
        <v>70</v>
      </c>
      <c r="K442" s="25">
        <f t="shared" ref="K442" si="801">IFERROR(J442/J447,"-")</f>
        <v>0.54263565891472865</v>
      </c>
      <c r="L442" s="122">
        <f t="shared" si="713"/>
        <v>54751.314285714288</v>
      </c>
      <c r="M442" s="89">
        <f t="shared" ref="M442:M447" si="802">IFERROR(J442/$R$77,0)</f>
        <v>4.834254143646409E-2</v>
      </c>
      <c r="P442" s="42"/>
      <c r="Q442" s="42"/>
      <c r="R442" s="42"/>
    </row>
    <row r="443" spans="2:18" s="16" customFormat="1" ht="23.25" customHeight="1">
      <c r="B443" s="226"/>
      <c r="C443" s="286"/>
      <c r="D443" s="290"/>
      <c r="E443" s="114">
        <v>2</v>
      </c>
      <c r="F443" s="117" t="s">
        <v>230</v>
      </c>
      <c r="G443" s="29" t="s">
        <v>196</v>
      </c>
      <c r="H443" s="135">
        <v>3746330</v>
      </c>
      <c r="I443" s="26">
        <f t="shared" ref="I443" si="803">IFERROR(H443/H447,"-")</f>
        <v>0.12446998597261104</v>
      </c>
      <c r="J443" s="123">
        <v>55</v>
      </c>
      <c r="K443" s="26">
        <f t="shared" ref="K443" si="804">IFERROR(J443/J447,"-")</f>
        <v>0.4263565891472868</v>
      </c>
      <c r="L443" s="123">
        <f t="shared" si="713"/>
        <v>68115.090909090912</v>
      </c>
      <c r="M443" s="86">
        <f t="shared" si="802"/>
        <v>3.7983425414364641E-2</v>
      </c>
      <c r="P443" s="42"/>
      <c r="Q443" s="42"/>
      <c r="R443" s="42"/>
    </row>
    <row r="444" spans="2:18" s="16" customFormat="1" ht="23.25" customHeight="1">
      <c r="B444" s="226"/>
      <c r="C444" s="286"/>
      <c r="D444" s="290"/>
      <c r="E444" s="114">
        <v>3</v>
      </c>
      <c r="F444" s="117" t="s">
        <v>245</v>
      </c>
      <c r="G444" s="30" t="s">
        <v>246</v>
      </c>
      <c r="H444" s="135">
        <v>3388226</v>
      </c>
      <c r="I444" s="26">
        <f t="shared" ref="I444" si="805">IFERROR(H444/H447,"-")</f>
        <v>0.11257215533389638</v>
      </c>
      <c r="J444" s="123">
        <v>37</v>
      </c>
      <c r="K444" s="26">
        <f t="shared" ref="K444" si="806">IFERROR(J444/J447,"-")</f>
        <v>0.2868217054263566</v>
      </c>
      <c r="L444" s="123">
        <f t="shared" si="713"/>
        <v>91573.67567567568</v>
      </c>
      <c r="M444" s="86">
        <f t="shared" si="802"/>
        <v>2.5552486187845305E-2</v>
      </c>
      <c r="P444" s="42"/>
      <c r="Q444" s="42"/>
      <c r="R444" s="42"/>
    </row>
    <row r="445" spans="2:18" s="16" customFormat="1" ht="23.25" customHeight="1">
      <c r="B445" s="226"/>
      <c r="C445" s="286"/>
      <c r="D445" s="290"/>
      <c r="E445" s="114">
        <v>4</v>
      </c>
      <c r="F445" s="117" t="s">
        <v>231</v>
      </c>
      <c r="G445" s="30" t="s">
        <v>195</v>
      </c>
      <c r="H445" s="135">
        <v>2940396</v>
      </c>
      <c r="I445" s="26">
        <f t="shared" ref="I445" si="807">IFERROR(H445/H447,"-")</f>
        <v>9.7693222133106702E-2</v>
      </c>
      <c r="J445" s="123">
        <v>72</v>
      </c>
      <c r="K445" s="26">
        <f t="shared" ref="K445" si="808">IFERROR(J445/J447,"-")</f>
        <v>0.55813953488372092</v>
      </c>
      <c r="L445" s="123">
        <f t="shared" ref="L445:L447" si="809">IFERROR(H445/J445,"-")</f>
        <v>40838.833333333336</v>
      </c>
      <c r="M445" s="86">
        <f t="shared" si="802"/>
        <v>4.9723756906077346E-2</v>
      </c>
      <c r="P445" s="42"/>
      <c r="Q445" s="42"/>
      <c r="R445" s="42"/>
    </row>
    <row r="446" spans="2:18" s="16" customFormat="1" ht="23.25" customHeight="1">
      <c r="B446" s="226"/>
      <c r="C446" s="286"/>
      <c r="D446" s="290"/>
      <c r="E446" s="115">
        <v>5</v>
      </c>
      <c r="F446" s="118" t="s">
        <v>233</v>
      </c>
      <c r="G446" s="31" t="s">
        <v>200</v>
      </c>
      <c r="H446" s="136">
        <v>2667999</v>
      </c>
      <c r="I446" s="41">
        <f t="shared" ref="I446" si="810">IFERROR(H446/H447,"-")</f>
        <v>8.8642964742812372E-2</v>
      </c>
      <c r="J446" s="124">
        <v>44</v>
      </c>
      <c r="K446" s="41">
        <f t="shared" ref="K446" si="811">IFERROR(J446/J447,"-")</f>
        <v>0.34108527131782945</v>
      </c>
      <c r="L446" s="124">
        <f t="shared" si="809"/>
        <v>60636.340909090912</v>
      </c>
      <c r="M446" s="87">
        <f t="shared" si="802"/>
        <v>3.0386740331491711E-2</v>
      </c>
      <c r="P446" s="42"/>
      <c r="Q446" s="42"/>
      <c r="R446" s="42"/>
    </row>
    <row r="447" spans="2:18" s="16" customFormat="1" ht="23.25" customHeight="1" thickBot="1">
      <c r="B447" s="226"/>
      <c r="C447" s="286"/>
      <c r="D447" s="291"/>
      <c r="E447" s="127" t="s">
        <v>107</v>
      </c>
      <c r="F447" s="130"/>
      <c r="G447" s="133"/>
      <c r="H447" s="205">
        <v>30098260</v>
      </c>
      <c r="I447" s="27" t="s">
        <v>301</v>
      </c>
      <c r="J447" s="155">
        <v>129</v>
      </c>
      <c r="K447" s="28" t="s">
        <v>105</v>
      </c>
      <c r="L447" s="155">
        <f t="shared" si="809"/>
        <v>233319.84496124031</v>
      </c>
      <c r="M447" s="89">
        <f t="shared" si="802"/>
        <v>8.9088397790055243E-2</v>
      </c>
      <c r="P447" s="42"/>
      <c r="Q447" s="42"/>
      <c r="R447" s="42"/>
    </row>
    <row r="448" spans="2:18" s="16" customFormat="1" ht="23.25" customHeight="1" thickTop="1">
      <c r="B448" s="279" t="s">
        <v>102</v>
      </c>
      <c r="C448" s="280"/>
      <c r="D448" s="292">
        <v>1366377</v>
      </c>
      <c r="E448" s="139">
        <v>1</v>
      </c>
      <c r="F448" s="131" t="s">
        <v>191</v>
      </c>
      <c r="G448" s="134" t="s">
        <v>196</v>
      </c>
      <c r="H448" s="138">
        <v>7528703709</v>
      </c>
      <c r="I448" s="149">
        <v>0.15266395097124533</v>
      </c>
      <c r="J448" s="138">
        <v>80838</v>
      </c>
      <c r="K448" s="149">
        <v>0.48226654178175765</v>
      </c>
      <c r="L448" s="138">
        <v>93133.225822014399</v>
      </c>
      <c r="M448" s="149">
        <v>5.9162295618266407E-2</v>
      </c>
      <c r="P448" s="42"/>
      <c r="Q448" s="42"/>
      <c r="R448" s="42"/>
    </row>
    <row r="449" spans="2:19" s="16" customFormat="1" ht="23.25" customHeight="1">
      <c r="B449" s="281"/>
      <c r="C449" s="282"/>
      <c r="D449" s="293"/>
      <c r="E449" s="140">
        <v>2</v>
      </c>
      <c r="F449" s="117" t="s">
        <v>190</v>
      </c>
      <c r="G449" s="29" t="s">
        <v>195</v>
      </c>
      <c r="H449" s="135">
        <v>7381787348</v>
      </c>
      <c r="I449" s="150">
        <v>0.14968484155221401</v>
      </c>
      <c r="J449" s="135">
        <v>116331</v>
      </c>
      <c r="K449" s="150">
        <v>0.69401208679103454</v>
      </c>
      <c r="L449" s="135">
        <v>63455.032175430453</v>
      </c>
      <c r="M449" s="150">
        <v>8.5138289066633885E-2</v>
      </c>
      <c r="P449" s="42"/>
      <c r="Q449" s="42"/>
      <c r="R449" s="42"/>
    </row>
    <row r="450" spans="2:19" s="16" customFormat="1" ht="23.25" customHeight="1">
      <c r="B450" s="281"/>
      <c r="C450" s="282"/>
      <c r="D450" s="293"/>
      <c r="E450" s="140">
        <v>3</v>
      </c>
      <c r="F450" s="117" t="s">
        <v>192</v>
      </c>
      <c r="G450" s="30" t="s">
        <v>197</v>
      </c>
      <c r="H450" s="135">
        <v>4240924346</v>
      </c>
      <c r="I450" s="150">
        <v>8.599571605621073E-2</v>
      </c>
      <c r="J450" s="135">
        <v>100296</v>
      </c>
      <c r="K450" s="150">
        <v>0.59834984876596609</v>
      </c>
      <c r="L450" s="135">
        <v>42284.082575576293</v>
      </c>
      <c r="M450" s="150">
        <v>7.3402874902021922E-2</v>
      </c>
      <c r="P450" s="42"/>
      <c r="Q450" s="42"/>
      <c r="R450" s="42"/>
    </row>
    <row r="451" spans="2:19" s="16" customFormat="1" ht="23.25" customHeight="1">
      <c r="B451" s="281"/>
      <c r="C451" s="282"/>
      <c r="D451" s="293"/>
      <c r="E451" s="140">
        <v>4</v>
      </c>
      <c r="F451" s="117" t="s">
        <v>194</v>
      </c>
      <c r="G451" s="30" t="s">
        <v>200</v>
      </c>
      <c r="H451" s="135">
        <v>3564641536</v>
      </c>
      <c r="I451" s="150">
        <v>7.2282331954626883E-2</v>
      </c>
      <c r="J451" s="135">
        <v>67398</v>
      </c>
      <c r="K451" s="150">
        <v>0.4020856575250118</v>
      </c>
      <c r="L451" s="135">
        <v>52889.426036380901</v>
      </c>
      <c r="M451" s="150">
        <v>4.9326064475616903E-2</v>
      </c>
      <c r="P451" s="42"/>
      <c r="Q451" s="42"/>
      <c r="R451" s="42"/>
    </row>
    <row r="452" spans="2:19" s="16" customFormat="1" ht="23.25" customHeight="1">
      <c r="B452" s="281"/>
      <c r="C452" s="282"/>
      <c r="D452" s="293"/>
      <c r="E452" s="141">
        <v>5</v>
      </c>
      <c r="F452" s="118" t="s">
        <v>193</v>
      </c>
      <c r="G452" s="31" t="s">
        <v>199</v>
      </c>
      <c r="H452" s="136">
        <v>3400176028</v>
      </c>
      <c r="I452" s="151">
        <v>6.8947368165341583E-2</v>
      </c>
      <c r="J452" s="136">
        <v>63413</v>
      </c>
      <c r="K452" s="151">
        <v>0.37831178670930254</v>
      </c>
      <c r="L452" s="136">
        <v>53619.54217589453</v>
      </c>
      <c r="M452" s="151">
        <v>4.6409592667323876E-2</v>
      </c>
      <c r="P452" s="42"/>
      <c r="Q452" s="42"/>
      <c r="R452" s="42"/>
    </row>
    <row r="453" spans="2:19" s="16" customFormat="1" ht="23.25" customHeight="1">
      <c r="B453" s="283"/>
      <c r="C453" s="284"/>
      <c r="D453" s="293"/>
      <c r="E453" s="126" t="s">
        <v>151</v>
      </c>
      <c r="F453" s="129"/>
      <c r="G453" s="132"/>
      <c r="H453" s="137">
        <v>49315530360</v>
      </c>
      <c r="I453" s="148" t="s">
        <v>144</v>
      </c>
      <c r="J453" s="164">
        <v>167621</v>
      </c>
      <c r="K453" s="27" t="s">
        <v>144</v>
      </c>
      <c r="L453" s="164">
        <v>294208.54403684504</v>
      </c>
      <c r="M453" s="88">
        <v>0.12267551341979556</v>
      </c>
      <c r="P453" s="42"/>
      <c r="Q453" s="42"/>
      <c r="R453" s="42"/>
    </row>
    <row r="454" spans="2:19">
      <c r="D454" s="294"/>
      <c r="G454" s="16"/>
      <c r="H454" s="16"/>
      <c r="I454" s="16"/>
      <c r="J454" s="16"/>
      <c r="K454" s="16"/>
      <c r="L454" s="16"/>
      <c r="N454" s="16"/>
      <c r="O454" s="16"/>
      <c r="S454" s="16"/>
    </row>
    <row r="455" spans="2:19">
      <c r="D455" s="295"/>
      <c r="G455" s="16"/>
      <c r="H455" s="16"/>
      <c r="I455" s="16"/>
      <c r="J455" s="16"/>
      <c r="K455" s="16"/>
      <c r="L455" s="16"/>
      <c r="N455" s="16"/>
      <c r="O455" s="16"/>
      <c r="S455" s="16"/>
    </row>
    <row r="456" spans="2:19">
      <c r="D456" s="295"/>
      <c r="G456" s="16"/>
      <c r="H456" s="16"/>
      <c r="I456" s="16"/>
      <c r="J456" s="16"/>
      <c r="K456" s="16"/>
      <c r="L456" s="16"/>
      <c r="N456" s="16"/>
      <c r="O456" s="16"/>
      <c r="S456" s="16"/>
    </row>
    <row r="457" spans="2:19">
      <c r="D457" s="295"/>
      <c r="G457" s="16"/>
      <c r="H457" s="16"/>
      <c r="I457" s="16"/>
      <c r="J457" s="16"/>
      <c r="K457" s="16"/>
      <c r="L457" s="16"/>
      <c r="N457" s="16"/>
      <c r="O457" s="16"/>
      <c r="S457" s="16"/>
    </row>
    <row r="458" spans="2:19">
      <c r="D458" s="295"/>
      <c r="G458" s="16"/>
      <c r="H458" s="16"/>
      <c r="I458" s="16"/>
      <c r="J458" s="16"/>
      <c r="K458" s="16"/>
      <c r="L458" s="16"/>
      <c r="N458" s="16"/>
      <c r="O458" s="16"/>
      <c r="S458" s="16"/>
    </row>
    <row r="459" spans="2:19">
      <c r="D459" s="295"/>
      <c r="G459" s="16"/>
      <c r="H459" s="16"/>
      <c r="I459" s="16"/>
      <c r="J459" s="16"/>
      <c r="K459" s="16"/>
      <c r="L459" s="16"/>
      <c r="N459" s="16"/>
      <c r="O459" s="16"/>
      <c r="S459" s="16"/>
    </row>
    <row r="460" spans="2:19">
      <c r="D460" s="294"/>
      <c r="G460" s="16"/>
      <c r="H460" s="16"/>
      <c r="I460" s="16"/>
      <c r="J460" s="16"/>
      <c r="K460" s="16"/>
      <c r="L460" s="16"/>
      <c r="N460" s="16"/>
      <c r="O460" s="16"/>
      <c r="S460" s="16"/>
    </row>
    <row r="461" spans="2:19">
      <c r="D461" s="295"/>
      <c r="G461" s="16"/>
      <c r="H461" s="16"/>
      <c r="I461" s="16"/>
      <c r="J461" s="16"/>
      <c r="K461" s="16"/>
      <c r="L461" s="16"/>
      <c r="N461" s="16"/>
      <c r="O461" s="16"/>
      <c r="S461" s="16"/>
    </row>
    <row r="462" spans="2:19">
      <c r="D462" s="295"/>
      <c r="G462" s="16"/>
      <c r="H462" s="16"/>
      <c r="I462" s="16"/>
      <c r="J462" s="16"/>
      <c r="K462" s="16"/>
      <c r="L462" s="16"/>
      <c r="N462" s="16"/>
      <c r="O462" s="16"/>
      <c r="S462" s="16"/>
    </row>
    <row r="463" spans="2:19">
      <c r="D463" s="295"/>
    </row>
    <row r="464" spans="2:19">
      <c r="D464" s="295"/>
    </row>
    <row r="465" spans="4:4">
      <c r="D465" s="295"/>
    </row>
  </sheetData>
  <sortState ref="H6:H9">
    <sortCondition descending="1" ref="H5"/>
  </sortState>
  <mergeCells count="227">
    <mergeCell ref="D442:D447"/>
    <mergeCell ref="D448:D453"/>
    <mergeCell ref="D454:D459"/>
    <mergeCell ref="D460:D465"/>
    <mergeCell ref="D388:D393"/>
    <mergeCell ref="D394:D399"/>
    <mergeCell ref="D400:D405"/>
    <mergeCell ref="D406:D411"/>
    <mergeCell ref="D412:D417"/>
    <mergeCell ref="D418:D423"/>
    <mergeCell ref="D424:D429"/>
    <mergeCell ref="D430:D435"/>
    <mergeCell ref="D436:D441"/>
    <mergeCell ref="D334:D339"/>
    <mergeCell ref="D340:D345"/>
    <mergeCell ref="D346:D351"/>
    <mergeCell ref="D352:D357"/>
    <mergeCell ref="D358:D363"/>
    <mergeCell ref="D364:D369"/>
    <mergeCell ref="D370:D375"/>
    <mergeCell ref="D376:D381"/>
    <mergeCell ref="D382:D387"/>
    <mergeCell ref="D280:D285"/>
    <mergeCell ref="D286:D291"/>
    <mergeCell ref="D292:D297"/>
    <mergeCell ref="D298:D303"/>
    <mergeCell ref="D304:D309"/>
    <mergeCell ref="D310:D315"/>
    <mergeCell ref="D316:D321"/>
    <mergeCell ref="D322:D327"/>
    <mergeCell ref="D328:D333"/>
    <mergeCell ref="D226:D231"/>
    <mergeCell ref="D232:D237"/>
    <mergeCell ref="D238:D243"/>
    <mergeCell ref="D244:D249"/>
    <mergeCell ref="D250:D255"/>
    <mergeCell ref="D256:D261"/>
    <mergeCell ref="D262:D267"/>
    <mergeCell ref="D268:D273"/>
    <mergeCell ref="D274:D279"/>
    <mergeCell ref="D172:D177"/>
    <mergeCell ref="D178:D183"/>
    <mergeCell ref="D184:D189"/>
    <mergeCell ref="D190:D195"/>
    <mergeCell ref="D196:D201"/>
    <mergeCell ref="D202:D207"/>
    <mergeCell ref="D208:D213"/>
    <mergeCell ref="D214:D219"/>
    <mergeCell ref="D220:D225"/>
    <mergeCell ref="D118:D123"/>
    <mergeCell ref="D124:D129"/>
    <mergeCell ref="D130:D135"/>
    <mergeCell ref="D136:D141"/>
    <mergeCell ref="D142:D147"/>
    <mergeCell ref="D148:D153"/>
    <mergeCell ref="D154:D159"/>
    <mergeCell ref="D160:D165"/>
    <mergeCell ref="D166:D171"/>
    <mergeCell ref="D64:D69"/>
    <mergeCell ref="D70:D75"/>
    <mergeCell ref="D76:D81"/>
    <mergeCell ref="D82:D87"/>
    <mergeCell ref="D88:D93"/>
    <mergeCell ref="D94:D99"/>
    <mergeCell ref="D100:D105"/>
    <mergeCell ref="D106:D111"/>
    <mergeCell ref="D112:D117"/>
    <mergeCell ref="C304:C309"/>
    <mergeCell ref="C310:C315"/>
    <mergeCell ref="C316:C321"/>
    <mergeCell ref="C322:C327"/>
    <mergeCell ref="C280:C285"/>
    <mergeCell ref="C286:C291"/>
    <mergeCell ref="C292:C297"/>
    <mergeCell ref="C298:C303"/>
    <mergeCell ref="C262:C267"/>
    <mergeCell ref="C268:C273"/>
    <mergeCell ref="C274:C279"/>
    <mergeCell ref="C370:C375"/>
    <mergeCell ref="C376:C381"/>
    <mergeCell ref="C382:C387"/>
    <mergeCell ref="C388:C393"/>
    <mergeCell ref="C346:C351"/>
    <mergeCell ref="C352:C357"/>
    <mergeCell ref="C358:C363"/>
    <mergeCell ref="C364:C369"/>
    <mergeCell ref="C328:C333"/>
    <mergeCell ref="C334:C339"/>
    <mergeCell ref="C340:C345"/>
    <mergeCell ref="C238:C243"/>
    <mergeCell ref="C244:C249"/>
    <mergeCell ref="C250:C255"/>
    <mergeCell ref="C256:C261"/>
    <mergeCell ref="C214:C219"/>
    <mergeCell ref="C220:C225"/>
    <mergeCell ref="C226:C231"/>
    <mergeCell ref="C232:C237"/>
    <mergeCell ref="C196:C201"/>
    <mergeCell ref="C202:C207"/>
    <mergeCell ref="C208:C213"/>
    <mergeCell ref="C172:C177"/>
    <mergeCell ref="C178:C183"/>
    <mergeCell ref="C184:C189"/>
    <mergeCell ref="C190:C195"/>
    <mergeCell ref="C148:C153"/>
    <mergeCell ref="C154:C159"/>
    <mergeCell ref="C160:C165"/>
    <mergeCell ref="C166:C171"/>
    <mergeCell ref="C130:C135"/>
    <mergeCell ref="C136:C141"/>
    <mergeCell ref="C142:C147"/>
    <mergeCell ref="C106:C111"/>
    <mergeCell ref="C112:C117"/>
    <mergeCell ref="C118:C123"/>
    <mergeCell ref="C124:C129"/>
    <mergeCell ref="C82:C87"/>
    <mergeCell ref="C88:C93"/>
    <mergeCell ref="C94:C99"/>
    <mergeCell ref="C100:C105"/>
    <mergeCell ref="C64:C69"/>
    <mergeCell ref="C70:C75"/>
    <mergeCell ref="C76:C81"/>
    <mergeCell ref="C46:C51"/>
    <mergeCell ref="C52:C57"/>
    <mergeCell ref="C58:C63"/>
    <mergeCell ref="C28:C33"/>
    <mergeCell ref="C34:C39"/>
    <mergeCell ref="C40:C45"/>
    <mergeCell ref="F3:G3"/>
    <mergeCell ref="C4:C9"/>
    <mergeCell ref="C10:C15"/>
    <mergeCell ref="C16:C21"/>
    <mergeCell ref="C22:C27"/>
    <mergeCell ref="D4:D9"/>
    <mergeCell ref="D10:D15"/>
    <mergeCell ref="D16:D21"/>
    <mergeCell ref="D22:D27"/>
    <mergeCell ref="D28:D33"/>
    <mergeCell ref="D34:D39"/>
    <mergeCell ref="D40:D45"/>
    <mergeCell ref="D46:D51"/>
    <mergeCell ref="D52:D57"/>
    <mergeCell ref="D58:D63"/>
    <mergeCell ref="B4:B9"/>
    <mergeCell ref="B10:B15"/>
    <mergeCell ref="B16:B21"/>
    <mergeCell ref="B22:B27"/>
    <mergeCell ref="B28:B33"/>
    <mergeCell ref="B34:B39"/>
    <mergeCell ref="B40:B45"/>
    <mergeCell ref="B46:B51"/>
    <mergeCell ref="B52:B57"/>
    <mergeCell ref="B58:B63"/>
    <mergeCell ref="B64:B69"/>
    <mergeCell ref="B70:B75"/>
    <mergeCell ref="B76:B81"/>
    <mergeCell ref="B82:B87"/>
    <mergeCell ref="B88:B93"/>
    <mergeCell ref="B94:B99"/>
    <mergeCell ref="B100:B105"/>
    <mergeCell ref="B106:B111"/>
    <mergeCell ref="B112:B117"/>
    <mergeCell ref="B118:B123"/>
    <mergeCell ref="B124:B129"/>
    <mergeCell ref="B130:B135"/>
    <mergeCell ref="B136:B141"/>
    <mergeCell ref="B142:B147"/>
    <mergeCell ref="B148:B153"/>
    <mergeCell ref="B154:B159"/>
    <mergeCell ref="B160:B165"/>
    <mergeCell ref="B166:B171"/>
    <mergeCell ref="B172:B177"/>
    <mergeCell ref="B178:B183"/>
    <mergeCell ref="B184:B189"/>
    <mergeCell ref="B190:B195"/>
    <mergeCell ref="B196:B201"/>
    <mergeCell ref="B202:B207"/>
    <mergeCell ref="B208:B213"/>
    <mergeCell ref="B214:B219"/>
    <mergeCell ref="B220:B225"/>
    <mergeCell ref="B226:B231"/>
    <mergeCell ref="B232:B237"/>
    <mergeCell ref="B238:B243"/>
    <mergeCell ref="B244:B249"/>
    <mergeCell ref="B250:B255"/>
    <mergeCell ref="B256:B261"/>
    <mergeCell ref="B262:B267"/>
    <mergeCell ref="B268:B273"/>
    <mergeCell ref="B274:B279"/>
    <mergeCell ref="B280:B285"/>
    <mergeCell ref="B286:B291"/>
    <mergeCell ref="B292:B297"/>
    <mergeCell ref="B298:B303"/>
    <mergeCell ref="B304:B309"/>
    <mergeCell ref="B310:B315"/>
    <mergeCell ref="B316:B321"/>
    <mergeCell ref="B322:B327"/>
    <mergeCell ref="B328:B333"/>
    <mergeCell ref="B334:B339"/>
    <mergeCell ref="B340:B345"/>
    <mergeCell ref="B346:B351"/>
    <mergeCell ref="B352:B357"/>
    <mergeCell ref="B358:B363"/>
    <mergeCell ref="B364:B369"/>
    <mergeCell ref="B370:B375"/>
    <mergeCell ref="B376:B381"/>
    <mergeCell ref="B436:B441"/>
    <mergeCell ref="B442:B447"/>
    <mergeCell ref="B448:C453"/>
    <mergeCell ref="B382:B387"/>
    <mergeCell ref="B388:B393"/>
    <mergeCell ref="B394:B399"/>
    <mergeCell ref="B400:B405"/>
    <mergeCell ref="B406:B411"/>
    <mergeCell ref="B412:B417"/>
    <mergeCell ref="B418:B423"/>
    <mergeCell ref="B424:B429"/>
    <mergeCell ref="B430:B435"/>
    <mergeCell ref="C436:C441"/>
    <mergeCell ref="C442:C447"/>
    <mergeCell ref="C412:C417"/>
    <mergeCell ref="C418:C423"/>
    <mergeCell ref="C424:C429"/>
    <mergeCell ref="C430:C435"/>
    <mergeCell ref="C394:C399"/>
    <mergeCell ref="C400:C405"/>
    <mergeCell ref="C406:C411"/>
  </mergeCells>
  <phoneticPr fontId="3"/>
  <pageMargins left="0.39370078740157483" right="0.47244094488188981" top="0.43307086614173229" bottom="0.31496062992125984" header="0.31496062992125984" footer="0.19685039370078741"/>
  <pageSetup paperSize="8" scale="75" orientation="landscape" r:id="rId1"/>
  <headerFooter>
    <oddHeader>&amp;R&amp;"ＭＳ 明朝,標準"&amp;12 2-17.在宅医療に係る分析</oddHeader>
  </headerFooter>
  <rowBreaks count="10" manualBreakCount="10">
    <brk id="45" max="12" man="1"/>
    <brk id="87" max="12" man="1"/>
    <brk id="129" max="12" man="1"/>
    <brk id="171" max="12" man="1"/>
    <brk id="213" max="12" man="1"/>
    <brk id="255" max="12" man="1"/>
    <brk id="297" max="12" man="1"/>
    <brk id="339" max="12" man="1"/>
    <brk id="381" max="12" man="1"/>
    <brk id="423" max="12" man="1"/>
  </rowBreaks>
  <ignoredErrors>
    <ignoredError sqref="D4 I4:I8 K4:M8 L9:M9 D10 I10:I14 K10:M14 L15:M15 D16 I16:I20 K16:M20 L21:M21 D22 I22:I26 K22:M26 L27:M27 D28 I28:I32 K28:M32 L33:M33 D34 I34:I38 K34:M38 L39:M39 D40 I40:I44 K40:M44 L45:M45 D46 I46:I50 K46:M50 L51:M51 D52 I52:I56 K52:M56 L57:M57 D58 I58:I62 K58:M62 L63:M63 D64 I64:I68 K64:M68 L69:M69 D70 I70:I74 K70:M74 L75:M75 D76 I76:I80 K76:M78 K79:M80 L81:M81 D82 I82:I86 K82:M86 L87:M87 D88 I88:I92 K88:M92 L93:M93 D94 I94:I98 K94:M98 L99:M99 D100 I100:I104 K100:M104 L105:M105 D106 I106:I110 K106:M110 L111:M111 D112 I112:I116 K112:M116 L117:M117 D118 I118:I122 K118:M122 L123:M123 D124 I124:I128 K124:M128 L129:M129 D130 I130:I134 K130:M134 L135:M135 D136 I136:I140 K136:M140 L141:M141 D142 I142:I146 K142:M146 L147:M147 D148 I148:I152 K148:M152 L153:M153 D154 I154:I158 K154:M158 L159:M159 D160 I160:I164 K160:M164 L165:M165 D166 I166:I170 K166:M170 L171:M171 D172 I172:I176 K172:M176 L177:M177 D178 I178:I182 K178:M182 L183:M183 D184 I184:I188 K184:M188 L189:M189 D190 I190:I194 K190:M194 L195:M195 D196 I196:I200 K196:M200 L201:M201 D202 I202:I206 K202:M206 L207:M207 D208 I208:I212 K208:M212 L213:M213 D214 I214:I218 K214:M218 L219:M219 D220 I220:I224 K220:M224 L225:M225 D226 I226:I230 K226:M230 L231:M231 D232 I232:I236 K232:M236 L237:M237 D238 I238:I242 K238:M242 L243:M243 D244 I244:I248 K244:M248 L249:M249 D250 I250:I254 K250:M254 L255:M255 D256 I256:I260 K256:M260 L261:M261 D262 I262:I266 K262:M266 L267:M267 D268 I268:I272 K268:M272 L273:M273 D274 I274:I278 K274:M278 L279:M279 D280 I280:I284 K280:M284 L285:M285 D286 I286:I290 K286:M290 L291:M291 D292 I292:I296 K292:M296 L297:M297 D298 I298:I302 K298:M302 L303:M303 D304 I304:I308 K304:M308 L309:M309 D310 I310:I314 K310:M314 L315:M315 D316 I316:I320 K316:M320 L321:M321 D322 I322:I326 K322:M326 L327:M327 D328 I328:I332 K328:M332 L333:M333 D334 I334:I338 K334:M338 L339:M339 D340 I340:I344 K340:M344 L345:M345 D346 I346:I350 K346:M350 L351:M351 D352 I352:I356 K352:M356 L357:M357 D358 I358:I362 K358:M362 L363:M363 D364 I364:I368 K364:M368 L369:M369 D370 I370:I374 K370:M374 L375:M375 D376 I376:I380 K376:M380 L381:M381 D382 I382:I386 K382:M386 L387:M387 D388 I388:I392 K388:M392 L393:M393 D394 I394:I398 K394:M398 L399:M399 D400 I400:I404 K400:M404 L405:M405 D406 I406:I410 K406:M410 L411:M411 D412 I412:I416 K412:M416 L417:M417 D418 I418:I422 K418:M422 L423:M423 D424 I424:I428 K424:M428 L429:M429 D430 I430:I434 K430:M434 L435:M435 D436 I436:I440 K436:M440 L441:M441 D442 I442:I446 K442:M446 L447:M447" emptyCellReference="1"/>
    <ignoredError sqref="F4:F8 F10:F14 F16:F20 F22:F26 F28:F32 F34:F38 F40:F44 F46:F50 F52:F56 F58:F62 F64:F68 F70:F74 F76:F80 F82:F86 F88:F92 F94:F98 F100:F104 F106:F110 F112:F116 F118:F122 F124:F128 F130:F134 F136:F140 F142:F146 F148:F152 F154:F158 F160:F164 F166:F170 F172:F176 F178:F182 F184:F188 F190:F194 F196:F200 F202:F206 F208:F212 F214:F218 F220:F224 F226:F230 F232:F236 F238:F242 F244:F248 F250:F254 F256:F260 F262:F266 F268:F272 F274:F278 F280:F284 F286:F290 F292:F296 F298:F302 F304:F308 F310:F314 F316:F320 F322:F326 F328:F332 F334:F338 F340:F344 F346:F350 F352:F356 F358:F362 F364:F368 F370:F374 F376:F380 F382:F386 F388:F392 F394:F398 F400:F404 F406:F410 F412:F416 F418:F422 F424:F428 F430:F434 F436:F440 F442:F446 F448:F45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R465"/>
  <sheetViews>
    <sheetView showGridLines="0" zoomScaleNormal="100" zoomScaleSheetLayoutView="100" workbookViewId="0"/>
  </sheetViews>
  <sheetFormatPr defaultColWidth="9" defaultRowHeight="13.5"/>
  <cols>
    <col min="1" max="1" width="4.625" style="16" customWidth="1"/>
    <col min="2" max="2" width="3.625" style="16" customWidth="1"/>
    <col min="3" max="3" width="12.125" style="16" customWidth="1"/>
    <col min="4" max="4" width="10.625" style="7" customWidth="1"/>
    <col min="5" max="5" width="4.625" style="16" customWidth="1"/>
    <col min="6" max="6" width="5.625" style="16" customWidth="1"/>
    <col min="7" max="7" width="23.25" style="16" bestFit="1" customWidth="1"/>
    <col min="8" max="8" width="16" style="16" customWidth="1"/>
    <col min="9" max="12" width="12.375" style="16" customWidth="1"/>
    <col min="13" max="13" width="12.375" style="7" customWidth="1"/>
    <col min="14" max="15" width="9" style="16"/>
    <col min="16" max="16" width="5.375" style="11" customWidth="1"/>
    <col min="17" max="17" width="14.5" style="11" customWidth="1"/>
    <col min="18" max="18" width="12.625" style="11" customWidth="1"/>
    <col min="19" max="16384" width="9" style="16"/>
  </cols>
  <sheetData>
    <row r="1" spans="2:18" s="7" customFormat="1" ht="16.5" customHeight="1">
      <c r="B1" s="17" t="s">
        <v>137</v>
      </c>
      <c r="C1" s="17"/>
      <c r="D1" s="75"/>
      <c r="P1" s="11"/>
      <c r="Q1" s="11"/>
      <c r="R1" s="11"/>
    </row>
    <row r="2" spans="2:18" s="7" customFormat="1" ht="16.5" customHeight="1">
      <c r="B2" s="17" t="s">
        <v>136</v>
      </c>
      <c r="C2" s="17"/>
      <c r="D2" s="75"/>
      <c r="F2" s="7" t="s">
        <v>125</v>
      </c>
      <c r="P2" s="7" t="s">
        <v>128</v>
      </c>
      <c r="Q2" s="11"/>
      <c r="R2" s="11"/>
    </row>
    <row r="3" spans="2:18" s="7" customFormat="1" ht="45">
      <c r="B3" s="12"/>
      <c r="C3" s="12" t="s">
        <v>101</v>
      </c>
      <c r="D3" s="50" t="s">
        <v>127</v>
      </c>
      <c r="E3" s="13" t="s">
        <v>74</v>
      </c>
      <c r="F3" s="288" t="s">
        <v>76</v>
      </c>
      <c r="G3" s="278"/>
      <c r="H3" s="14" t="s">
        <v>115</v>
      </c>
      <c r="I3" s="53" t="s">
        <v>124</v>
      </c>
      <c r="J3" s="48" t="s">
        <v>77</v>
      </c>
      <c r="K3" s="53" t="s">
        <v>143</v>
      </c>
      <c r="L3" s="40" t="s">
        <v>114</v>
      </c>
      <c r="M3" s="40" t="s">
        <v>126</v>
      </c>
      <c r="P3" s="79"/>
      <c r="Q3" s="84" t="s">
        <v>101</v>
      </c>
      <c r="R3" s="90" t="s">
        <v>129</v>
      </c>
    </row>
    <row r="4" spans="2:18" ht="23.25" customHeight="1">
      <c r="B4" s="251">
        <v>1</v>
      </c>
      <c r="C4" s="285" t="s">
        <v>51</v>
      </c>
      <c r="D4" s="289">
        <f>VLOOKUP(C4,'市区町村別_在宅(医科)'!$C$7:$BO$80,65,0)</f>
        <v>382481</v>
      </c>
      <c r="E4" s="113">
        <v>1</v>
      </c>
      <c r="F4" s="116" t="s">
        <v>231</v>
      </c>
      <c r="G4" s="119" t="s">
        <v>195</v>
      </c>
      <c r="H4" s="204">
        <v>2194802967</v>
      </c>
      <c r="I4" s="25">
        <f>IFERROR(H4/H9,"-")</f>
        <v>0.14301230236646748</v>
      </c>
      <c r="J4" s="122">
        <v>33938</v>
      </c>
      <c r="K4" s="25">
        <f>IFERROR(J4/J9,"-")</f>
        <v>0.68525622905140737</v>
      </c>
      <c r="L4" s="122">
        <f>IFERROR(H4/J4,"-")</f>
        <v>64670.957834875364</v>
      </c>
      <c r="M4" s="85">
        <f t="shared" ref="M4:M9" si="0">IFERROR(J4/$R$4,0)</f>
        <v>8.8731204948742551E-2</v>
      </c>
      <c r="P4" s="104">
        <v>1</v>
      </c>
      <c r="Q4" s="43" t="s">
        <v>81</v>
      </c>
      <c r="R4" s="105">
        <f>'市区町村別_在宅(医科)'!BO7</f>
        <v>382481</v>
      </c>
    </row>
    <row r="5" spans="2:18" ht="23.25" customHeight="1">
      <c r="B5" s="226"/>
      <c r="C5" s="286"/>
      <c r="D5" s="290"/>
      <c r="E5" s="114">
        <v>2</v>
      </c>
      <c r="F5" s="117" t="s">
        <v>232</v>
      </c>
      <c r="G5" s="29" t="s">
        <v>197</v>
      </c>
      <c r="H5" s="135">
        <v>1269593514</v>
      </c>
      <c r="I5" s="26">
        <f>IFERROR(H5/H9,"-")</f>
        <v>8.272610081024824E-2</v>
      </c>
      <c r="J5" s="123">
        <v>29727</v>
      </c>
      <c r="K5" s="26">
        <f>IFERROR(J5/J9,"-")</f>
        <v>0.60023018212655976</v>
      </c>
      <c r="L5" s="123">
        <f t="shared" ref="L5:L8" si="1">IFERROR(H5/J5,"-")</f>
        <v>42708.430517711175</v>
      </c>
      <c r="M5" s="86">
        <f t="shared" si="0"/>
        <v>7.7721507735024745E-2</v>
      </c>
      <c r="P5" s="104">
        <v>2</v>
      </c>
      <c r="Q5" s="43" t="s">
        <v>82</v>
      </c>
      <c r="R5" s="105">
        <f>'市区町村別_在宅(医科)'!BO8</f>
        <v>14656</v>
      </c>
    </row>
    <row r="6" spans="2:18" ht="23.25" customHeight="1">
      <c r="B6" s="226"/>
      <c r="C6" s="286"/>
      <c r="D6" s="290"/>
      <c r="E6" s="114">
        <v>3</v>
      </c>
      <c r="F6" s="117" t="s">
        <v>230</v>
      </c>
      <c r="G6" s="30" t="s">
        <v>196</v>
      </c>
      <c r="H6" s="135">
        <v>2308081568</v>
      </c>
      <c r="I6" s="26">
        <f>IFERROR(H6/H9,"-")</f>
        <v>0.15039348135220848</v>
      </c>
      <c r="J6" s="123">
        <v>23979</v>
      </c>
      <c r="K6" s="26">
        <f>IFERROR(J6/J9,"-")</f>
        <v>0.48416993094536204</v>
      </c>
      <c r="L6" s="123">
        <f t="shared" si="1"/>
        <v>96254.287835189127</v>
      </c>
      <c r="M6" s="86">
        <f t="shared" si="0"/>
        <v>6.2693310255934276E-2</v>
      </c>
      <c r="P6" s="104">
        <v>3</v>
      </c>
      <c r="Q6" s="43" t="s">
        <v>83</v>
      </c>
      <c r="R6" s="105">
        <f>'市区町村別_在宅(医科)'!BO9</f>
        <v>9306</v>
      </c>
    </row>
    <row r="7" spans="2:18" ht="36.75" customHeight="1">
      <c r="B7" s="226"/>
      <c r="C7" s="286"/>
      <c r="D7" s="290"/>
      <c r="E7" s="114">
        <v>4</v>
      </c>
      <c r="F7" s="117" t="s">
        <v>235</v>
      </c>
      <c r="G7" s="30" t="s">
        <v>204</v>
      </c>
      <c r="H7" s="135">
        <v>726549210</v>
      </c>
      <c r="I7" s="26">
        <f>IFERROR(H7/H9,"-")</f>
        <v>4.7341595973265357E-2</v>
      </c>
      <c r="J7" s="123">
        <v>20366</v>
      </c>
      <c r="K7" s="26">
        <f>IFERROR(J7/J9,"-")</f>
        <v>0.41121834995759804</v>
      </c>
      <c r="L7" s="123">
        <f t="shared" si="1"/>
        <v>35674.615044682316</v>
      </c>
      <c r="M7" s="86">
        <f t="shared" si="0"/>
        <v>5.3247089397904734E-2</v>
      </c>
      <c r="P7" s="104">
        <v>4</v>
      </c>
      <c r="Q7" s="43" t="s">
        <v>84</v>
      </c>
      <c r="R7" s="105">
        <f>'市区町村別_在宅(医科)'!BO10</f>
        <v>10425</v>
      </c>
    </row>
    <row r="8" spans="2:18" ht="23.25" customHeight="1">
      <c r="B8" s="226"/>
      <c r="C8" s="286"/>
      <c r="D8" s="290"/>
      <c r="E8" s="115">
        <v>5</v>
      </c>
      <c r="F8" s="118" t="s">
        <v>233</v>
      </c>
      <c r="G8" s="31" t="s">
        <v>200</v>
      </c>
      <c r="H8" s="136">
        <v>1095240285</v>
      </c>
      <c r="I8" s="41">
        <f>IFERROR(H8/H9,"-")</f>
        <v>7.1365328531723268E-2</v>
      </c>
      <c r="J8" s="124">
        <v>19894</v>
      </c>
      <c r="K8" s="41">
        <f>IFERROR(J8/J9,"-")</f>
        <v>0.40168800226143841</v>
      </c>
      <c r="L8" s="124">
        <f t="shared" si="1"/>
        <v>55053.799386749772</v>
      </c>
      <c r="M8" s="87">
        <f t="shared" si="0"/>
        <v>5.2013041170672528E-2</v>
      </c>
      <c r="P8" s="104">
        <v>5</v>
      </c>
      <c r="Q8" s="43" t="s">
        <v>85</v>
      </c>
      <c r="R8" s="105">
        <f>'市区町村別_在宅(医科)'!BO11</f>
        <v>9340</v>
      </c>
    </row>
    <row r="9" spans="2:18" ht="23.25" customHeight="1">
      <c r="B9" s="227"/>
      <c r="C9" s="287"/>
      <c r="D9" s="291"/>
      <c r="E9" s="142" t="s">
        <v>107</v>
      </c>
      <c r="F9" s="32"/>
      <c r="G9" s="33"/>
      <c r="H9" s="137">
        <v>15346952190</v>
      </c>
      <c r="I9" s="27" t="s">
        <v>302</v>
      </c>
      <c r="J9" s="164">
        <v>49526</v>
      </c>
      <c r="K9" s="27" t="s">
        <v>105</v>
      </c>
      <c r="L9" s="125">
        <f>IFERROR(H9/J9,"-")</f>
        <v>309876.67467592779</v>
      </c>
      <c r="M9" s="88">
        <f t="shared" si="0"/>
        <v>0.12948617055487724</v>
      </c>
      <c r="P9" s="104">
        <v>6</v>
      </c>
      <c r="Q9" s="43" t="s">
        <v>86</v>
      </c>
      <c r="R9" s="105">
        <f>'市区町村別_在宅(医科)'!BO12</f>
        <v>12774</v>
      </c>
    </row>
    <row r="10" spans="2:18" ht="23.25" customHeight="1">
      <c r="B10" s="251">
        <v>2</v>
      </c>
      <c r="C10" s="285" t="s">
        <v>82</v>
      </c>
      <c r="D10" s="289">
        <f>VLOOKUP(C10,'市区町村別_在宅(医科)'!$C$7:$BO$80,65,0)</f>
        <v>14656</v>
      </c>
      <c r="E10" s="113">
        <v>1</v>
      </c>
      <c r="F10" s="116" t="s">
        <v>231</v>
      </c>
      <c r="G10" s="119" t="s">
        <v>195</v>
      </c>
      <c r="H10" s="204">
        <v>76626188</v>
      </c>
      <c r="I10" s="25">
        <f t="shared" ref="I10" si="2">IFERROR(H10/H15,"-")</f>
        <v>0.1515997297382263</v>
      </c>
      <c r="J10" s="122">
        <v>1253</v>
      </c>
      <c r="K10" s="25">
        <f t="shared" ref="K10" si="3">IFERROR(J10/J15,"-")</f>
        <v>0.68959823885525595</v>
      </c>
      <c r="L10" s="122">
        <f t="shared" ref="L10:L73" si="4">IFERROR(H10/J10,"-")</f>
        <v>61154.180367118912</v>
      </c>
      <c r="M10" s="85">
        <f t="shared" ref="M10:M15" si="5">IFERROR(J10/$R$5,0)</f>
        <v>8.5493995633187769E-2</v>
      </c>
      <c r="P10" s="104">
        <v>7</v>
      </c>
      <c r="Q10" s="43" t="s">
        <v>87</v>
      </c>
      <c r="R10" s="105">
        <f>'市区町村別_在宅(医科)'!BO13</f>
        <v>11462</v>
      </c>
    </row>
    <row r="11" spans="2:18" ht="23.25" customHeight="1">
      <c r="B11" s="226"/>
      <c r="C11" s="286"/>
      <c r="D11" s="290"/>
      <c r="E11" s="114">
        <v>2</v>
      </c>
      <c r="F11" s="117" t="s">
        <v>232</v>
      </c>
      <c r="G11" s="29" t="s">
        <v>197</v>
      </c>
      <c r="H11" s="135">
        <v>49946934</v>
      </c>
      <c r="I11" s="26">
        <f t="shared" ref="I11" si="6">IFERROR(H11/H15,"-")</f>
        <v>9.8816630362103169E-2</v>
      </c>
      <c r="J11" s="123">
        <v>1123</v>
      </c>
      <c r="K11" s="26">
        <f t="shared" ref="K11" si="7">IFERROR(J11/J15,"-")</f>
        <v>0.6180517336268575</v>
      </c>
      <c r="L11" s="123">
        <f t="shared" si="4"/>
        <v>44476.343722172751</v>
      </c>
      <c r="M11" s="86">
        <f t="shared" si="5"/>
        <v>7.6623908296943238E-2</v>
      </c>
      <c r="P11" s="104">
        <v>8</v>
      </c>
      <c r="Q11" s="43" t="s">
        <v>52</v>
      </c>
      <c r="R11" s="105">
        <f>'市区町村別_在宅(医科)'!BO14</f>
        <v>9525</v>
      </c>
    </row>
    <row r="12" spans="2:18" ht="23.25" customHeight="1">
      <c r="B12" s="226"/>
      <c r="C12" s="286"/>
      <c r="D12" s="290"/>
      <c r="E12" s="114">
        <v>3</v>
      </c>
      <c r="F12" s="117" t="s">
        <v>230</v>
      </c>
      <c r="G12" s="30" t="s">
        <v>196</v>
      </c>
      <c r="H12" s="135">
        <v>83271580</v>
      </c>
      <c r="I12" s="26">
        <f t="shared" ref="I12" si="8">IFERROR(H12/H15,"-")</f>
        <v>0.16474718829644885</v>
      </c>
      <c r="J12" s="123">
        <v>893</v>
      </c>
      <c r="K12" s="26">
        <f t="shared" ref="K12" si="9">IFERROR(J12/J15,"-")</f>
        <v>0.49146945514584478</v>
      </c>
      <c r="L12" s="123">
        <f t="shared" si="4"/>
        <v>93249.249720044798</v>
      </c>
      <c r="M12" s="86">
        <f t="shared" si="5"/>
        <v>6.0930676855895198E-2</v>
      </c>
      <c r="P12" s="104">
        <v>9</v>
      </c>
      <c r="Q12" s="43" t="s">
        <v>88</v>
      </c>
      <c r="R12" s="105">
        <f>'市区町村別_在宅(医科)'!BO15</f>
        <v>6207</v>
      </c>
    </row>
    <row r="13" spans="2:18" ht="36.75" customHeight="1">
      <c r="B13" s="226"/>
      <c r="C13" s="286"/>
      <c r="D13" s="290"/>
      <c r="E13" s="114">
        <v>4</v>
      </c>
      <c r="F13" s="117" t="s">
        <v>235</v>
      </c>
      <c r="G13" s="30" t="s">
        <v>204</v>
      </c>
      <c r="H13" s="135">
        <v>28287191</v>
      </c>
      <c r="I13" s="26">
        <f t="shared" ref="I13" si="10">IFERROR(H13/H15,"-")</f>
        <v>5.5964293965055228E-2</v>
      </c>
      <c r="J13" s="123">
        <v>748</v>
      </c>
      <c r="K13" s="26">
        <f t="shared" ref="K13" si="11">IFERROR(J13/J15,"-")</f>
        <v>0.41166758392955421</v>
      </c>
      <c r="L13" s="123">
        <f t="shared" si="4"/>
        <v>37817.100267379676</v>
      </c>
      <c r="M13" s="86">
        <f t="shared" si="5"/>
        <v>5.1037117903930132E-2</v>
      </c>
      <c r="P13" s="104">
        <v>10</v>
      </c>
      <c r="Q13" s="43" t="s">
        <v>53</v>
      </c>
      <c r="R13" s="105">
        <f>'市区町村別_在宅(医科)'!BO16</f>
        <v>14097</v>
      </c>
    </row>
    <row r="14" spans="2:18" ht="23.25" customHeight="1">
      <c r="B14" s="226"/>
      <c r="C14" s="286"/>
      <c r="D14" s="290"/>
      <c r="E14" s="115">
        <v>5</v>
      </c>
      <c r="F14" s="118" t="s">
        <v>233</v>
      </c>
      <c r="G14" s="31" t="s">
        <v>200</v>
      </c>
      <c r="H14" s="136">
        <v>38052756</v>
      </c>
      <c r="I14" s="41">
        <f t="shared" ref="I14" si="12">IFERROR(H14/H15,"-")</f>
        <v>7.5284803746137927E-2</v>
      </c>
      <c r="J14" s="124">
        <v>685</v>
      </c>
      <c r="K14" s="41">
        <f t="shared" ref="K14" si="13">IFERROR(J14/J15,"-")</f>
        <v>0.37699504678040724</v>
      </c>
      <c r="L14" s="124">
        <f t="shared" si="4"/>
        <v>55551.468613138684</v>
      </c>
      <c r="M14" s="87">
        <f t="shared" si="5"/>
        <v>4.6738537117903933E-2</v>
      </c>
      <c r="P14" s="104">
        <v>11</v>
      </c>
      <c r="Q14" s="43" t="s">
        <v>54</v>
      </c>
      <c r="R14" s="105">
        <f>'市区町村別_在宅(医科)'!BO17</f>
        <v>24081</v>
      </c>
    </row>
    <row r="15" spans="2:18" ht="23.25" customHeight="1">
      <c r="B15" s="227"/>
      <c r="C15" s="287"/>
      <c r="D15" s="291"/>
      <c r="E15" s="142" t="s">
        <v>107</v>
      </c>
      <c r="F15" s="32"/>
      <c r="G15" s="33"/>
      <c r="H15" s="137">
        <v>505450690</v>
      </c>
      <c r="I15" s="27" t="s">
        <v>302</v>
      </c>
      <c r="J15" s="164">
        <v>1817</v>
      </c>
      <c r="K15" s="27" t="s">
        <v>105</v>
      </c>
      <c r="L15" s="125">
        <f t="shared" si="4"/>
        <v>278178.69565217389</v>
      </c>
      <c r="M15" s="88">
        <f t="shared" si="5"/>
        <v>0.12397652838427947</v>
      </c>
      <c r="P15" s="104">
        <v>12</v>
      </c>
      <c r="Q15" s="43" t="s">
        <v>89</v>
      </c>
      <c r="R15" s="105">
        <f>'市区町村別_在宅(医科)'!BO18</f>
        <v>12454</v>
      </c>
    </row>
    <row r="16" spans="2:18" ht="23.25" customHeight="1">
      <c r="B16" s="251">
        <v>3</v>
      </c>
      <c r="C16" s="285" t="s">
        <v>83</v>
      </c>
      <c r="D16" s="289">
        <f>VLOOKUP(C16,'市区町村別_在宅(医科)'!$C$7:$BO$80,65,0)</f>
        <v>9306</v>
      </c>
      <c r="E16" s="113">
        <v>1</v>
      </c>
      <c r="F16" s="116" t="s">
        <v>231</v>
      </c>
      <c r="G16" s="119" t="s">
        <v>195</v>
      </c>
      <c r="H16" s="204">
        <v>47621903</v>
      </c>
      <c r="I16" s="25">
        <f t="shared" ref="I16" si="14">IFERROR(H16/H21,"-")</f>
        <v>0.13222677201366995</v>
      </c>
      <c r="J16" s="122">
        <v>834</v>
      </c>
      <c r="K16" s="25">
        <f t="shared" ref="K16" si="15">IFERROR(J16/J21,"-")</f>
        <v>0.65309318715740017</v>
      </c>
      <c r="L16" s="122">
        <f t="shared" si="4"/>
        <v>57100.603117505998</v>
      </c>
      <c r="M16" s="85">
        <f t="shared" ref="M16:M21" si="16">IFERROR(J16/$R$6,0)</f>
        <v>8.9619600257898127E-2</v>
      </c>
      <c r="P16" s="104">
        <v>13</v>
      </c>
      <c r="Q16" s="43" t="s">
        <v>90</v>
      </c>
      <c r="R16" s="105">
        <f>'市区町村別_在宅(医科)'!BO19</f>
        <v>21368</v>
      </c>
    </row>
    <row r="17" spans="2:18" ht="23.25" customHeight="1">
      <c r="B17" s="226"/>
      <c r="C17" s="286"/>
      <c r="D17" s="290"/>
      <c r="E17" s="114">
        <v>2</v>
      </c>
      <c r="F17" s="117" t="s">
        <v>232</v>
      </c>
      <c r="G17" s="29" t="s">
        <v>197</v>
      </c>
      <c r="H17" s="135">
        <v>26405333</v>
      </c>
      <c r="I17" s="26">
        <f t="shared" ref="I17" si="17">IFERROR(H17/H21,"-")</f>
        <v>7.3316934573908893E-2</v>
      </c>
      <c r="J17" s="123">
        <v>745</v>
      </c>
      <c r="K17" s="26">
        <f t="shared" ref="K17" si="18">IFERROR(J17/J21,"-")</f>
        <v>0.58339859044635867</v>
      </c>
      <c r="L17" s="123">
        <f t="shared" si="4"/>
        <v>35443.4</v>
      </c>
      <c r="M17" s="86">
        <f t="shared" si="16"/>
        <v>8.0055877928218347E-2</v>
      </c>
      <c r="P17" s="104">
        <v>14</v>
      </c>
      <c r="Q17" s="43" t="s">
        <v>91</v>
      </c>
      <c r="R17" s="105">
        <f>'市区町村別_在宅(医科)'!BO20</f>
        <v>16265</v>
      </c>
    </row>
    <row r="18" spans="2:18" ht="23.25" customHeight="1">
      <c r="B18" s="226"/>
      <c r="C18" s="286"/>
      <c r="D18" s="290"/>
      <c r="E18" s="114">
        <v>3</v>
      </c>
      <c r="F18" s="117" t="s">
        <v>230</v>
      </c>
      <c r="G18" s="30" t="s">
        <v>196</v>
      </c>
      <c r="H18" s="135">
        <v>56526905</v>
      </c>
      <c r="I18" s="26">
        <f t="shared" ref="I18" si="19">IFERROR(H18/H21,"-")</f>
        <v>0.15695236244703159</v>
      </c>
      <c r="J18" s="123">
        <v>605</v>
      </c>
      <c r="K18" s="26">
        <f t="shared" ref="K18" si="20">IFERROR(J18/J21,"-")</f>
        <v>0.47376664056382145</v>
      </c>
      <c r="L18" s="123">
        <f t="shared" si="4"/>
        <v>93432.900826446275</v>
      </c>
      <c r="M18" s="86">
        <f t="shared" si="16"/>
        <v>6.5011820330969264E-2</v>
      </c>
      <c r="P18" s="104">
        <v>15</v>
      </c>
      <c r="Q18" s="43" t="s">
        <v>92</v>
      </c>
      <c r="R18" s="105">
        <f>'市区町村別_在宅(医科)'!BO21</f>
        <v>26539</v>
      </c>
    </row>
    <row r="19" spans="2:18" ht="23.25" customHeight="1">
      <c r="B19" s="226"/>
      <c r="C19" s="286"/>
      <c r="D19" s="290"/>
      <c r="E19" s="114">
        <v>4</v>
      </c>
      <c r="F19" s="117" t="s">
        <v>233</v>
      </c>
      <c r="G19" s="30" t="s">
        <v>200</v>
      </c>
      <c r="H19" s="135">
        <v>25897309</v>
      </c>
      <c r="I19" s="26">
        <f t="shared" ref="I19" si="21">IFERROR(H19/H21,"-")</f>
        <v>7.1906357310218438E-2</v>
      </c>
      <c r="J19" s="123">
        <v>525</v>
      </c>
      <c r="K19" s="26">
        <f t="shared" ref="K19" si="22">IFERROR(J19/J21,"-")</f>
        <v>0.41111981205951448</v>
      </c>
      <c r="L19" s="123">
        <f t="shared" si="4"/>
        <v>49328.207619047622</v>
      </c>
      <c r="M19" s="86">
        <f t="shared" si="16"/>
        <v>5.6415215989684075E-2</v>
      </c>
      <c r="P19" s="104">
        <v>16</v>
      </c>
      <c r="Q19" s="43" t="s">
        <v>55</v>
      </c>
      <c r="R19" s="105">
        <f>'市区町村別_在宅(医科)'!BO22</f>
        <v>17584</v>
      </c>
    </row>
    <row r="20" spans="2:18" ht="36.75" customHeight="1">
      <c r="B20" s="226"/>
      <c r="C20" s="286"/>
      <c r="D20" s="290"/>
      <c r="E20" s="115">
        <v>5</v>
      </c>
      <c r="F20" s="118" t="s">
        <v>235</v>
      </c>
      <c r="G20" s="31" t="s">
        <v>204</v>
      </c>
      <c r="H20" s="136">
        <v>17095996</v>
      </c>
      <c r="I20" s="41">
        <f t="shared" ref="I20" si="23">IFERROR(H20/H21,"-")</f>
        <v>4.7468669310393029E-2</v>
      </c>
      <c r="J20" s="124">
        <v>511</v>
      </c>
      <c r="K20" s="41">
        <f t="shared" ref="K20" si="24">IFERROR(J20/J21,"-")</f>
        <v>0.40015661707126077</v>
      </c>
      <c r="L20" s="124">
        <f t="shared" si="4"/>
        <v>33455.960861056752</v>
      </c>
      <c r="M20" s="87">
        <f t="shared" si="16"/>
        <v>5.4910810229959167E-2</v>
      </c>
      <c r="P20" s="104">
        <v>17</v>
      </c>
      <c r="Q20" s="43" t="s">
        <v>93</v>
      </c>
      <c r="R20" s="105">
        <f>'市区町村別_在宅(医科)'!BO23</f>
        <v>24918</v>
      </c>
    </row>
    <row r="21" spans="2:18" ht="23.25" customHeight="1">
      <c r="B21" s="227"/>
      <c r="C21" s="287"/>
      <c r="D21" s="291"/>
      <c r="E21" s="142" t="s">
        <v>107</v>
      </c>
      <c r="F21" s="32"/>
      <c r="G21" s="33"/>
      <c r="H21" s="137">
        <v>360153260</v>
      </c>
      <c r="I21" s="27" t="s">
        <v>302</v>
      </c>
      <c r="J21" s="164">
        <v>1277</v>
      </c>
      <c r="K21" s="27" t="s">
        <v>105</v>
      </c>
      <c r="L21" s="125">
        <f t="shared" si="4"/>
        <v>282030.74393108848</v>
      </c>
      <c r="M21" s="88">
        <f t="shared" si="16"/>
        <v>0.13722329679776488</v>
      </c>
      <c r="P21" s="104">
        <v>18</v>
      </c>
      <c r="Q21" s="43" t="s">
        <v>56</v>
      </c>
      <c r="R21" s="105">
        <f>'市区町村別_在宅(医科)'!BO24</f>
        <v>22386</v>
      </c>
    </row>
    <row r="22" spans="2:18" ht="23.25" customHeight="1">
      <c r="B22" s="251">
        <v>4</v>
      </c>
      <c r="C22" s="285" t="s">
        <v>84</v>
      </c>
      <c r="D22" s="289">
        <f>VLOOKUP(C22,'市区町村別_在宅(医科)'!$C$7:$BO$80,65,0)</f>
        <v>10425</v>
      </c>
      <c r="E22" s="113">
        <v>1</v>
      </c>
      <c r="F22" s="116" t="s">
        <v>231</v>
      </c>
      <c r="G22" s="119" t="s">
        <v>195</v>
      </c>
      <c r="H22" s="204">
        <v>42807064</v>
      </c>
      <c r="I22" s="25">
        <f t="shared" ref="I22" si="25">IFERROR(H22/H27,"-")</f>
        <v>0.12883748653298593</v>
      </c>
      <c r="J22" s="122">
        <v>728</v>
      </c>
      <c r="K22" s="25">
        <f t="shared" ref="K22" si="26">IFERROR(J22/J27,"-")</f>
        <v>0.64711111111111108</v>
      </c>
      <c r="L22" s="122">
        <f t="shared" si="4"/>
        <v>58800.912087912089</v>
      </c>
      <c r="M22" s="85">
        <f t="shared" ref="M22:M27" si="27">IFERROR(J22/$R$7,0)</f>
        <v>6.9832134292565948E-2</v>
      </c>
      <c r="P22" s="104">
        <v>19</v>
      </c>
      <c r="Q22" s="43" t="s">
        <v>94</v>
      </c>
      <c r="R22" s="105">
        <f>'市区町村別_在宅(医科)'!BO25</f>
        <v>15563</v>
      </c>
    </row>
    <row r="23" spans="2:18" ht="23.25" customHeight="1">
      <c r="B23" s="226"/>
      <c r="C23" s="286"/>
      <c r="D23" s="290"/>
      <c r="E23" s="114">
        <v>2</v>
      </c>
      <c r="F23" s="117" t="s">
        <v>232</v>
      </c>
      <c r="G23" s="29" t="s">
        <v>197</v>
      </c>
      <c r="H23" s="135">
        <v>27102952</v>
      </c>
      <c r="I23" s="26">
        <f t="shared" ref="I23" si="28">IFERROR(H23/H27,"-")</f>
        <v>8.1572429571534363E-2</v>
      </c>
      <c r="J23" s="123">
        <v>694</v>
      </c>
      <c r="K23" s="26">
        <f t="shared" ref="K23" si="29">IFERROR(J23/J27,"-")</f>
        <v>0.61688888888888893</v>
      </c>
      <c r="L23" s="123">
        <f t="shared" si="4"/>
        <v>39053.244956772338</v>
      </c>
      <c r="M23" s="86">
        <f t="shared" si="27"/>
        <v>6.6570743405275773E-2</v>
      </c>
      <c r="P23" s="104">
        <v>20</v>
      </c>
      <c r="Q23" s="43" t="s">
        <v>95</v>
      </c>
      <c r="R23" s="105">
        <f>'市区町村別_在宅(医科)'!BO26</f>
        <v>23794</v>
      </c>
    </row>
    <row r="24" spans="2:18" ht="23.25" customHeight="1">
      <c r="B24" s="226"/>
      <c r="C24" s="286"/>
      <c r="D24" s="290"/>
      <c r="E24" s="114">
        <v>3</v>
      </c>
      <c r="F24" s="117" t="s">
        <v>230</v>
      </c>
      <c r="G24" s="30" t="s">
        <v>196</v>
      </c>
      <c r="H24" s="135">
        <v>59950306</v>
      </c>
      <c r="I24" s="26">
        <f t="shared" ref="I24" si="30">IFERROR(H24/H27,"-")</f>
        <v>0.18043392889368412</v>
      </c>
      <c r="J24" s="123">
        <v>572</v>
      </c>
      <c r="K24" s="26">
        <f t="shared" ref="K24" si="31">IFERROR(J24/J27,"-")</f>
        <v>0.50844444444444448</v>
      </c>
      <c r="L24" s="123">
        <f t="shared" si="4"/>
        <v>104808.22727272728</v>
      </c>
      <c r="M24" s="86">
        <f t="shared" si="27"/>
        <v>5.4868105515587531E-2</v>
      </c>
      <c r="P24" s="104">
        <v>21</v>
      </c>
      <c r="Q24" s="43" t="s">
        <v>96</v>
      </c>
      <c r="R24" s="105">
        <f>'市区町村別_在宅(医科)'!BO27</f>
        <v>15666</v>
      </c>
    </row>
    <row r="25" spans="2:18" ht="23.25" customHeight="1">
      <c r="B25" s="226"/>
      <c r="C25" s="286"/>
      <c r="D25" s="290"/>
      <c r="E25" s="114">
        <v>4</v>
      </c>
      <c r="F25" s="117" t="s">
        <v>233</v>
      </c>
      <c r="G25" s="30" t="s">
        <v>200</v>
      </c>
      <c r="H25" s="135">
        <v>24618574</v>
      </c>
      <c r="I25" s="26">
        <f t="shared" ref="I25" si="32">IFERROR(H25/H27,"-")</f>
        <v>7.409513523717294E-2</v>
      </c>
      <c r="J25" s="123">
        <v>482</v>
      </c>
      <c r="K25" s="26">
        <f t="shared" ref="K25" si="33">IFERROR(J25/J27,"-")</f>
        <v>0.42844444444444446</v>
      </c>
      <c r="L25" s="123">
        <f t="shared" si="4"/>
        <v>51075.879668049791</v>
      </c>
      <c r="M25" s="86">
        <f t="shared" si="27"/>
        <v>4.6235011990407672E-2</v>
      </c>
      <c r="P25" s="104">
        <v>22</v>
      </c>
      <c r="Q25" s="43" t="s">
        <v>57</v>
      </c>
      <c r="R25" s="105">
        <f>'市区町村別_在宅(医科)'!BO28</f>
        <v>20473</v>
      </c>
    </row>
    <row r="26" spans="2:18" ht="36.75" customHeight="1">
      <c r="B26" s="226"/>
      <c r="C26" s="286"/>
      <c r="D26" s="290"/>
      <c r="E26" s="115">
        <v>5</v>
      </c>
      <c r="F26" s="118" t="s">
        <v>235</v>
      </c>
      <c r="G26" s="31" t="s">
        <v>204</v>
      </c>
      <c r="H26" s="136">
        <v>10988280</v>
      </c>
      <c r="I26" s="41">
        <f t="shared" ref="I26" si="34">IFERROR(H26/H27,"-")</f>
        <v>3.307169995402344E-2</v>
      </c>
      <c r="J26" s="124">
        <v>409</v>
      </c>
      <c r="K26" s="41">
        <f t="shared" ref="K26" si="35">IFERROR(J26/J27,"-")</f>
        <v>0.36355555555555558</v>
      </c>
      <c r="L26" s="124">
        <f t="shared" si="4"/>
        <v>26866.210268948656</v>
      </c>
      <c r="M26" s="87">
        <f t="shared" si="27"/>
        <v>3.92326139088729E-2</v>
      </c>
      <c r="P26" s="104">
        <v>23</v>
      </c>
      <c r="Q26" s="43" t="s">
        <v>97</v>
      </c>
      <c r="R26" s="105">
        <f>'市区町村別_在宅(医科)'!BO29</f>
        <v>32694</v>
      </c>
    </row>
    <row r="27" spans="2:18" ht="23.25" customHeight="1">
      <c r="B27" s="227"/>
      <c r="C27" s="287"/>
      <c r="D27" s="291"/>
      <c r="E27" s="142" t="s">
        <v>107</v>
      </c>
      <c r="F27" s="32"/>
      <c r="G27" s="33"/>
      <c r="H27" s="137">
        <v>332256280</v>
      </c>
      <c r="I27" s="27" t="s">
        <v>302</v>
      </c>
      <c r="J27" s="164">
        <v>1125</v>
      </c>
      <c r="K27" s="27" t="s">
        <v>105</v>
      </c>
      <c r="L27" s="125">
        <f t="shared" si="4"/>
        <v>295338.91555555555</v>
      </c>
      <c r="M27" s="88">
        <f t="shared" si="27"/>
        <v>0.1079136690647482</v>
      </c>
      <c r="P27" s="104">
        <v>24</v>
      </c>
      <c r="Q27" s="43" t="s">
        <v>98</v>
      </c>
      <c r="R27" s="105">
        <f>'市区町村別_在宅(医科)'!BO30</f>
        <v>14573</v>
      </c>
    </row>
    <row r="28" spans="2:18" ht="23.25" customHeight="1">
      <c r="B28" s="251">
        <v>5</v>
      </c>
      <c r="C28" s="285" t="s">
        <v>85</v>
      </c>
      <c r="D28" s="289">
        <f>VLOOKUP(C28,'市区町村別_在宅(医科)'!$C$7:$BO$80,65,0)</f>
        <v>9340</v>
      </c>
      <c r="E28" s="113">
        <v>1</v>
      </c>
      <c r="F28" s="116" t="s">
        <v>231</v>
      </c>
      <c r="G28" s="119" t="s">
        <v>195</v>
      </c>
      <c r="H28" s="204">
        <v>39910468</v>
      </c>
      <c r="I28" s="25">
        <f t="shared" ref="I28" si="36">IFERROR(H28/H33,"-")</f>
        <v>0.12808243649667997</v>
      </c>
      <c r="J28" s="122">
        <v>711</v>
      </c>
      <c r="K28" s="25">
        <f t="shared" ref="K28" si="37">IFERROR(J28/J33,"-")</f>
        <v>0.65469613259668513</v>
      </c>
      <c r="L28" s="122">
        <f t="shared" si="4"/>
        <v>56132.866385372712</v>
      </c>
      <c r="M28" s="85">
        <f t="shared" ref="M28:M33" si="38">IFERROR(J28/$R$8,0)</f>
        <v>7.6124197002141333E-2</v>
      </c>
      <c r="P28" s="104">
        <v>25</v>
      </c>
      <c r="Q28" s="43" t="s">
        <v>99</v>
      </c>
      <c r="R28" s="105">
        <f>'市区町村別_在宅(医科)'!BO31</f>
        <v>10044</v>
      </c>
    </row>
    <row r="29" spans="2:18" ht="23.25" customHeight="1">
      <c r="B29" s="226"/>
      <c r="C29" s="286"/>
      <c r="D29" s="290"/>
      <c r="E29" s="114">
        <v>2</v>
      </c>
      <c r="F29" s="117" t="s">
        <v>232</v>
      </c>
      <c r="G29" s="29" t="s">
        <v>197</v>
      </c>
      <c r="H29" s="135">
        <v>23732541</v>
      </c>
      <c r="I29" s="26">
        <f t="shared" ref="I29" si="39">IFERROR(H29/H33,"-")</f>
        <v>7.6163518692322865E-2</v>
      </c>
      <c r="J29" s="123">
        <v>607</v>
      </c>
      <c r="K29" s="26">
        <f t="shared" ref="K29" si="40">IFERROR(J29/J33,"-")</f>
        <v>0.55893186003683237</v>
      </c>
      <c r="L29" s="123">
        <f t="shared" si="4"/>
        <v>39098.090609555191</v>
      </c>
      <c r="M29" s="86">
        <f t="shared" si="38"/>
        <v>6.4989293361884373E-2</v>
      </c>
      <c r="P29" s="104">
        <v>26</v>
      </c>
      <c r="Q29" s="43" t="s">
        <v>31</v>
      </c>
      <c r="R29" s="105">
        <f>'市区町村別_在宅(医科)'!BO32</f>
        <v>139896</v>
      </c>
    </row>
    <row r="30" spans="2:18" ht="23.25" customHeight="1">
      <c r="B30" s="226"/>
      <c r="C30" s="286"/>
      <c r="D30" s="290"/>
      <c r="E30" s="114">
        <v>3</v>
      </c>
      <c r="F30" s="117" t="s">
        <v>230</v>
      </c>
      <c r="G30" s="30" t="s">
        <v>196</v>
      </c>
      <c r="H30" s="135">
        <v>54388036</v>
      </c>
      <c r="I30" s="26">
        <f t="shared" ref="I30" si="41">IFERROR(H30/H33,"-")</f>
        <v>0.17454448710421394</v>
      </c>
      <c r="J30" s="123">
        <v>522</v>
      </c>
      <c r="K30" s="26">
        <f t="shared" ref="K30" si="42">IFERROR(J30/J33,"-")</f>
        <v>0.48066298342541436</v>
      </c>
      <c r="L30" s="123">
        <f t="shared" si="4"/>
        <v>104191.63984674329</v>
      </c>
      <c r="M30" s="86">
        <f t="shared" si="38"/>
        <v>5.5888650963597429E-2</v>
      </c>
      <c r="P30" s="104">
        <v>27</v>
      </c>
      <c r="Q30" s="43" t="s">
        <v>32</v>
      </c>
      <c r="R30" s="105">
        <f>'市区町村別_在宅(医科)'!BO33</f>
        <v>23699</v>
      </c>
    </row>
    <row r="31" spans="2:18" ht="23.25" customHeight="1">
      <c r="B31" s="226"/>
      <c r="C31" s="286"/>
      <c r="D31" s="290"/>
      <c r="E31" s="114">
        <v>4</v>
      </c>
      <c r="F31" s="117" t="s">
        <v>233</v>
      </c>
      <c r="G31" s="30" t="s">
        <v>200</v>
      </c>
      <c r="H31" s="135">
        <v>20168260</v>
      </c>
      <c r="I31" s="26">
        <f t="shared" ref="I31" si="43">IFERROR(H31/H33,"-")</f>
        <v>6.4724870695541087E-2</v>
      </c>
      <c r="J31" s="123">
        <v>448</v>
      </c>
      <c r="K31" s="26">
        <f t="shared" ref="K31" si="44">IFERROR(J31/J33,"-")</f>
        <v>0.41252302025782689</v>
      </c>
      <c r="L31" s="123">
        <f t="shared" si="4"/>
        <v>45018.4375</v>
      </c>
      <c r="M31" s="86">
        <f t="shared" si="38"/>
        <v>4.796573875802998E-2</v>
      </c>
      <c r="P31" s="104">
        <v>28</v>
      </c>
      <c r="Q31" s="43" t="s">
        <v>33</v>
      </c>
      <c r="R31" s="105">
        <f>'市区町村別_在宅(医科)'!BO34</f>
        <v>19774</v>
      </c>
    </row>
    <row r="32" spans="2:18" ht="36.75" customHeight="1">
      <c r="B32" s="226"/>
      <c r="C32" s="286"/>
      <c r="D32" s="290"/>
      <c r="E32" s="115">
        <v>5</v>
      </c>
      <c r="F32" s="118" t="s">
        <v>235</v>
      </c>
      <c r="G32" s="31" t="s">
        <v>204</v>
      </c>
      <c r="H32" s="136">
        <v>13743548</v>
      </c>
      <c r="I32" s="41">
        <f t="shared" ref="I32" si="45">IFERROR(H32/H33,"-")</f>
        <v>4.4106401206547435E-2</v>
      </c>
      <c r="J32" s="124">
        <v>429</v>
      </c>
      <c r="K32" s="41">
        <f t="shared" ref="K32" si="46">IFERROR(J32/J33,"-")</f>
        <v>0.39502762430939226</v>
      </c>
      <c r="L32" s="124">
        <f t="shared" si="4"/>
        <v>32036.242424242424</v>
      </c>
      <c r="M32" s="87">
        <f t="shared" si="38"/>
        <v>4.5931477516059957E-2</v>
      </c>
      <c r="P32" s="104">
        <v>29</v>
      </c>
      <c r="Q32" s="43" t="s">
        <v>34</v>
      </c>
      <c r="R32" s="105">
        <f>'市区町村別_在宅(医科)'!BO35</f>
        <v>16521</v>
      </c>
    </row>
    <row r="33" spans="2:18" ht="23.25" customHeight="1">
      <c r="B33" s="227"/>
      <c r="C33" s="287"/>
      <c r="D33" s="291"/>
      <c r="E33" s="142" t="s">
        <v>107</v>
      </c>
      <c r="F33" s="32"/>
      <c r="G33" s="33"/>
      <c r="H33" s="137">
        <v>311599850</v>
      </c>
      <c r="I33" s="27" t="s">
        <v>302</v>
      </c>
      <c r="J33" s="164">
        <v>1086</v>
      </c>
      <c r="K33" s="27" t="s">
        <v>105</v>
      </c>
      <c r="L33" s="125">
        <f t="shared" si="4"/>
        <v>286924.35543278087</v>
      </c>
      <c r="M33" s="88">
        <f t="shared" si="38"/>
        <v>0.11627408993576017</v>
      </c>
      <c r="P33" s="104">
        <v>30</v>
      </c>
      <c r="Q33" s="43" t="s">
        <v>35</v>
      </c>
      <c r="R33" s="105">
        <f>'市区町村別_在宅(医科)'!BO36</f>
        <v>22094</v>
      </c>
    </row>
    <row r="34" spans="2:18" ht="23.25" customHeight="1">
      <c r="B34" s="251">
        <v>6</v>
      </c>
      <c r="C34" s="285" t="s">
        <v>86</v>
      </c>
      <c r="D34" s="289">
        <f>VLOOKUP(C34,'市区町村別_在宅(医科)'!$C$7:$BO$80,65,0)</f>
        <v>12774</v>
      </c>
      <c r="E34" s="113">
        <v>1</v>
      </c>
      <c r="F34" s="116" t="s">
        <v>231</v>
      </c>
      <c r="G34" s="119" t="s">
        <v>195</v>
      </c>
      <c r="H34" s="204">
        <v>50387058</v>
      </c>
      <c r="I34" s="25">
        <f t="shared" ref="I34" si="47">IFERROR(H34/H39,"-")</f>
        <v>0.14104345161735396</v>
      </c>
      <c r="J34" s="122">
        <v>728</v>
      </c>
      <c r="K34" s="25">
        <f t="shared" ref="K34" si="48">IFERROR(J34/J39,"-")</f>
        <v>0.62222222222222223</v>
      </c>
      <c r="L34" s="122">
        <f t="shared" si="4"/>
        <v>69212.991758241755</v>
      </c>
      <c r="M34" s="85">
        <f t="shared" ref="M34:M39" si="49">IFERROR(J34/$R$9,0)</f>
        <v>5.6990762486300299E-2</v>
      </c>
      <c r="P34" s="104">
        <v>31</v>
      </c>
      <c r="Q34" s="43" t="s">
        <v>36</v>
      </c>
      <c r="R34" s="105">
        <f>'市区町村別_在宅(医科)'!BO37</f>
        <v>29681</v>
      </c>
    </row>
    <row r="35" spans="2:18" ht="23.25" customHeight="1">
      <c r="B35" s="226"/>
      <c r="C35" s="286"/>
      <c r="D35" s="290"/>
      <c r="E35" s="114">
        <v>2</v>
      </c>
      <c r="F35" s="117" t="s">
        <v>232</v>
      </c>
      <c r="G35" s="29" t="s">
        <v>197</v>
      </c>
      <c r="H35" s="135">
        <v>27440169</v>
      </c>
      <c r="I35" s="26">
        <f t="shared" ref="I35" si="50">IFERROR(H35/H39,"-")</f>
        <v>7.6810520446014441E-2</v>
      </c>
      <c r="J35" s="123">
        <v>619</v>
      </c>
      <c r="K35" s="26">
        <f t="shared" ref="K35" si="51">IFERROR(J35/J39,"-")</f>
        <v>0.52905982905982907</v>
      </c>
      <c r="L35" s="123">
        <f t="shared" si="4"/>
        <v>44329.836833602581</v>
      </c>
      <c r="M35" s="86">
        <f t="shared" si="49"/>
        <v>4.8457804916236108E-2</v>
      </c>
      <c r="P35" s="104">
        <v>32</v>
      </c>
      <c r="Q35" s="43" t="s">
        <v>37</v>
      </c>
      <c r="R35" s="105">
        <f>'市区町村別_在宅(医科)'!BO38</f>
        <v>24506</v>
      </c>
    </row>
    <row r="36" spans="2:18" ht="23.25" customHeight="1">
      <c r="B36" s="226"/>
      <c r="C36" s="286"/>
      <c r="D36" s="290"/>
      <c r="E36" s="114">
        <v>3</v>
      </c>
      <c r="F36" s="117" t="s">
        <v>230</v>
      </c>
      <c r="G36" s="30" t="s">
        <v>196</v>
      </c>
      <c r="H36" s="135">
        <v>45832992</v>
      </c>
      <c r="I36" s="26">
        <f t="shared" ref="I36" si="52">IFERROR(H36/H39,"-")</f>
        <v>0.12829571017284977</v>
      </c>
      <c r="J36" s="123">
        <v>519</v>
      </c>
      <c r="K36" s="26">
        <f t="shared" ref="K36" si="53">IFERROR(J36/J39,"-")</f>
        <v>0.44358974358974357</v>
      </c>
      <c r="L36" s="123">
        <f t="shared" si="4"/>
        <v>88310.196531791909</v>
      </c>
      <c r="M36" s="86">
        <f t="shared" si="49"/>
        <v>4.062940347581024E-2</v>
      </c>
      <c r="P36" s="104">
        <v>33</v>
      </c>
      <c r="Q36" s="43" t="s">
        <v>38</v>
      </c>
      <c r="R36" s="105">
        <f>'市区町村別_在宅(医科)'!BO39</f>
        <v>7125</v>
      </c>
    </row>
    <row r="37" spans="2:18" ht="23.25" customHeight="1">
      <c r="B37" s="226"/>
      <c r="C37" s="286"/>
      <c r="D37" s="290"/>
      <c r="E37" s="114">
        <v>4</v>
      </c>
      <c r="F37" s="117" t="s">
        <v>233</v>
      </c>
      <c r="G37" s="30" t="s">
        <v>200</v>
      </c>
      <c r="H37" s="135">
        <v>22902550</v>
      </c>
      <c r="I37" s="26">
        <f t="shared" ref="I37" si="54">IFERROR(H37/H39,"-")</f>
        <v>6.410881744353937E-2</v>
      </c>
      <c r="J37" s="123">
        <v>463</v>
      </c>
      <c r="K37" s="26">
        <f t="shared" ref="K37" si="55">IFERROR(J37/J39,"-")</f>
        <v>0.39572649572649571</v>
      </c>
      <c r="L37" s="123">
        <f t="shared" si="4"/>
        <v>49465.550755939526</v>
      </c>
      <c r="M37" s="86">
        <f t="shared" si="49"/>
        <v>3.6245498669171754E-2</v>
      </c>
      <c r="P37" s="104">
        <v>34</v>
      </c>
      <c r="Q37" s="43" t="s">
        <v>39</v>
      </c>
      <c r="R37" s="105">
        <f>'市区町村別_在宅(医科)'!BO40</f>
        <v>31044</v>
      </c>
    </row>
    <row r="38" spans="2:18" ht="36.75" customHeight="1">
      <c r="B38" s="226"/>
      <c r="C38" s="286"/>
      <c r="D38" s="290"/>
      <c r="E38" s="115">
        <v>5</v>
      </c>
      <c r="F38" s="118" t="s">
        <v>235</v>
      </c>
      <c r="G38" s="31" t="s">
        <v>204</v>
      </c>
      <c r="H38" s="136">
        <v>18192603</v>
      </c>
      <c r="I38" s="41">
        <f t="shared" ref="I38" si="56">IFERROR(H38/H39,"-")</f>
        <v>5.0924733907350341E-2</v>
      </c>
      <c r="J38" s="124">
        <v>429</v>
      </c>
      <c r="K38" s="41">
        <f t="shared" ref="K38" si="57">IFERROR(J38/J39,"-")</f>
        <v>0.36666666666666664</v>
      </c>
      <c r="L38" s="124">
        <f t="shared" si="4"/>
        <v>42407</v>
      </c>
      <c r="M38" s="87">
        <f t="shared" si="49"/>
        <v>3.3583842179426962E-2</v>
      </c>
      <c r="P38" s="104">
        <v>35</v>
      </c>
      <c r="Q38" s="43" t="s">
        <v>2</v>
      </c>
      <c r="R38" s="105">
        <f>'市区町村別_在宅(医科)'!BO41</f>
        <v>63683</v>
      </c>
    </row>
    <row r="39" spans="2:18" ht="23.25" customHeight="1">
      <c r="B39" s="227"/>
      <c r="C39" s="287"/>
      <c r="D39" s="291"/>
      <c r="E39" s="142" t="s">
        <v>107</v>
      </c>
      <c r="F39" s="32"/>
      <c r="G39" s="33"/>
      <c r="H39" s="137">
        <v>357244930</v>
      </c>
      <c r="I39" s="27" t="s">
        <v>302</v>
      </c>
      <c r="J39" s="164">
        <v>1170</v>
      </c>
      <c r="K39" s="27" t="s">
        <v>105</v>
      </c>
      <c r="L39" s="125">
        <f t="shared" si="4"/>
        <v>305337.547008547</v>
      </c>
      <c r="M39" s="88">
        <f t="shared" si="49"/>
        <v>9.1592296852982619E-2</v>
      </c>
      <c r="P39" s="104">
        <v>36</v>
      </c>
      <c r="Q39" s="43" t="s">
        <v>3</v>
      </c>
      <c r="R39" s="105">
        <f>'市区町村別_在宅(医科)'!BO42</f>
        <v>17589</v>
      </c>
    </row>
    <row r="40" spans="2:18" ht="23.25" customHeight="1">
      <c r="B40" s="251">
        <v>7</v>
      </c>
      <c r="C40" s="285" t="s">
        <v>87</v>
      </c>
      <c r="D40" s="289">
        <f>VLOOKUP(C40,'市区町村別_在宅(医科)'!$C$7:$BO$80,65,0)</f>
        <v>11462</v>
      </c>
      <c r="E40" s="113">
        <v>1</v>
      </c>
      <c r="F40" s="116" t="s">
        <v>231</v>
      </c>
      <c r="G40" s="119" t="s">
        <v>195</v>
      </c>
      <c r="H40" s="204">
        <v>50814208</v>
      </c>
      <c r="I40" s="25">
        <f t="shared" ref="I40" si="58">IFERROR(H40/H45,"-")</f>
        <v>0.15378482566357832</v>
      </c>
      <c r="J40" s="122">
        <v>730</v>
      </c>
      <c r="K40" s="25">
        <f t="shared" ref="K40" si="59">IFERROR(J40/J45,"-")</f>
        <v>0.68033550792171482</v>
      </c>
      <c r="L40" s="122">
        <f t="shared" si="4"/>
        <v>69608.504109589048</v>
      </c>
      <c r="M40" s="85">
        <f t="shared" ref="M40:M45" si="60">IFERROR(J40/$R$10,0)</f>
        <v>6.3688710521723951E-2</v>
      </c>
      <c r="P40" s="104">
        <v>37</v>
      </c>
      <c r="Q40" s="43" t="s">
        <v>4</v>
      </c>
      <c r="R40" s="105">
        <f>'市区町村別_在宅(医科)'!BO43</f>
        <v>54245</v>
      </c>
    </row>
    <row r="41" spans="2:18" ht="23.25" customHeight="1">
      <c r="B41" s="226"/>
      <c r="C41" s="286"/>
      <c r="D41" s="290"/>
      <c r="E41" s="114">
        <v>2</v>
      </c>
      <c r="F41" s="117" t="s">
        <v>232</v>
      </c>
      <c r="G41" s="29" t="s">
        <v>197</v>
      </c>
      <c r="H41" s="135">
        <v>29218478</v>
      </c>
      <c r="I41" s="26">
        <f t="shared" ref="I41" si="61">IFERROR(H41/H45,"-")</f>
        <v>8.8427208102605848E-2</v>
      </c>
      <c r="J41" s="123">
        <v>631</v>
      </c>
      <c r="K41" s="26">
        <f t="shared" ref="K41" si="62">IFERROR(J41/J45,"-")</f>
        <v>0.58807082945013978</v>
      </c>
      <c r="L41" s="123">
        <f t="shared" si="4"/>
        <v>46305.036450079242</v>
      </c>
      <c r="M41" s="86">
        <f t="shared" si="60"/>
        <v>5.5051474437270979E-2</v>
      </c>
      <c r="P41" s="104">
        <v>38</v>
      </c>
      <c r="Q41" s="43" t="s">
        <v>40</v>
      </c>
      <c r="R41" s="105">
        <f>'市区町村別_在宅(医科)'!BO44</f>
        <v>11343</v>
      </c>
    </row>
    <row r="42" spans="2:18" ht="23.25" customHeight="1">
      <c r="B42" s="226"/>
      <c r="C42" s="286"/>
      <c r="D42" s="290"/>
      <c r="E42" s="114">
        <v>3</v>
      </c>
      <c r="F42" s="117" t="s">
        <v>230</v>
      </c>
      <c r="G42" s="30" t="s">
        <v>196</v>
      </c>
      <c r="H42" s="135">
        <v>47139981</v>
      </c>
      <c r="I42" s="26">
        <f t="shared" ref="I42" si="63">IFERROR(H42/H45,"-")</f>
        <v>0.14266509398059288</v>
      </c>
      <c r="J42" s="123">
        <v>496</v>
      </c>
      <c r="K42" s="26">
        <f t="shared" ref="K42" si="64">IFERROR(J42/J45,"-")</f>
        <v>0.46225535880708296</v>
      </c>
      <c r="L42" s="123">
        <f t="shared" si="4"/>
        <v>95040.284274193546</v>
      </c>
      <c r="M42" s="86">
        <f t="shared" si="60"/>
        <v>4.3273425231198745E-2</v>
      </c>
      <c r="P42" s="104">
        <v>39</v>
      </c>
      <c r="Q42" s="43" t="s">
        <v>8</v>
      </c>
      <c r="R42" s="105">
        <f>'市区町村別_在宅(医科)'!BO45</f>
        <v>63463</v>
      </c>
    </row>
    <row r="43" spans="2:18" ht="23.25" customHeight="1">
      <c r="B43" s="226"/>
      <c r="C43" s="286"/>
      <c r="D43" s="290"/>
      <c r="E43" s="114">
        <v>4</v>
      </c>
      <c r="F43" s="117" t="s">
        <v>233</v>
      </c>
      <c r="G43" s="30" t="s">
        <v>200</v>
      </c>
      <c r="H43" s="135">
        <v>26414823</v>
      </c>
      <c r="I43" s="26">
        <f t="shared" ref="I43" si="65">IFERROR(H43/H45,"-")</f>
        <v>7.9942187625738043E-2</v>
      </c>
      <c r="J43" s="123">
        <v>495</v>
      </c>
      <c r="K43" s="26">
        <f t="shared" ref="K43" si="66">IFERROR(J43/J45,"-")</f>
        <v>0.46132339235787512</v>
      </c>
      <c r="L43" s="123">
        <f t="shared" si="4"/>
        <v>53363.278787878786</v>
      </c>
      <c r="M43" s="86">
        <f t="shared" si="60"/>
        <v>4.3186180422264873E-2</v>
      </c>
      <c r="P43" s="104">
        <v>40</v>
      </c>
      <c r="Q43" s="43" t="s">
        <v>41</v>
      </c>
      <c r="R43" s="105">
        <f>'市区町村別_在宅(医科)'!BO46</f>
        <v>13721</v>
      </c>
    </row>
    <row r="44" spans="2:18" ht="23.25" customHeight="1">
      <c r="B44" s="226"/>
      <c r="C44" s="286"/>
      <c r="D44" s="290"/>
      <c r="E44" s="115">
        <v>5</v>
      </c>
      <c r="F44" s="118" t="s">
        <v>247</v>
      </c>
      <c r="G44" s="31" t="s">
        <v>248</v>
      </c>
      <c r="H44" s="136">
        <v>12244407</v>
      </c>
      <c r="I44" s="41">
        <f t="shared" ref="I44" si="67">IFERROR(H44/H45,"-")</f>
        <v>3.7056643603475985E-2</v>
      </c>
      <c r="J44" s="124">
        <v>405</v>
      </c>
      <c r="K44" s="41">
        <f t="shared" ref="K44" si="68">IFERROR(J44/J45,"-")</f>
        <v>0.37744641192917056</v>
      </c>
      <c r="L44" s="124">
        <f t="shared" si="4"/>
        <v>30233.103703703702</v>
      </c>
      <c r="M44" s="87">
        <f t="shared" si="60"/>
        <v>3.5334147618216717E-2</v>
      </c>
      <c r="P44" s="104">
        <v>41</v>
      </c>
      <c r="Q44" s="43" t="s">
        <v>12</v>
      </c>
      <c r="R44" s="105">
        <f>'市区町村別_在宅(医科)'!BO47</f>
        <v>25327</v>
      </c>
    </row>
    <row r="45" spans="2:18" ht="23.25" customHeight="1">
      <c r="B45" s="227"/>
      <c r="C45" s="287"/>
      <c r="D45" s="291"/>
      <c r="E45" s="142" t="s">
        <v>107</v>
      </c>
      <c r="F45" s="32"/>
      <c r="G45" s="33"/>
      <c r="H45" s="137">
        <v>330424070</v>
      </c>
      <c r="I45" s="27" t="s">
        <v>302</v>
      </c>
      <c r="J45" s="164">
        <v>1073</v>
      </c>
      <c r="K45" s="27" t="s">
        <v>105</v>
      </c>
      <c r="L45" s="125">
        <f t="shared" si="4"/>
        <v>307944.147250699</v>
      </c>
      <c r="M45" s="88">
        <f t="shared" si="60"/>
        <v>9.3613679986040838E-2</v>
      </c>
      <c r="P45" s="104">
        <v>42</v>
      </c>
      <c r="Q45" s="43" t="s">
        <v>13</v>
      </c>
      <c r="R45" s="105">
        <f>'市区町村別_在宅(医科)'!BO48</f>
        <v>66900</v>
      </c>
    </row>
    <row r="46" spans="2:18" ht="23.25" customHeight="1">
      <c r="B46" s="251">
        <v>8</v>
      </c>
      <c r="C46" s="285" t="s">
        <v>52</v>
      </c>
      <c r="D46" s="289">
        <f>VLOOKUP(C46,'市区町村別_在宅(医科)'!$C$7:$BO$80,65,0)</f>
        <v>9525</v>
      </c>
      <c r="E46" s="113">
        <v>1</v>
      </c>
      <c r="F46" s="116" t="s">
        <v>231</v>
      </c>
      <c r="G46" s="119" t="s">
        <v>195</v>
      </c>
      <c r="H46" s="204">
        <v>56375933</v>
      </c>
      <c r="I46" s="25">
        <f t="shared" ref="I46" si="69">IFERROR(H46/H51,"-")</f>
        <v>0.14432485285572749</v>
      </c>
      <c r="J46" s="122">
        <v>869</v>
      </c>
      <c r="K46" s="25">
        <f t="shared" ref="K46" si="70">IFERROR(J46/J51,"-")</f>
        <v>0.68479117415287627</v>
      </c>
      <c r="L46" s="122">
        <f t="shared" si="4"/>
        <v>64874.491369390104</v>
      </c>
      <c r="M46" s="85">
        <f t="shared" ref="M46:M51" si="71">IFERROR(J46/$R$11,0)</f>
        <v>9.1233595800524939E-2</v>
      </c>
      <c r="P46" s="104">
        <v>43</v>
      </c>
      <c r="Q46" s="43" t="s">
        <v>9</v>
      </c>
      <c r="R46" s="105">
        <f>'市区町村別_在宅(医科)'!BO49</f>
        <v>41176</v>
      </c>
    </row>
    <row r="47" spans="2:18" ht="23.25" customHeight="1">
      <c r="B47" s="226"/>
      <c r="C47" s="286"/>
      <c r="D47" s="290"/>
      <c r="E47" s="114">
        <v>2</v>
      </c>
      <c r="F47" s="117" t="s">
        <v>232</v>
      </c>
      <c r="G47" s="29" t="s">
        <v>197</v>
      </c>
      <c r="H47" s="135">
        <v>33214298</v>
      </c>
      <c r="I47" s="26">
        <f t="shared" ref="I47" si="72">IFERROR(H47/H51,"-")</f>
        <v>8.5030054785191461E-2</v>
      </c>
      <c r="J47" s="123">
        <v>752</v>
      </c>
      <c r="K47" s="26">
        <f t="shared" ref="K47" si="73">IFERROR(J47/J51,"-")</f>
        <v>0.59259259259259256</v>
      </c>
      <c r="L47" s="123">
        <f t="shared" si="4"/>
        <v>44167.949468085106</v>
      </c>
      <c r="M47" s="86">
        <f t="shared" si="71"/>
        <v>7.8950131233595802E-2</v>
      </c>
      <c r="P47" s="104">
        <v>44</v>
      </c>
      <c r="Q47" s="43" t="s">
        <v>19</v>
      </c>
      <c r="R47" s="105">
        <f>'市区町村別_在宅(医科)'!BO50</f>
        <v>44796</v>
      </c>
    </row>
    <row r="48" spans="2:18" ht="23.25" customHeight="1">
      <c r="B48" s="226"/>
      <c r="C48" s="286"/>
      <c r="D48" s="290"/>
      <c r="E48" s="114">
        <v>3</v>
      </c>
      <c r="F48" s="117" t="s">
        <v>230</v>
      </c>
      <c r="G48" s="30" t="s">
        <v>196</v>
      </c>
      <c r="H48" s="135">
        <v>48737418</v>
      </c>
      <c r="I48" s="26">
        <f t="shared" ref="I48" si="74">IFERROR(H48/H51,"-")</f>
        <v>0.1247699205513474</v>
      </c>
      <c r="J48" s="123">
        <v>548</v>
      </c>
      <c r="K48" s="26">
        <f t="shared" ref="K48" si="75">IFERROR(J48/J51,"-")</f>
        <v>0.43183609141055951</v>
      </c>
      <c r="L48" s="123">
        <f t="shared" si="4"/>
        <v>88936.894160583935</v>
      </c>
      <c r="M48" s="86">
        <f t="shared" si="71"/>
        <v>5.7532808398950135E-2</v>
      </c>
      <c r="P48" s="104">
        <v>45</v>
      </c>
      <c r="Q48" s="43" t="s">
        <v>42</v>
      </c>
      <c r="R48" s="105">
        <f>'市区町村別_在宅(医科)'!BO51</f>
        <v>15681</v>
      </c>
    </row>
    <row r="49" spans="2:18" ht="36.75" customHeight="1">
      <c r="B49" s="226"/>
      <c r="C49" s="286"/>
      <c r="D49" s="290"/>
      <c r="E49" s="114">
        <v>4</v>
      </c>
      <c r="F49" s="117" t="s">
        <v>235</v>
      </c>
      <c r="G49" s="30" t="s">
        <v>204</v>
      </c>
      <c r="H49" s="135">
        <v>17413823</v>
      </c>
      <c r="I49" s="26">
        <f t="shared" ref="I49" si="76">IFERROR(H49/H51,"-")</f>
        <v>4.4580148094944753E-2</v>
      </c>
      <c r="J49" s="123">
        <v>542</v>
      </c>
      <c r="K49" s="26">
        <f t="shared" ref="K49" si="77">IFERROR(J49/J51,"-")</f>
        <v>0.42710795902285265</v>
      </c>
      <c r="L49" s="123">
        <f t="shared" si="4"/>
        <v>32128.824723247231</v>
      </c>
      <c r="M49" s="86">
        <f t="shared" si="71"/>
        <v>5.6902887139107614E-2</v>
      </c>
      <c r="P49" s="104">
        <v>46</v>
      </c>
      <c r="Q49" s="43" t="s">
        <v>22</v>
      </c>
      <c r="R49" s="105">
        <f>'市区町村別_在宅(医科)'!BO52</f>
        <v>20155</v>
      </c>
    </row>
    <row r="50" spans="2:18" ht="23.25" customHeight="1">
      <c r="B50" s="226"/>
      <c r="C50" s="286"/>
      <c r="D50" s="290"/>
      <c r="E50" s="115">
        <v>5</v>
      </c>
      <c r="F50" s="118" t="s">
        <v>234</v>
      </c>
      <c r="G50" s="31" t="s">
        <v>199</v>
      </c>
      <c r="H50" s="136">
        <v>25149971</v>
      </c>
      <c r="I50" s="41">
        <f t="shared" ref="I50" si="78">IFERROR(H50/H51,"-")</f>
        <v>6.4385025147181391E-2</v>
      </c>
      <c r="J50" s="124">
        <v>509</v>
      </c>
      <c r="K50" s="41">
        <f t="shared" ref="K50" si="79">IFERROR(J50/J51,"-")</f>
        <v>0.40110323089046496</v>
      </c>
      <c r="L50" s="124">
        <f t="shared" si="4"/>
        <v>49410.552062868366</v>
      </c>
      <c r="M50" s="87">
        <f t="shared" si="71"/>
        <v>5.3438320209973751E-2</v>
      </c>
      <c r="P50" s="104">
        <v>47</v>
      </c>
      <c r="Q50" s="43" t="s">
        <v>14</v>
      </c>
      <c r="R50" s="105">
        <f>'市区町村別_在宅(医科)'!BO53</f>
        <v>40830</v>
      </c>
    </row>
    <row r="51" spans="2:18" ht="23.25" customHeight="1">
      <c r="B51" s="227"/>
      <c r="C51" s="287"/>
      <c r="D51" s="291"/>
      <c r="E51" s="142" t="s">
        <v>107</v>
      </c>
      <c r="F51" s="32"/>
      <c r="G51" s="33"/>
      <c r="H51" s="137">
        <v>390618330</v>
      </c>
      <c r="I51" s="27" t="s">
        <v>302</v>
      </c>
      <c r="J51" s="164">
        <v>1269</v>
      </c>
      <c r="K51" s="27" t="s">
        <v>105</v>
      </c>
      <c r="L51" s="125">
        <f t="shared" si="4"/>
        <v>307815.86288416077</v>
      </c>
      <c r="M51" s="89">
        <f t="shared" si="71"/>
        <v>0.1332283464566929</v>
      </c>
      <c r="P51" s="104">
        <v>48</v>
      </c>
      <c r="Q51" s="43" t="s">
        <v>23</v>
      </c>
      <c r="R51" s="105">
        <f>'市区町村別_在宅(医科)'!BO54</f>
        <v>21923</v>
      </c>
    </row>
    <row r="52" spans="2:18" ht="23.25" customHeight="1">
      <c r="B52" s="251">
        <v>9</v>
      </c>
      <c r="C52" s="285" t="s">
        <v>88</v>
      </c>
      <c r="D52" s="289">
        <f>VLOOKUP(C52,'市区町村別_在宅(医科)'!$C$7:$BO$80,65,0)</f>
        <v>6207</v>
      </c>
      <c r="E52" s="113">
        <v>1</v>
      </c>
      <c r="F52" s="116" t="s">
        <v>231</v>
      </c>
      <c r="G52" s="119" t="s">
        <v>195</v>
      </c>
      <c r="H52" s="204">
        <v>32013282</v>
      </c>
      <c r="I52" s="25">
        <f t="shared" ref="I52" si="80">IFERROR(H52/H57,"-")</f>
        <v>0.15892653327903611</v>
      </c>
      <c r="J52" s="122">
        <v>511</v>
      </c>
      <c r="K52" s="25">
        <f t="shared" ref="K52" si="81">IFERROR(J52/J57,"-")</f>
        <v>0.67682119205298008</v>
      </c>
      <c r="L52" s="122">
        <f t="shared" si="4"/>
        <v>62648.301369863017</v>
      </c>
      <c r="M52" s="85">
        <f t="shared" ref="M52:M57" si="82">IFERROR(J52/$R$12,0)</f>
        <v>8.2326405671016595E-2</v>
      </c>
      <c r="P52" s="104">
        <v>49</v>
      </c>
      <c r="Q52" s="43" t="s">
        <v>24</v>
      </c>
      <c r="R52" s="105">
        <f>'市区町村別_在宅(医科)'!BO55</f>
        <v>21943</v>
      </c>
    </row>
    <row r="53" spans="2:18" ht="23.25" customHeight="1">
      <c r="B53" s="226"/>
      <c r="C53" s="286"/>
      <c r="D53" s="290"/>
      <c r="E53" s="114">
        <v>2</v>
      </c>
      <c r="F53" s="117" t="s">
        <v>232</v>
      </c>
      <c r="G53" s="29" t="s">
        <v>197</v>
      </c>
      <c r="H53" s="135">
        <v>23174811</v>
      </c>
      <c r="I53" s="26">
        <f t="shared" ref="I53" si="83">IFERROR(H53/H57,"-")</f>
        <v>0.11504888413586811</v>
      </c>
      <c r="J53" s="123">
        <v>450</v>
      </c>
      <c r="K53" s="26">
        <f t="shared" ref="K53" si="84">IFERROR(J53/J57,"-")</f>
        <v>0.59602649006622521</v>
      </c>
      <c r="L53" s="123">
        <f t="shared" si="4"/>
        <v>51499.58</v>
      </c>
      <c r="M53" s="86">
        <f t="shared" si="82"/>
        <v>7.2498791686805217E-2</v>
      </c>
      <c r="P53" s="104">
        <v>50</v>
      </c>
      <c r="Q53" s="43" t="s">
        <v>15</v>
      </c>
      <c r="R53" s="105">
        <f>'市区町村別_在宅(医科)'!BO56</f>
        <v>19908</v>
      </c>
    </row>
    <row r="54" spans="2:18" ht="23.25" customHeight="1">
      <c r="B54" s="226"/>
      <c r="C54" s="286"/>
      <c r="D54" s="290"/>
      <c r="E54" s="114">
        <v>3</v>
      </c>
      <c r="F54" s="117" t="s">
        <v>230</v>
      </c>
      <c r="G54" s="30" t="s">
        <v>196</v>
      </c>
      <c r="H54" s="135">
        <v>22377747</v>
      </c>
      <c r="I54" s="26">
        <f t="shared" ref="I54" si="85">IFERROR(H54/H57,"-")</f>
        <v>0.1110919446904991</v>
      </c>
      <c r="J54" s="123">
        <v>297</v>
      </c>
      <c r="K54" s="26">
        <f t="shared" ref="K54" si="86">IFERROR(J54/J57,"-")</f>
        <v>0.3933774834437086</v>
      </c>
      <c r="L54" s="123">
        <f t="shared" si="4"/>
        <v>75345.949494949498</v>
      </c>
      <c r="M54" s="86">
        <f t="shared" si="82"/>
        <v>4.7849202513291444E-2</v>
      </c>
      <c r="P54" s="104">
        <v>51</v>
      </c>
      <c r="Q54" s="43" t="s">
        <v>43</v>
      </c>
      <c r="R54" s="105">
        <f>'市区町村別_在宅(医科)'!BO57</f>
        <v>26891</v>
      </c>
    </row>
    <row r="55" spans="2:18" ht="36.75" customHeight="1">
      <c r="B55" s="226"/>
      <c r="C55" s="286"/>
      <c r="D55" s="290"/>
      <c r="E55" s="114">
        <v>4</v>
      </c>
      <c r="F55" s="117" t="s">
        <v>235</v>
      </c>
      <c r="G55" s="30" t="s">
        <v>204</v>
      </c>
      <c r="H55" s="135">
        <v>8756981</v>
      </c>
      <c r="I55" s="26">
        <f t="shared" ref="I55" si="87">IFERROR(H55/H57,"-")</f>
        <v>4.3473100706150243E-2</v>
      </c>
      <c r="J55" s="123">
        <v>291</v>
      </c>
      <c r="K55" s="26">
        <f t="shared" ref="K55" si="88">IFERROR(J55/J57,"-")</f>
        <v>0.38543046357615895</v>
      </c>
      <c r="L55" s="123">
        <f t="shared" si="4"/>
        <v>30092.718213058419</v>
      </c>
      <c r="M55" s="86">
        <f t="shared" si="82"/>
        <v>4.6882551957467378E-2</v>
      </c>
      <c r="P55" s="104">
        <v>52</v>
      </c>
      <c r="Q55" s="43" t="s">
        <v>5</v>
      </c>
      <c r="R55" s="105">
        <f>'市区町村別_在宅(医科)'!BO58</f>
        <v>21754</v>
      </c>
    </row>
    <row r="56" spans="2:18" ht="23.25" customHeight="1">
      <c r="B56" s="226"/>
      <c r="C56" s="286"/>
      <c r="D56" s="290"/>
      <c r="E56" s="115">
        <v>5</v>
      </c>
      <c r="F56" s="118" t="s">
        <v>247</v>
      </c>
      <c r="G56" s="31" t="s">
        <v>248</v>
      </c>
      <c r="H56" s="136">
        <v>4525583</v>
      </c>
      <c r="I56" s="41">
        <f t="shared" ref="I56" si="89">IFERROR(H56/H57,"-")</f>
        <v>2.2466775423292746E-2</v>
      </c>
      <c r="J56" s="124">
        <v>283</v>
      </c>
      <c r="K56" s="41">
        <f t="shared" ref="K56" si="90">IFERROR(J56/J57,"-")</f>
        <v>0.37483443708609271</v>
      </c>
      <c r="L56" s="124">
        <f t="shared" si="4"/>
        <v>15991.459363957598</v>
      </c>
      <c r="M56" s="87">
        <f t="shared" si="82"/>
        <v>4.5593684549701946E-2</v>
      </c>
      <c r="P56" s="104">
        <v>53</v>
      </c>
      <c r="Q56" s="43" t="s">
        <v>20</v>
      </c>
      <c r="R56" s="105">
        <f>'市区町村別_在宅(医科)'!BO59</f>
        <v>12051</v>
      </c>
    </row>
    <row r="57" spans="2:18" ht="23.25" customHeight="1">
      <c r="B57" s="227"/>
      <c r="C57" s="287"/>
      <c r="D57" s="291"/>
      <c r="E57" s="142" t="s">
        <v>107</v>
      </c>
      <c r="F57" s="32"/>
      <c r="G57" s="33"/>
      <c r="H57" s="137">
        <v>201434470</v>
      </c>
      <c r="I57" s="27" t="s">
        <v>302</v>
      </c>
      <c r="J57" s="164">
        <v>755</v>
      </c>
      <c r="K57" s="27" t="s">
        <v>105</v>
      </c>
      <c r="L57" s="125">
        <f t="shared" si="4"/>
        <v>266800.62251655629</v>
      </c>
      <c r="M57" s="88">
        <f t="shared" si="82"/>
        <v>0.12163686160786209</v>
      </c>
      <c r="P57" s="104">
        <v>54</v>
      </c>
      <c r="Q57" s="43" t="s">
        <v>25</v>
      </c>
      <c r="R57" s="105">
        <f>'市区町村別_在宅(医科)'!BO60</f>
        <v>20276</v>
      </c>
    </row>
    <row r="58" spans="2:18" ht="23.25" customHeight="1">
      <c r="B58" s="251">
        <v>10</v>
      </c>
      <c r="C58" s="285" t="s">
        <v>53</v>
      </c>
      <c r="D58" s="289">
        <f>VLOOKUP(C58,'市区町村別_在宅(医科)'!$C$7:$BO$80,65,0)</f>
        <v>14097</v>
      </c>
      <c r="E58" s="113">
        <v>1</v>
      </c>
      <c r="F58" s="116" t="s">
        <v>231</v>
      </c>
      <c r="G58" s="119" t="s">
        <v>195</v>
      </c>
      <c r="H58" s="204">
        <v>80424470</v>
      </c>
      <c r="I58" s="25">
        <f t="shared" ref="I58" si="91">IFERROR(H58/H63,"-")</f>
        <v>0.14727994985215137</v>
      </c>
      <c r="J58" s="122">
        <v>1274</v>
      </c>
      <c r="K58" s="25">
        <f t="shared" ref="K58" si="92">IFERROR(J58/J63,"-")</f>
        <v>0.71936758893280628</v>
      </c>
      <c r="L58" s="122">
        <f t="shared" si="4"/>
        <v>63127.527472527472</v>
      </c>
      <c r="M58" s="85">
        <f>IFERROR(J58/$R$13,0)</f>
        <v>9.0373838405334472E-2</v>
      </c>
      <c r="P58" s="104">
        <v>55</v>
      </c>
      <c r="Q58" s="43" t="s">
        <v>16</v>
      </c>
      <c r="R58" s="105">
        <f>'市区町村別_在宅(医科)'!BO61</f>
        <v>21086</v>
      </c>
    </row>
    <row r="59" spans="2:18" ht="23.25" customHeight="1">
      <c r="B59" s="226"/>
      <c r="C59" s="286"/>
      <c r="D59" s="290"/>
      <c r="E59" s="114">
        <v>2</v>
      </c>
      <c r="F59" s="117" t="s">
        <v>232</v>
      </c>
      <c r="G59" s="29" t="s">
        <v>197</v>
      </c>
      <c r="H59" s="135">
        <v>39560929</v>
      </c>
      <c r="I59" s="26">
        <f t="shared" ref="I59" si="93">IFERROR(H59/H63,"-")</f>
        <v>7.2447249440680442E-2</v>
      </c>
      <c r="J59" s="123">
        <v>1104</v>
      </c>
      <c r="K59" s="26">
        <f t="shared" ref="K59" si="94">IFERROR(J59/J63,"-")</f>
        <v>0.62337662337662336</v>
      </c>
      <c r="L59" s="123">
        <f t="shared" si="4"/>
        <v>35834.174818840576</v>
      </c>
      <c r="M59" s="86">
        <f t="shared" ref="M59:M63" si="95">IFERROR(J59/$R$13,0)</f>
        <v>7.8314535007448394E-2</v>
      </c>
      <c r="P59" s="104">
        <v>56</v>
      </c>
      <c r="Q59" s="43" t="s">
        <v>10</v>
      </c>
      <c r="R59" s="105">
        <f>'市区町村別_在宅(医科)'!BO62</f>
        <v>13466</v>
      </c>
    </row>
    <row r="60" spans="2:18" ht="36.75" customHeight="1">
      <c r="B60" s="226"/>
      <c r="C60" s="286"/>
      <c r="D60" s="290"/>
      <c r="E60" s="114">
        <v>3</v>
      </c>
      <c r="F60" s="117" t="s">
        <v>235</v>
      </c>
      <c r="G60" s="30" t="s">
        <v>204</v>
      </c>
      <c r="H60" s="135">
        <v>28362365</v>
      </c>
      <c r="I60" s="26">
        <f t="shared" ref="I60" si="96">IFERROR(H60/H63,"-")</f>
        <v>5.1939511629836212E-2</v>
      </c>
      <c r="J60" s="123">
        <v>829</v>
      </c>
      <c r="K60" s="26">
        <f t="shared" ref="K60" si="97">IFERROR(J60/J63,"-")</f>
        <v>0.46809712027103334</v>
      </c>
      <c r="L60" s="123">
        <f t="shared" si="4"/>
        <v>34212.744270205068</v>
      </c>
      <c r="M60" s="86">
        <f t="shared" si="95"/>
        <v>5.8806838334397392E-2</v>
      </c>
      <c r="P60" s="104">
        <v>57</v>
      </c>
      <c r="Q60" s="43" t="s">
        <v>44</v>
      </c>
      <c r="R60" s="105">
        <f>'市区町村別_在宅(医科)'!BO63</f>
        <v>9612</v>
      </c>
    </row>
    <row r="61" spans="2:18" ht="23.25" customHeight="1">
      <c r="B61" s="226"/>
      <c r="C61" s="286"/>
      <c r="D61" s="290"/>
      <c r="E61" s="114">
        <v>4</v>
      </c>
      <c r="F61" s="117" t="s">
        <v>230</v>
      </c>
      <c r="G61" s="30" t="s">
        <v>196</v>
      </c>
      <c r="H61" s="135">
        <v>77162904</v>
      </c>
      <c r="I61" s="26">
        <f t="shared" ref="I61" si="98">IFERROR(H61/H63,"-")</f>
        <v>0.14130710008491659</v>
      </c>
      <c r="J61" s="123">
        <v>822</v>
      </c>
      <c r="K61" s="26">
        <f t="shared" ref="K61" si="99">IFERROR(J61/J63,"-")</f>
        <v>0.46414455110107283</v>
      </c>
      <c r="L61" s="123">
        <f t="shared" si="4"/>
        <v>93872.145985401454</v>
      </c>
      <c r="M61" s="86">
        <f t="shared" si="95"/>
        <v>5.8310278782719729E-2</v>
      </c>
      <c r="P61" s="104">
        <v>58</v>
      </c>
      <c r="Q61" s="43" t="s">
        <v>26</v>
      </c>
      <c r="R61" s="105">
        <f>'市区町村別_在宅(医科)'!BO64</f>
        <v>11221</v>
      </c>
    </row>
    <row r="62" spans="2:18" ht="23.25" customHeight="1">
      <c r="B62" s="226"/>
      <c r="C62" s="286"/>
      <c r="D62" s="290"/>
      <c r="E62" s="115">
        <v>5</v>
      </c>
      <c r="F62" s="118" t="s">
        <v>249</v>
      </c>
      <c r="G62" s="31" t="s">
        <v>208</v>
      </c>
      <c r="H62" s="136">
        <v>13897284</v>
      </c>
      <c r="I62" s="41">
        <f t="shared" ref="I62" si="100">IFERROR(H62/H63,"-")</f>
        <v>2.5449857370537919E-2</v>
      </c>
      <c r="J62" s="124">
        <v>702</v>
      </c>
      <c r="K62" s="41">
        <f t="shared" ref="K62" si="101">IFERROR(J62/J63,"-")</f>
        <v>0.39638622247317901</v>
      </c>
      <c r="L62" s="124">
        <f t="shared" si="4"/>
        <v>19796.700854700855</v>
      </c>
      <c r="M62" s="87">
        <f t="shared" si="95"/>
        <v>4.9797829325388378E-2</v>
      </c>
      <c r="P62" s="104">
        <v>59</v>
      </c>
      <c r="Q62" s="43" t="s">
        <v>21</v>
      </c>
      <c r="R62" s="105">
        <f>'市区町村別_在宅(医科)'!BO65</f>
        <v>80159</v>
      </c>
    </row>
    <row r="63" spans="2:18" ht="23.25" customHeight="1">
      <c r="B63" s="227"/>
      <c r="C63" s="287"/>
      <c r="D63" s="291"/>
      <c r="E63" s="142" t="s">
        <v>107</v>
      </c>
      <c r="F63" s="32"/>
      <c r="G63" s="33"/>
      <c r="H63" s="137">
        <v>546065300</v>
      </c>
      <c r="I63" s="27" t="s">
        <v>302</v>
      </c>
      <c r="J63" s="164">
        <v>1771</v>
      </c>
      <c r="K63" s="27" t="s">
        <v>105</v>
      </c>
      <c r="L63" s="125">
        <f t="shared" si="4"/>
        <v>308337.26708074537</v>
      </c>
      <c r="M63" s="89">
        <f t="shared" si="95"/>
        <v>0.12562956657444846</v>
      </c>
      <c r="P63" s="104">
        <v>60</v>
      </c>
      <c r="Q63" s="43" t="s">
        <v>45</v>
      </c>
      <c r="R63" s="105">
        <f>'市区町村別_在宅(医科)'!BO66</f>
        <v>10569</v>
      </c>
    </row>
    <row r="64" spans="2:18" ht="23.25" customHeight="1">
      <c r="B64" s="251">
        <v>11</v>
      </c>
      <c r="C64" s="285" t="s">
        <v>54</v>
      </c>
      <c r="D64" s="289">
        <f>VLOOKUP(C64,'市区町村別_在宅(医科)'!$C$7:$BO$80,65,0)</f>
        <v>24081</v>
      </c>
      <c r="E64" s="113">
        <v>1</v>
      </c>
      <c r="F64" s="116" t="s">
        <v>231</v>
      </c>
      <c r="G64" s="119" t="s">
        <v>195</v>
      </c>
      <c r="H64" s="204">
        <v>134650569</v>
      </c>
      <c r="I64" s="25">
        <f t="shared" ref="I64" si="102">IFERROR(H64/H69,"-")</f>
        <v>0.15996676720789935</v>
      </c>
      <c r="J64" s="122">
        <v>2106</v>
      </c>
      <c r="K64" s="25">
        <f t="shared" ref="K64" si="103">IFERROR(J64/J69,"-")</f>
        <v>0.70742358078602618</v>
      </c>
      <c r="L64" s="143">
        <f t="shared" si="4"/>
        <v>63936.642450142448</v>
      </c>
      <c r="M64" s="25">
        <f>IFERROR(J64/$R$14,0)</f>
        <v>8.7454839915285909E-2</v>
      </c>
      <c r="P64" s="104">
        <v>61</v>
      </c>
      <c r="Q64" s="43" t="s">
        <v>17</v>
      </c>
      <c r="R64" s="105">
        <f>'市区町村別_在宅(医科)'!BO67</f>
        <v>9287</v>
      </c>
    </row>
    <row r="65" spans="2:18" ht="23.25" customHeight="1">
      <c r="B65" s="226"/>
      <c r="C65" s="286"/>
      <c r="D65" s="290"/>
      <c r="E65" s="114">
        <v>2</v>
      </c>
      <c r="F65" s="117" t="s">
        <v>232</v>
      </c>
      <c r="G65" s="29" t="s">
        <v>197</v>
      </c>
      <c r="H65" s="135">
        <v>67124254</v>
      </c>
      <c r="I65" s="26">
        <f t="shared" ref="I65" si="104">IFERROR(H65/H69,"-")</f>
        <v>7.9744556546373788E-2</v>
      </c>
      <c r="J65" s="123">
        <v>1805</v>
      </c>
      <c r="K65" s="26">
        <f t="shared" ref="K65" si="105">IFERROR(J65/J69,"-")</f>
        <v>0.60631508229761499</v>
      </c>
      <c r="L65" s="123">
        <f t="shared" si="4"/>
        <v>37187.95235457064</v>
      </c>
      <c r="M65" s="98">
        <f t="shared" ref="M65:M69" si="106">IFERROR(J65/$R$14,0)</f>
        <v>7.4955358996719401E-2</v>
      </c>
      <c r="P65" s="104">
        <v>62</v>
      </c>
      <c r="Q65" s="43" t="s">
        <v>18</v>
      </c>
      <c r="R65" s="105">
        <f>'市区町村別_在宅(医科)'!BO68</f>
        <v>13662</v>
      </c>
    </row>
    <row r="66" spans="2:18" ht="23.25" customHeight="1">
      <c r="B66" s="226"/>
      <c r="C66" s="286"/>
      <c r="D66" s="290"/>
      <c r="E66" s="114">
        <v>3</v>
      </c>
      <c r="F66" s="117" t="s">
        <v>230</v>
      </c>
      <c r="G66" s="30" t="s">
        <v>196</v>
      </c>
      <c r="H66" s="135">
        <v>136224026</v>
      </c>
      <c r="I66" s="26">
        <f t="shared" ref="I66" si="107">IFERROR(H66/H69,"-")</f>
        <v>0.16183605622390521</v>
      </c>
      <c r="J66" s="123">
        <v>1443</v>
      </c>
      <c r="K66" s="26">
        <f t="shared" ref="K66" si="108">IFERROR(J66/J69,"-")</f>
        <v>0.48471615720524019</v>
      </c>
      <c r="L66" s="123">
        <f t="shared" si="4"/>
        <v>94403.344421344416</v>
      </c>
      <c r="M66" s="86">
        <f t="shared" si="106"/>
        <v>5.9922760682695898E-2</v>
      </c>
      <c r="P66" s="104">
        <v>63</v>
      </c>
      <c r="Q66" s="43" t="s">
        <v>27</v>
      </c>
      <c r="R66" s="105">
        <f>'市区町村別_在宅(医科)'!BO69</f>
        <v>9933</v>
      </c>
    </row>
    <row r="67" spans="2:18" ht="36.75" customHeight="1">
      <c r="B67" s="226"/>
      <c r="C67" s="286"/>
      <c r="D67" s="290"/>
      <c r="E67" s="114">
        <v>4</v>
      </c>
      <c r="F67" s="117" t="s">
        <v>235</v>
      </c>
      <c r="G67" s="30" t="s">
        <v>204</v>
      </c>
      <c r="H67" s="135">
        <v>37331615</v>
      </c>
      <c r="I67" s="26">
        <f t="shared" ref="I67" si="109">IFERROR(H67/H69,"-")</f>
        <v>4.4350482961567898E-2</v>
      </c>
      <c r="J67" s="123">
        <v>1250</v>
      </c>
      <c r="K67" s="26">
        <f t="shared" ref="K67" si="110">IFERROR(J67/J69,"-")</f>
        <v>0.41988579106483037</v>
      </c>
      <c r="L67" s="123">
        <f t="shared" si="4"/>
        <v>29865.292000000001</v>
      </c>
      <c r="M67" s="86">
        <f t="shared" si="106"/>
        <v>5.1908143349528674E-2</v>
      </c>
      <c r="P67" s="104">
        <v>64</v>
      </c>
      <c r="Q67" s="43" t="s">
        <v>46</v>
      </c>
      <c r="R67" s="105">
        <f>'市区町村別_在宅(医科)'!BO70</f>
        <v>10465</v>
      </c>
    </row>
    <row r="68" spans="2:18" ht="23.25" customHeight="1">
      <c r="B68" s="226"/>
      <c r="C68" s="286"/>
      <c r="D68" s="290"/>
      <c r="E68" s="115">
        <v>5</v>
      </c>
      <c r="F68" s="118" t="s">
        <v>233</v>
      </c>
      <c r="G68" s="31" t="s">
        <v>200</v>
      </c>
      <c r="H68" s="136">
        <v>65721357</v>
      </c>
      <c r="I68" s="41">
        <f t="shared" ref="I68" si="111">IFERROR(H68/H69,"-")</f>
        <v>7.8077895205970096E-2</v>
      </c>
      <c r="J68" s="124">
        <v>1228</v>
      </c>
      <c r="K68" s="41">
        <f t="shared" ref="K68" si="112">IFERROR(J68/J69,"-")</f>
        <v>0.41249580114208934</v>
      </c>
      <c r="L68" s="124">
        <f t="shared" si="4"/>
        <v>53519.020358306188</v>
      </c>
      <c r="M68" s="87">
        <f t="shared" si="106"/>
        <v>5.0994560026576971E-2</v>
      </c>
      <c r="P68" s="104">
        <v>65</v>
      </c>
      <c r="Q68" s="43" t="s">
        <v>11</v>
      </c>
      <c r="R68" s="105">
        <f>'市区町村別_在宅(医科)'!BO71</f>
        <v>5213</v>
      </c>
    </row>
    <row r="69" spans="2:18" ht="23.25" customHeight="1">
      <c r="B69" s="227"/>
      <c r="C69" s="287"/>
      <c r="D69" s="291"/>
      <c r="E69" s="142" t="s">
        <v>107</v>
      </c>
      <c r="F69" s="32"/>
      <c r="G69" s="33"/>
      <c r="H69" s="137">
        <v>841740890</v>
      </c>
      <c r="I69" s="27" t="s">
        <v>302</v>
      </c>
      <c r="J69" s="164">
        <v>2977</v>
      </c>
      <c r="K69" s="27" t="s">
        <v>105</v>
      </c>
      <c r="L69" s="125">
        <f t="shared" si="4"/>
        <v>282748.0315754115</v>
      </c>
      <c r="M69" s="88">
        <f t="shared" si="106"/>
        <v>0.12362443420123749</v>
      </c>
      <c r="P69" s="104">
        <v>66</v>
      </c>
      <c r="Q69" s="43" t="s">
        <v>6</v>
      </c>
      <c r="R69" s="105">
        <f>'市区町村別_在宅(医科)'!BO72</f>
        <v>5354</v>
      </c>
    </row>
    <row r="70" spans="2:18" ht="23.25" customHeight="1">
      <c r="B70" s="251">
        <v>12</v>
      </c>
      <c r="C70" s="285" t="s">
        <v>89</v>
      </c>
      <c r="D70" s="289">
        <f>VLOOKUP(C70,'市区町村別_在宅(医科)'!$C$7:$BO$80,65,0)</f>
        <v>12454</v>
      </c>
      <c r="E70" s="113">
        <v>1</v>
      </c>
      <c r="F70" s="116" t="s">
        <v>231</v>
      </c>
      <c r="G70" s="119" t="s">
        <v>195</v>
      </c>
      <c r="H70" s="204">
        <v>82334524</v>
      </c>
      <c r="I70" s="25">
        <f t="shared" ref="I70" si="113">IFERROR(H70/H75,"-")</f>
        <v>0.13489215069775862</v>
      </c>
      <c r="J70" s="122">
        <v>1277</v>
      </c>
      <c r="K70" s="25">
        <f t="shared" ref="K70" si="114">IFERROR(J70/J75,"-")</f>
        <v>0.71102449888641428</v>
      </c>
      <c r="L70" s="122">
        <f t="shared" si="4"/>
        <v>64474.960062646831</v>
      </c>
      <c r="M70" s="89">
        <f>IFERROR(J70/$R$15,0)</f>
        <v>0.10253733740163803</v>
      </c>
      <c r="P70" s="104">
        <v>67</v>
      </c>
      <c r="Q70" s="43" t="s">
        <v>7</v>
      </c>
      <c r="R70" s="105">
        <f>'市区町村別_在宅(医科)'!BO73</f>
        <v>2281</v>
      </c>
    </row>
    <row r="71" spans="2:18" ht="23.25" customHeight="1">
      <c r="B71" s="226"/>
      <c r="C71" s="286"/>
      <c r="D71" s="290"/>
      <c r="E71" s="114">
        <v>2</v>
      </c>
      <c r="F71" s="117" t="s">
        <v>232</v>
      </c>
      <c r="G71" s="29" t="s">
        <v>197</v>
      </c>
      <c r="H71" s="135">
        <v>50697538</v>
      </c>
      <c r="I71" s="26">
        <f t="shared" ref="I71" si="115">IFERROR(H71/H75,"-")</f>
        <v>8.3059931650316499E-2</v>
      </c>
      <c r="J71" s="123">
        <v>1099</v>
      </c>
      <c r="K71" s="26">
        <f t="shared" ref="K71" si="116">IFERROR(J71/J75,"-")</f>
        <v>0.61191536748329622</v>
      </c>
      <c r="L71" s="123">
        <f t="shared" si="4"/>
        <v>46130.607825295723</v>
      </c>
      <c r="M71" s="86">
        <f t="shared" ref="M71:M75" si="117">IFERROR(J71/$R$15,0)</f>
        <v>8.824474064557572E-2</v>
      </c>
      <c r="P71" s="104">
        <v>68</v>
      </c>
      <c r="Q71" s="43" t="s">
        <v>47</v>
      </c>
      <c r="R71" s="105">
        <f>'市区町村別_在宅(医科)'!BO74</f>
        <v>3064</v>
      </c>
    </row>
    <row r="72" spans="2:18" ht="23.25" customHeight="1">
      <c r="B72" s="226"/>
      <c r="C72" s="286"/>
      <c r="D72" s="290"/>
      <c r="E72" s="114">
        <v>3</v>
      </c>
      <c r="F72" s="117" t="s">
        <v>230</v>
      </c>
      <c r="G72" s="30" t="s">
        <v>196</v>
      </c>
      <c r="H72" s="135">
        <v>85735384</v>
      </c>
      <c r="I72" s="26">
        <f t="shared" ref="I72" si="118">IFERROR(H72/H75,"-")</f>
        <v>0.14046392420581921</v>
      </c>
      <c r="J72" s="123">
        <v>904</v>
      </c>
      <c r="K72" s="26">
        <f t="shared" ref="K72" si="119">IFERROR(J72/J75,"-")</f>
        <v>0.5033407572383074</v>
      </c>
      <c r="L72" s="123">
        <f t="shared" si="4"/>
        <v>94840.026548672569</v>
      </c>
      <c r="M72" s="86">
        <f t="shared" si="117"/>
        <v>7.2587120603822067E-2</v>
      </c>
      <c r="P72" s="104">
        <v>69</v>
      </c>
      <c r="Q72" s="43" t="s">
        <v>48</v>
      </c>
      <c r="R72" s="105">
        <f>'市区町村別_在宅(医科)'!BO75</f>
        <v>7345</v>
      </c>
    </row>
    <row r="73" spans="2:18" ht="36.75" customHeight="1">
      <c r="B73" s="226"/>
      <c r="C73" s="286"/>
      <c r="D73" s="290"/>
      <c r="E73" s="114">
        <v>4</v>
      </c>
      <c r="F73" s="117" t="s">
        <v>235</v>
      </c>
      <c r="G73" s="30" t="s">
        <v>204</v>
      </c>
      <c r="H73" s="135">
        <v>24532791</v>
      </c>
      <c r="I73" s="26">
        <f t="shared" ref="I73" si="120">IFERROR(H73/H75,"-")</f>
        <v>4.0193114380652956E-2</v>
      </c>
      <c r="J73" s="123">
        <v>739</v>
      </c>
      <c r="K73" s="26">
        <f t="shared" ref="K73" si="121">IFERROR(J73/J75,"-")</f>
        <v>0.41146993318485525</v>
      </c>
      <c r="L73" s="123">
        <f t="shared" si="4"/>
        <v>33197.281461434373</v>
      </c>
      <c r="M73" s="86">
        <f t="shared" si="117"/>
        <v>5.9338365183876668E-2</v>
      </c>
      <c r="P73" s="104">
        <v>70</v>
      </c>
      <c r="Q73" s="43" t="s">
        <v>49</v>
      </c>
      <c r="R73" s="105">
        <f>'市区町村別_在宅(医科)'!BO76</f>
        <v>1234</v>
      </c>
    </row>
    <row r="74" spans="2:18" ht="23.25" customHeight="1">
      <c r="B74" s="226"/>
      <c r="C74" s="286"/>
      <c r="D74" s="290"/>
      <c r="E74" s="115">
        <v>5</v>
      </c>
      <c r="F74" s="118" t="s">
        <v>234</v>
      </c>
      <c r="G74" s="31" t="s">
        <v>199</v>
      </c>
      <c r="H74" s="136">
        <v>38989754</v>
      </c>
      <c r="I74" s="41">
        <f t="shared" ref="I74" si="122">IFERROR(H74/H75,"-")</f>
        <v>6.3878571426933081E-2</v>
      </c>
      <c r="J74" s="124">
        <v>703</v>
      </c>
      <c r="K74" s="41">
        <f t="shared" ref="K74" si="123">IFERROR(J74/J75,"-")</f>
        <v>0.39142538975501112</v>
      </c>
      <c r="L74" s="124">
        <f t="shared" ref="L74:L137" si="124">IFERROR(H74/J74,"-")</f>
        <v>55461.954480796587</v>
      </c>
      <c r="M74" s="87">
        <f t="shared" si="117"/>
        <v>5.6447727637706759E-2</v>
      </c>
      <c r="P74" s="104">
        <v>71</v>
      </c>
      <c r="Q74" s="43" t="s">
        <v>50</v>
      </c>
      <c r="R74" s="105">
        <f>'市区町村別_在宅(医科)'!BO77</f>
        <v>3744</v>
      </c>
    </row>
    <row r="75" spans="2:18" ht="23.25" customHeight="1">
      <c r="B75" s="227"/>
      <c r="C75" s="287"/>
      <c r="D75" s="291"/>
      <c r="E75" s="142" t="s">
        <v>107</v>
      </c>
      <c r="F75" s="32"/>
      <c r="G75" s="33"/>
      <c r="H75" s="137">
        <v>610372980</v>
      </c>
      <c r="I75" s="27" t="s">
        <v>302</v>
      </c>
      <c r="J75" s="164">
        <v>1796</v>
      </c>
      <c r="K75" s="27" t="s">
        <v>105</v>
      </c>
      <c r="L75" s="125">
        <f t="shared" si="124"/>
        <v>339851.32516703784</v>
      </c>
      <c r="M75" s="88">
        <f t="shared" si="117"/>
        <v>0.14421069535892084</v>
      </c>
      <c r="P75" s="104">
        <v>72</v>
      </c>
      <c r="Q75" s="43" t="s">
        <v>28</v>
      </c>
      <c r="R75" s="105">
        <f>'市区町村別_在宅(医科)'!BO78</f>
        <v>2331</v>
      </c>
    </row>
    <row r="76" spans="2:18" ht="23.25" customHeight="1">
      <c r="B76" s="251">
        <v>13</v>
      </c>
      <c r="C76" s="285" t="s">
        <v>90</v>
      </c>
      <c r="D76" s="289">
        <f>VLOOKUP(C76,'市区町村別_在宅(医科)'!$C$7:$BO$80,65,0)</f>
        <v>21368</v>
      </c>
      <c r="E76" s="113">
        <v>1</v>
      </c>
      <c r="F76" s="116" t="s">
        <v>231</v>
      </c>
      <c r="G76" s="119" t="s">
        <v>195</v>
      </c>
      <c r="H76" s="204">
        <v>116523650</v>
      </c>
      <c r="I76" s="25">
        <f t="shared" ref="I76" si="125">IFERROR(H76/H81,"-")</f>
        <v>0.13877179376575455</v>
      </c>
      <c r="J76" s="122">
        <v>1863</v>
      </c>
      <c r="K76" s="25">
        <f t="shared" ref="K76" si="126">IFERROR(J76/J81,"-")</f>
        <v>0.69102373887240354</v>
      </c>
      <c r="L76" s="122">
        <f t="shared" si="124"/>
        <v>62546.242619431025</v>
      </c>
      <c r="M76" s="89">
        <f>IFERROR(J76/$R$16,0)</f>
        <v>8.7186447023586675E-2</v>
      </c>
      <c r="P76" s="104">
        <v>73</v>
      </c>
      <c r="Q76" s="43" t="s">
        <v>29</v>
      </c>
      <c r="R76" s="105">
        <f>'市区町村別_在宅(医科)'!BO79</f>
        <v>3173</v>
      </c>
    </row>
    <row r="77" spans="2:18" ht="23.25" customHeight="1">
      <c r="B77" s="226"/>
      <c r="C77" s="286"/>
      <c r="D77" s="290"/>
      <c r="E77" s="114">
        <v>2</v>
      </c>
      <c r="F77" s="117" t="s">
        <v>232</v>
      </c>
      <c r="G77" s="29" t="s">
        <v>197</v>
      </c>
      <c r="H77" s="135">
        <v>70818990</v>
      </c>
      <c r="I77" s="26">
        <f t="shared" ref="I77" si="127">IFERROR(H77/H81,"-")</f>
        <v>8.4340631923039089E-2</v>
      </c>
      <c r="J77" s="123">
        <v>1623</v>
      </c>
      <c r="K77" s="26">
        <f t="shared" ref="K77" si="128">IFERROR(J77/J81,"-")</f>
        <v>0.60200296735905046</v>
      </c>
      <c r="L77" s="123">
        <f t="shared" si="124"/>
        <v>43634.621072088725</v>
      </c>
      <c r="M77" s="86">
        <f t="shared" ref="M77:M81" si="129">IFERROR(J77/$R$16,0)</f>
        <v>7.5954698614751029E-2</v>
      </c>
      <c r="P77" s="104">
        <v>74</v>
      </c>
      <c r="Q77" s="43" t="s">
        <v>30</v>
      </c>
      <c r="R77" s="105">
        <f>'市区町村別_在宅(医科)'!BO80</f>
        <v>1448</v>
      </c>
    </row>
    <row r="78" spans="2:18" ht="23.25" customHeight="1">
      <c r="B78" s="226"/>
      <c r="C78" s="286"/>
      <c r="D78" s="290"/>
      <c r="E78" s="114">
        <v>3</v>
      </c>
      <c r="F78" s="117" t="s">
        <v>230</v>
      </c>
      <c r="G78" s="30" t="s">
        <v>196</v>
      </c>
      <c r="H78" s="135">
        <v>112767343</v>
      </c>
      <c r="I78" s="26">
        <f t="shared" ref="I78" si="130">IFERROR(H78/H81,"-")</f>
        <v>0.13429828593858933</v>
      </c>
      <c r="J78" s="123">
        <v>1272</v>
      </c>
      <c r="K78" s="26">
        <f t="shared" ref="K78" si="131">IFERROR(J78/J81,"-")</f>
        <v>0.47181008902077154</v>
      </c>
      <c r="L78" s="123">
        <f t="shared" si="124"/>
        <v>88653.571540880497</v>
      </c>
      <c r="M78" s="86">
        <f t="shared" si="129"/>
        <v>5.95282665668289E-2</v>
      </c>
      <c r="P78" s="94"/>
      <c r="Q78" s="43" t="s">
        <v>130</v>
      </c>
      <c r="R78" s="105">
        <v>1366377</v>
      </c>
    </row>
    <row r="79" spans="2:18" ht="36.75" customHeight="1">
      <c r="B79" s="226"/>
      <c r="C79" s="286"/>
      <c r="D79" s="290"/>
      <c r="E79" s="114">
        <v>4</v>
      </c>
      <c r="F79" s="117" t="s">
        <v>235</v>
      </c>
      <c r="G79" s="30" t="s">
        <v>204</v>
      </c>
      <c r="H79" s="135">
        <v>37183284</v>
      </c>
      <c r="I79" s="26">
        <f t="shared" ref="I79" si="132">IFERROR(H79/H81,"-")</f>
        <v>4.4282778807405027E-2</v>
      </c>
      <c r="J79" s="123">
        <v>1119</v>
      </c>
      <c r="K79" s="26">
        <f t="shared" ref="K79" si="133">IFERROR(J79/J81,"-")</f>
        <v>0.4150593471810089</v>
      </c>
      <c r="L79" s="123">
        <f t="shared" si="124"/>
        <v>33229.029490616624</v>
      </c>
      <c r="M79" s="86">
        <f t="shared" si="129"/>
        <v>5.2368026956196183E-2</v>
      </c>
      <c r="P79" s="42"/>
      <c r="Q79" s="42"/>
      <c r="R79" s="42"/>
    </row>
    <row r="80" spans="2:18" ht="23.25" customHeight="1">
      <c r="B80" s="226"/>
      <c r="C80" s="286"/>
      <c r="D80" s="290"/>
      <c r="E80" s="115">
        <v>5</v>
      </c>
      <c r="F80" s="118" t="s">
        <v>234</v>
      </c>
      <c r="G80" s="31" t="s">
        <v>199</v>
      </c>
      <c r="H80" s="136">
        <v>53085641</v>
      </c>
      <c r="I80" s="41">
        <f t="shared" ref="I80" si="134">IFERROR(H80/H81,"-")</f>
        <v>6.3221411488353516E-2</v>
      </c>
      <c r="J80" s="124">
        <v>1065</v>
      </c>
      <c r="K80" s="41">
        <f t="shared" ref="K80" si="135">IFERROR(J80/J81,"-")</f>
        <v>0.39502967359050445</v>
      </c>
      <c r="L80" s="124">
        <f t="shared" si="124"/>
        <v>49845.672300469487</v>
      </c>
      <c r="M80" s="87">
        <f t="shared" si="129"/>
        <v>4.9840883564208162E-2</v>
      </c>
      <c r="P80" s="42"/>
      <c r="Q80" s="42"/>
      <c r="R80" s="42"/>
    </row>
    <row r="81" spans="2:18" ht="23.25" customHeight="1">
      <c r="B81" s="227"/>
      <c r="C81" s="287"/>
      <c r="D81" s="291"/>
      <c r="E81" s="142" t="s">
        <v>107</v>
      </c>
      <c r="F81" s="32"/>
      <c r="G81" s="33"/>
      <c r="H81" s="137">
        <v>839678200</v>
      </c>
      <c r="I81" s="27" t="s">
        <v>302</v>
      </c>
      <c r="J81" s="164">
        <v>2696</v>
      </c>
      <c r="K81" s="27" t="s">
        <v>105</v>
      </c>
      <c r="L81" s="125">
        <f t="shared" si="124"/>
        <v>311453.33827893174</v>
      </c>
      <c r="M81" s="88">
        <f t="shared" si="129"/>
        <v>0.12616997379258704</v>
      </c>
      <c r="P81" s="42"/>
      <c r="Q81" s="42"/>
      <c r="R81" s="42"/>
    </row>
    <row r="82" spans="2:18" ht="23.25" customHeight="1">
      <c r="B82" s="251">
        <v>14</v>
      </c>
      <c r="C82" s="285" t="s">
        <v>91</v>
      </c>
      <c r="D82" s="289">
        <f>VLOOKUP(C82,'市区町村別_在宅(医科)'!$C$7:$BO$80,65,0)</f>
        <v>16265</v>
      </c>
      <c r="E82" s="113">
        <v>1</v>
      </c>
      <c r="F82" s="116" t="s">
        <v>231</v>
      </c>
      <c r="G82" s="119" t="s">
        <v>195</v>
      </c>
      <c r="H82" s="204">
        <v>107598034</v>
      </c>
      <c r="I82" s="25">
        <f t="shared" ref="I82" si="136">IFERROR(H82/H87,"-")</f>
        <v>0.14420952010376414</v>
      </c>
      <c r="J82" s="122">
        <v>1555</v>
      </c>
      <c r="K82" s="25">
        <f t="shared" ref="K82" si="137">IFERROR(J82/J87,"-")</f>
        <v>0.70076611086074814</v>
      </c>
      <c r="L82" s="122">
        <f t="shared" si="124"/>
        <v>69194.877170418011</v>
      </c>
      <c r="M82" s="89">
        <f>IFERROR(J82/$R$17,0)</f>
        <v>9.5604057792806646E-2</v>
      </c>
      <c r="P82" s="42"/>
      <c r="Q82" s="42"/>
      <c r="R82" s="42"/>
    </row>
    <row r="83" spans="2:18" ht="23.25" customHeight="1">
      <c r="B83" s="226"/>
      <c r="C83" s="286"/>
      <c r="D83" s="290"/>
      <c r="E83" s="114">
        <v>2</v>
      </c>
      <c r="F83" s="117" t="s">
        <v>232</v>
      </c>
      <c r="G83" s="29" t="s">
        <v>197</v>
      </c>
      <c r="H83" s="135">
        <v>59855762</v>
      </c>
      <c r="I83" s="26">
        <f t="shared" ref="I83" si="138">IFERROR(H83/H87,"-")</f>
        <v>8.0222383184669718E-2</v>
      </c>
      <c r="J83" s="123">
        <v>1388</v>
      </c>
      <c r="K83" s="26">
        <f t="shared" ref="K83" si="139">IFERROR(J83/J87,"-")</f>
        <v>0.62550698512843628</v>
      </c>
      <c r="L83" s="123">
        <f t="shared" si="124"/>
        <v>43123.747838616713</v>
      </c>
      <c r="M83" s="86">
        <f t="shared" ref="M83:M87" si="140">IFERROR(J83/$R$17,0)</f>
        <v>8.5336612357823541E-2</v>
      </c>
      <c r="P83" s="42"/>
      <c r="Q83" s="42"/>
      <c r="R83" s="42"/>
    </row>
    <row r="84" spans="2:18" ht="23.25" customHeight="1">
      <c r="B84" s="226"/>
      <c r="C84" s="286"/>
      <c r="D84" s="290"/>
      <c r="E84" s="114">
        <v>3</v>
      </c>
      <c r="F84" s="117" t="s">
        <v>230</v>
      </c>
      <c r="G84" s="30" t="s">
        <v>196</v>
      </c>
      <c r="H84" s="135">
        <v>121588138</v>
      </c>
      <c r="I84" s="26">
        <f t="shared" ref="I84" si="141">IFERROR(H84/H87,"-")</f>
        <v>0.16295992017187086</v>
      </c>
      <c r="J84" s="123">
        <v>1198</v>
      </c>
      <c r="K84" s="26">
        <f t="shared" ref="K84" si="142">IFERROR(J84/J87,"-")</f>
        <v>0.53988283010365035</v>
      </c>
      <c r="L84" s="123">
        <f t="shared" si="124"/>
        <v>101492.60267111853</v>
      </c>
      <c r="M84" s="86">
        <f t="shared" si="140"/>
        <v>7.3655087611435605E-2</v>
      </c>
      <c r="P84" s="42"/>
      <c r="Q84" s="42"/>
      <c r="R84" s="42"/>
    </row>
    <row r="85" spans="2:18" ht="23.25" customHeight="1">
      <c r="B85" s="226"/>
      <c r="C85" s="286"/>
      <c r="D85" s="290"/>
      <c r="E85" s="114">
        <v>4</v>
      </c>
      <c r="F85" s="117" t="s">
        <v>233</v>
      </c>
      <c r="G85" s="30" t="s">
        <v>200</v>
      </c>
      <c r="H85" s="135">
        <v>55577315</v>
      </c>
      <c r="I85" s="26">
        <f t="shared" ref="I85" si="143">IFERROR(H85/H87,"-")</f>
        <v>7.4488144688644883E-2</v>
      </c>
      <c r="J85" s="123">
        <v>1000</v>
      </c>
      <c r="K85" s="26">
        <f t="shared" ref="K85" si="144">IFERROR(J85/J87,"-")</f>
        <v>0.45065344749887337</v>
      </c>
      <c r="L85" s="123">
        <f t="shared" si="124"/>
        <v>55577.315000000002</v>
      </c>
      <c r="M85" s="86">
        <f t="shared" si="140"/>
        <v>6.1481709191515521E-2</v>
      </c>
      <c r="P85" s="42"/>
      <c r="Q85" s="42"/>
      <c r="R85" s="42"/>
    </row>
    <row r="86" spans="2:18" ht="36.75" customHeight="1">
      <c r="B86" s="226"/>
      <c r="C86" s="286"/>
      <c r="D86" s="290"/>
      <c r="E86" s="115">
        <v>5</v>
      </c>
      <c r="F86" s="118" t="s">
        <v>235</v>
      </c>
      <c r="G86" s="31" t="s">
        <v>204</v>
      </c>
      <c r="H86" s="136">
        <v>36878465</v>
      </c>
      <c r="I86" s="41">
        <f t="shared" ref="I86" si="145">IFERROR(H86/H87,"-")</f>
        <v>4.94267928707086E-2</v>
      </c>
      <c r="J86" s="124">
        <v>914</v>
      </c>
      <c r="K86" s="41">
        <f t="shared" ref="K86" si="146">IFERROR(J86/J87,"-")</f>
        <v>0.41189725101397023</v>
      </c>
      <c r="L86" s="124">
        <f t="shared" si="124"/>
        <v>40348.429978118162</v>
      </c>
      <c r="M86" s="87">
        <f t="shared" si="140"/>
        <v>5.6194282201045186E-2</v>
      </c>
      <c r="P86" s="42"/>
      <c r="Q86" s="42"/>
      <c r="R86" s="42"/>
    </row>
    <row r="87" spans="2:18" ht="23.25" customHeight="1">
      <c r="B87" s="227"/>
      <c r="C87" s="287"/>
      <c r="D87" s="291"/>
      <c r="E87" s="142" t="s">
        <v>107</v>
      </c>
      <c r="F87" s="32"/>
      <c r="G87" s="33"/>
      <c r="H87" s="137">
        <v>746122960</v>
      </c>
      <c r="I87" s="27" t="s">
        <v>302</v>
      </c>
      <c r="J87" s="164">
        <v>2219</v>
      </c>
      <c r="K87" s="27" t="s">
        <v>105</v>
      </c>
      <c r="L87" s="125">
        <f t="shared" si="124"/>
        <v>336242.88418206398</v>
      </c>
      <c r="M87" s="88">
        <f t="shared" si="140"/>
        <v>0.13642791269597296</v>
      </c>
      <c r="P87" s="42"/>
      <c r="Q87" s="42"/>
      <c r="R87" s="42"/>
    </row>
    <row r="88" spans="2:18" ht="23.25" customHeight="1">
      <c r="B88" s="251">
        <v>15</v>
      </c>
      <c r="C88" s="285" t="s">
        <v>92</v>
      </c>
      <c r="D88" s="289">
        <f>VLOOKUP(C88,'市区町村別_在宅(医科)'!$C$7:$BO$80,65,0)</f>
        <v>26539</v>
      </c>
      <c r="E88" s="113">
        <v>1</v>
      </c>
      <c r="F88" s="116" t="s">
        <v>231</v>
      </c>
      <c r="G88" s="119" t="s">
        <v>195</v>
      </c>
      <c r="H88" s="204">
        <v>157233964</v>
      </c>
      <c r="I88" s="25">
        <f t="shared" ref="I88" si="147">IFERROR(H88/H93,"-")</f>
        <v>0.15565192561068925</v>
      </c>
      <c r="J88" s="122">
        <v>2284</v>
      </c>
      <c r="K88" s="25">
        <f t="shared" ref="K88" si="148">IFERROR(J88/J93,"-")</f>
        <v>0.68919734459867232</v>
      </c>
      <c r="L88" s="122">
        <f t="shared" si="124"/>
        <v>68841.490367775827</v>
      </c>
      <c r="M88" s="89">
        <f>IFERROR(J88/$R$18,0)</f>
        <v>8.6062021929989824E-2</v>
      </c>
      <c r="P88" s="42"/>
      <c r="Q88" s="42"/>
      <c r="R88" s="42"/>
    </row>
    <row r="89" spans="2:18" ht="23.25" customHeight="1">
      <c r="B89" s="226"/>
      <c r="C89" s="286"/>
      <c r="D89" s="290"/>
      <c r="E89" s="114">
        <v>2</v>
      </c>
      <c r="F89" s="117" t="s">
        <v>232</v>
      </c>
      <c r="G89" s="29" t="s">
        <v>197</v>
      </c>
      <c r="H89" s="135">
        <v>90386070</v>
      </c>
      <c r="I89" s="26">
        <f t="shared" ref="I89" si="149">IFERROR(H89/H93,"-")</f>
        <v>8.9476633966199245E-2</v>
      </c>
      <c r="J89" s="123">
        <v>2014</v>
      </c>
      <c r="K89" s="26">
        <f t="shared" ref="K89" si="150">IFERROR(J89/J93,"-")</f>
        <v>0.60772480386240191</v>
      </c>
      <c r="L89" s="123">
        <f t="shared" si="124"/>
        <v>44878.882820258194</v>
      </c>
      <c r="M89" s="86">
        <f t="shared" ref="M89:M93" si="151">IFERROR(J89/$R$18,0)</f>
        <v>7.5888315309544443E-2</v>
      </c>
      <c r="P89" s="42"/>
      <c r="Q89" s="42"/>
      <c r="R89" s="42"/>
    </row>
    <row r="90" spans="2:18" ht="23.25" customHeight="1">
      <c r="B90" s="226"/>
      <c r="C90" s="286"/>
      <c r="D90" s="290"/>
      <c r="E90" s="114">
        <v>3</v>
      </c>
      <c r="F90" s="117" t="s">
        <v>230</v>
      </c>
      <c r="G90" s="30" t="s">
        <v>196</v>
      </c>
      <c r="H90" s="135">
        <v>144927960</v>
      </c>
      <c r="I90" s="26">
        <f t="shared" ref="I90" si="152">IFERROR(H90/H93,"-")</f>
        <v>0.14346974072872032</v>
      </c>
      <c r="J90" s="123">
        <v>1514</v>
      </c>
      <c r="K90" s="26">
        <f t="shared" ref="K90" si="153">IFERROR(J90/J93,"-")</f>
        <v>0.45684972842486421</v>
      </c>
      <c r="L90" s="123">
        <f t="shared" si="124"/>
        <v>95725.204755614264</v>
      </c>
      <c r="M90" s="86">
        <f t="shared" si="151"/>
        <v>5.7048117864275216E-2</v>
      </c>
      <c r="P90" s="42"/>
      <c r="Q90" s="42"/>
      <c r="R90" s="42"/>
    </row>
    <row r="91" spans="2:18" ht="23.25" customHeight="1">
      <c r="B91" s="226"/>
      <c r="C91" s="286"/>
      <c r="D91" s="290"/>
      <c r="E91" s="114">
        <v>4</v>
      </c>
      <c r="F91" s="117" t="s">
        <v>233</v>
      </c>
      <c r="G91" s="30" t="s">
        <v>200</v>
      </c>
      <c r="H91" s="135">
        <v>79194240</v>
      </c>
      <c r="I91" s="26">
        <f t="shared" ref="I91" si="154">IFERROR(H91/H93,"-")</f>
        <v>7.8397412618021065E-2</v>
      </c>
      <c r="J91" s="123">
        <v>1327</v>
      </c>
      <c r="K91" s="26">
        <f t="shared" ref="K91" si="155">IFERROR(J91/J93,"-")</f>
        <v>0.40042245021122508</v>
      </c>
      <c r="L91" s="123">
        <f t="shared" si="124"/>
        <v>59679.155990957042</v>
      </c>
      <c r="M91" s="86">
        <f t="shared" si="151"/>
        <v>5.0001884019744529E-2</v>
      </c>
      <c r="P91" s="42"/>
      <c r="Q91" s="42"/>
      <c r="R91" s="42"/>
    </row>
    <row r="92" spans="2:18" ht="36.75" customHeight="1">
      <c r="B92" s="226"/>
      <c r="C92" s="286"/>
      <c r="D92" s="290"/>
      <c r="E92" s="115">
        <v>5</v>
      </c>
      <c r="F92" s="118" t="s">
        <v>235</v>
      </c>
      <c r="G92" s="31" t="s">
        <v>204</v>
      </c>
      <c r="H92" s="136">
        <v>44412169</v>
      </c>
      <c r="I92" s="41">
        <f t="shared" ref="I92" si="156">IFERROR(H92/H93,"-")</f>
        <v>4.3965307809687722E-2</v>
      </c>
      <c r="J92" s="124">
        <v>1316</v>
      </c>
      <c r="K92" s="41">
        <f t="shared" ref="K92" si="157">IFERROR(J92/J93,"-")</f>
        <v>0.39710319855159926</v>
      </c>
      <c r="L92" s="124">
        <f t="shared" si="124"/>
        <v>33747.848784194532</v>
      </c>
      <c r="M92" s="87">
        <f t="shared" si="151"/>
        <v>4.9587399675948607E-2</v>
      </c>
      <c r="P92" s="42"/>
      <c r="Q92" s="42"/>
      <c r="R92" s="42"/>
    </row>
    <row r="93" spans="2:18" ht="23.25" customHeight="1">
      <c r="B93" s="227"/>
      <c r="C93" s="287"/>
      <c r="D93" s="291"/>
      <c r="E93" s="142" t="s">
        <v>107</v>
      </c>
      <c r="F93" s="32"/>
      <c r="G93" s="33"/>
      <c r="H93" s="137">
        <v>1010163950</v>
      </c>
      <c r="I93" s="27" t="s">
        <v>302</v>
      </c>
      <c r="J93" s="164">
        <v>3314</v>
      </c>
      <c r="K93" s="27" t="s">
        <v>105</v>
      </c>
      <c r="L93" s="125">
        <f t="shared" si="124"/>
        <v>304817.12432106218</v>
      </c>
      <c r="M93" s="88">
        <f t="shared" si="151"/>
        <v>0.12487282866724443</v>
      </c>
      <c r="P93" s="42"/>
      <c r="Q93" s="42"/>
      <c r="R93" s="42"/>
    </row>
    <row r="94" spans="2:18" ht="23.25" customHeight="1">
      <c r="B94" s="251">
        <v>16</v>
      </c>
      <c r="C94" s="285" t="s">
        <v>55</v>
      </c>
      <c r="D94" s="289">
        <f>VLOOKUP(C94,'市区町村別_在宅(医科)'!$C$7:$BO$80,65,0)</f>
        <v>17584</v>
      </c>
      <c r="E94" s="113">
        <v>1</v>
      </c>
      <c r="F94" s="116" t="s">
        <v>231</v>
      </c>
      <c r="G94" s="119" t="s">
        <v>195</v>
      </c>
      <c r="H94" s="204">
        <v>104388192</v>
      </c>
      <c r="I94" s="25">
        <f t="shared" ref="I94" si="158">IFERROR(H94/H99,"-")</f>
        <v>0.13870999358566455</v>
      </c>
      <c r="J94" s="122">
        <v>1645</v>
      </c>
      <c r="K94" s="25">
        <f t="shared" ref="K94" si="159">IFERROR(J94/J99,"-")</f>
        <v>0.66653160453808757</v>
      </c>
      <c r="L94" s="122">
        <f t="shared" si="124"/>
        <v>63457.867477203647</v>
      </c>
      <c r="M94" s="89">
        <f>IFERROR(J94/$R$19,0)</f>
        <v>9.3550955414012732E-2</v>
      </c>
      <c r="P94" s="42"/>
      <c r="Q94" s="42"/>
      <c r="R94" s="42"/>
    </row>
    <row r="95" spans="2:18" ht="23.25" customHeight="1">
      <c r="B95" s="226"/>
      <c r="C95" s="286"/>
      <c r="D95" s="290"/>
      <c r="E95" s="114">
        <v>2</v>
      </c>
      <c r="F95" s="117" t="s">
        <v>232</v>
      </c>
      <c r="G95" s="29" t="s">
        <v>197</v>
      </c>
      <c r="H95" s="135">
        <v>69389217</v>
      </c>
      <c r="I95" s="26">
        <f t="shared" ref="I95" si="160">IFERROR(H95/H99,"-")</f>
        <v>9.2203702933989745E-2</v>
      </c>
      <c r="J95" s="123">
        <v>1496</v>
      </c>
      <c r="K95" s="26">
        <f t="shared" ref="K95" si="161">IFERROR(J95/J99,"-")</f>
        <v>0.60615883306320906</v>
      </c>
      <c r="L95" s="123">
        <f t="shared" si="124"/>
        <v>46383.16644385027</v>
      </c>
      <c r="M95" s="86">
        <f t="shared" ref="M95:M99" si="162">IFERROR(J95/$R$19,0)</f>
        <v>8.507734303912648E-2</v>
      </c>
      <c r="P95" s="42"/>
      <c r="Q95" s="42"/>
      <c r="R95" s="42"/>
    </row>
    <row r="96" spans="2:18" ht="23.25" customHeight="1">
      <c r="B96" s="226"/>
      <c r="C96" s="286"/>
      <c r="D96" s="290"/>
      <c r="E96" s="114">
        <v>3</v>
      </c>
      <c r="F96" s="117" t="s">
        <v>230</v>
      </c>
      <c r="G96" s="30" t="s">
        <v>196</v>
      </c>
      <c r="H96" s="135">
        <v>131612392</v>
      </c>
      <c r="I96" s="26">
        <f t="shared" ref="I96" si="163">IFERROR(H96/H99,"-")</f>
        <v>0.17488524037387262</v>
      </c>
      <c r="J96" s="123">
        <v>1228</v>
      </c>
      <c r="K96" s="26">
        <f t="shared" ref="K96" si="164">IFERROR(J96/J99,"-")</f>
        <v>0.49756888168557534</v>
      </c>
      <c r="L96" s="123">
        <f t="shared" si="124"/>
        <v>107176.21498371336</v>
      </c>
      <c r="M96" s="86">
        <f t="shared" si="162"/>
        <v>6.9836214740673336E-2</v>
      </c>
      <c r="P96" s="42"/>
      <c r="Q96" s="42"/>
      <c r="R96" s="42"/>
    </row>
    <row r="97" spans="2:18" ht="36.75" customHeight="1">
      <c r="B97" s="226"/>
      <c r="C97" s="286"/>
      <c r="D97" s="290"/>
      <c r="E97" s="114">
        <v>4</v>
      </c>
      <c r="F97" s="117" t="s">
        <v>235</v>
      </c>
      <c r="G97" s="30" t="s">
        <v>204</v>
      </c>
      <c r="H97" s="135">
        <v>37115765</v>
      </c>
      <c r="I97" s="26">
        <f t="shared" ref="I97" si="165">IFERROR(H97/H99,"-")</f>
        <v>4.9319060196741725E-2</v>
      </c>
      <c r="J97" s="123">
        <v>1052</v>
      </c>
      <c r="K97" s="26">
        <f t="shared" ref="K97" si="166">IFERROR(J97/J99,"-")</f>
        <v>0.42625607779578606</v>
      </c>
      <c r="L97" s="123">
        <f t="shared" si="124"/>
        <v>35281.145437262356</v>
      </c>
      <c r="M97" s="86">
        <f t="shared" si="162"/>
        <v>5.9827115559599638E-2</v>
      </c>
      <c r="P97" s="42"/>
      <c r="Q97" s="42"/>
      <c r="R97" s="42"/>
    </row>
    <row r="98" spans="2:18" ht="23.25" customHeight="1">
      <c r="B98" s="226"/>
      <c r="C98" s="286"/>
      <c r="D98" s="290"/>
      <c r="E98" s="115">
        <v>5</v>
      </c>
      <c r="F98" s="118" t="s">
        <v>233</v>
      </c>
      <c r="G98" s="31" t="s">
        <v>200</v>
      </c>
      <c r="H98" s="136">
        <v>47151206</v>
      </c>
      <c r="I98" s="41">
        <f t="shared" ref="I98" si="167">IFERROR(H98/H99,"-")</f>
        <v>6.2654054606256115E-2</v>
      </c>
      <c r="J98" s="124">
        <v>993</v>
      </c>
      <c r="K98" s="41">
        <f t="shared" ref="K98" si="168">IFERROR(J98/J99,"-")</f>
        <v>0.40235008103727715</v>
      </c>
      <c r="L98" s="124">
        <f t="shared" si="124"/>
        <v>47483.591137965763</v>
      </c>
      <c r="M98" s="87">
        <f t="shared" si="162"/>
        <v>5.6471792538671517E-2</v>
      </c>
      <c r="P98" s="42"/>
      <c r="Q98" s="42"/>
      <c r="R98" s="42"/>
    </row>
    <row r="99" spans="2:18" ht="23.25" customHeight="1">
      <c r="B99" s="227"/>
      <c r="C99" s="287"/>
      <c r="D99" s="291"/>
      <c r="E99" s="142" t="s">
        <v>107</v>
      </c>
      <c r="F99" s="32"/>
      <c r="G99" s="33"/>
      <c r="H99" s="137">
        <v>752564320</v>
      </c>
      <c r="I99" s="27" t="s">
        <v>302</v>
      </c>
      <c r="J99" s="164">
        <v>2468</v>
      </c>
      <c r="K99" s="27" t="s">
        <v>105</v>
      </c>
      <c r="L99" s="125">
        <f t="shared" si="124"/>
        <v>304928.81685575366</v>
      </c>
      <c r="M99" s="88">
        <f t="shared" si="162"/>
        <v>0.14035486806187444</v>
      </c>
      <c r="P99" s="42"/>
      <c r="Q99" s="42"/>
      <c r="R99" s="42"/>
    </row>
    <row r="100" spans="2:18" ht="23.25" customHeight="1">
      <c r="B100" s="251">
        <v>17</v>
      </c>
      <c r="C100" s="285" t="s">
        <v>93</v>
      </c>
      <c r="D100" s="289">
        <f>VLOOKUP(C100,'市区町村別_在宅(医科)'!$C$7:$BO$80,65,0)</f>
        <v>24918</v>
      </c>
      <c r="E100" s="113">
        <v>1</v>
      </c>
      <c r="F100" s="116" t="s">
        <v>231</v>
      </c>
      <c r="G100" s="119" t="s">
        <v>195</v>
      </c>
      <c r="H100" s="204">
        <v>156840532</v>
      </c>
      <c r="I100" s="25">
        <f t="shared" ref="I100" si="169">IFERROR(H100/H105,"-")</f>
        <v>0.1480350378604649</v>
      </c>
      <c r="J100" s="122">
        <v>2352</v>
      </c>
      <c r="K100" s="25">
        <f t="shared" ref="K100" si="170">IFERROR(J100/J105,"-")</f>
        <v>0.7192660550458716</v>
      </c>
      <c r="L100" s="122">
        <f t="shared" si="124"/>
        <v>66683.89965986395</v>
      </c>
      <c r="M100" s="89">
        <f>IFERROR(J100/$R$20,0)</f>
        <v>9.438959788104985E-2</v>
      </c>
      <c r="P100" s="42"/>
      <c r="Q100" s="42"/>
      <c r="R100" s="42"/>
    </row>
    <row r="101" spans="2:18" ht="23.25" customHeight="1">
      <c r="B101" s="226"/>
      <c r="C101" s="286"/>
      <c r="D101" s="290"/>
      <c r="E101" s="114">
        <v>2</v>
      </c>
      <c r="F101" s="117" t="s">
        <v>232</v>
      </c>
      <c r="G101" s="29" t="s">
        <v>197</v>
      </c>
      <c r="H101" s="135">
        <v>83870672</v>
      </c>
      <c r="I101" s="26">
        <f t="shared" ref="I101" si="171">IFERROR(H101/H105,"-")</f>
        <v>7.9161922919916097E-2</v>
      </c>
      <c r="J101" s="123">
        <v>2061</v>
      </c>
      <c r="K101" s="26">
        <f t="shared" ref="K101" si="172">IFERROR(J101/J105,"-")</f>
        <v>0.63027522935779812</v>
      </c>
      <c r="L101" s="123">
        <f t="shared" si="124"/>
        <v>40694.163998059194</v>
      </c>
      <c r="M101" s="86">
        <f t="shared" ref="M101:M105" si="173">IFERROR(J101/$R$20,0)</f>
        <v>8.2711293041175055E-2</v>
      </c>
      <c r="P101" s="42"/>
      <c r="Q101" s="42"/>
      <c r="R101" s="42"/>
    </row>
    <row r="102" spans="2:18" ht="23.25" customHeight="1">
      <c r="B102" s="226"/>
      <c r="C102" s="286"/>
      <c r="D102" s="290"/>
      <c r="E102" s="114">
        <v>3</v>
      </c>
      <c r="F102" s="117" t="s">
        <v>230</v>
      </c>
      <c r="G102" s="30" t="s">
        <v>196</v>
      </c>
      <c r="H102" s="135">
        <v>163936208</v>
      </c>
      <c r="I102" s="26">
        <f t="shared" ref="I102" si="174">IFERROR(H102/H105,"-")</f>
        <v>0.15473234149691004</v>
      </c>
      <c r="J102" s="123">
        <v>1793</v>
      </c>
      <c r="K102" s="26">
        <f t="shared" ref="K102" si="175">IFERROR(J102/J105,"-")</f>
        <v>0.54831804281345564</v>
      </c>
      <c r="L102" s="123">
        <f t="shared" si="124"/>
        <v>91431.237032905745</v>
      </c>
      <c r="M102" s="86">
        <f t="shared" si="173"/>
        <v>7.195601573159964E-2</v>
      </c>
      <c r="P102" s="42"/>
      <c r="Q102" s="42"/>
      <c r="R102" s="42"/>
    </row>
    <row r="103" spans="2:18" ht="23.25" customHeight="1">
      <c r="B103" s="226"/>
      <c r="C103" s="286"/>
      <c r="D103" s="290"/>
      <c r="E103" s="114">
        <v>4</v>
      </c>
      <c r="F103" s="117" t="s">
        <v>233</v>
      </c>
      <c r="G103" s="30" t="s">
        <v>200</v>
      </c>
      <c r="H103" s="135">
        <v>81461942</v>
      </c>
      <c r="I103" s="26">
        <f t="shared" ref="I103" si="176">IFERROR(H103/H105,"-")</f>
        <v>7.6888426189200859E-2</v>
      </c>
      <c r="J103" s="123">
        <v>1487</v>
      </c>
      <c r="K103" s="26">
        <f t="shared" ref="K103" si="177">IFERROR(J103/J105,"-")</f>
        <v>0.45474006116207949</v>
      </c>
      <c r="L103" s="123">
        <f t="shared" si="124"/>
        <v>54782.745124411565</v>
      </c>
      <c r="M103" s="86">
        <f t="shared" si="173"/>
        <v>5.9675736415442653E-2</v>
      </c>
      <c r="P103" s="42"/>
      <c r="Q103" s="42"/>
      <c r="R103" s="42"/>
    </row>
    <row r="104" spans="2:18" ht="36.75" customHeight="1">
      <c r="B104" s="226"/>
      <c r="C104" s="286"/>
      <c r="D104" s="290"/>
      <c r="E104" s="115">
        <v>5</v>
      </c>
      <c r="F104" s="118" t="s">
        <v>235</v>
      </c>
      <c r="G104" s="31" t="s">
        <v>204</v>
      </c>
      <c r="H104" s="136">
        <v>56745285</v>
      </c>
      <c r="I104" s="41">
        <f t="shared" ref="I104" si="178">IFERROR(H104/H105,"-")</f>
        <v>5.3559435856656436E-2</v>
      </c>
      <c r="J104" s="124">
        <v>1384</v>
      </c>
      <c r="K104" s="41">
        <f t="shared" ref="K104" si="179">IFERROR(J104/J105,"-")</f>
        <v>0.42324159021406726</v>
      </c>
      <c r="L104" s="124">
        <f t="shared" si="124"/>
        <v>41000.928468208091</v>
      </c>
      <c r="M104" s="87">
        <f t="shared" si="173"/>
        <v>5.5542178344971507E-2</v>
      </c>
      <c r="P104" s="42"/>
      <c r="Q104" s="42"/>
      <c r="R104" s="42"/>
    </row>
    <row r="105" spans="2:18" ht="23.25" customHeight="1">
      <c r="B105" s="227"/>
      <c r="C105" s="287"/>
      <c r="D105" s="291"/>
      <c r="E105" s="142" t="s">
        <v>107</v>
      </c>
      <c r="F105" s="32"/>
      <c r="G105" s="33"/>
      <c r="H105" s="137">
        <v>1059482500</v>
      </c>
      <c r="I105" s="27" t="s">
        <v>302</v>
      </c>
      <c r="J105" s="164">
        <v>3270</v>
      </c>
      <c r="K105" s="27" t="s">
        <v>105</v>
      </c>
      <c r="L105" s="125">
        <f t="shared" si="124"/>
        <v>324000.7645259939</v>
      </c>
      <c r="M105" s="88">
        <f t="shared" si="173"/>
        <v>0.13123043582952082</v>
      </c>
      <c r="P105" s="42"/>
      <c r="Q105" s="42"/>
      <c r="R105" s="42"/>
    </row>
    <row r="106" spans="2:18" ht="23.25" customHeight="1">
      <c r="B106" s="251">
        <v>18</v>
      </c>
      <c r="C106" s="285" t="s">
        <v>56</v>
      </c>
      <c r="D106" s="289">
        <f>VLOOKUP(C106,'市区町村別_在宅(医科)'!$C$7:$BO$80,65,0)</f>
        <v>22386</v>
      </c>
      <c r="E106" s="113">
        <v>1</v>
      </c>
      <c r="F106" s="116" t="s">
        <v>231</v>
      </c>
      <c r="G106" s="119" t="s">
        <v>195</v>
      </c>
      <c r="H106" s="204">
        <v>154506671</v>
      </c>
      <c r="I106" s="25">
        <f t="shared" ref="I106" si="180">IFERROR(H106/H111,"-")</f>
        <v>0.14124690842607751</v>
      </c>
      <c r="J106" s="122">
        <v>2255</v>
      </c>
      <c r="K106" s="25">
        <f t="shared" ref="K106" si="181">IFERROR(J106/J111,"-")</f>
        <v>0.72414900449582531</v>
      </c>
      <c r="L106" s="122">
        <f t="shared" si="124"/>
        <v>68517.370731707313</v>
      </c>
      <c r="M106" s="89">
        <f>IFERROR(J106/$R$21,0)</f>
        <v>0.10073260073260074</v>
      </c>
      <c r="P106" s="42"/>
      <c r="Q106" s="42"/>
      <c r="R106" s="42"/>
    </row>
    <row r="107" spans="2:18" ht="23.25" customHeight="1">
      <c r="B107" s="226"/>
      <c r="C107" s="286"/>
      <c r="D107" s="290"/>
      <c r="E107" s="114">
        <v>2</v>
      </c>
      <c r="F107" s="117" t="s">
        <v>232</v>
      </c>
      <c r="G107" s="29" t="s">
        <v>197</v>
      </c>
      <c r="H107" s="135">
        <v>91415101</v>
      </c>
      <c r="I107" s="26">
        <f t="shared" ref="I107" si="182">IFERROR(H107/H111,"-")</f>
        <v>8.3569856991531619E-2</v>
      </c>
      <c r="J107" s="123">
        <v>1948</v>
      </c>
      <c r="K107" s="26">
        <f t="shared" ref="K107" si="183">IFERROR(J107/J111,"-")</f>
        <v>0.62556197816313419</v>
      </c>
      <c r="L107" s="123">
        <f t="shared" si="124"/>
        <v>46927.669917864478</v>
      </c>
      <c r="M107" s="86">
        <f t="shared" ref="M107:M111" si="184">IFERROR(J107/$R$21,0)</f>
        <v>8.7018672384526041E-2</v>
      </c>
      <c r="P107" s="42"/>
      <c r="Q107" s="42"/>
      <c r="R107" s="42"/>
    </row>
    <row r="108" spans="2:18" ht="23.25" customHeight="1">
      <c r="B108" s="226"/>
      <c r="C108" s="286"/>
      <c r="D108" s="290"/>
      <c r="E108" s="114">
        <v>3</v>
      </c>
      <c r="F108" s="117" t="s">
        <v>230</v>
      </c>
      <c r="G108" s="30" t="s">
        <v>196</v>
      </c>
      <c r="H108" s="135">
        <v>161199471</v>
      </c>
      <c r="I108" s="26">
        <f t="shared" ref="I108" si="185">IFERROR(H108/H111,"-")</f>
        <v>0.1473653323271015</v>
      </c>
      <c r="J108" s="123">
        <v>1574</v>
      </c>
      <c r="K108" s="26">
        <f t="shared" ref="K108" si="186">IFERROR(J108/J111,"-")</f>
        <v>0.50545921644187541</v>
      </c>
      <c r="L108" s="123">
        <f t="shared" si="124"/>
        <v>102413.89517153749</v>
      </c>
      <c r="M108" s="86">
        <f t="shared" si="184"/>
        <v>7.0311802019119088E-2</v>
      </c>
      <c r="P108" s="42"/>
      <c r="Q108" s="42"/>
      <c r="R108" s="42"/>
    </row>
    <row r="109" spans="2:18" ht="36.75" customHeight="1">
      <c r="B109" s="226"/>
      <c r="C109" s="286"/>
      <c r="D109" s="290"/>
      <c r="E109" s="114">
        <v>4</v>
      </c>
      <c r="F109" s="117" t="s">
        <v>235</v>
      </c>
      <c r="G109" s="30" t="s">
        <v>204</v>
      </c>
      <c r="H109" s="135">
        <v>57601466</v>
      </c>
      <c r="I109" s="26">
        <f t="shared" ref="I109" si="187">IFERROR(H109/H111,"-")</f>
        <v>5.2658108162267098E-2</v>
      </c>
      <c r="J109" s="123">
        <v>1359</v>
      </c>
      <c r="K109" s="26">
        <f t="shared" ref="K109" si="188">IFERROR(J109/J111,"-")</f>
        <v>0.43641618497109824</v>
      </c>
      <c r="L109" s="123">
        <f t="shared" si="124"/>
        <v>42385.184694628406</v>
      </c>
      <c r="M109" s="86">
        <f t="shared" si="184"/>
        <v>6.0707585097829003E-2</v>
      </c>
      <c r="P109" s="42"/>
      <c r="Q109" s="42"/>
      <c r="R109" s="42"/>
    </row>
    <row r="110" spans="2:18" ht="23.25" customHeight="1">
      <c r="B110" s="226"/>
      <c r="C110" s="286"/>
      <c r="D110" s="290"/>
      <c r="E110" s="115">
        <v>5</v>
      </c>
      <c r="F110" s="118" t="s">
        <v>234</v>
      </c>
      <c r="G110" s="31" t="s">
        <v>199</v>
      </c>
      <c r="H110" s="136">
        <v>74386841</v>
      </c>
      <c r="I110" s="41">
        <f t="shared" ref="I110" si="189">IFERROR(H110/H111,"-")</f>
        <v>6.8002962272303361E-2</v>
      </c>
      <c r="J110" s="124">
        <v>1249</v>
      </c>
      <c r="K110" s="41">
        <f t="shared" ref="K110" si="190">IFERROR(J110/J111,"-")</f>
        <v>0.40109184328837511</v>
      </c>
      <c r="L110" s="124">
        <f t="shared" si="124"/>
        <v>59557.118494795839</v>
      </c>
      <c r="M110" s="87">
        <f t="shared" si="184"/>
        <v>5.5793799696238718E-2</v>
      </c>
      <c r="P110" s="42"/>
      <c r="Q110" s="42"/>
      <c r="R110" s="42"/>
    </row>
    <row r="111" spans="2:18" ht="23.25" customHeight="1">
      <c r="B111" s="227"/>
      <c r="C111" s="287"/>
      <c r="D111" s="291"/>
      <c r="E111" s="142" t="s">
        <v>107</v>
      </c>
      <c r="F111" s="32"/>
      <c r="G111" s="33"/>
      <c r="H111" s="137">
        <v>1093876480</v>
      </c>
      <c r="I111" s="27" t="s">
        <v>302</v>
      </c>
      <c r="J111" s="164">
        <v>3114</v>
      </c>
      <c r="K111" s="27" t="s">
        <v>105</v>
      </c>
      <c r="L111" s="125">
        <f t="shared" si="124"/>
        <v>351276.96852922288</v>
      </c>
      <c r="M111" s="88">
        <f t="shared" si="184"/>
        <v>0.139104797641383</v>
      </c>
      <c r="P111" s="42"/>
      <c r="Q111" s="42"/>
      <c r="R111" s="42"/>
    </row>
    <row r="112" spans="2:18" ht="23.25" customHeight="1">
      <c r="B112" s="251">
        <v>19</v>
      </c>
      <c r="C112" s="285" t="s">
        <v>94</v>
      </c>
      <c r="D112" s="289">
        <f>VLOOKUP(C112,'市区町村別_在宅(医科)'!$C$7:$BO$80,65,0)</f>
        <v>15563</v>
      </c>
      <c r="E112" s="113">
        <v>1</v>
      </c>
      <c r="F112" s="116" t="s">
        <v>231</v>
      </c>
      <c r="G112" s="119" t="s">
        <v>195</v>
      </c>
      <c r="H112" s="204">
        <v>72372737</v>
      </c>
      <c r="I112" s="25">
        <f t="shared" ref="I112" si="191">IFERROR(H112/H117,"-")</f>
        <v>0.13876545977046756</v>
      </c>
      <c r="J112" s="122">
        <v>1232</v>
      </c>
      <c r="K112" s="25">
        <f t="shared" ref="K112" si="192">IFERROR(J112/J117,"-")</f>
        <v>0.65811965811965811</v>
      </c>
      <c r="L112" s="122">
        <f t="shared" si="124"/>
        <v>58744.104707792205</v>
      </c>
      <c r="M112" s="25">
        <f>IFERROR(J112/$R$22,0)</f>
        <v>7.9162115273404873E-2</v>
      </c>
      <c r="P112" s="42"/>
      <c r="Q112" s="42"/>
      <c r="R112" s="42"/>
    </row>
    <row r="113" spans="2:18" ht="23.25" customHeight="1">
      <c r="B113" s="226"/>
      <c r="C113" s="286"/>
      <c r="D113" s="290"/>
      <c r="E113" s="114">
        <v>2</v>
      </c>
      <c r="F113" s="117" t="s">
        <v>232</v>
      </c>
      <c r="G113" s="29" t="s">
        <v>197</v>
      </c>
      <c r="H113" s="135">
        <v>45660632</v>
      </c>
      <c r="I113" s="26">
        <f t="shared" ref="I113" si="193">IFERROR(H113/H117,"-")</f>
        <v>8.7548417477842852E-2</v>
      </c>
      <c r="J113" s="123">
        <v>1080</v>
      </c>
      <c r="K113" s="26">
        <f t="shared" ref="K113" si="194">IFERROR(J113/J117,"-")</f>
        <v>0.57692307692307687</v>
      </c>
      <c r="L113" s="123">
        <f t="shared" si="124"/>
        <v>42278.362962962965</v>
      </c>
      <c r="M113" s="86">
        <f t="shared" ref="M113:M117" si="195">IFERROR(J113/$R$22,0)</f>
        <v>6.9395360791621147E-2</v>
      </c>
      <c r="P113" s="42"/>
      <c r="Q113" s="42"/>
      <c r="R113" s="42"/>
    </row>
    <row r="114" spans="2:18" ht="23.25" customHeight="1">
      <c r="B114" s="226"/>
      <c r="C114" s="286"/>
      <c r="D114" s="290"/>
      <c r="E114" s="114">
        <v>3</v>
      </c>
      <c r="F114" s="117" t="s">
        <v>230</v>
      </c>
      <c r="G114" s="30" t="s">
        <v>196</v>
      </c>
      <c r="H114" s="135">
        <v>73997495</v>
      </c>
      <c r="I114" s="26">
        <f t="shared" ref="I114" si="196">IFERROR(H114/H117,"-")</f>
        <v>0.14188072527280368</v>
      </c>
      <c r="J114" s="123">
        <v>876</v>
      </c>
      <c r="K114" s="26">
        <f t="shared" ref="K114" si="197">IFERROR(J114/J117,"-")</f>
        <v>0.46794871794871795</v>
      </c>
      <c r="L114" s="123">
        <f t="shared" si="124"/>
        <v>84472.026255707766</v>
      </c>
      <c r="M114" s="86">
        <f t="shared" si="195"/>
        <v>5.6287348197648267E-2</v>
      </c>
      <c r="P114" s="42"/>
      <c r="Q114" s="42"/>
      <c r="R114" s="42"/>
    </row>
    <row r="115" spans="2:18" ht="36.75" customHeight="1">
      <c r="B115" s="226"/>
      <c r="C115" s="286"/>
      <c r="D115" s="290"/>
      <c r="E115" s="114">
        <v>4</v>
      </c>
      <c r="F115" s="117" t="s">
        <v>235</v>
      </c>
      <c r="G115" s="30" t="s">
        <v>204</v>
      </c>
      <c r="H115" s="135">
        <v>32135414</v>
      </c>
      <c r="I115" s="26">
        <f t="shared" ref="I115" si="198">IFERROR(H115/H117,"-")</f>
        <v>6.1615543137802292E-2</v>
      </c>
      <c r="J115" s="123">
        <v>764</v>
      </c>
      <c r="K115" s="26">
        <f t="shared" ref="K115" si="199">IFERROR(J115/J117,"-")</f>
        <v>0.40811965811965811</v>
      </c>
      <c r="L115" s="123">
        <f t="shared" si="124"/>
        <v>42062.060209424082</v>
      </c>
      <c r="M115" s="86">
        <f t="shared" si="195"/>
        <v>4.9090792263702374E-2</v>
      </c>
      <c r="P115" s="42"/>
      <c r="Q115" s="42"/>
      <c r="R115" s="42"/>
    </row>
    <row r="116" spans="2:18" ht="23.25" customHeight="1">
      <c r="B116" s="226"/>
      <c r="C116" s="286"/>
      <c r="D116" s="290"/>
      <c r="E116" s="115">
        <v>5</v>
      </c>
      <c r="F116" s="118" t="s">
        <v>234</v>
      </c>
      <c r="G116" s="31" t="s">
        <v>199</v>
      </c>
      <c r="H116" s="136">
        <v>34610543</v>
      </c>
      <c r="I116" s="41">
        <f t="shared" ref="I116" si="200">IFERROR(H116/H117,"-")</f>
        <v>6.6361286188479196E-2</v>
      </c>
      <c r="J116" s="124">
        <v>704</v>
      </c>
      <c r="K116" s="41">
        <f t="shared" ref="K116" si="201">IFERROR(J116/J117,"-")</f>
        <v>0.37606837606837606</v>
      </c>
      <c r="L116" s="124">
        <f t="shared" si="124"/>
        <v>49162.703125</v>
      </c>
      <c r="M116" s="87">
        <f t="shared" si="195"/>
        <v>4.5235494441945641E-2</v>
      </c>
      <c r="P116" s="42"/>
      <c r="Q116" s="42"/>
      <c r="R116" s="42"/>
    </row>
    <row r="117" spans="2:18" ht="23.25" customHeight="1">
      <c r="B117" s="227"/>
      <c r="C117" s="287"/>
      <c r="D117" s="291"/>
      <c r="E117" s="142" t="s">
        <v>107</v>
      </c>
      <c r="F117" s="32"/>
      <c r="G117" s="33"/>
      <c r="H117" s="137">
        <v>521547200</v>
      </c>
      <c r="I117" s="27" t="s">
        <v>302</v>
      </c>
      <c r="J117" s="164">
        <v>1872</v>
      </c>
      <c r="K117" s="27" t="s">
        <v>105</v>
      </c>
      <c r="L117" s="125">
        <f t="shared" si="124"/>
        <v>278604.2735042735</v>
      </c>
      <c r="M117" s="88">
        <f t="shared" si="195"/>
        <v>0.12028529203881</v>
      </c>
      <c r="P117" s="42"/>
      <c r="Q117" s="42"/>
      <c r="R117" s="42"/>
    </row>
    <row r="118" spans="2:18" ht="23.25" customHeight="1">
      <c r="B118" s="251">
        <v>20</v>
      </c>
      <c r="C118" s="285" t="s">
        <v>95</v>
      </c>
      <c r="D118" s="289">
        <f>VLOOKUP(C118,'市区町村別_在宅(医科)'!$C$7:$BO$80,65,0)</f>
        <v>23794</v>
      </c>
      <c r="E118" s="113">
        <v>1</v>
      </c>
      <c r="F118" s="116" t="s">
        <v>231</v>
      </c>
      <c r="G118" s="119" t="s">
        <v>195</v>
      </c>
      <c r="H118" s="204">
        <v>130753485</v>
      </c>
      <c r="I118" s="25">
        <f t="shared" ref="I118" si="202">IFERROR(H118/H123,"-")</f>
        <v>0.14876765975809966</v>
      </c>
      <c r="J118" s="122">
        <v>1899</v>
      </c>
      <c r="K118" s="25">
        <f t="shared" ref="K118" si="203">IFERROR(J118/J123,"-")</f>
        <v>0.65732087227414326</v>
      </c>
      <c r="L118" s="122">
        <f t="shared" si="124"/>
        <v>68853.862559241708</v>
      </c>
      <c r="M118" s="25">
        <f>IFERROR(J118/$R$23,0)</f>
        <v>7.9810036143565605E-2</v>
      </c>
      <c r="P118" s="42"/>
      <c r="Q118" s="42"/>
      <c r="R118" s="42"/>
    </row>
    <row r="119" spans="2:18" ht="23.25" customHeight="1">
      <c r="B119" s="226"/>
      <c r="C119" s="286"/>
      <c r="D119" s="290"/>
      <c r="E119" s="114">
        <v>2</v>
      </c>
      <c r="F119" s="117" t="s">
        <v>232</v>
      </c>
      <c r="G119" s="29" t="s">
        <v>197</v>
      </c>
      <c r="H119" s="135">
        <v>65334514</v>
      </c>
      <c r="I119" s="26">
        <f t="shared" ref="I119" si="204">IFERROR(H119/H123,"-")</f>
        <v>7.4335783472331912E-2</v>
      </c>
      <c r="J119" s="123">
        <v>1592</v>
      </c>
      <c r="K119" s="26">
        <f t="shared" ref="K119" si="205">IFERROR(J119/J123,"-")</f>
        <v>0.55105572862582208</v>
      </c>
      <c r="L119" s="123">
        <f t="shared" si="124"/>
        <v>41039.267587939699</v>
      </c>
      <c r="M119" s="86">
        <f t="shared" ref="M119:M123" si="206">IFERROR(J119/$R$23,0)</f>
        <v>6.6907623770698491E-2</v>
      </c>
      <c r="P119" s="42"/>
      <c r="Q119" s="42"/>
      <c r="R119" s="42"/>
    </row>
    <row r="120" spans="2:18" ht="23.25" customHeight="1">
      <c r="B120" s="226"/>
      <c r="C120" s="286"/>
      <c r="D120" s="290"/>
      <c r="E120" s="114">
        <v>3</v>
      </c>
      <c r="F120" s="117" t="s">
        <v>230</v>
      </c>
      <c r="G120" s="30" t="s">
        <v>196</v>
      </c>
      <c r="H120" s="135">
        <v>139441346</v>
      </c>
      <c r="I120" s="26">
        <f t="shared" ref="I120" si="207">IFERROR(H120/H123,"-")</f>
        <v>0.15865246511738826</v>
      </c>
      <c r="J120" s="123">
        <v>1389</v>
      </c>
      <c r="K120" s="26">
        <f t="shared" ref="K120" si="208">IFERROR(J120/J123,"-")</f>
        <v>0.48078920041536866</v>
      </c>
      <c r="L120" s="123">
        <f t="shared" si="124"/>
        <v>100389.73794096473</v>
      </c>
      <c r="M120" s="86">
        <f t="shared" si="206"/>
        <v>5.8376061191897116E-2</v>
      </c>
      <c r="P120" s="42"/>
      <c r="Q120" s="42"/>
      <c r="R120" s="42"/>
    </row>
    <row r="121" spans="2:18" ht="36.75" customHeight="1">
      <c r="B121" s="226"/>
      <c r="C121" s="286"/>
      <c r="D121" s="290"/>
      <c r="E121" s="114">
        <v>4</v>
      </c>
      <c r="F121" s="117" t="s">
        <v>235</v>
      </c>
      <c r="G121" s="30" t="s">
        <v>204</v>
      </c>
      <c r="H121" s="135">
        <v>39796760</v>
      </c>
      <c r="I121" s="26">
        <f t="shared" ref="I121" si="209">IFERROR(H121/H123,"-")</f>
        <v>4.527964093006584E-2</v>
      </c>
      <c r="J121" s="123">
        <v>1142</v>
      </c>
      <c r="K121" s="26">
        <f t="shared" ref="K121" si="210">IFERROR(J121/J123,"-")</f>
        <v>0.39529248875043266</v>
      </c>
      <c r="L121" s="123">
        <f t="shared" si="124"/>
        <v>34848.301225919437</v>
      </c>
      <c r="M121" s="86">
        <f t="shared" si="206"/>
        <v>4.7995292930991008E-2</v>
      </c>
      <c r="P121" s="42"/>
      <c r="Q121" s="42"/>
      <c r="R121" s="42"/>
    </row>
    <row r="122" spans="2:18" ht="23.25" customHeight="1">
      <c r="B122" s="226"/>
      <c r="C122" s="286"/>
      <c r="D122" s="290"/>
      <c r="E122" s="115">
        <v>5</v>
      </c>
      <c r="F122" s="118" t="s">
        <v>249</v>
      </c>
      <c r="G122" s="31" t="s">
        <v>208</v>
      </c>
      <c r="H122" s="136">
        <v>23636250</v>
      </c>
      <c r="I122" s="41">
        <f t="shared" ref="I122" si="211">IFERROR(H122/H123,"-")</f>
        <v>2.689266445140933E-2</v>
      </c>
      <c r="J122" s="124">
        <v>1093</v>
      </c>
      <c r="K122" s="41">
        <f t="shared" ref="K122" si="212">IFERROR(J122/J123,"-")</f>
        <v>0.37833160263066806</v>
      </c>
      <c r="L122" s="124">
        <f t="shared" si="124"/>
        <v>21625.114364135407</v>
      </c>
      <c r="M122" s="87">
        <f t="shared" si="206"/>
        <v>4.5935950239556191E-2</v>
      </c>
      <c r="P122" s="42"/>
      <c r="Q122" s="42"/>
      <c r="R122" s="42"/>
    </row>
    <row r="123" spans="2:18" ht="23.25" customHeight="1">
      <c r="B123" s="227"/>
      <c r="C123" s="287"/>
      <c r="D123" s="291"/>
      <c r="E123" s="142" t="s">
        <v>107</v>
      </c>
      <c r="F123" s="32"/>
      <c r="G123" s="33"/>
      <c r="H123" s="137">
        <v>878910680</v>
      </c>
      <c r="I123" s="27" t="s">
        <v>302</v>
      </c>
      <c r="J123" s="164">
        <v>2889</v>
      </c>
      <c r="K123" s="27" t="s">
        <v>105</v>
      </c>
      <c r="L123" s="125">
        <f t="shared" si="124"/>
        <v>304226.61128418136</v>
      </c>
      <c r="M123" s="88">
        <f t="shared" si="206"/>
        <v>0.12141716399092208</v>
      </c>
      <c r="P123" s="42"/>
      <c r="Q123" s="42"/>
      <c r="R123" s="42"/>
    </row>
    <row r="124" spans="2:18" ht="23.25" customHeight="1">
      <c r="B124" s="251">
        <v>21</v>
      </c>
      <c r="C124" s="285" t="s">
        <v>96</v>
      </c>
      <c r="D124" s="289">
        <f>VLOOKUP(C124,'市区町村別_在宅(医科)'!$C$7:$BO$80,65,0)</f>
        <v>15666</v>
      </c>
      <c r="E124" s="113">
        <v>1</v>
      </c>
      <c r="F124" s="116" t="s">
        <v>231</v>
      </c>
      <c r="G124" s="119" t="s">
        <v>195</v>
      </c>
      <c r="H124" s="204">
        <v>85086374</v>
      </c>
      <c r="I124" s="25">
        <f t="shared" ref="I124" si="213">IFERROR(H124/H129,"-")</f>
        <v>0.13395684724280768</v>
      </c>
      <c r="J124" s="122">
        <v>1275</v>
      </c>
      <c r="K124" s="25">
        <f t="shared" ref="K124" si="214">IFERROR(J124/J129,"-")</f>
        <v>0.7114955357142857</v>
      </c>
      <c r="L124" s="122">
        <f t="shared" si="124"/>
        <v>66734.41098039216</v>
      </c>
      <c r="M124" s="25">
        <f>IFERROR(J124/$R$24,0)</f>
        <v>8.1386441976254303E-2</v>
      </c>
      <c r="P124" s="42"/>
      <c r="Q124" s="42"/>
      <c r="R124" s="42"/>
    </row>
    <row r="125" spans="2:18" ht="23.25" customHeight="1">
      <c r="B125" s="226"/>
      <c r="C125" s="286"/>
      <c r="D125" s="290"/>
      <c r="E125" s="114">
        <v>2</v>
      </c>
      <c r="F125" s="117" t="s">
        <v>232</v>
      </c>
      <c r="G125" s="29" t="s">
        <v>197</v>
      </c>
      <c r="H125" s="135">
        <v>48111729</v>
      </c>
      <c r="I125" s="26">
        <f t="shared" ref="I125" si="215">IFERROR(H125/H129,"-")</f>
        <v>7.5745330647658815E-2</v>
      </c>
      <c r="J125" s="123">
        <v>1124</v>
      </c>
      <c r="K125" s="26">
        <f t="shared" ref="K125" si="216">IFERROR(J125/J129,"-")</f>
        <v>0.6272321428571429</v>
      </c>
      <c r="L125" s="123">
        <f t="shared" si="124"/>
        <v>42804.029359430606</v>
      </c>
      <c r="M125" s="86">
        <f t="shared" ref="M125:M129" si="217">IFERROR(J125/$R$24,0)</f>
        <v>7.1747733946125367E-2</v>
      </c>
      <c r="P125" s="42"/>
      <c r="Q125" s="42"/>
      <c r="R125" s="42"/>
    </row>
    <row r="126" spans="2:18" ht="23.25" customHeight="1">
      <c r="B126" s="226"/>
      <c r="C126" s="286"/>
      <c r="D126" s="290"/>
      <c r="E126" s="114">
        <v>3</v>
      </c>
      <c r="F126" s="117" t="s">
        <v>230</v>
      </c>
      <c r="G126" s="30" t="s">
        <v>196</v>
      </c>
      <c r="H126" s="135">
        <v>102349773</v>
      </c>
      <c r="I126" s="26">
        <f t="shared" ref="I126" si="218">IFERROR(H126/H129,"-")</f>
        <v>0.16113570554901119</v>
      </c>
      <c r="J126" s="123">
        <v>931</v>
      </c>
      <c r="K126" s="26">
        <f t="shared" ref="K126" si="219">IFERROR(J126/J129,"-")</f>
        <v>0.51953125</v>
      </c>
      <c r="L126" s="123">
        <f t="shared" si="124"/>
        <v>109935.30934479054</v>
      </c>
      <c r="M126" s="86">
        <f t="shared" si="217"/>
        <v>5.9428060768543345E-2</v>
      </c>
      <c r="P126" s="42"/>
      <c r="Q126" s="42"/>
      <c r="R126" s="42"/>
    </row>
    <row r="127" spans="2:18" ht="23.25" customHeight="1">
      <c r="B127" s="226"/>
      <c r="C127" s="286"/>
      <c r="D127" s="290"/>
      <c r="E127" s="114">
        <v>4</v>
      </c>
      <c r="F127" s="117" t="s">
        <v>233</v>
      </c>
      <c r="G127" s="30" t="s">
        <v>200</v>
      </c>
      <c r="H127" s="135">
        <v>41099262</v>
      </c>
      <c r="I127" s="26">
        <f t="shared" ref="I127" si="220">IFERROR(H127/H129,"-")</f>
        <v>6.4705161387252561E-2</v>
      </c>
      <c r="J127" s="123">
        <v>798</v>
      </c>
      <c r="K127" s="26">
        <f t="shared" ref="K127" si="221">IFERROR(J127/J129,"-")</f>
        <v>0.4453125</v>
      </c>
      <c r="L127" s="123">
        <f t="shared" si="124"/>
        <v>51502.834586466168</v>
      </c>
      <c r="M127" s="86">
        <f t="shared" si="217"/>
        <v>5.0938337801608578E-2</v>
      </c>
      <c r="P127" s="42"/>
      <c r="Q127" s="42"/>
      <c r="R127" s="42"/>
    </row>
    <row r="128" spans="2:18" ht="23.25" customHeight="1">
      <c r="B128" s="226"/>
      <c r="C128" s="286"/>
      <c r="D128" s="290"/>
      <c r="E128" s="115">
        <v>5</v>
      </c>
      <c r="F128" s="118" t="s">
        <v>234</v>
      </c>
      <c r="G128" s="31" t="s">
        <v>199</v>
      </c>
      <c r="H128" s="136">
        <v>37481965</v>
      </c>
      <c r="I128" s="41">
        <f t="shared" ref="I128" si="222">IFERROR(H128/H129,"-")</f>
        <v>5.9010222481278421E-2</v>
      </c>
      <c r="J128" s="124">
        <v>732</v>
      </c>
      <c r="K128" s="41">
        <f t="shared" ref="K128" si="223">IFERROR(J128/J129,"-")</f>
        <v>0.40848214285714285</v>
      </c>
      <c r="L128" s="124">
        <f t="shared" si="124"/>
        <v>51204.870218579235</v>
      </c>
      <c r="M128" s="87">
        <f t="shared" si="217"/>
        <v>4.6725392569896593E-2</v>
      </c>
      <c r="P128" s="42"/>
      <c r="Q128" s="42"/>
      <c r="R128" s="42"/>
    </row>
    <row r="129" spans="2:18" ht="23.25" customHeight="1">
      <c r="B129" s="227"/>
      <c r="C129" s="287"/>
      <c r="D129" s="291"/>
      <c r="E129" s="142" t="s">
        <v>107</v>
      </c>
      <c r="F129" s="32"/>
      <c r="G129" s="33"/>
      <c r="H129" s="137">
        <v>635177490</v>
      </c>
      <c r="I129" s="27" t="s">
        <v>302</v>
      </c>
      <c r="J129" s="164">
        <v>1792</v>
      </c>
      <c r="K129" s="27" t="s">
        <v>105</v>
      </c>
      <c r="L129" s="125">
        <f t="shared" si="124"/>
        <v>354451.72433035716</v>
      </c>
      <c r="M129" s="88">
        <f t="shared" si="217"/>
        <v>0.11438784629133154</v>
      </c>
      <c r="P129" s="42"/>
      <c r="Q129" s="42"/>
      <c r="R129" s="42"/>
    </row>
    <row r="130" spans="2:18" ht="23.25" customHeight="1">
      <c r="B130" s="251">
        <v>22</v>
      </c>
      <c r="C130" s="285" t="s">
        <v>57</v>
      </c>
      <c r="D130" s="289">
        <f>VLOOKUP(C130,'市区町村別_在宅(医科)'!$C$7:$BO$80,65,0)</f>
        <v>20473</v>
      </c>
      <c r="E130" s="113">
        <v>1</v>
      </c>
      <c r="F130" s="116" t="s">
        <v>231</v>
      </c>
      <c r="G130" s="119" t="s">
        <v>195</v>
      </c>
      <c r="H130" s="204">
        <v>89294616</v>
      </c>
      <c r="I130" s="25">
        <f t="shared" ref="I130" si="224">IFERROR(H130/H135,"-")</f>
        <v>0.141552858096783</v>
      </c>
      <c r="J130" s="122">
        <v>1421</v>
      </c>
      <c r="K130" s="25">
        <f t="shared" ref="K130" si="225">IFERROR(J130/J135,"-")</f>
        <v>0.67218543046357615</v>
      </c>
      <c r="L130" s="122">
        <f t="shared" si="124"/>
        <v>62839.279380717802</v>
      </c>
      <c r="M130" s="25">
        <f>IFERROR(J130/$R$25,0)</f>
        <v>6.9408489229717193E-2</v>
      </c>
      <c r="P130" s="42"/>
      <c r="Q130" s="42"/>
      <c r="R130" s="42"/>
    </row>
    <row r="131" spans="2:18" ht="23.25" customHeight="1">
      <c r="B131" s="226"/>
      <c r="C131" s="286"/>
      <c r="D131" s="290"/>
      <c r="E131" s="114">
        <v>2</v>
      </c>
      <c r="F131" s="117" t="s">
        <v>232</v>
      </c>
      <c r="G131" s="29" t="s">
        <v>197</v>
      </c>
      <c r="H131" s="135">
        <v>50080031</v>
      </c>
      <c r="I131" s="26">
        <f t="shared" ref="I131" si="226">IFERROR(H131/H135,"-")</f>
        <v>7.9388566065679636E-2</v>
      </c>
      <c r="J131" s="123">
        <v>1238</v>
      </c>
      <c r="K131" s="26">
        <f t="shared" ref="K131" si="227">IFERROR(J131/J135,"-")</f>
        <v>0.58561967833491013</v>
      </c>
      <c r="L131" s="123">
        <f t="shared" si="124"/>
        <v>40452.367528271403</v>
      </c>
      <c r="M131" s="86">
        <f t="shared" ref="M131:M135" si="228">IFERROR(J131/$R$25,0)</f>
        <v>6.0469887168465783E-2</v>
      </c>
      <c r="P131" s="42"/>
      <c r="Q131" s="42"/>
      <c r="R131" s="42"/>
    </row>
    <row r="132" spans="2:18" ht="23.25" customHeight="1">
      <c r="B132" s="226"/>
      <c r="C132" s="286"/>
      <c r="D132" s="290"/>
      <c r="E132" s="114">
        <v>3</v>
      </c>
      <c r="F132" s="117" t="s">
        <v>230</v>
      </c>
      <c r="G132" s="30" t="s">
        <v>196</v>
      </c>
      <c r="H132" s="135">
        <v>89878814</v>
      </c>
      <c r="I132" s="26">
        <f t="shared" ref="I132" si="229">IFERROR(H132/H135,"-")</f>
        <v>0.14247894860815744</v>
      </c>
      <c r="J132" s="123">
        <v>1004</v>
      </c>
      <c r="K132" s="26">
        <f t="shared" ref="K132" si="230">IFERROR(J132/J135,"-")</f>
        <v>0.4749290444654683</v>
      </c>
      <c r="L132" s="123">
        <f t="shared" si="124"/>
        <v>89520.731075697215</v>
      </c>
      <c r="M132" s="86">
        <f t="shared" si="228"/>
        <v>4.9040199286865628E-2</v>
      </c>
      <c r="P132" s="42"/>
      <c r="Q132" s="42"/>
      <c r="R132" s="42"/>
    </row>
    <row r="133" spans="2:18" ht="23.25" customHeight="1">
      <c r="B133" s="226"/>
      <c r="C133" s="286"/>
      <c r="D133" s="290"/>
      <c r="E133" s="114">
        <v>4</v>
      </c>
      <c r="F133" s="117" t="s">
        <v>233</v>
      </c>
      <c r="G133" s="30" t="s">
        <v>200</v>
      </c>
      <c r="H133" s="135">
        <v>48395391</v>
      </c>
      <c r="I133" s="26">
        <f t="shared" ref="I133" si="231">IFERROR(H133/H135,"-")</f>
        <v>7.6718017520354523E-2</v>
      </c>
      <c r="J133" s="123">
        <v>914</v>
      </c>
      <c r="K133" s="26">
        <f t="shared" ref="K133" si="232">IFERROR(J133/J135,"-")</f>
        <v>0.4323557237464522</v>
      </c>
      <c r="L133" s="123">
        <f t="shared" si="124"/>
        <v>52949.005470459517</v>
      </c>
      <c r="M133" s="86">
        <f t="shared" si="228"/>
        <v>4.4644165486250185E-2</v>
      </c>
      <c r="P133" s="42"/>
      <c r="Q133" s="42"/>
      <c r="R133" s="42"/>
    </row>
    <row r="134" spans="2:18" ht="36.75" customHeight="1">
      <c r="B134" s="226"/>
      <c r="C134" s="286"/>
      <c r="D134" s="290"/>
      <c r="E134" s="115">
        <v>5</v>
      </c>
      <c r="F134" s="118" t="s">
        <v>235</v>
      </c>
      <c r="G134" s="31" t="s">
        <v>204</v>
      </c>
      <c r="H134" s="136">
        <v>36595524</v>
      </c>
      <c r="I134" s="41">
        <f t="shared" ref="I134" si="233">IFERROR(H134/H135,"-")</f>
        <v>5.8012467579785738E-2</v>
      </c>
      <c r="J134" s="124">
        <v>911</v>
      </c>
      <c r="K134" s="41">
        <f t="shared" ref="K134" si="234">IFERROR(J134/J135,"-")</f>
        <v>0.43093661305581837</v>
      </c>
      <c r="L134" s="124">
        <f t="shared" si="124"/>
        <v>40170.717892425906</v>
      </c>
      <c r="M134" s="87">
        <f t="shared" si="228"/>
        <v>4.4497631026229667E-2</v>
      </c>
      <c r="P134" s="42"/>
      <c r="Q134" s="42"/>
      <c r="R134" s="42"/>
    </row>
    <row r="135" spans="2:18" ht="23.25" customHeight="1">
      <c r="B135" s="227"/>
      <c r="C135" s="287"/>
      <c r="D135" s="291"/>
      <c r="E135" s="142" t="s">
        <v>107</v>
      </c>
      <c r="F135" s="32"/>
      <c r="G135" s="33"/>
      <c r="H135" s="137">
        <v>630821710</v>
      </c>
      <c r="I135" s="27" t="s">
        <v>302</v>
      </c>
      <c r="J135" s="164">
        <v>2114</v>
      </c>
      <c r="K135" s="27" t="s">
        <v>105</v>
      </c>
      <c r="L135" s="125">
        <f t="shared" si="124"/>
        <v>298401.94418164616</v>
      </c>
      <c r="M135" s="88">
        <f t="shared" si="228"/>
        <v>0.10325794949445612</v>
      </c>
      <c r="P135" s="42"/>
      <c r="Q135" s="42"/>
      <c r="R135" s="42"/>
    </row>
    <row r="136" spans="2:18" ht="23.25" customHeight="1">
      <c r="B136" s="251">
        <v>23</v>
      </c>
      <c r="C136" s="285" t="s">
        <v>97</v>
      </c>
      <c r="D136" s="289">
        <f>VLOOKUP(C136,'市区町村別_在宅(医科)'!$C$7:$BO$80,65,0)</f>
        <v>32694</v>
      </c>
      <c r="E136" s="113">
        <v>1</v>
      </c>
      <c r="F136" s="116" t="s">
        <v>231</v>
      </c>
      <c r="G136" s="119" t="s">
        <v>195</v>
      </c>
      <c r="H136" s="204">
        <v>189457666</v>
      </c>
      <c r="I136" s="25">
        <f t="shared" ref="I136" si="235">IFERROR(H136/H141,"-")</f>
        <v>0.13150858082195888</v>
      </c>
      <c r="J136" s="122">
        <v>2839</v>
      </c>
      <c r="K136" s="25">
        <f t="shared" ref="K136" si="236">IFERROR(J136/J141,"-")</f>
        <v>0.68</v>
      </c>
      <c r="L136" s="122">
        <f t="shared" si="124"/>
        <v>66733.943642127517</v>
      </c>
      <c r="M136" s="25">
        <f>IFERROR(J136/$R$26,0)</f>
        <v>8.6835504985624271E-2</v>
      </c>
      <c r="P136" s="42"/>
      <c r="Q136" s="42"/>
      <c r="R136" s="42"/>
    </row>
    <row r="137" spans="2:18" ht="23.25" customHeight="1">
      <c r="B137" s="226"/>
      <c r="C137" s="286"/>
      <c r="D137" s="290"/>
      <c r="E137" s="114">
        <v>2</v>
      </c>
      <c r="F137" s="117" t="s">
        <v>232</v>
      </c>
      <c r="G137" s="29" t="s">
        <v>197</v>
      </c>
      <c r="H137" s="135">
        <v>111103909</v>
      </c>
      <c r="I137" s="26">
        <f t="shared" ref="I137" si="237">IFERROR(H137/H141,"-")</f>
        <v>7.712075053411703E-2</v>
      </c>
      <c r="J137" s="123">
        <v>2531</v>
      </c>
      <c r="K137" s="26">
        <f t="shared" ref="K137" si="238">IFERROR(J137/J141,"-")</f>
        <v>0.60622754491017961</v>
      </c>
      <c r="L137" s="123">
        <f t="shared" si="124"/>
        <v>43897.237850651916</v>
      </c>
      <c r="M137" s="86">
        <f t="shared" ref="M137:M141" si="239">IFERROR(J137/$R$26,0)</f>
        <v>7.7414816174221565E-2</v>
      </c>
      <c r="P137" s="42"/>
      <c r="Q137" s="42"/>
      <c r="R137" s="42"/>
    </row>
    <row r="138" spans="2:18" ht="23.25" customHeight="1">
      <c r="B138" s="226"/>
      <c r="C138" s="286"/>
      <c r="D138" s="290"/>
      <c r="E138" s="114">
        <v>3</v>
      </c>
      <c r="F138" s="117" t="s">
        <v>230</v>
      </c>
      <c r="G138" s="30" t="s">
        <v>196</v>
      </c>
      <c r="H138" s="135">
        <v>191837275</v>
      </c>
      <c r="I138" s="26">
        <f t="shared" ref="I138" si="240">IFERROR(H138/H141,"-")</f>
        <v>0.13316034297604962</v>
      </c>
      <c r="J138" s="123">
        <v>1968</v>
      </c>
      <c r="K138" s="26">
        <f t="shared" ref="K138" si="241">IFERROR(J138/J141,"-")</f>
        <v>0.47137724550898202</v>
      </c>
      <c r="L138" s="123">
        <f t="shared" ref="L138:L201" si="242">IFERROR(H138/J138,"-")</f>
        <v>97478.290142276426</v>
      </c>
      <c r="M138" s="86">
        <f t="shared" si="239"/>
        <v>6.0194531106625065E-2</v>
      </c>
      <c r="P138" s="42"/>
      <c r="Q138" s="42"/>
      <c r="R138" s="42"/>
    </row>
    <row r="139" spans="2:18" ht="36.75" customHeight="1">
      <c r="B139" s="226"/>
      <c r="C139" s="286"/>
      <c r="D139" s="290"/>
      <c r="E139" s="114">
        <v>4</v>
      </c>
      <c r="F139" s="117" t="s">
        <v>235</v>
      </c>
      <c r="G139" s="30" t="s">
        <v>204</v>
      </c>
      <c r="H139" s="135">
        <v>59683037</v>
      </c>
      <c r="I139" s="26">
        <f t="shared" ref="I139" si="243">IFERROR(H139/H141,"-")</f>
        <v>4.1427890782811935E-2</v>
      </c>
      <c r="J139" s="123">
        <v>1759</v>
      </c>
      <c r="K139" s="26">
        <f t="shared" ref="K139" si="244">IFERROR(J139/J141,"-")</f>
        <v>0.42131736526946106</v>
      </c>
      <c r="L139" s="123">
        <f t="shared" si="242"/>
        <v>33930.09494030699</v>
      </c>
      <c r="M139" s="86">
        <f t="shared" si="239"/>
        <v>5.3801920841744663E-2</v>
      </c>
      <c r="P139" s="42"/>
      <c r="Q139" s="42"/>
      <c r="R139" s="42"/>
    </row>
    <row r="140" spans="2:18" ht="23.25" customHeight="1">
      <c r="B140" s="226"/>
      <c r="C140" s="286"/>
      <c r="D140" s="290"/>
      <c r="E140" s="115">
        <v>5</v>
      </c>
      <c r="F140" s="118" t="s">
        <v>233</v>
      </c>
      <c r="G140" s="31" t="s">
        <v>200</v>
      </c>
      <c r="H140" s="136">
        <v>102131829</v>
      </c>
      <c r="I140" s="41">
        <f t="shared" ref="I140" si="245">IFERROR(H140/H141,"-")</f>
        <v>7.0892944962918439E-2</v>
      </c>
      <c r="J140" s="124">
        <v>1730</v>
      </c>
      <c r="K140" s="41">
        <f t="shared" ref="K140" si="246">IFERROR(J140/J141,"-")</f>
        <v>0.41437125748502995</v>
      </c>
      <c r="L140" s="124">
        <f t="shared" si="242"/>
        <v>59035.73930635838</v>
      </c>
      <c r="M140" s="87">
        <f t="shared" si="239"/>
        <v>5.2914907934177524E-2</v>
      </c>
      <c r="P140" s="42"/>
      <c r="Q140" s="42"/>
      <c r="R140" s="42"/>
    </row>
    <row r="141" spans="2:18" ht="23.25" customHeight="1">
      <c r="B141" s="227"/>
      <c r="C141" s="287"/>
      <c r="D141" s="291"/>
      <c r="E141" s="142" t="s">
        <v>107</v>
      </c>
      <c r="F141" s="32"/>
      <c r="G141" s="33"/>
      <c r="H141" s="137">
        <v>1440648700</v>
      </c>
      <c r="I141" s="27" t="s">
        <v>302</v>
      </c>
      <c r="J141" s="164">
        <v>4175</v>
      </c>
      <c r="K141" s="27" t="s">
        <v>105</v>
      </c>
      <c r="L141" s="125">
        <f t="shared" si="242"/>
        <v>345065.55688622757</v>
      </c>
      <c r="M141" s="88">
        <f t="shared" si="239"/>
        <v>0.12769927203768275</v>
      </c>
      <c r="P141" s="42"/>
      <c r="Q141" s="42"/>
      <c r="R141" s="42"/>
    </row>
    <row r="142" spans="2:18" ht="23.25" customHeight="1">
      <c r="B142" s="251">
        <v>24</v>
      </c>
      <c r="C142" s="285" t="s">
        <v>98</v>
      </c>
      <c r="D142" s="289">
        <f>VLOOKUP(C142,'市区町村別_在宅(医科)'!$C$7:$BO$80,65,0)</f>
        <v>14573</v>
      </c>
      <c r="E142" s="113">
        <v>1</v>
      </c>
      <c r="F142" s="116" t="s">
        <v>231</v>
      </c>
      <c r="G142" s="119" t="s">
        <v>195</v>
      </c>
      <c r="H142" s="204">
        <v>74775569</v>
      </c>
      <c r="I142" s="25">
        <f t="shared" ref="I142" si="247">IFERROR(H142/H147,"-")</f>
        <v>0.13424143645340611</v>
      </c>
      <c r="J142" s="122">
        <v>1274</v>
      </c>
      <c r="K142" s="25">
        <f t="shared" ref="K142" si="248">IFERROR(J142/J147,"-")</f>
        <v>0.63891675025075223</v>
      </c>
      <c r="L142" s="122">
        <f t="shared" si="242"/>
        <v>58693.539246467815</v>
      </c>
      <c r="M142" s="25">
        <f>IFERROR(J142/$R$27,0)</f>
        <v>8.7421944692239073E-2</v>
      </c>
      <c r="P142" s="42"/>
      <c r="Q142" s="42"/>
      <c r="R142" s="42"/>
    </row>
    <row r="143" spans="2:18" ht="23.25" customHeight="1">
      <c r="B143" s="226"/>
      <c r="C143" s="286"/>
      <c r="D143" s="290"/>
      <c r="E143" s="114">
        <v>2</v>
      </c>
      <c r="F143" s="117" t="s">
        <v>232</v>
      </c>
      <c r="G143" s="29" t="s">
        <v>197</v>
      </c>
      <c r="H143" s="135">
        <v>44786095</v>
      </c>
      <c r="I143" s="26">
        <f t="shared" ref="I143" si="249">IFERROR(H143/H147,"-")</f>
        <v>8.0402594140590353E-2</v>
      </c>
      <c r="J143" s="123">
        <v>1124</v>
      </c>
      <c r="K143" s="26">
        <f t="shared" ref="K143" si="250">IFERROR(J143/J147,"-")</f>
        <v>0.56369107321965894</v>
      </c>
      <c r="L143" s="123">
        <f t="shared" si="242"/>
        <v>39845.280249110321</v>
      </c>
      <c r="M143" s="86">
        <f t="shared" ref="M143:M147" si="251">IFERROR(J143/$R$27,0)</f>
        <v>7.7128937075413434E-2</v>
      </c>
      <c r="P143" s="42"/>
      <c r="Q143" s="42"/>
      <c r="R143" s="42"/>
    </row>
    <row r="144" spans="2:18" ht="23.25" customHeight="1">
      <c r="B144" s="226"/>
      <c r="C144" s="286"/>
      <c r="D144" s="290"/>
      <c r="E144" s="114">
        <v>3</v>
      </c>
      <c r="F144" s="117" t="s">
        <v>230</v>
      </c>
      <c r="G144" s="30" t="s">
        <v>196</v>
      </c>
      <c r="H144" s="135">
        <v>97550750</v>
      </c>
      <c r="I144" s="26">
        <f t="shared" ref="I144" si="252">IFERROR(H144/H147,"-")</f>
        <v>0.17512876173643169</v>
      </c>
      <c r="J144" s="123">
        <v>919</v>
      </c>
      <c r="K144" s="26">
        <f t="shared" ref="K144" si="253">IFERROR(J144/J147,"-")</f>
        <v>0.46088264794383149</v>
      </c>
      <c r="L144" s="123">
        <f t="shared" si="242"/>
        <v>106148.80304679</v>
      </c>
      <c r="M144" s="86">
        <f t="shared" si="251"/>
        <v>6.3061826665751733E-2</v>
      </c>
      <c r="P144" s="42"/>
      <c r="Q144" s="42"/>
      <c r="R144" s="42"/>
    </row>
    <row r="145" spans="2:18" ht="36.75" customHeight="1">
      <c r="B145" s="226"/>
      <c r="C145" s="286"/>
      <c r="D145" s="290"/>
      <c r="E145" s="114">
        <v>4</v>
      </c>
      <c r="F145" s="117" t="s">
        <v>235</v>
      </c>
      <c r="G145" s="30" t="s">
        <v>204</v>
      </c>
      <c r="H145" s="135">
        <v>28123361</v>
      </c>
      <c r="I145" s="26">
        <f t="shared" ref="I145" si="254">IFERROR(H145/H147,"-")</f>
        <v>5.0488688070534103E-2</v>
      </c>
      <c r="J145" s="123">
        <v>794</v>
      </c>
      <c r="K145" s="26">
        <f t="shared" ref="K145" si="255">IFERROR(J145/J147,"-")</f>
        <v>0.39819458375125377</v>
      </c>
      <c r="L145" s="123">
        <f t="shared" si="242"/>
        <v>35419.850125944584</v>
      </c>
      <c r="M145" s="86">
        <f t="shared" si="251"/>
        <v>5.4484320318397034E-2</v>
      </c>
      <c r="P145" s="42"/>
      <c r="Q145" s="42"/>
      <c r="R145" s="42"/>
    </row>
    <row r="146" spans="2:18" ht="23.25" customHeight="1">
      <c r="B146" s="226"/>
      <c r="C146" s="286"/>
      <c r="D146" s="290"/>
      <c r="E146" s="115">
        <v>5</v>
      </c>
      <c r="F146" s="118" t="s">
        <v>233</v>
      </c>
      <c r="G146" s="31" t="s">
        <v>200</v>
      </c>
      <c r="H146" s="136">
        <v>37878094</v>
      </c>
      <c r="I146" s="41">
        <f t="shared" ref="I146" si="256">IFERROR(H146/H147,"-")</f>
        <v>6.8000950265950419E-2</v>
      </c>
      <c r="J146" s="124">
        <v>761</v>
      </c>
      <c r="K146" s="41">
        <f t="shared" ref="K146" si="257">IFERROR(J146/J147,"-")</f>
        <v>0.38164493480441325</v>
      </c>
      <c r="L146" s="124">
        <f t="shared" si="242"/>
        <v>49774.10512483574</v>
      </c>
      <c r="M146" s="87">
        <f t="shared" si="251"/>
        <v>5.2219858642695398E-2</v>
      </c>
      <c r="P146" s="42"/>
      <c r="Q146" s="42"/>
      <c r="R146" s="42"/>
    </row>
    <row r="147" spans="2:18" ht="23.25" customHeight="1">
      <c r="B147" s="227"/>
      <c r="C147" s="287"/>
      <c r="D147" s="291"/>
      <c r="E147" s="142" t="s">
        <v>107</v>
      </c>
      <c r="F147" s="32"/>
      <c r="G147" s="33"/>
      <c r="H147" s="137">
        <v>557023010</v>
      </c>
      <c r="I147" s="27" t="s">
        <v>302</v>
      </c>
      <c r="J147" s="164">
        <v>1994</v>
      </c>
      <c r="K147" s="27" t="s">
        <v>105</v>
      </c>
      <c r="L147" s="125">
        <f t="shared" si="242"/>
        <v>279349.55366098293</v>
      </c>
      <c r="M147" s="88">
        <f t="shared" si="251"/>
        <v>0.13682838125300212</v>
      </c>
      <c r="P147" s="42"/>
      <c r="Q147" s="42"/>
      <c r="R147" s="42"/>
    </row>
    <row r="148" spans="2:18" ht="23.25" customHeight="1">
      <c r="B148" s="251">
        <v>25</v>
      </c>
      <c r="C148" s="285" t="s">
        <v>99</v>
      </c>
      <c r="D148" s="289">
        <f>VLOOKUP(C148,'市区町村別_在宅(医科)'!$C$7:$BO$80,65,0)</f>
        <v>10044</v>
      </c>
      <c r="E148" s="113">
        <v>1</v>
      </c>
      <c r="F148" s="116" t="s">
        <v>231</v>
      </c>
      <c r="G148" s="119" t="s">
        <v>195</v>
      </c>
      <c r="H148" s="204">
        <v>62005810</v>
      </c>
      <c r="I148" s="25">
        <f t="shared" ref="I148" si="258">IFERROR(H148/H153,"-")</f>
        <v>0.15754551736835015</v>
      </c>
      <c r="J148" s="122">
        <v>1023</v>
      </c>
      <c r="K148" s="25">
        <f t="shared" ref="K148" si="259">IFERROR(J148/J153,"-")</f>
        <v>0.68382352941176472</v>
      </c>
      <c r="L148" s="122">
        <f t="shared" si="242"/>
        <v>60611.73998044966</v>
      </c>
      <c r="M148" s="25">
        <f>IFERROR(J148/$R$28,0)</f>
        <v>0.10185185185185185</v>
      </c>
      <c r="P148" s="42"/>
      <c r="Q148" s="42"/>
      <c r="R148" s="42"/>
    </row>
    <row r="149" spans="2:18" ht="23.25" customHeight="1">
      <c r="B149" s="226"/>
      <c r="C149" s="286"/>
      <c r="D149" s="290"/>
      <c r="E149" s="114">
        <v>2</v>
      </c>
      <c r="F149" s="117" t="s">
        <v>232</v>
      </c>
      <c r="G149" s="29" t="s">
        <v>197</v>
      </c>
      <c r="H149" s="135">
        <v>41162555</v>
      </c>
      <c r="I149" s="26">
        <f t="shared" ref="I149" si="260">IFERROR(H149/H153,"-")</f>
        <v>0.10458658670337777</v>
      </c>
      <c r="J149" s="123">
        <v>879</v>
      </c>
      <c r="K149" s="26">
        <f t="shared" ref="K149" si="261">IFERROR(J149/J153,"-")</f>
        <v>0.58756684491978606</v>
      </c>
      <c r="L149" s="123">
        <f t="shared" si="242"/>
        <v>46828.845278725828</v>
      </c>
      <c r="M149" s="26">
        <f t="shared" ref="M149:M153" si="262">IFERROR(J149/$R$28,0)</f>
        <v>8.7514934289127835E-2</v>
      </c>
      <c r="P149" s="42"/>
      <c r="Q149" s="42"/>
      <c r="R149" s="42"/>
    </row>
    <row r="150" spans="2:18" ht="23.25" customHeight="1">
      <c r="B150" s="226"/>
      <c r="C150" s="286"/>
      <c r="D150" s="290"/>
      <c r="E150" s="114">
        <v>3</v>
      </c>
      <c r="F150" s="117" t="s">
        <v>230</v>
      </c>
      <c r="G150" s="30" t="s">
        <v>196</v>
      </c>
      <c r="H150" s="135">
        <v>59647324</v>
      </c>
      <c r="I150" s="26">
        <f t="shared" ref="I150" si="263">IFERROR(H150/H153,"-")</f>
        <v>0.15155303219517025</v>
      </c>
      <c r="J150" s="123">
        <v>692</v>
      </c>
      <c r="K150" s="26">
        <f t="shared" ref="K150" si="264">IFERROR(J150/J153,"-")</f>
        <v>0.46256684491978611</v>
      </c>
      <c r="L150" s="123">
        <f t="shared" si="242"/>
        <v>86195.554913294793</v>
      </c>
      <c r="M150" s="26">
        <f t="shared" si="262"/>
        <v>6.8896853843090397E-2</v>
      </c>
      <c r="P150" s="42"/>
      <c r="Q150" s="42"/>
      <c r="R150" s="42"/>
    </row>
    <row r="151" spans="2:18" ht="23.25" customHeight="1">
      <c r="B151" s="226"/>
      <c r="C151" s="286"/>
      <c r="D151" s="290"/>
      <c r="E151" s="114">
        <v>4</v>
      </c>
      <c r="F151" s="117" t="s">
        <v>249</v>
      </c>
      <c r="G151" s="30" t="s">
        <v>208</v>
      </c>
      <c r="H151" s="135">
        <v>11186156</v>
      </c>
      <c r="I151" s="26">
        <f t="shared" ref="I151" si="265">IFERROR(H151/H153,"-")</f>
        <v>2.8421993590327651E-2</v>
      </c>
      <c r="J151" s="123">
        <v>585</v>
      </c>
      <c r="K151" s="26">
        <f t="shared" ref="K151" si="266">IFERROR(J151/J153,"-")</f>
        <v>0.39104278074866311</v>
      </c>
      <c r="L151" s="123">
        <f t="shared" si="242"/>
        <v>19121.63418803419</v>
      </c>
      <c r="M151" s="26">
        <f t="shared" si="262"/>
        <v>5.824372759856631E-2</v>
      </c>
      <c r="P151" s="42"/>
      <c r="Q151" s="42"/>
      <c r="R151" s="42"/>
    </row>
    <row r="152" spans="2:18" ht="23.25" customHeight="1">
      <c r="B152" s="226"/>
      <c r="C152" s="286"/>
      <c r="D152" s="290"/>
      <c r="E152" s="115">
        <v>5</v>
      </c>
      <c r="F152" s="118" t="s">
        <v>234</v>
      </c>
      <c r="G152" s="31" t="s">
        <v>199</v>
      </c>
      <c r="H152" s="136">
        <v>28515130</v>
      </c>
      <c r="I152" s="41">
        <f t="shared" ref="I152" si="267">IFERROR(H152/H153,"-")</f>
        <v>7.245177361082393E-2</v>
      </c>
      <c r="J152" s="124">
        <v>568</v>
      </c>
      <c r="K152" s="41">
        <f t="shared" ref="K152" si="268">IFERROR(J152/J153,"-")</f>
        <v>0.37967914438502676</v>
      </c>
      <c r="L152" s="124">
        <f t="shared" si="242"/>
        <v>50202.693661971833</v>
      </c>
      <c r="M152" s="41">
        <f t="shared" si="262"/>
        <v>5.6551174830744726E-2</v>
      </c>
      <c r="P152" s="42"/>
      <c r="Q152" s="42"/>
      <c r="R152" s="42"/>
    </row>
    <row r="153" spans="2:18" ht="23.25" customHeight="1">
      <c r="B153" s="227"/>
      <c r="C153" s="287"/>
      <c r="D153" s="291"/>
      <c r="E153" s="142" t="s">
        <v>107</v>
      </c>
      <c r="F153" s="32"/>
      <c r="G153" s="33"/>
      <c r="H153" s="137">
        <v>393573940</v>
      </c>
      <c r="I153" s="27" t="s">
        <v>302</v>
      </c>
      <c r="J153" s="164">
        <v>1496</v>
      </c>
      <c r="K153" s="27" t="s">
        <v>105</v>
      </c>
      <c r="L153" s="125">
        <f t="shared" si="242"/>
        <v>263084.18449197861</v>
      </c>
      <c r="M153" s="27">
        <f t="shared" si="262"/>
        <v>0.14894464356829948</v>
      </c>
      <c r="P153" s="42"/>
      <c r="Q153" s="42"/>
      <c r="R153" s="42"/>
    </row>
    <row r="154" spans="2:18" ht="23.25" customHeight="1">
      <c r="B154" s="251">
        <v>26</v>
      </c>
      <c r="C154" s="285" t="s">
        <v>31</v>
      </c>
      <c r="D154" s="289">
        <f>VLOOKUP(C154,'市区町村別_在宅(医科)'!$C$7:$BO$80,65,0)</f>
        <v>139896</v>
      </c>
      <c r="E154" s="113">
        <v>1</v>
      </c>
      <c r="F154" s="116" t="s">
        <v>231</v>
      </c>
      <c r="G154" s="119" t="s">
        <v>195</v>
      </c>
      <c r="H154" s="204">
        <v>707372744</v>
      </c>
      <c r="I154" s="25">
        <f t="shared" ref="I154" si="269">IFERROR(H154/H159,"-")</f>
        <v>0.1470443906308127</v>
      </c>
      <c r="J154" s="122">
        <v>11442</v>
      </c>
      <c r="K154" s="25">
        <f t="shared" ref="K154" si="270">IFERROR(J154/J159,"-")</f>
        <v>0.70084527747151781</v>
      </c>
      <c r="L154" s="122">
        <f t="shared" si="242"/>
        <v>61822.47369341024</v>
      </c>
      <c r="M154" s="25">
        <f>IFERROR(J154/$R$29,0)</f>
        <v>8.1789329215989026E-2</v>
      </c>
      <c r="P154" s="42"/>
      <c r="Q154" s="42"/>
      <c r="R154" s="42"/>
    </row>
    <row r="155" spans="2:18" ht="23.25" customHeight="1">
      <c r="B155" s="226"/>
      <c r="C155" s="286"/>
      <c r="D155" s="290"/>
      <c r="E155" s="114">
        <v>2</v>
      </c>
      <c r="F155" s="117" t="s">
        <v>232</v>
      </c>
      <c r="G155" s="29" t="s">
        <v>197</v>
      </c>
      <c r="H155" s="135">
        <v>427051050</v>
      </c>
      <c r="I155" s="26">
        <f t="shared" ref="I155" si="271">IFERROR(H155/H159,"-")</f>
        <v>8.8772803232999214E-2</v>
      </c>
      <c r="J155" s="123">
        <v>9984</v>
      </c>
      <c r="K155" s="26">
        <f t="shared" ref="K155" si="272">IFERROR(J155/J159,"-")</f>
        <v>0.61153987504593899</v>
      </c>
      <c r="L155" s="123">
        <f t="shared" si="242"/>
        <v>42773.542668269234</v>
      </c>
      <c r="M155" s="26">
        <f t="shared" ref="M155:M159" si="273">IFERROR(J155/$R$29,0)</f>
        <v>7.1367301423914911E-2</v>
      </c>
      <c r="P155" s="42"/>
      <c r="Q155" s="42"/>
      <c r="R155" s="42"/>
    </row>
    <row r="156" spans="2:18" ht="23.25" customHeight="1">
      <c r="B156" s="226"/>
      <c r="C156" s="286"/>
      <c r="D156" s="290"/>
      <c r="E156" s="114">
        <v>3</v>
      </c>
      <c r="F156" s="117" t="s">
        <v>230</v>
      </c>
      <c r="G156" s="30" t="s">
        <v>196</v>
      </c>
      <c r="H156" s="135">
        <v>672761722</v>
      </c>
      <c r="I156" s="26">
        <f t="shared" ref="I156" si="274">IFERROR(H156/H159,"-")</f>
        <v>0.13984965958940909</v>
      </c>
      <c r="J156" s="123">
        <v>7695</v>
      </c>
      <c r="K156" s="26">
        <f t="shared" ref="K156" si="275">IFERROR(J156/J159,"-")</f>
        <v>0.47133406835722164</v>
      </c>
      <c r="L156" s="123">
        <f t="shared" si="242"/>
        <v>87428.423911630933</v>
      </c>
      <c r="M156" s="26">
        <f t="shared" si="273"/>
        <v>5.5005146680391151E-2</v>
      </c>
      <c r="P156" s="42"/>
      <c r="Q156" s="42"/>
      <c r="R156" s="42"/>
    </row>
    <row r="157" spans="2:18" ht="23.25" customHeight="1">
      <c r="B157" s="226"/>
      <c r="C157" s="286"/>
      <c r="D157" s="290"/>
      <c r="E157" s="114">
        <v>4</v>
      </c>
      <c r="F157" s="117" t="s">
        <v>233</v>
      </c>
      <c r="G157" s="30" t="s">
        <v>200</v>
      </c>
      <c r="H157" s="135">
        <v>358553643</v>
      </c>
      <c r="I157" s="26">
        <f t="shared" ref="I157" si="276">IFERROR(H157/H159,"-")</f>
        <v>7.4533974330502281E-2</v>
      </c>
      <c r="J157" s="123">
        <v>6985</v>
      </c>
      <c r="K157" s="26">
        <f t="shared" ref="K157" si="277">IFERROR(J157/J159,"-")</f>
        <v>0.42784515496753645</v>
      </c>
      <c r="L157" s="123">
        <f t="shared" si="242"/>
        <v>51331.946027201142</v>
      </c>
      <c r="M157" s="26">
        <f t="shared" si="273"/>
        <v>4.9929947961342709E-2</v>
      </c>
      <c r="P157" s="42"/>
      <c r="Q157" s="42"/>
      <c r="R157" s="42"/>
    </row>
    <row r="158" spans="2:18" ht="23.25" customHeight="1">
      <c r="B158" s="226"/>
      <c r="C158" s="286"/>
      <c r="D158" s="290"/>
      <c r="E158" s="115">
        <v>5</v>
      </c>
      <c r="F158" s="118" t="s">
        <v>249</v>
      </c>
      <c r="G158" s="31" t="s">
        <v>208</v>
      </c>
      <c r="H158" s="136">
        <v>128641755</v>
      </c>
      <c r="I158" s="41">
        <f t="shared" ref="I158" si="278">IFERROR(H158/H159,"-")</f>
        <v>2.6741274150157677E-2</v>
      </c>
      <c r="J158" s="124">
        <v>6625</v>
      </c>
      <c r="K158" s="41">
        <f t="shared" ref="K158" si="279">IFERROR(J158/J159,"-")</f>
        <v>0.40579443831924539</v>
      </c>
      <c r="L158" s="124">
        <f t="shared" si="242"/>
        <v>19417.623396226416</v>
      </c>
      <c r="M158" s="41">
        <f t="shared" si="273"/>
        <v>4.735660776576886E-2</v>
      </c>
      <c r="P158" s="42"/>
      <c r="Q158" s="42"/>
      <c r="R158" s="42"/>
    </row>
    <row r="159" spans="2:18" ht="23.25" customHeight="1">
      <c r="B159" s="227"/>
      <c r="C159" s="287"/>
      <c r="D159" s="291"/>
      <c r="E159" s="142" t="s">
        <v>107</v>
      </c>
      <c r="F159" s="32"/>
      <c r="G159" s="33"/>
      <c r="H159" s="137">
        <v>4810606790</v>
      </c>
      <c r="I159" s="27" t="s">
        <v>302</v>
      </c>
      <c r="J159" s="164">
        <v>16326</v>
      </c>
      <c r="K159" s="27" t="s">
        <v>105</v>
      </c>
      <c r="L159" s="125">
        <f t="shared" si="242"/>
        <v>294659.24231287517</v>
      </c>
      <c r="M159" s="27">
        <f t="shared" si="273"/>
        <v>0.11670097786927432</v>
      </c>
      <c r="P159" s="42"/>
      <c r="Q159" s="42"/>
      <c r="R159" s="42"/>
    </row>
    <row r="160" spans="2:18" ht="23.25" customHeight="1">
      <c r="B160" s="251">
        <v>27</v>
      </c>
      <c r="C160" s="285" t="s">
        <v>32</v>
      </c>
      <c r="D160" s="289">
        <f>VLOOKUP(C160,'市区町村別_在宅(医科)'!$C$7:$BO$80,65,0)</f>
        <v>23699</v>
      </c>
      <c r="E160" s="113">
        <v>1</v>
      </c>
      <c r="F160" s="116" t="s">
        <v>231</v>
      </c>
      <c r="G160" s="119" t="s">
        <v>195</v>
      </c>
      <c r="H160" s="204">
        <v>128559868</v>
      </c>
      <c r="I160" s="25">
        <f t="shared" ref="I160" si="280">IFERROR(H160/H165,"-")</f>
        <v>0.16526745137248358</v>
      </c>
      <c r="J160" s="122">
        <v>2024</v>
      </c>
      <c r="K160" s="25">
        <f t="shared" ref="K160" si="281">IFERROR(J160/J165,"-")</f>
        <v>0.70818754373687898</v>
      </c>
      <c r="L160" s="122">
        <f t="shared" si="242"/>
        <v>63517.72134387352</v>
      </c>
      <c r="M160" s="25">
        <f>IFERROR(J160/$R$30,0)</f>
        <v>8.5404447445039874E-2</v>
      </c>
      <c r="P160" s="42"/>
      <c r="Q160" s="42"/>
      <c r="R160" s="42"/>
    </row>
    <row r="161" spans="2:18" ht="23.25" customHeight="1">
      <c r="B161" s="226"/>
      <c r="C161" s="286"/>
      <c r="D161" s="290"/>
      <c r="E161" s="114">
        <v>2</v>
      </c>
      <c r="F161" s="117" t="s">
        <v>232</v>
      </c>
      <c r="G161" s="29" t="s">
        <v>197</v>
      </c>
      <c r="H161" s="135">
        <v>70536012</v>
      </c>
      <c r="I161" s="26">
        <f t="shared" ref="I161" si="282">IFERROR(H161/H165,"-")</f>
        <v>9.0676096005472856E-2</v>
      </c>
      <c r="J161" s="123">
        <v>1801</v>
      </c>
      <c r="K161" s="26">
        <f t="shared" ref="K161" si="283">IFERROR(J161/J165,"-")</f>
        <v>0.63016095171448561</v>
      </c>
      <c r="L161" s="123">
        <f t="shared" si="242"/>
        <v>39164.915047196002</v>
      </c>
      <c r="M161" s="26">
        <f t="shared" ref="M161:M165" si="284">IFERROR(J161/$R$30,0)</f>
        <v>7.5994767711717801E-2</v>
      </c>
      <c r="P161" s="42"/>
      <c r="Q161" s="42"/>
      <c r="R161" s="42"/>
    </row>
    <row r="162" spans="2:18" ht="23.25" customHeight="1">
      <c r="B162" s="226"/>
      <c r="C162" s="286"/>
      <c r="D162" s="290"/>
      <c r="E162" s="114">
        <v>3</v>
      </c>
      <c r="F162" s="117" t="s">
        <v>230</v>
      </c>
      <c r="G162" s="30" t="s">
        <v>196</v>
      </c>
      <c r="H162" s="135">
        <v>116697089</v>
      </c>
      <c r="I162" s="26">
        <f t="shared" ref="I162" si="285">IFERROR(H162/H165,"-")</f>
        <v>0.15001750376422204</v>
      </c>
      <c r="J162" s="123">
        <v>1361</v>
      </c>
      <c r="K162" s="26">
        <f t="shared" ref="K162" si="286">IFERROR(J162/J165,"-")</f>
        <v>0.47620713785864238</v>
      </c>
      <c r="L162" s="123">
        <f t="shared" si="242"/>
        <v>85743.636296840559</v>
      </c>
      <c r="M162" s="26">
        <f t="shared" si="284"/>
        <v>5.7428583484535216E-2</v>
      </c>
      <c r="P162" s="42"/>
      <c r="Q162" s="42"/>
      <c r="R162" s="42"/>
    </row>
    <row r="163" spans="2:18" ht="23.25" customHeight="1">
      <c r="B163" s="226"/>
      <c r="C163" s="286"/>
      <c r="D163" s="290"/>
      <c r="E163" s="114">
        <v>4</v>
      </c>
      <c r="F163" s="117" t="s">
        <v>233</v>
      </c>
      <c r="G163" s="30" t="s">
        <v>200</v>
      </c>
      <c r="H163" s="135">
        <v>68721251</v>
      </c>
      <c r="I163" s="26">
        <f t="shared" ref="I163" si="287">IFERROR(H163/H165,"-")</f>
        <v>8.8343167930903119E-2</v>
      </c>
      <c r="J163" s="123">
        <v>1311</v>
      </c>
      <c r="K163" s="26">
        <f t="shared" ref="K163" si="288">IFERROR(J163/J165,"-")</f>
        <v>0.45871238628411476</v>
      </c>
      <c r="L163" s="123">
        <f t="shared" si="242"/>
        <v>52418.955758962627</v>
      </c>
      <c r="M163" s="26">
        <f t="shared" si="284"/>
        <v>5.5318789822355371E-2</v>
      </c>
      <c r="P163" s="42"/>
      <c r="Q163" s="42"/>
      <c r="R163" s="42"/>
    </row>
    <row r="164" spans="2:18" ht="36.75" customHeight="1">
      <c r="B164" s="226"/>
      <c r="C164" s="286"/>
      <c r="D164" s="290"/>
      <c r="E164" s="115">
        <v>5</v>
      </c>
      <c r="F164" s="118" t="s">
        <v>235</v>
      </c>
      <c r="G164" s="31" t="s">
        <v>204</v>
      </c>
      <c r="H164" s="136">
        <v>38131819</v>
      </c>
      <c r="I164" s="41">
        <f t="shared" ref="I164" si="289">IFERROR(H164/H165,"-")</f>
        <v>4.9019562950444573E-2</v>
      </c>
      <c r="J164" s="124">
        <v>1134</v>
      </c>
      <c r="K164" s="41">
        <f t="shared" ref="K164" si="290">IFERROR(J164/J165,"-")</f>
        <v>0.39678096571028693</v>
      </c>
      <c r="L164" s="124">
        <f t="shared" si="242"/>
        <v>33625.942680776017</v>
      </c>
      <c r="M164" s="41">
        <f t="shared" si="284"/>
        <v>4.7850120258238746E-2</v>
      </c>
      <c r="P164" s="42"/>
      <c r="Q164" s="42"/>
      <c r="R164" s="42"/>
    </row>
    <row r="165" spans="2:18" ht="23.25" customHeight="1">
      <c r="B165" s="227"/>
      <c r="C165" s="287"/>
      <c r="D165" s="291"/>
      <c r="E165" s="142" t="s">
        <v>107</v>
      </c>
      <c r="F165" s="32"/>
      <c r="G165" s="33"/>
      <c r="H165" s="137">
        <v>777889820</v>
      </c>
      <c r="I165" s="27" t="s">
        <v>302</v>
      </c>
      <c r="J165" s="164">
        <v>2858</v>
      </c>
      <c r="K165" s="27" t="s">
        <v>105</v>
      </c>
      <c r="L165" s="125">
        <f t="shared" si="242"/>
        <v>272179.78306508047</v>
      </c>
      <c r="M165" s="27">
        <f t="shared" si="284"/>
        <v>0.12059580573019958</v>
      </c>
      <c r="P165" s="42"/>
      <c r="Q165" s="42"/>
      <c r="R165" s="42"/>
    </row>
    <row r="166" spans="2:18" ht="23.25" customHeight="1">
      <c r="B166" s="251">
        <v>28</v>
      </c>
      <c r="C166" s="285" t="s">
        <v>33</v>
      </c>
      <c r="D166" s="289">
        <f>VLOOKUP(C166,'市区町村別_在宅(医科)'!$C$7:$BO$80,65,0)</f>
        <v>19774</v>
      </c>
      <c r="E166" s="113">
        <v>1</v>
      </c>
      <c r="F166" s="116" t="s">
        <v>231</v>
      </c>
      <c r="G166" s="119" t="s">
        <v>195</v>
      </c>
      <c r="H166" s="204">
        <v>93117926</v>
      </c>
      <c r="I166" s="25">
        <f t="shared" ref="I166" si="291">IFERROR(H166/H171,"-")</f>
        <v>0.14647374612762812</v>
      </c>
      <c r="J166" s="122">
        <v>1520</v>
      </c>
      <c r="K166" s="25">
        <f t="shared" ref="K166" si="292">IFERROR(J166/J171,"-")</f>
        <v>0.71563088512241058</v>
      </c>
      <c r="L166" s="122">
        <f t="shared" si="242"/>
        <v>61261.793421052629</v>
      </c>
      <c r="M166" s="25">
        <f>IFERROR(J166/$R$31,0)</f>
        <v>7.6868615353494485E-2</v>
      </c>
      <c r="P166" s="42"/>
      <c r="Q166" s="42"/>
      <c r="R166" s="42"/>
    </row>
    <row r="167" spans="2:18" ht="23.25" customHeight="1">
      <c r="B167" s="226"/>
      <c r="C167" s="286"/>
      <c r="D167" s="290"/>
      <c r="E167" s="114">
        <v>2</v>
      </c>
      <c r="F167" s="117" t="s">
        <v>232</v>
      </c>
      <c r="G167" s="29" t="s">
        <v>197</v>
      </c>
      <c r="H167" s="135">
        <v>58118230</v>
      </c>
      <c r="I167" s="26">
        <f t="shared" ref="I167" si="293">IFERROR(H167/H171,"-")</f>
        <v>9.1419506770448272E-2</v>
      </c>
      <c r="J167" s="123">
        <v>1322</v>
      </c>
      <c r="K167" s="26">
        <f t="shared" ref="K167" si="294">IFERROR(J167/J171,"-")</f>
        <v>0.62241054613935964</v>
      </c>
      <c r="L167" s="123">
        <f t="shared" si="242"/>
        <v>43962.352496217849</v>
      </c>
      <c r="M167" s="26">
        <f t="shared" ref="M167:M171" si="295">IFERROR(J167/$R$31,0)</f>
        <v>6.6855466774552438E-2</v>
      </c>
      <c r="P167" s="42"/>
      <c r="Q167" s="42"/>
      <c r="R167" s="42"/>
    </row>
    <row r="168" spans="2:18" ht="23.25" customHeight="1">
      <c r="B168" s="226"/>
      <c r="C168" s="286"/>
      <c r="D168" s="290"/>
      <c r="E168" s="114">
        <v>3</v>
      </c>
      <c r="F168" s="117" t="s">
        <v>230</v>
      </c>
      <c r="G168" s="30" t="s">
        <v>196</v>
      </c>
      <c r="H168" s="135">
        <v>92338250</v>
      </c>
      <c r="I168" s="26">
        <f t="shared" ref="I168" si="296">IFERROR(H168/H171,"-")</f>
        <v>0.14524732207168636</v>
      </c>
      <c r="J168" s="123">
        <v>949</v>
      </c>
      <c r="K168" s="26">
        <f t="shared" ref="K168" si="297">IFERROR(J168/J171,"-")</f>
        <v>0.4467984934086629</v>
      </c>
      <c r="L168" s="123">
        <f t="shared" si="242"/>
        <v>97300.579557428879</v>
      </c>
      <c r="M168" s="26">
        <f t="shared" si="295"/>
        <v>4.7992313138464651E-2</v>
      </c>
      <c r="P168" s="42"/>
      <c r="Q168" s="42"/>
      <c r="R168" s="42"/>
    </row>
    <row r="169" spans="2:18" ht="23.25" customHeight="1">
      <c r="B169" s="226"/>
      <c r="C169" s="286"/>
      <c r="D169" s="290"/>
      <c r="E169" s="114">
        <v>4</v>
      </c>
      <c r="F169" s="117" t="s">
        <v>233</v>
      </c>
      <c r="G169" s="30" t="s">
        <v>200</v>
      </c>
      <c r="H169" s="135">
        <v>47381434</v>
      </c>
      <c r="I169" s="26">
        <f t="shared" ref="I169" si="298">IFERROR(H169/H171,"-")</f>
        <v>7.4530613309396171E-2</v>
      </c>
      <c r="J169" s="123">
        <v>907</v>
      </c>
      <c r="K169" s="26">
        <f t="shared" ref="K169" si="299">IFERROR(J169/J171,"-")</f>
        <v>0.42702448210922789</v>
      </c>
      <c r="L169" s="123">
        <f t="shared" si="242"/>
        <v>52239.728776185228</v>
      </c>
      <c r="M169" s="26">
        <f t="shared" si="295"/>
        <v>4.5868311924749675E-2</v>
      </c>
      <c r="P169" s="42"/>
      <c r="Q169" s="42"/>
      <c r="R169" s="42"/>
    </row>
    <row r="170" spans="2:18" ht="23.25" customHeight="1">
      <c r="B170" s="226"/>
      <c r="C170" s="286"/>
      <c r="D170" s="290"/>
      <c r="E170" s="115">
        <v>5</v>
      </c>
      <c r="F170" s="118" t="s">
        <v>249</v>
      </c>
      <c r="G170" s="31" t="s">
        <v>208</v>
      </c>
      <c r="H170" s="136">
        <v>15810426</v>
      </c>
      <c r="I170" s="41">
        <f t="shared" ref="I170" si="300">IFERROR(H170/H171,"-")</f>
        <v>2.4869672506383476E-2</v>
      </c>
      <c r="J170" s="124">
        <v>887</v>
      </c>
      <c r="K170" s="41">
        <f t="shared" ref="K170" si="301">IFERROR(J170/J171,"-")</f>
        <v>0.41760828625235402</v>
      </c>
      <c r="L170" s="124">
        <f t="shared" si="242"/>
        <v>17824.606538895154</v>
      </c>
      <c r="M170" s="41">
        <f t="shared" si="295"/>
        <v>4.4856882775361588E-2</v>
      </c>
      <c r="P170" s="42"/>
      <c r="Q170" s="42"/>
      <c r="R170" s="42"/>
    </row>
    <row r="171" spans="2:18" ht="23.25" customHeight="1">
      <c r="B171" s="227"/>
      <c r="C171" s="287"/>
      <c r="D171" s="291"/>
      <c r="E171" s="142" t="s">
        <v>107</v>
      </c>
      <c r="F171" s="32"/>
      <c r="G171" s="33"/>
      <c r="H171" s="137">
        <v>635731170</v>
      </c>
      <c r="I171" s="27" t="s">
        <v>302</v>
      </c>
      <c r="J171" s="164">
        <v>2124</v>
      </c>
      <c r="K171" s="27" t="s">
        <v>105</v>
      </c>
      <c r="L171" s="125">
        <f t="shared" si="242"/>
        <v>299308.46045197739</v>
      </c>
      <c r="M171" s="27">
        <f t="shared" si="295"/>
        <v>0.10741377566501467</v>
      </c>
      <c r="P171" s="42"/>
      <c r="Q171" s="42"/>
      <c r="R171" s="42"/>
    </row>
    <row r="172" spans="2:18" ht="23.25" customHeight="1">
      <c r="B172" s="251">
        <v>29</v>
      </c>
      <c r="C172" s="285" t="s">
        <v>34</v>
      </c>
      <c r="D172" s="289">
        <f>VLOOKUP(C172,'市区町村別_在宅(医科)'!$C$7:$BO$80,65,0)</f>
        <v>16521</v>
      </c>
      <c r="E172" s="113">
        <v>1</v>
      </c>
      <c r="F172" s="116" t="s">
        <v>231</v>
      </c>
      <c r="G172" s="119" t="s">
        <v>195</v>
      </c>
      <c r="H172" s="204">
        <v>83789629</v>
      </c>
      <c r="I172" s="25">
        <f t="shared" ref="I172" si="302">IFERROR(H172/H177,"-")</f>
        <v>0.15860364610556288</v>
      </c>
      <c r="J172" s="122">
        <v>1279</v>
      </c>
      <c r="K172" s="25">
        <f t="shared" ref="K172" si="303">IFERROR(J172/J177,"-")</f>
        <v>0.68911637931034486</v>
      </c>
      <c r="L172" s="122">
        <f t="shared" si="242"/>
        <v>65511.828772478497</v>
      </c>
      <c r="M172" s="25">
        <f>IFERROR(J172/$R$32,0)</f>
        <v>7.7416621269898914E-2</v>
      </c>
      <c r="P172" s="42"/>
      <c r="Q172" s="42"/>
      <c r="R172" s="42"/>
    </row>
    <row r="173" spans="2:18" ht="23.25" customHeight="1">
      <c r="B173" s="226"/>
      <c r="C173" s="286"/>
      <c r="D173" s="290"/>
      <c r="E173" s="114">
        <v>2</v>
      </c>
      <c r="F173" s="117" t="s">
        <v>232</v>
      </c>
      <c r="G173" s="29" t="s">
        <v>197</v>
      </c>
      <c r="H173" s="135">
        <v>50589124</v>
      </c>
      <c r="I173" s="26">
        <f t="shared" ref="I173" si="304">IFERROR(H173/H177,"-")</f>
        <v>9.5759100684005144E-2</v>
      </c>
      <c r="J173" s="123">
        <v>1129</v>
      </c>
      <c r="K173" s="26">
        <f t="shared" ref="K173" si="305">IFERROR(J173/J177,"-")</f>
        <v>0.60829741379310343</v>
      </c>
      <c r="L173" s="123">
        <f t="shared" si="242"/>
        <v>44808.790079716564</v>
      </c>
      <c r="M173" s="86">
        <f t="shared" ref="M173:M177" si="306">IFERROR(J173/$R$32,0)</f>
        <v>6.8337267719871683E-2</v>
      </c>
      <c r="P173" s="42"/>
      <c r="Q173" s="42"/>
      <c r="R173" s="42"/>
    </row>
    <row r="174" spans="2:18" ht="23.25" customHeight="1">
      <c r="B174" s="226"/>
      <c r="C174" s="286"/>
      <c r="D174" s="290"/>
      <c r="E174" s="114">
        <v>3</v>
      </c>
      <c r="F174" s="117" t="s">
        <v>230</v>
      </c>
      <c r="G174" s="30" t="s">
        <v>196</v>
      </c>
      <c r="H174" s="135">
        <v>77241526</v>
      </c>
      <c r="I174" s="26">
        <f t="shared" ref="I174" si="307">IFERROR(H174/H177,"-")</f>
        <v>0.14620887812210787</v>
      </c>
      <c r="J174" s="123">
        <v>889</v>
      </c>
      <c r="K174" s="26">
        <f t="shared" ref="K174" si="308">IFERROR(J174/J177,"-")</f>
        <v>0.47898706896551724</v>
      </c>
      <c r="L174" s="123">
        <f t="shared" si="242"/>
        <v>86885.85601799775</v>
      </c>
      <c r="M174" s="86">
        <f t="shared" si="306"/>
        <v>5.3810302039828097E-2</v>
      </c>
      <c r="P174" s="42"/>
      <c r="Q174" s="42"/>
      <c r="R174" s="42"/>
    </row>
    <row r="175" spans="2:18" ht="23.25" customHeight="1">
      <c r="B175" s="226"/>
      <c r="C175" s="286"/>
      <c r="D175" s="290"/>
      <c r="E175" s="114">
        <v>4</v>
      </c>
      <c r="F175" s="117" t="s">
        <v>249</v>
      </c>
      <c r="G175" s="30" t="s">
        <v>208</v>
      </c>
      <c r="H175" s="135">
        <v>13693403</v>
      </c>
      <c r="I175" s="26">
        <f t="shared" ref="I175" si="309">IFERROR(H175/H177,"-")</f>
        <v>2.5919957747907597E-2</v>
      </c>
      <c r="J175" s="123">
        <v>779</v>
      </c>
      <c r="K175" s="26">
        <f t="shared" ref="K175" si="310">IFERROR(J175/J177,"-")</f>
        <v>0.41971982758620691</v>
      </c>
      <c r="L175" s="123">
        <f t="shared" si="242"/>
        <v>17578.181001283698</v>
      </c>
      <c r="M175" s="86">
        <f t="shared" si="306"/>
        <v>4.7152109436474791E-2</v>
      </c>
      <c r="P175" s="42"/>
      <c r="Q175" s="42"/>
      <c r="R175" s="42"/>
    </row>
    <row r="176" spans="2:18" ht="36.75" customHeight="1">
      <c r="B176" s="226"/>
      <c r="C176" s="286"/>
      <c r="D176" s="290"/>
      <c r="E176" s="115">
        <v>5</v>
      </c>
      <c r="F176" s="118" t="s">
        <v>235</v>
      </c>
      <c r="G176" s="31" t="s">
        <v>204</v>
      </c>
      <c r="H176" s="136">
        <v>28134215</v>
      </c>
      <c r="I176" s="41">
        <f t="shared" ref="I176" si="311">IFERROR(H176/H177,"-")</f>
        <v>5.325467044755406E-2</v>
      </c>
      <c r="J176" s="124">
        <v>744</v>
      </c>
      <c r="K176" s="41">
        <f t="shared" ref="K176" si="312">IFERROR(J176/J177,"-")</f>
        <v>0.40086206896551724</v>
      </c>
      <c r="L176" s="124">
        <f t="shared" si="242"/>
        <v>37814.805107526881</v>
      </c>
      <c r="M176" s="87">
        <f t="shared" si="306"/>
        <v>4.5033593608135102E-2</v>
      </c>
      <c r="P176" s="42"/>
      <c r="Q176" s="42"/>
      <c r="R176" s="42"/>
    </row>
    <row r="177" spans="2:18" ht="23.25" customHeight="1">
      <c r="B177" s="227"/>
      <c r="C177" s="287"/>
      <c r="D177" s="291"/>
      <c r="E177" s="142" t="s">
        <v>107</v>
      </c>
      <c r="F177" s="32"/>
      <c r="G177" s="33"/>
      <c r="H177" s="137">
        <v>528295730</v>
      </c>
      <c r="I177" s="27" t="s">
        <v>302</v>
      </c>
      <c r="J177" s="164">
        <v>1856</v>
      </c>
      <c r="K177" s="27" t="s">
        <v>105</v>
      </c>
      <c r="L177" s="125">
        <f t="shared" si="242"/>
        <v>284642.09590517241</v>
      </c>
      <c r="M177" s="88">
        <f t="shared" si="306"/>
        <v>0.11234186792567036</v>
      </c>
      <c r="P177" s="42"/>
      <c r="Q177" s="42"/>
      <c r="R177" s="42"/>
    </row>
    <row r="178" spans="2:18" ht="23.25" customHeight="1">
      <c r="B178" s="251">
        <v>30</v>
      </c>
      <c r="C178" s="285" t="s">
        <v>35</v>
      </c>
      <c r="D178" s="289">
        <f>VLOOKUP(C178,'市区町村別_在宅(医科)'!$C$7:$BO$80,65,0)</f>
        <v>22094</v>
      </c>
      <c r="E178" s="113">
        <v>1</v>
      </c>
      <c r="F178" s="116" t="s">
        <v>231</v>
      </c>
      <c r="G178" s="119" t="s">
        <v>195</v>
      </c>
      <c r="H178" s="204">
        <v>128440085</v>
      </c>
      <c r="I178" s="25">
        <f t="shared" ref="I178" si="313">IFERROR(H178/H183,"-")</f>
        <v>0.14705110016624526</v>
      </c>
      <c r="J178" s="122">
        <v>2106</v>
      </c>
      <c r="K178" s="25">
        <f t="shared" ref="K178" si="314">IFERROR(J178/J183,"-")</f>
        <v>0.72846765824974058</v>
      </c>
      <c r="L178" s="122">
        <f t="shared" si="242"/>
        <v>60987.694681861351</v>
      </c>
      <c r="M178" s="25">
        <f>IFERROR(J178/$R$33,0)</f>
        <v>9.5319996379107444E-2</v>
      </c>
      <c r="P178" s="42"/>
      <c r="Q178" s="42"/>
      <c r="R178" s="42"/>
    </row>
    <row r="179" spans="2:18" ht="23.25" customHeight="1">
      <c r="B179" s="226"/>
      <c r="C179" s="286"/>
      <c r="D179" s="290"/>
      <c r="E179" s="114">
        <v>2</v>
      </c>
      <c r="F179" s="117" t="s">
        <v>232</v>
      </c>
      <c r="G179" s="29" t="s">
        <v>197</v>
      </c>
      <c r="H179" s="135">
        <v>81643816</v>
      </c>
      <c r="I179" s="26">
        <f t="shared" ref="I179" si="315">IFERROR(H179/H183,"-")</f>
        <v>9.3474034718760091E-2</v>
      </c>
      <c r="J179" s="123">
        <v>1837</v>
      </c>
      <c r="K179" s="26">
        <f t="shared" ref="K179" si="316">IFERROR(J179/J183,"-")</f>
        <v>0.63542026980283639</v>
      </c>
      <c r="L179" s="123">
        <f t="shared" si="242"/>
        <v>44444.102340773003</v>
      </c>
      <c r="M179" s="26">
        <f t="shared" ref="M179:M183" si="317">IFERROR(J179/$R$33,0)</f>
        <v>8.3144745179686799E-2</v>
      </c>
      <c r="P179" s="42"/>
      <c r="Q179" s="42"/>
      <c r="R179" s="42"/>
    </row>
    <row r="180" spans="2:18" ht="23.25" customHeight="1">
      <c r="B180" s="226"/>
      <c r="C180" s="286"/>
      <c r="D180" s="290"/>
      <c r="E180" s="114">
        <v>3</v>
      </c>
      <c r="F180" s="117" t="s">
        <v>230</v>
      </c>
      <c r="G180" s="30" t="s">
        <v>196</v>
      </c>
      <c r="H180" s="135">
        <v>120647256</v>
      </c>
      <c r="I180" s="26">
        <f t="shared" ref="I180" si="318">IFERROR(H180/H183,"-")</f>
        <v>0.1381290874016366</v>
      </c>
      <c r="J180" s="123">
        <v>1492</v>
      </c>
      <c r="K180" s="26">
        <f t="shared" ref="K180" si="319">IFERROR(J180/J183,"-")</f>
        <v>0.51608439986163956</v>
      </c>
      <c r="L180" s="123">
        <f t="shared" si="242"/>
        <v>80862.772117962464</v>
      </c>
      <c r="M180" s="26">
        <f t="shared" si="317"/>
        <v>6.7529646057753231E-2</v>
      </c>
      <c r="P180" s="42"/>
      <c r="Q180" s="42"/>
      <c r="R180" s="42"/>
    </row>
    <row r="181" spans="2:18" ht="23.25" customHeight="1">
      <c r="B181" s="226"/>
      <c r="C181" s="286"/>
      <c r="D181" s="290"/>
      <c r="E181" s="114">
        <v>4</v>
      </c>
      <c r="F181" s="117" t="s">
        <v>233</v>
      </c>
      <c r="G181" s="30" t="s">
        <v>200</v>
      </c>
      <c r="H181" s="135">
        <v>64902592</v>
      </c>
      <c r="I181" s="26">
        <f t="shared" ref="I181" si="320">IFERROR(H181/H183,"-")</f>
        <v>7.4307001254639071E-2</v>
      </c>
      <c r="J181" s="123">
        <v>1285</v>
      </c>
      <c r="K181" s="26">
        <f t="shared" ref="K181" si="321">IFERROR(J181/J183,"-")</f>
        <v>0.44448287789692148</v>
      </c>
      <c r="L181" s="123">
        <f t="shared" si="242"/>
        <v>50507.853696498052</v>
      </c>
      <c r="M181" s="26">
        <f t="shared" si="317"/>
        <v>5.8160586584593103E-2</v>
      </c>
      <c r="P181" s="42"/>
      <c r="Q181" s="42"/>
      <c r="R181" s="42"/>
    </row>
    <row r="182" spans="2:18" ht="23.25" customHeight="1">
      <c r="B182" s="226"/>
      <c r="C182" s="286"/>
      <c r="D182" s="290"/>
      <c r="E182" s="115">
        <v>5</v>
      </c>
      <c r="F182" s="118" t="s">
        <v>249</v>
      </c>
      <c r="G182" s="31" t="s">
        <v>208</v>
      </c>
      <c r="H182" s="136">
        <v>26617404</v>
      </c>
      <c r="I182" s="41">
        <f t="shared" ref="I182" si="322">IFERROR(H182/H183,"-")</f>
        <v>3.0474275548551817E-2</v>
      </c>
      <c r="J182" s="124">
        <v>1253</v>
      </c>
      <c r="K182" s="41">
        <f t="shared" ref="K182" si="323">IFERROR(J182/J183,"-")</f>
        <v>0.43341404358353514</v>
      </c>
      <c r="L182" s="124">
        <f t="shared" si="242"/>
        <v>21242.940143655229</v>
      </c>
      <c r="M182" s="41">
        <f t="shared" si="317"/>
        <v>5.6712229564587671E-2</v>
      </c>
      <c r="P182" s="42"/>
      <c r="Q182" s="42"/>
      <c r="R182" s="42"/>
    </row>
    <row r="183" spans="2:18" ht="23.25" customHeight="1">
      <c r="B183" s="227"/>
      <c r="C183" s="287"/>
      <c r="D183" s="291"/>
      <c r="E183" s="142" t="s">
        <v>107</v>
      </c>
      <c r="F183" s="32"/>
      <c r="G183" s="33"/>
      <c r="H183" s="137">
        <v>873438450</v>
      </c>
      <c r="I183" s="27" t="s">
        <v>302</v>
      </c>
      <c r="J183" s="164">
        <v>2891</v>
      </c>
      <c r="K183" s="27" t="s">
        <v>105</v>
      </c>
      <c r="L183" s="125">
        <f t="shared" si="242"/>
        <v>302123.29643721896</v>
      </c>
      <c r="M183" s="27">
        <f t="shared" si="317"/>
        <v>0.1308500045261157</v>
      </c>
      <c r="P183" s="42"/>
      <c r="Q183" s="42"/>
      <c r="R183" s="42"/>
    </row>
    <row r="184" spans="2:18" ht="23.25" customHeight="1">
      <c r="B184" s="251">
        <v>31</v>
      </c>
      <c r="C184" s="285" t="s">
        <v>36</v>
      </c>
      <c r="D184" s="289">
        <f>VLOOKUP(C184,'市区町村別_在宅(医科)'!$C$7:$BO$80,65,0)</f>
        <v>29681</v>
      </c>
      <c r="E184" s="113">
        <v>1</v>
      </c>
      <c r="F184" s="116" t="s">
        <v>231</v>
      </c>
      <c r="G184" s="119" t="s">
        <v>195</v>
      </c>
      <c r="H184" s="204">
        <v>122192976</v>
      </c>
      <c r="I184" s="25">
        <f t="shared" ref="I184" si="324">IFERROR(H184/H189,"-")</f>
        <v>0.13450842627598125</v>
      </c>
      <c r="J184" s="122">
        <v>2051</v>
      </c>
      <c r="K184" s="25">
        <f t="shared" ref="K184" si="325">IFERROR(J184/J189,"-")</f>
        <v>0.67157825802226589</v>
      </c>
      <c r="L184" s="122">
        <f t="shared" si="242"/>
        <v>59577.267674305214</v>
      </c>
      <c r="M184" s="25">
        <f>IFERROR(J184/$R$34,0)</f>
        <v>6.9101445369091338E-2</v>
      </c>
      <c r="P184" s="42"/>
      <c r="Q184" s="42"/>
      <c r="R184" s="42"/>
    </row>
    <row r="185" spans="2:18" ht="23.25" customHeight="1">
      <c r="B185" s="226"/>
      <c r="C185" s="286"/>
      <c r="D185" s="290"/>
      <c r="E185" s="114">
        <v>2</v>
      </c>
      <c r="F185" s="117" t="s">
        <v>232</v>
      </c>
      <c r="G185" s="29" t="s">
        <v>197</v>
      </c>
      <c r="H185" s="135">
        <v>77682097</v>
      </c>
      <c r="I185" s="26">
        <f t="shared" ref="I185" si="326">IFERROR(H185/H189,"-")</f>
        <v>8.5511434121124316E-2</v>
      </c>
      <c r="J185" s="123">
        <v>1764</v>
      </c>
      <c r="K185" s="26">
        <f t="shared" ref="K185" si="327">IFERROR(J185/J189,"-")</f>
        <v>0.57760314341846763</v>
      </c>
      <c r="L185" s="123">
        <f t="shared" si="242"/>
        <v>44037.469954648528</v>
      </c>
      <c r="M185" s="26">
        <f t="shared" ref="M185:M189" si="328">IFERROR(J185/$R$34,0)</f>
        <v>5.9431959839628047E-2</v>
      </c>
      <c r="P185" s="42"/>
      <c r="Q185" s="42"/>
      <c r="R185" s="42"/>
    </row>
    <row r="186" spans="2:18" ht="23.25" customHeight="1">
      <c r="B186" s="226"/>
      <c r="C186" s="286"/>
      <c r="D186" s="290"/>
      <c r="E186" s="114">
        <v>3</v>
      </c>
      <c r="F186" s="117" t="s">
        <v>230</v>
      </c>
      <c r="G186" s="30" t="s">
        <v>196</v>
      </c>
      <c r="H186" s="135">
        <v>124911882</v>
      </c>
      <c r="I186" s="26">
        <f t="shared" ref="I186" si="329">IFERROR(H186/H189,"-")</f>
        <v>0.13750136236137722</v>
      </c>
      <c r="J186" s="123">
        <v>1350</v>
      </c>
      <c r="K186" s="26">
        <f t="shared" ref="K186" si="330">IFERROR(J186/J189,"-")</f>
        <v>0.44204322200392926</v>
      </c>
      <c r="L186" s="123">
        <f t="shared" si="242"/>
        <v>92527.32</v>
      </c>
      <c r="M186" s="26">
        <f t="shared" si="328"/>
        <v>4.5483642734409219E-2</v>
      </c>
      <c r="P186" s="42"/>
      <c r="Q186" s="42"/>
      <c r="R186" s="42"/>
    </row>
    <row r="187" spans="2:18" ht="23.25" customHeight="1">
      <c r="B187" s="226"/>
      <c r="C187" s="286"/>
      <c r="D187" s="290"/>
      <c r="E187" s="114">
        <v>4</v>
      </c>
      <c r="F187" s="117" t="s">
        <v>233</v>
      </c>
      <c r="G187" s="30" t="s">
        <v>200</v>
      </c>
      <c r="H187" s="135">
        <v>65547603</v>
      </c>
      <c r="I187" s="26">
        <f t="shared" ref="I187" si="331">IFERROR(H187/H189,"-")</f>
        <v>7.215394218480109E-2</v>
      </c>
      <c r="J187" s="123">
        <v>1257</v>
      </c>
      <c r="K187" s="26">
        <f t="shared" ref="K187" si="332">IFERROR(J187/J189,"-")</f>
        <v>0.41159135559921417</v>
      </c>
      <c r="L187" s="123">
        <f t="shared" si="242"/>
        <v>52146.064439140813</v>
      </c>
      <c r="M187" s="26">
        <f t="shared" si="328"/>
        <v>4.2350325123816583E-2</v>
      </c>
      <c r="P187" s="42"/>
      <c r="Q187" s="42"/>
      <c r="R187" s="42"/>
    </row>
    <row r="188" spans="2:18" ht="36.75" customHeight="1">
      <c r="B188" s="226"/>
      <c r="C188" s="286"/>
      <c r="D188" s="290"/>
      <c r="E188" s="115">
        <v>5</v>
      </c>
      <c r="F188" s="118" t="s">
        <v>235</v>
      </c>
      <c r="G188" s="31" t="s">
        <v>204</v>
      </c>
      <c r="H188" s="136">
        <v>39191041</v>
      </c>
      <c r="I188" s="41">
        <f t="shared" ref="I188" si="333">IFERROR(H188/H189,"-")</f>
        <v>4.31409842168625E-2</v>
      </c>
      <c r="J188" s="124">
        <v>1164</v>
      </c>
      <c r="K188" s="41">
        <f t="shared" ref="K188" si="334">IFERROR(J188/J189,"-")</f>
        <v>0.38113948919449903</v>
      </c>
      <c r="L188" s="124">
        <f t="shared" si="242"/>
        <v>33669.279209621993</v>
      </c>
      <c r="M188" s="41">
        <f t="shared" si="328"/>
        <v>3.9217007513223948E-2</v>
      </c>
      <c r="P188" s="42"/>
      <c r="Q188" s="42"/>
      <c r="R188" s="42"/>
    </row>
    <row r="189" spans="2:18" ht="23.25" customHeight="1">
      <c r="B189" s="227"/>
      <c r="C189" s="287"/>
      <c r="D189" s="291"/>
      <c r="E189" s="142" t="s">
        <v>107</v>
      </c>
      <c r="F189" s="32"/>
      <c r="G189" s="33"/>
      <c r="H189" s="137">
        <v>908441050</v>
      </c>
      <c r="I189" s="27" t="s">
        <v>302</v>
      </c>
      <c r="J189" s="164">
        <v>3054</v>
      </c>
      <c r="K189" s="27" t="s">
        <v>105</v>
      </c>
      <c r="L189" s="125">
        <f t="shared" si="242"/>
        <v>297459.41388343158</v>
      </c>
      <c r="M189" s="27">
        <f t="shared" si="328"/>
        <v>0.10289410734139685</v>
      </c>
      <c r="P189" s="42"/>
      <c r="Q189" s="42"/>
      <c r="R189" s="42"/>
    </row>
    <row r="190" spans="2:18" ht="23.25" customHeight="1">
      <c r="B190" s="251">
        <v>32</v>
      </c>
      <c r="C190" s="285" t="s">
        <v>37</v>
      </c>
      <c r="D190" s="289">
        <f>VLOOKUP(C190,'市区町村別_在宅(医科)'!$C$7:$BO$80,65,0)</f>
        <v>24506</v>
      </c>
      <c r="E190" s="113">
        <v>1</v>
      </c>
      <c r="F190" s="116" t="s">
        <v>231</v>
      </c>
      <c r="G190" s="119" t="s">
        <v>195</v>
      </c>
      <c r="H190" s="204">
        <v>121164893</v>
      </c>
      <c r="I190" s="25">
        <f t="shared" ref="I190" si="335">IFERROR(H190/H195,"-")</f>
        <v>0.15485574969368787</v>
      </c>
      <c r="J190" s="122">
        <v>1953</v>
      </c>
      <c r="K190" s="25">
        <f t="shared" ref="K190" si="336">IFERROR(J190/J195,"-")</f>
        <v>0.70992366412213737</v>
      </c>
      <c r="L190" s="122">
        <f t="shared" si="242"/>
        <v>62040.395801331288</v>
      </c>
      <c r="M190" s="25">
        <f>IFERROR(J190/$R$35,0)</f>
        <v>7.9694768628091078E-2</v>
      </c>
      <c r="P190" s="42"/>
      <c r="Q190" s="42"/>
      <c r="R190" s="42"/>
    </row>
    <row r="191" spans="2:18" ht="23.25" customHeight="1">
      <c r="B191" s="226"/>
      <c r="C191" s="286"/>
      <c r="D191" s="290"/>
      <c r="E191" s="114">
        <v>2</v>
      </c>
      <c r="F191" s="117" t="s">
        <v>232</v>
      </c>
      <c r="G191" s="29" t="s">
        <v>197</v>
      </c>
      <c r="H191" s="135">
        <v>70147687</v>
      </c>
      <c r="I191" s="26">
        <f t="shared" ref="I191" si="337">IFERROR(H191/H195,"-")</f>
        <v>8.9652806111611569E-2</v>
      </c>
      <c r="J191" s="123">
        <v>1693</v>
      </c>
      <c r="K191" s="26">
        <f t="shared" ref="K191" si="338">IFERROR(J191/J195,"-")</f>
        <v>0.61541257724463827</v>
      </c>
      <c r="L191" s="123">
        <f t="shared" si="242"/>
        <v>41433.955699940932</v>
      </c>
      <c r="M191" s="26">
        <f t="shared" ref="M191:M195" si="339">IFERROR(J191/$R$35,0)</f>
        <v>6.9085122010936098E-2</v>
      </c>
      <c r="P191" s="42"/>
      <c r="Q191" s="42"/>
      <c r="R191" s="42"/>
    </row>
    <row r="192" spans="2:18" ht="23.25" customHeight="1">
      <c r="B192" s="226"/>
      <c r="C192" s="286"/>
      <c r="D192" s="290"/>
      <c r="E192" s="114">
        <v>3</v>
      </c>
      <c r="F192" s="117" t="s">
        <v>230</v>
      </c>
      <c r="G192" s="30" t="s">
        <v>196</v>
      </c>
      <c r="H192" s="135">
        <v>106261981</v>
      </c>
      <c r="I192" s="26">
        <f t="shared" ref="I192" si="340">IFERROR(H192/H195,"-")</f>
        <v>0.13580896515702295</v>
      </c>
      <c r="J192" s="123">
        <v>1250</v>
      </c>
      <c r="K192" s="26">
        <f t="shared" ref="K192" si="341">IFERROR(J192/J195,"-")</f>
        <v>0.45438022537259176</v>
      </c>
      <c r="L192" s="123">
        <f t="shared" si="242"/>
        <v>85009.584799999997</v>
      </c>
      <c r="M192" s="26">
        <f t="shared" si="339"/>
        <v>5.1007916428629722E-2</v>
      </c>
      <c r="P192" s="42"/>
      <c r="Q192" s="42"/>
      <c r="R192" s="42"/>
    </row>
    <row r="193" spans="2:18" ht="23.25" customHeight="1">
      <c r="B193" s="226"/>
      <c r="C193" s="286"/>
      <c r="D193" s="290"/>
      <c r="E193" s="114">
        <v>4</v>
      </c>
      <c r="F193" s="117" t="s">
        <v>249</v>
      </c>
      <c r="G193" s="30" t="s">
        <v>208</v>
      </c>
      <c r="H193" s="135">
        <v>22133572</v>
      </c>
      <c r="I193" s="26">
        <f t="shared" ref="I193" si="342">IFERROR(H193/H195,"-")</f>
        <v>2.8287986731100553E-2</v>
      </c>
      <c r="J193" s="123">
        <v>1168</v>
      </c>
      <c r="K193" s="26">
        <f t="shared" ref="K193" si="343">IFERROR(J193/J195,"-")</f>
        <v>0.42457288258814979</v>
      </c>
      <c r="L193" s="123">
        <f t="shared" si="242"/>
        <v>18949.976027397261</v>
      </c>
      <c r="M193" s="26">
        <f t="shared" si="339"/>
        <v>4.7661797110911612E-2</v>
      </c>
      <c r="P193" s="42"/>
      <c r="Q193" s="42"/>
      <c r="R193" s="42"/>
    </row>
    <row r="194" spans="2:18" ht="23.25" customHeight="1">
      <c r="B194" s="226"/>
      <c r="C194" s="286"/>
      <c r="D194" s="290"/>
      <c r="E194" s="115">
        <v>5</v>
      </c>
      <c r="F194" s="118" t="s">
        <v>233</v>
      </c>
      <c r="G194" s="31" t="s">
        <v>200</v>
      </c>
      <c r="H194" s="136">
        <v>54879458</v>
      </c>
      <c r="I194" s="41">
        <f t="shared" ref="I194" si="344">IFERROR(H194/H195,"-")</f>
        <v>7.0139125294100296E-2</v>
      </c>
      <c r="J194" s="124">
        <v>1142</v>
      </c>
      <c r="K194" s="41">
        <f t="shared" ref="K194" si="345">IFERROR(J194/J195,"-")</f>
        <v>0.41512177390039984</v>
      </c>
      <c r="L194" s="124">
        <f t="shared" si="242"/>
        <v>48055.567425569177</v>
      </c>
      <c r="M194" s="41">
        <f t="shared" si="339"/>
        <v>4.6600832449196113E-2</v>
      </c>
      <c r="P194" s="42"/>
      <c r="Q194" s="42"/>
      <c r="R194" s="42"/>
    </row>
    <row r="195" spans="2:18" ht="23.25" customHeight="1">
      <c r="B195" s="227"/>
      <c r="C195" s="287"/>
      <c r="D195" s="291"/>
      <c r="E195" s="142" t="s">
        <v>107</v>
      </c>
      <c r="F195" s="32"/>
      <c r="G195" s="33"/>
      <c r="H195" s="137">
        <v>782437160</v>
      </c>
      <c r="I195" s="27" t="s">
        <v>302</v>
      </c>
      <c r="J195" s="164">
        <v>2751</v>
      </c>
      <c r="K195" s="27" t="s">
        <v>105</v>
      </c>
      <c r="L195" s="125">
        <f t="shared" si="242"/>
        <v>284419.17848055251</v>
      </c>
      <c r="M195" s="27">
        <f t="shared" si="339"/>
        <v>0.11225822247612829</v>
      </c>
      <c r="P195" s="42"/>
      <c r="Q195" s="42"/>
      <c r="R195" s="42"/>
    </row>
    <row r="196" spans="2:18" ht="23.25" customHeight="1">
      <c r="B196" s="251">
        <v>33</v>
      </c>
      <c r="C196" s="285" t="s">
        <v>38</v>
      </c>
      <c r="D196" s="289">
        <f>VLOOKUP(C196,'市区町村別_在宅(医科)'!$C$7:$BO$80,65,0)</f>
        <v>7125</v>
      </c>
      <c r="E196" s="113">
        <v>1</v>
      </c>
      <c r="F196" s="116" t="s">
        <v>231</v>
      </c>
      <c r="G196" s="119" t="s">
        <v>195</v>
      </c>
      <c r="H196" s="204">
        <v>30107367</v>
      </c>
      <c r="I196" s="25">
        <f t="shared" ref="I196" si="346">IFERROR(H196/H201,"-")</f>
        <v>9.8915890846049917E-2</v>
      </c>
      <c r="J196" s="122">
        <v>509</v>
      </c>
      <c r="K196" s="25">
        <f t="shared" ref="K196" si="347">IFERROR(J196/J201,"-")</f>
        <v>0.63944723618090449</v>
      </c>
      <c r="L196" s="122">
        <f t="shared" si="242"/>
        <v>59150.033398821215</v>
      </c>
      <c r="M196" s="25">
        <f>IFERROR(J196/$R$36,0)</f>
        <v>7.1438596491228065E-2</v>
      </c>
      <c r="P196" s="42"/>
      <c r="Q196" s="42"/>
      <c r="R196" s="42"/>
    </row>
    <row r="197" spans="2:18" ht="23.25" customHeight="1">
      <c r="B197" s="226"/>
      <c r="C197" s="286"/>
      <c r="D197" s="290"/>
      <c r="E197" s="114">
        <v>2</v>
      </c>
      <c r="F197" s="117" t="s">
        <v>232</v>
      </c>
      <c r="G197" s="29" t="s">
        <v>197</v>
      </c>
      <c r="H197" s="135">
        <v>18334084</v>
      </c>
      <c r="I197" s="26">
        <f t="shared" ref="I197" si="348">IFERROR(H197/H201,"-")</f>
        <v>6.0235498232253597E-2</v>
      </c>
      <c r="J197" s="123">
        <v>439</v>
      </c>
      <c r="K197" s="26">
        <f t="shared" ref="K197" si="349">IFERROR(J197/J201,"-")</f>
        <v>0.55150753768844218</v>
      </c>
      <c r="L197" s="123">
        <f t="shared" si="242"/>
        <v>41763.289293849659</v>
      </c>
      <c r="M197" s="26">
        <f t="shared" ref="M197:M201" si="350">IFERROR(J197/$R$36,0)</f>
        <v>6.1614035087719302E-2</v>
      </c>
      <c r="P197" s="42"/>
      <c r="Q197" s="42"/>
      <c r="R197" s="42"/>
    </row>
    <row r="198" spans="2:18" ht="23.25" customHeight="1">
      <c r="B198" s="226"/>
      <c r="C198" s="286"/>
      <c r="D198" s="290"/>
      <c r="E198" s="114">
        <v>3</v>
      </c>
      <c r="F198" s="117" t="s">
        <v>230</v>
      </c>
      <c r="G198" s="30" t="s">
        <v>196</v>
      </c>
      <c r="H198" s="135">
        <v>34663738</v>
      </c>
      <c r="I198" s="26">
        <f t="shared" ref="I198" si="351">IFERROR(H198/H201,"-")</f>
        <v>0.11388556575950573</v>
      </c>
      <c r="J198" s="123">
        <v>404</v>
      </c>
      <c r="K198" s="26">
        <f t="shared" ref="K198" si="352">IFERROR(J198/J201,"-")</f>
        <v>0.50753768844221103</v>
      </c>
      <c r="L198" s="123">
        <f t="shared" si="242"/>
        <v>85801.331683168319</v>
      </c>
      <c r="M198" s="26">
        <f t="shared" si="350"/>
        <v>5.6701754385964913E-2</v>
      </c>
      <c r="P198" s="42"/>
      <c r="Q198" s="42"/>
      <c r="R198" s="42"/>
    </row>
    <row r="199" spans="2:18" ht="23.25" customHeight="1">
      <c r="B199" s="226"/>
      <c r="C199" s="286"/>
      <c r="D199" s="290"/>
      <c r="E199" s="114">
        <v>4</v>
      </c>
      <c r="F199" s="117" t="s">
        <v>233</v>
      </c>
      <c r="G199" s="30" t="s">
        <v>200</v>
      </c>
      <c r="H199" s="135">
        <v>20046547</v>
      </c>
      <c r="I199" s="26">
        <f t="shared" ref="I199" si="353">IFERROR(H199/H201,"-")</f>
        <v>6.5861689429441289E-2</v>
      </c>
      <c r="J199" s="123">
        <v>344</v>
      </c>
      <c r="K199" s="26">
        <f t="shared" ref="K199" si="354">IFERROR(J199/J201,"-")</f>
        <v>0.43216080402010049</v>
      </c>
      <c r="L199" s="123">
        <f t="shared" si="242"/>
        <v>58274.845930232557</v>
      </c>
      <c r="M199" s="26">
        <f t="shared" si="350"/>
        <v>4.8280701754385966E-2</v>
      </c>
      <c r="P199" s="42"/>
      <c r="Q199" s="42"/>
      <c r="R199" s="42"/>
    </row>
    <row r="200" spans="2:18" ht="36.75" customHeight="1">
      <c r="B200" s="226"/>
      <c r="C200" s="286"/>
      <c r="D200" s="290"/>
      <c r="E200" s="115">
        <v>5</v>
      </c>
      <c r="F200" s="118" t="s">
        <v>235</v>
      </c>
      <c r="G200" s="31" t="s">
        <v>204</v>
      </c>
      <c r="H200" s="136">
        <v>16459867</v>
      </c>
      <c r="I200" s="41">
        <f t="shared" ref="I200" si="355">IFERROR(H200/H201,"-")</f>
        <v>5.4077874279491102E-2</v>
      </c>
      <c r="J200" s="124">
        <v>314</v>
      </c>
      <c r="K200" s="41">
        <f t="shared" ref="K200" si="356">IFERROR(J200/J201,"-")</f>
        <v>0.39447236180904521</v>
      </c>
      <c r="L200" s="124">
        <f t="shared" si="242"/>
        <v>52419.958598726116</v>
      </c>
      <c r="M200" s="41">
        <f t="shared" si="350"/>
        <v>4.4070175438596489E-2</v>
      </c>
      <c r="P200" s="42"/>
      <c r="Q200" s="42"/>
      <c r="R200" s="42"/>
    </row>
    <row r="201" spans="2:18" ht="23.25" customHeight="1">
      <c r="B201" s="227"/>
      <c r="C201" s="287"/>
      <c r="D201" s="291"/>
      <c r="E201" s="142" t="s">
        <v>107</v>
      </c>
      <c r="F201" s="32"/>
      <c r="G201" s="33"/>
      <c r="H201" s="137">
        <v>304373410</v>
      </c>
      <c r="I201" s="27" t="s">
        <v>302</v>
      </c>
      <c r="J201" s="164">
        <v>796</v>
      </c>
      <c r="K201" s="27" t="s">
        <v>105</v>
      </c>
      <c r="L201" s="125">
        <f t="shared" si="242"/>
        <v>382378.65577889449</v>
      </c>
      <c r="M201" s="27">
        <f t="shared" si="350"/>
        <v>0.11171929824561404</v>
      </c>
      <c r="P201" s="42"/>
      <c r="Q201" s="42"/>
      <c r="R201" s="42"/>
    </row>
    <row r="202" spans="2:18" ht="23.25" customHeight="1">
      <c r="B202" s="251">
        <v>34</v>
      </c>
      <c r="C202" s="285" t="s">
        <v>39</v>
      </c>
      <c r="D202" s="289">
        <f>VLOOKUP(C202,'市区町村別_在宅(医科)'!$C$7:$BO$80,65,0)</f>
        <v>31044</v>
      </c>
      <c r="E202" s="113">
        <v>1</v>
      </c>
      <c r="F202" s="116" t="s">
        <v>231</v>
      </c>
      <c r="G202" s="119" t="s">
        <v>195</v>
      </c>
      <c r="H202" s="204">
        <v>138611810</v>
      </c>
      <c r="I202" s="25">
        <f t="shared" ref="I202" si="357">IFERROR(H202/H207,"-")</f>
        <v>0.14651009602146942</v>
      </c>
      <c r="J202" s="122">
        <v>2277</v>
      </c>
      <c r="K202" s="25">
        <f t="shared" ref="K202" si="358">IFERROR(J202/J207,"-")</f>
        <v>0.71023081721771675</v>
      </c>
      <c r="L202" s="122">
        <f t="shared" ref="L202:L265" si="359">IFERROR(H202/J202,"-")</f>
        <v>60874.751866490995</v>
      </c>
      <c r="M202" s="25">
        <f>IFERROR(J202/$R$37,0)</f>
        <v>7.3347506764592188E-2</v>
      </c>
      <c r="P202" s="42"/>
      <c r="Q202" s="42"/>
      <c r="R202" s="42"/>
    </row>
    <row r="203" spans="2:18" ht="23.25" customHeight="1">
      <c r="B203" s="226"/>
      <c r="C203" s="286"/>
      <c r="D203" s="290"/>
      <c r="E203" s="114">
        <v>2</v>
      </c>
      <c r="F203" s="117" t="s">
        <v>232</v>
      </c>
      <c r="G203" s="29" t="s">
        <v>197</v>
      </c>
      <c r="H203" s="135">
        <v>78637784</v>
      </c>
      <c r="I203" s="26">
        <f t="shared" ref="I203" si="360">IFERROR(H203/H207,"-")</f>
        <v>8.3118669936966913E-2</v>
      </c>
      <c r="J203" s="123">
        <v>2018</v>
      </c>
      <c r="K203" s="26">
        <f t="shared" ref="K203" si="361">IFERROR(J203/J207,"-")</f>
        <v>0.62944479101684336</v>
      </c>
      <c r="L203" s="123">
        <f t="shared" si="359"/>
        <v>38968.178394449948</v>
      </c>
      <c r="M203" s="26">
        <f t="shared" ref="M203:M207" si="362">IFERROR(J203/$R$37,0)</f>
        <v>6.5004509728127824E-2</v>
      </c>
      <c r="P203" s="42"/>
      <c r="Q203" s="42"/>
      <c r="R203" s="42"/>
    </row>
    <row r="204" spans="2:18" ht="23.25" customHeight="1">
      <c r="B204" s="226"/>
      <c r="C204" s="286"/>
      <c r="D204" s="290"/>
      <c r="E204" s="114">
        <v>3</v>
      </c>
      <c r="F204" s="117" t="s">
        <v>230</v>
      </c>
      <c r="G204" s="30" t="s">
        <v>196</v>
      </c>
      <c r="H204" s="135">
        <v>146997912</v>
      </c>
      <c r="I204" s="26">
        <f t="shared" ref="I204" si="363">IFERROR(H204/H207,"-")</f>
        <v>0.15537404931135024</v>
      </c>
      <c r="J204" s="123">
        <v>1709</v>
      </c>
      <c r="K204" s="26">
        <f t="shared" ref="K204" si="364">IFERROR(J204/J207,"-")</f>
        <v>0.53306300686213348</v>
      </c>
      <c r="L204" s="123">
        <f t="shared" si="359"/>
        <v>86013.991808074905</v>
      </c>
      <c r="M204" s="26">
        <f t="shared" si="362"/>
        <v>5.505089550315681E-2</v>
      </c>
      <c r="P204" s="42"/>
      <c r="Q204" s="42"/>
      <c r="R204" s="42"/>
    </row>
    <row r="205" spans="2:18" ht="36.75" customHeight="1">
      <c r="B205" s="226"/>
      <c r="C205" s="286"/>
      <c r="D205" s="290"/>
      <c r="E205" s="114">
        <v>4</v>
      </c>
      <c r="F205" s="117" t="s">
        <v>235</v>
      </c>
      <c r="G205" s="30" t="s">
        <v>204</v>
      </c>
      <c r="H205" s="135">
        <v>48326255</v>
      </c>
      <c r="I205" s="26">
        <f t="shared" ref="I205" si="365">IFERROR(H205/H207,"-")</f>
        <v>5.1079949539711053E-2</v>
      </c>
      <c r="J205" s="123">
        <v>1374</v>
      </c>
      <c r="K205" s="26">
        <f t="shared" ref="K205" si="366">IFERROR(J205/J207,"-")</f>
        <v>0.42857142857142855</v>
      </c>
      <c r="L205" s="123">
        <f t="shared" si="359"/>
        <v>35171.94687045124</v>
      </c>
      <c r="M205" s="26">
        <f t="shared" si="362"/>
        <v>4.4259760340162352E-2</v>
      </c>
      <c r="P205" s="42"/>
      <c r="Q205" s="42"/>
      <c r="R205" s="42"/>
    </row>
    <row r="206" spans="2:18" ht="23.25" customHeight="1">
      <c r="B206" s="226"/>
      <c r="C206" s="286"/>
      <c r="D206" s="290"/>
      <c r="E206" s="115">
        <v>5</v>
      </c>
      <c r="F206" s="118" t="s">
        <v>234</v>
      </c>
      <c r="G206" s="31" t="s">
        <v>199</v>
      </c>
      <c r="H206" s="136">
        <v>64188580</v>
      </c>
      <c r="I206" s="41">
        <f t="shared" ref="I206" si="367">IFERROR(H206/H207,"-")</f>
        <v>6.7846130999095755E-2</v>
      </c>
      <c r="J206" s="124">
        <v>1329</v>
      </c>
      <c r="K206" s="41">
        <f t="shared" ref="K206" si="368">IFERROR(J206/J207,"-")</f>
        <v>0.41453524641297568</v>
      </c>
      <c r="L206" s="124">
        <f t="shared" si="359"/>
        <v>48298.404815650865</v>
      </c>
      <c r="M206" s="41">
        <f t="shared" si="362"/>
        <v>4.281020487050638E-2</v>
      </c>
      <c r="P206" s="42"/>
      <c r="Q206" s="42"/>
      <c r="R206" s="42"/>
    </row>
    <row r="207" spans="2:18" ht="23.25" customHeight="1">
      <c r="B207" s="227"/>
      <c r="C207" s="287"/>
      <c r="D207" s="291"/>
      <c r="E207" s="142" t="s">
        <v>107</v>
      </c>
      <c r="F207" s="32"/>
      <c r="G207" s="33"/>
      <c r="H207" s="137">
        <v>946090500</v>
      </c>
      <c r="I207" s="27" t="s">
        <v>302</v>
      </c>
      <c r="J207" s="164">
        <v>3206</v>
      </c>
      <c r="K207" s="27" t="s">
        <v>105</v>
      </c>
      <c r="L207" s="125">
        <f t="shared" si="359"/>
        <v>295099.96880848409</v>
      </c>
      <c r="M207" s="27">
        <f t="shared" si="362"/>
        <v>0.10327277412704548</v>
      </c>
      <c r="P207" s="42"/>
      <c r="Q207" s="42"/>
      <c r="R207" s="42"/>
    </row>
    <row r="208" spans="2:18" ht="23.25" customHeight="1">
      <c r="B208" s="251">
        <v>35</v>
      </c>
      <c r="C208" s="285" t="s">
        <v>2</v>
      </c>
      <c r="D208" s="289">
        <f>VLOOKUP(C208,'市区町村別_在宅(医科)'!$C$7:$BO$80,65,0)</f>
        <v>63683</v>
      </c>
      <c r="E208" s="113">
        <v>1</v>
      </c>
      <c r="F208" s="116" t="s">
        <v>231</v>
      </c>
      <c r="G208" s="119" t="s">
        <v>195</v>
      </c>
      <c r="H208" s="204">
        <v>411517221</v>
      </c>
      <c r="I208" s="25">
        <f t="shared" ref="I208" si="369">IFERROR(H208/H213,"-")</f>
        <v>0.15979167369325839</v>
      </c>
      <c r="J208" s="122">
        <v>6134</v>
      </c>
      <c r="K208" s="25">
        <f t="shared" ref="K208" si="370">IFERROR(J208/J213,"-")</f>
        <v>0.68952338129496404</v>
      </c>
      <c r="L208" s="122">
        <f t="shared" si="359"/>
        <v>67087.906912292136</v>
      </c>
      <c r="M208" s="25">
        <f>IFERROR(J208/$R$38,0)</f>
        <v>9.6320839156446778E-2</v>
      </c>
      <c r="P208" s="42"/>
      <c r="Q208" s="42"/>
      <c r="R208" s="42"/>
    </row>
    <row r="209" spans="2:18" ht="23.25" customHeight="1">
      <c r="B209" s="226"/>
      <c r="C209" s="286"/>
      <c r="D209" s="290"/>
      <c r="E209" s="114">
        <v>2</v>
      </c>
      <c r="F209" s="117" t="s">
        <v>232</v>
      </c>
      <c r="G209" s="29" t="s">
        <v>197</v>
      </c>
      <c r="H209" s="135">
        <v>235494887</v>
      </c>
      <c r="I209" s="26">
        <f t="shared" ref="I209" si="371">IFERROR(H209/H213,"-")</f>
        <v>9.144239953917932E-2</v>
      </c>
      <c r="J209" s="123">
        <v>5247</v>
      </c>
      <c r="K209" s="26">
        <f t="shared" ref="K209" si="372">IFERROR(J209/J213,"-")</f>
        <v>0.58981564748201443</v>
      </c>
      <c r="L209" s="123">
        <f t="shared" si="359"/>
        <v>44881.815704211927</v>
      </c>
      <c r="M209" s="26">
        <f t="shared" ref="M209:M213" si="373">IFERROR(J209/$R$38,0)</f>
        <v>8.2392475228867987E-2</v>
      </c>
      <c r="P209" s="42"/>
      <c r="Q209" s="42"/>
      <c r="R209" s="42"/>
    </row>
    <row r="210" spans="2:18" ht="23.25" customHeight="1">
      <c r="B210" s="226"/>
      <c r="C210" s="286"/>
      <c r="D210" s="290"/>
      <c r="E210" s="114">
        <v>3</v>
      </c>
      <c r="F210" s="117" t="s">
        <v>230</v>
      </c>
      <c r="G210" s="30" t="s">
        <v>196</v>
      </c>
      <c r="H210" s="135">
        <v>416640632</v>
      </c>
      <c r="I210" s="26">
        <f t="shared" ref="I210" si="374">IFERROR(H210/H213,"-")</f>
        <v>0.16178108841743211</v>
      </c>
      <c r="J210" s="123">
        <v>4233</v>
      </c>
      <c r="K210" s="26">
        <f t="shared" ref="K210" si="375">IFERROR(J210/J213,"-")</f>
        <v>0.4758318345323741</v>
      </c>
      <c r="L210" s="123">
        <f t="shared" si="359"/>
        <v>98426.797070635483</v>
      </c>
      <c r="M210" s="26">
        <f t="shared" si="373"/>
        <v>6.6469858517971825E-2</v>
      </c>
      <c r="P210" s="42"/>
      <c r="Q210" s="42"/>
      <c r="R210" s="42"/>
    </row>
    <row r="211" spans="2:18" ht="36.75" customHeight="1">
      <c r="B211" s="226"/>
      <c r="C211" s="286"/>
      <c r="D211" s="290"/>
      <c r="E211" s="114">
        <v>4</v>
      </c>
      <c r="F211" s="117" t="s">
        <v>235</v>
      </c>
      <c r="G211" s="30" t="s">
        <v>204</v>
      </c>
      <c r="H211" s="135">
        <v>139054028</v>
      </c>
      <c r="I211" s="26">
        <f t="shared" ref="I211" si="376">IFERROR(H211/H213,"-")</f>
        <v>5.3994522547354623E-2</v>
      </c>
      <c r="J211" s="123">
        <v>3547</v>
      </c>
      <c r="K211" s="26">
        <f t="shared" ref="K211" si="377">IFERROR(J211/J213,"-")</f>
        <v>0.39871852517985612</v>
      </c>
      <c r="L211" s="123">
        <f t="shared" si="359"/>
        <v>39203.278263321117</v>
      </c>
      <c r="M211" s="26">
        <f t="shared" si="373"/>
        <v>5.5697752932493759E-2</v>
      </c>
      <c r="P211" s="42"/>
      <c r="Q211" s="42"/>
      <c r="R211" s="42"/>
    </row>
    <row r="212" spans="2:18" ht="23.25" customHeight="1">
      <c r="B212" s="226"/>
      <c r="C212" s="286"/>
      <c r="D212" s="290"/>
      <c r="E212" s="115">
        <v>5</v>
      </c>
      <c r="F212" s="118" t="s">
        <v>249</v>
      </c>
      <c r="G212" s="31" t="s">
        <v>208</v>
      </c>
      <c r="H212" s="136">
        <v>64142664</v>
      </c>
      <c r="I212" s="41">
        <f t="shared" ref="I212" si="378">IFERROR(H212/H213,"-")</f>
        <v>2.4906524229527473E-2</v>
      </c>
      <c r="J212" s="124">
        <v>3466</v>
      </c>
      <c r="K212" s="41">
        <f t="shared" ref="K212" si="379">IFERROR(J212/J213,"-")</f>
        <v>0.38961330935251798</v>
      </c>
      <c r="L212" s="124">
        <f t="shared" si="359"/>
        <v>18506.250432775534</v>
      </c>
      <c r="M212" s="41">
        <f t="shared" si="373"/>
        <v>5.4425827928960634E-2</v>
      </c>
      <c r="P212" s="42"/>
      <c r="Q212" s="42"/>
      <c r="R212" s="42"/>
    </row>
    <row r="213" spans="2:18" ht="23.25" customHeight="1">
      <c r="B213" s="227"/>
      <c r="C213" s="287"/>
      <c r="D213" s="291"/>
      <c r="E213" s="142" t="s">
        <v>107</v>
      </c>
      <c r="F213" s="32"/>
      <c r="G213" s="33"/>
      <c r="H213" s="137">
        <v>2575335820</v>
      </c>
      <c r="I213" s="27" t="s">
        <v>302</v>
      </c>
      <c r="J213" s="164">
        <v>8896</v>
      </c>
      <c r="K213" s="27" t="s">
        <v>105</v>
      </c>
      <c r="L213" s="125">
        <f t="shared" si="359"/>
        <v>289493.68480215827</v>
      </c>
      <c r="M213" s="27">
        <f t="shared" si="373"/>
        <v>0.1396919114991442</v>
      </c>
      <c r="P213" s="42"/>
      <c r="Q213" s="42"/>
      <c r="R213" s="42"/>
    </row>
    <row r="214" spans="2:18" ht="23.25" customHeight="1">
      <c r="B214" s="251">
        <v>36</v>
      </c>
      <c r="C214" s="285" t="s">
        <v>3</v>
      </c>
      <c r="D214" s="289">
        <f>VLOOKUP(C214,'市区町村別_在宅(医科)'!$C$7:$BO$80,65,0)</f>
        <v>17589</v>
      </c>
      <c r="E214" s="113">
        <v>1</v>
      </c>
      <c r="F214" s="116" t="s">
        <v>231</v>
      </c>
      <c r="G214" s="119" t="s">
        <v>195</v>
      </c>
      <c r="H214" s="204">
        <v>120952009</v>
      </c>
      <c r="I214" s="25">
        <f t="shared" ref="I214" si="380">IFERROR(H214/H219,"-")</f>
        <v>0.16998710930246769</v>
      </c>
      <c r="J214" s="122">
        <v>1783</v>
      </c>
      <c r="K214" s="25">
        <f t="shared" ref="K214" si="381">IFERROR(J214/J219,"-")</f>
        <v>0.71837228041901691</v>
      </c>
      <c r="L214" s="122">
        <f t="shared" si="359"/>
        <v>67836.236118900735</v>
      </c>
      <c r="M214" s="25">
        <f>IFERROR(J214/$R$39,0)</f>
        <v>0.10137017454090624</v>
      </c>
      <c r="P214" s="42"/>
      <c r="Q214" s="42"/>
      <c r="R214" s="42"/>
    </row>
    <row r="215" spans="2:18" ht="23.25" customHeight="1">
      <c r="B215" s="226"/>
      <c r="C215" s="286"/>
      <c r="D215" s="290"/>
      <c r="E215" s="114">
        <v>2</v>
      </c>
      <c r="F215" s="117" t="s">
        <v>232</v>
      </c>
      <c r="G215" s="29" t="s">
        <v>197</v>
      </c>
      <c r="H215" s="135">
        <v>62362723</v>
      </c>
      <c r="I215" s="26">
        <f t="shared" ref="I215" si="382">IFERROR(H215/H219,"-")</f>
        <v>8.7645166861184717E-2</v>
      </c>
      <c r="J215" s="123">
        <v>1474</v>
      </c>
      <c r="K215" s="26">
        <f t="shared" ref="K215" si="383">IFERROR(J215/J219,"-")</f>
        <v>0.5938759065269944</v>
      </c>
      <c r="L215" s="123">
        <f t="shared" si="359"/>
        <v>42308.495929443692</v>
      </c>
      <c r="M215" s="26">
        <f t="shared" ref="M215:M219" si="384">IFERROR(J215/$R$39,0)</f>
        <v>8.3802376485303309E-2</v>
      </c>
      <c r="P215" s="42"/>
      <c r="Q215" s="42"/>
      <c r="R215" s="42"/>
    </row>
    <row r="216" spans="2:18" ht="23.25" customHeight="1">
      <c r="B216" s="226"/>
      <c r="C216" s="286"/>
      <c r="D216" s="290"/>
      <c r="E216" s="114">
        <v>3</v>
      </c>
      <c r="F216" s="117" t="s">
        <v>230</v>
      </c>
      <c r="G216" s="30" t="s">
        <v>196</v>
      </c>
      <c r="H216" s="135">
        <v>119735884</v>
      </c>
      <c r="I216" s="26">
        <f t="shared" ref="I216" si="385">IFERROR(H216/H219,"-")</f>
        <v>0.16827795560581049</v>
      </c>
      <c r="J216" s="123">
        <v>1268</v>
      </c>
      <c r="K216" s="26">
        <f t="shared" ref="K216" si="386">IFERROR(J216/J219,"-")</f>
        <v>0.51087832393231269</v>
      </c>
      <c r="L216" s="123">
        <f t="shared" si="359"/>
        <v>94428.93059936908</v>
      </c>
      <c r="M216" s="26">
        <f t="shared" si="384"/>
        <v>7.2090511114901362E-2</v>
      </c>
      <c r="P216" s="42"/>
      <c r="Q216" s="42"/>
      <c r="R216" s="42"/>
    </row>
    <row r="217" spans="2:18" ht="36.75" customHeight="1">
      <c r="B217" s="226"/>
      <c r="C217" s="286"/>
      <c r="D217" s="290"/>
      <c r="E217" s="114">
        <v>4</v>
      </c>
      <c r="F217" s="117" t="s">
        <v>235</v>
      </c>
      <c r="G217" s="30" t="s">
        <v>204</v>
      </c>
      <c r="H217" s="135">
        <v>41045552</v>
      </c>
      <c r="I217" s="26">
        <f t="shared" ref="I217" si="387">IFERROR(H217/H219,"-")</f>
        <v>5.7685811024471047E-2</v>
      </c>
      <c r="J217" s="123">
        <v>1097</v>
      </c>
      <c r="K217" s="26">
        <f t="shared" ref="K217" si="388">IFERROR(J217/J219,"-")</f>
        <v>0.44198227236099918</v>
      </c>
      <c r="L217" s="123">
        <f t="shared" si="359"/>
        <v>37416.182315405655</v>
      </c>
      <c r="M217" s="26">
        <f t="shared" si="384"/>
        <v>6.2368525783159927E-2</v>
      </c>
      <c r="P217" s="42"/>
      <c r="Q217" s="42"/>
      <c r="R217" s="42"/>
    </row>
    <row r="218" spans="2:18" ht="23.25" customHeight="1">
      <c r="B218" s="226"/>
      <c r="C218" s="286"/>
      <c r="D218" s="290"/>
      <c r="E218" s="115">
        <v>5</v>
      </c>
      <c r="F218" s="118" t="s">
        <v>234</v>
      </c>
      <c r="G218" s="31" t="s">
        <v>199</v>
      </c>
      <c r="H218" s="136">
        <v>49793281</v>
      </c>
      <c r="I218" s="41">
        <f t="shared" ref="I218" si="389">IFERROR(H218/H219,"-")</f>
        <v>6.9979952957006999E-2</v>
      </c>
      <c r="J218" s="124">
        <v>940</v>
      </c>
      <c r="K218" s="41">
        <f t="shared" ref="K218" si="390">IFERROR(J218/J219,"-")</f>
        <v>0.37872683319903305</v>
      </c>
      <c r="L218" s="124">
        <f t="shared" si="359"/>
        <v>52971.575531914896</v>
      </c>
      <c r="M218" s="41">
        <f t="shared" si="384"/>
        <v>5.3442492466882714E-2</v>
      </c>
      <c r="P218" s="42"/>
      <c r="Q218" s="42"/>
      <c r="R218" s="42"/>
    </row>
    <row r="219" spans="2:18" ht="23.25" customHeight="1">
      <c r="B219" s="227"/>
      <c r="C219" s="287"/>
      <c r="D219" s="291"/>
      <c r="E219" s="142" t="s">
        <v>107</v>
      </c>
      <c r="F219" s="32"/>
      <c r="G219" s="33"/>
      <c r="H219" s="137">
        <v>711536360</v>
      </c>
      <c r="I219" s="27" t="s">
        <v>302</v>
      </c>
      <c r="J219" s="164">
        <v>2482</v>
      </c>
      <c r="K219" s="27" t="s">
        <v>105</v>
      </c>
      <c r="L219" s="125">
        <f t="shared" si="359"/>
        <v>286678.63013698632</v>
      </c>
      <c r="M219" s="27">
        <f t="shared" si="384"/>
        <v>0.14111092159872649</v>
      </c>
      <c r="P219" s="42"/>
      <c r="Q219" s="42"/>
      <c r="R219" s="42"/>
    </row>
    <row r="220" spans="2:18" ht="23.25" customHeight="1">
      <c r="B220" s="251">
        <v>37</v>
      </c>
      <c r="C220" s="285" t="s">
        <v>4</v>
      </c>
      <c r="D220" s="289">
        <f>VLOOKUP(C220,'市区町村別_在宅(医科)'!$C$7:$BO$80,65,0)</f>
        <v>54245</v>
      </c>
      <c r="E220" s="113">
        <v>1</v>
      </c>
      <c r="F220" s="116" t="s">
        <v>231</v>
      </c>
      <c r="G220" s="119" t="s">
        <v>195</v>
      </c>
      <c r="H220" s="204">
        <v>322996809</v>
      </c>
      <c r="I220" s="25">
        <f t="shared" ref="I220" si="391">IFERROR(H220/H225,"-")</f>
        <v>0.15459789425153544</v>
      </c>
      <c r="J220" s="122">
        <v>4989</v>
      </c>
      <c r="K220" s="25">
        <f t="shared" ref="K220" si="392">IFERROR(J220/J225,"-")</f>
        <v>0.68062755798090036</v>
      </c>
      <c r="L220" s="122">
        <f t="shared" si="359"/>
        <v>64741.793746241732</v>
      </c>
      <c r="M220" s="25">
        <f>IFERROR(J220/$R$40,0)</f>
        <v>9.197161028666237E-2</v>
      </c>
      <c r="P220" s="42"/>
      <c r="Q220" s="42"/>
      <c r="R220" s="42"/>
    </row>
    <row r="221" spans="2:18" ht="23.25" customHeight="1">
      <c r="B221" s="226"/>
      <c r="C221" s="286"/>
      <c r="D221" s="290"/>
      <c r="E221" s="114">
        <v>2</v>
      </c>
      <c r="F221" s="117" t="s">
        <v>232</v>
      </c>
      <c r="G221" s="29" t="s">
        <v>197</v>
      </c>
      <c r="H221" s="135">
        <v>169700057</v>
      </c>
      <c r="I221" s="26">
        <f t="shared" ref="I221" si="393">IFERROR(H221/H225,"-")</f>
        <v>8.1224553108713654E-2</v>
      </c>
      <c r="J221" s="123">
        <v>4148</v>
      </c>
      <c r="K221" s="26">
        <f t="shared" ref="K221" si="394">IFERROR(J221/J225,"-")</f>
        <v>0.56589358799454292</v>
      </c>
      <c r="L221" s="123">
        <f t="shared" si="359"/>
        <v>40911.296287367404</v>
      </c>
      <c r="M221" s="26">
        <f t="shared" ref="M221:M225" si="395">IFERROR(J221/$R$40,0)</f>
        <v>7.6467877223707251E-2</v>
      </c>
      <c r="P221" s="42"/>
      <c r="Q221" s="42"/>
      <c r="R221" s="42"/>
    </row>
    <row r="222" spans="2:18" ht="23.25" customHeight="1">
      <c r="B222" s="226"/>
      <c r="C222" s="286"/>
      <c r="D222" s="290"/>
      <c r="E222" s="114">
        <v>3</v>
      </c>
      <c r="F222" s="117" t="s">
        <v>230</v>
      </c>
      <c r="G222" s="30" t="s">
        <v>196</v>
      </c>
      <c r="H222" s="135">
        <v>363330265</v>
      </c>
      <c r="I222" s="26">
        <f t="shared" ref="I222" si="396">IFERROR(H222/H225,"-")</f>
        <v>0.17390293749574581</v>
      </c>
      <c r="J222" s="123">
        <v>3597</v>
      </c>
      <c r="K222" s="26">
        <f t="shared" ref="K222" si="397">IFERROR(J222/J225,"-")</f>
        <v>0.49072305593451571</v>
      </c>
      <c r="L222" s="123">
        <f t="shared" si="359"/>
        <v>101009.24798443147</v>
      </c>
      <c r="M222" s="26">
        <f t="shared" si="395"/>
        <v>6.6310259010047015E-2</v>
      </c>
      <c r="P222" s="42"/>
      <c r="Q222" s="42"/>
      <c r="R222" s="42"/>
    </row>
    <row r="223" spans="2:18" ht="36.75" customHeight="1">
      <c r="B223" s="226"/>
      <c r="C223" s="286"/>
      <c r="D223" s="290"/>
      <c r="E223" s="114">
        <v>4</v>
      </c>
      <c r="F223" s="117" t="s">
        <v>235</v>
      </c>
      <c r="G223" s="30" t="s">
        <v>204</v>
      </c>
      <c r="H223" s="135">
        <v>106068660</v>
      </c>
      <c r="I223" s="26">
        <f t="shared" ref="I223" si="398">IFERROR(H223/H225,"-")</f>
        <v>5.076827703917678E-2</v>
      </c>
      <c r="J223" s="123">
        <v>2943</v>
      </c>
      <c r="K223" s="26">
        <f t="shared" ref="K223" si="399">IFERROR(J223/J225,"-")</f>
        <v>0.40150068212824008</v>
      </c>
      <c r="L223" s="123">
        <f t="shared" si="359"/>
        <v>36040.998980632008</v>
      </c>
      <c r="M223" s="26">
        <f t="shared" si="395"/>
        <v>5.425384828094755E-2</v>
      </c>
      <c r="P223" s="42"/>
      <c r="Q223" s="42"/>
      <c r="R223" s="42"/>
    </row>
    <row r="224" spans="2:18" ht="23.25" customHeight="1">
      <c r="B224" s="226"/>
      <c r="C224" s="286"/>
      <c r="D224" s="290"/>
      <c r="E224" s="115">
        <v>5</v>
      </c>
      <c r="F224" s="118" t="s">
        <v>233</v>
      </c>
      <c r="G224" s="31" t="s">
        <v>200</v>
      </c>
      <c r="H224" s="136">
        <v>140036618</v>
      </c>
      <c r="I224" s="41">
        <f t="shared" ref="I224" si="400">IFERROR(H224/H225,"-")</f>
        <v>6.7026563909201545E-2</v>
      </c>
      <c r="J224" s="124">
        <v>2689</v>
      </c>
      <c r="K224" s="41">
        <f t="shared" ref="K224" si="401">IFERROR(J224/J225,"-")</f>
        <v>0.36684856753069578</v>
      </c>
      <c r="L224" s="124">
        <f t="shared" si="359"/>
        <v>52077.582000743772</v>
      </c>
      <c r="M224" s="41">
        <f t="shared" si="395"/>
        <v>4.9571389068116874E-2</v>
      </c>
      <c r="P224" s="42"/>
      <c r="Q224" s="42"/>
      <c r="R224" s="42"/>
    </row>
    <row r="225" spans="2:18" ht="23.25" customHeight="1">
      <c r="B225" s="227"/>
      <c r="C225" s="287"/>
      <c r="D225" s="291"/>
      <c r="E225" s="142" t="s">
        <v>107</v>
      </c>
      <c r="F225" s="32"/>
      <c r="G225" s="33"/>
      <c r="H225" s="137">
        <v>2089270430</v>
      </c>
      <c r="I225" s="27" t="s">
        <v>302</v>
      </c>
      <c r="J225" s="164">
        <v>7330</v>
      </c>
      <c r="K225" s="27" t="s">
        <v>105</v>
      </c>
      <c r="L225" s="125">
        <f t="shared" si="359"/>
        <v>285030.07230559346</v>
      </c>
      <c r="M225" s="27">
        <f t="shared" si="395"/>
        <v>0.13512766153562542</v>
      </c>
      <c r="P225" s="42"/>
      <c r="Q225" s="42"/>
      <c r="R225" s="42"/>
    </row>
    <row r="226" spans="2:18" ht="23.25" customHeight="1">
      <c r="B226" s="251">
        <v>38</v>
      </c>
      <c r="C226" s="285" t="s">
        <v>40</v>
      </c>
      <c r="D226" s="289">
        <f>VLOOKUP(C226,'市区町村別_在宅(医科)'!$C$7:$BO$80,65,0)</f>
        <v>11343</v>
      </c>
      <c r="E226" s="113">
        <v>1</v>
      </c>
      <c r="F226" s="116" t="s">
        <v>231</v>
      </c>
      <c r="G226" s="119" t="s">
        <v>195</v>
      </c>
      <c r="H226" s="204">
        <v>51387731</v>
      </c>
      <c r="I226" s="25">
        <f t="shared" ref="I226" si="402">IFERROR(H226/H231,"-")</f>
        <v>0.15609103276197464</v>
      </c>
      <c r="J226" s="122">
        <v>849</v>
      </c>
      <c r="K226" s="25">
        <f t="shared" ref="K226" si="403">IFERROR(J226/J231,"-")</f>
        <v>0.73570190641247835</v>
      </c>
      <c r="L226" s="122">
        <f t="shared" si="359"/>
        <v>60527.36277974087</v>
      </c>
      <c r="M226" s="25">
        <f>IFERROR(J226/$R$41,0)</f>
        <v>7.4847923829674687E-2</v>
      </c>
      <c r="P226" s="42"/>
      <c r="Q226" s="42"/>
      <c r="R226" s="42"/>
    </row>
    <row r="227" spans="2:18" ht="23.25" customHeight="1">
      <c r="B227" s="226"/>
      <c r="C227" s="286"/>
      <c r="D227" s="290"/>
      <c r="E227" s="114">
        <v>2</v>
      </c>
      <c r="F227" s="117" t="s">
        <v>232</v>
      </c>
      <c r="G227" s="29" t="s">
        <v>197</v>
      </c>
      <c r="H227" s="135">
        <v>28891539</v>
      </c>
      <c r="I227" s="26">
        <f t="shared" ref="I227" si="404">IFERROR(H227/H231,"-")</f>
        <v>8.7758499408990595E-2</v>
      </c>
      <c r="J227" s="123">
        <v>710</v>
      </c>
      <c r="K227" s="26">
        <f t="shared" ref="K227" si="405">IFERROR(J227/J231,"-")</f>
        <v>0.6152512998266898</v>
      </c>
      <c r="L227" s="123">
        <f t="shared" si="359"/>
        <v>40692.308450704222</v>
      </c>
      <c r="M227" s="26">
        <f t="shared" ref="M227:M231" si="406">IFERROR(J227/$R$41,0)</f>
        <v>6.2593670104910515E-2</v>
      </c>
      <c r="P227" s="42"/>
      <c r="Q227" s="42"/>
      <c r="R227" s="42"/>
    </row>
    <row r="228" spans="2:18" ht="23.25" customHeight="1">
      <c r="B228" s="226"/>
      <c r="C228" s="286"/>
      <c r="D228" s="290"/>
      <c r="E228" s="114">
        <v>3</v>
      </c>
      <c r="F228" s="117" t="s">
        <v>230</v>
      </c>
      <c r="G228" s="30" t="s">
        <v>196</v>
      </c>
      <c r="H228" s="135">
        <v>51070023</v>
      </c>
      <c r="I228" s="26">
        <f t="shared" ref="I228" si="407">IFERROR(H228/H231,"-")</f>
        <v>0.15512598976685307</v>
      </c>
      <c r="J228" s="123">
        <v>565</v>
      </c>
      <c r="K228" s="26">
        <f t="shared" ref="K228" si="408">IFERROR(J228/J231,"-")</f>
        <v>0.4896013864818024</v>
      </c>
      <c r="L228" s="123">
        <f t="shared" si="359"/>
        <v>90389.421238938055</v>
      </c>
      <c r="M228" s="26">
        <f t="shared" si="406"/>
        <v>4.9810455787710484E-2</v>
      </c>
      <c r="P228" s="42"/>
      <c r="Q228" s="42"/>
      <c r="R228" s="42"/>
    </row>
    <row r="229" spans="2:18" ht="23.25" customHeight="1">
      <c r="B229" s="226"/>
      <c r="C229" s="286"/>
      <c r="D229" s="290"/>
      <c r="E229" s="114">
        <v>4</v>
      </c>
      <c r="F229" s="117" t="s">
        <v>233</v>
      </c>
      <c r="G229" s="30" t="s">
        <v>200</v>
      </c>
      <c r="H229" s="135">
        <v>23795280</v>
      </c>
      <c r="I229" s="26">
        <f t="shared" ref="I229" si="409">IFERROR(H229/H231,"-")</f>
        <v>7.2278533373274639E-2</v>
      </c>
      <c r="J229" s="123">
        <v>487</v>
      </c>
      <c r="K229" s="26">
        <f t="shared" ref="K229" si="410">IFERROR(J229/J231,"-")</f>
        <v>0.42201039861351819</v>
      </c>
      <c r="L229" s="123">
        <f t="shared" si="359"/>
        <v>48860.944558521558</v>
      </c>
      <c r="M229" s="26">
        <f t="shared" si="406"/>
        <v>4.2933968086044258E-2</v>
      </c>
      <c r="P229" s="42"/>
      <c r="Q229" s="42"/>
      <c r="R229" s="42"/>
    </row>
    <row r="230" spans="2:18" ht="23.25" customHeight="1">
      <c r="B230" s="226"/>
      <c r="C230" s="286"/>
      <c r="D230" s="290"/>
      <c r="E230" s="115">
        <v>5</v>
      </c>
      <c r="F230" s="118" t="s">
        <v>249</v>
      </c>
      <c r="G230" s="31" t="s">
        <v>208</v>
      </c>
      <c r="H230" s="136">
        <v>10931515</v>
      </c>
      <c r="I230" s="41">
        <f t="shared" ref="I230" si="411">IFERROR(H230/H231,"-")</f>
        <v>3.320464696141219E-2</v>
      </c>
      <c r="J230" s="124">
        <v>480</v>
      </c>
      <c r="K230" s="41">
        <f t="shared" ref="K230" si="412">IFERROR(J230/J231,"-")</f>
        <v>0.41594454072790293</v>
      </c>
      <c r="L230" s="124">
        <f t="shared" si="359"/>
        <v>22773.989583333332</v>
      </c>
      <c r="M230" s="41">
        <f t="shared" si="406"/>
        <v>4.231684739486908E-2</v>
      </c>
      <c r="P230" s="42"/>
      <c r="Q230" s="42"/>
      <c r="R230" s="42"/>
    </row>
    <row r="231" spans="2:18" ht="23.25" customHeight="1">
      <c r="B231" s="227"/>
      <c r="C231" s="287"/>
      <c r="D231" s="291"/>
      <c r="E231" s="142" t="s">
        <v>107</v>
      </c>
      <c r="F231" s="32"/>
      <c r="G231" s="33"/>
      <c r="H231" s="137">
        <v>329216420</v>
      </c>
      <c r="I231" s="27" t="s">
        <v>302</v>
      </c>
      <c r="J231" s="164">
        <v>1154</v>
      </c>
      <c r="K231" s="27" t="s">
        <v>105</v>
      </c>
      <c r="L231" s="125">
        <f t="shared" si="359"/>
        <v>285282.85961871751</v>
      </c>
      <c r="M231" s="27">
        <f t="shared" si="406"/>
        <v>0.10173675394516442</v>
      </c>
      <c r="P231" s="42"/>
      <c r="Q231" s="42"/>
      <c r="R231" s="42"/>
    </row>
    <row r="232" spans="2:18" ht="23.25" customHeight="1">
      <c r="B232" s="251">
        <v>39</v>
      </c>
      <c r="C232" s="285" t="s">
        <v>8</v>
      </c>
      <c r="D232" s="289">
        <f>VLOOKUP(C232,'市区町村別_在宅(医科)'!$C$7:$BO$80,65,0)</f>
        <v>63463</v>
      </c>
      <c r="E232" s="113">
        <v>1</v>
      </c>
      <c r="F232" s="116" t="s">
        <v>231</v>
      </c>
      <c r="G232" s="119" t="s">
        <v>195</v>
      </c>
      <c r="H232" s="204">
        <v>334053985</v>
      </c>
      <c r="I232" s="25">
        <f t="shared" ref="I232" si="413">IFERROR(H232/H237,"-")</f>
        <v>0.16400229489520191</v>
      </c>
      <c r="J232" s="122">
        <v>4746</v>
      </c>
      <c r="K232" s="25">
        <f t="shared" ref="K232" si="414">IFERROR(J232/J237,"-")</f>
        <v>0.69712103407755577</v>
      </c>
      <c r="L232" s="122">
        <f t="shared" si="359"/>
        <v>70386.427517909819</v>
      </c>
      <c r="M232" s="25">
        <f>IFERROR(J232/$R$42,0)</f>
        <v>7.4783732253439011E-2</v>
      </c>
      <c r="P232" s="42"/>
      <c r="Q232" s="42"/>
      <c r="R232" s="42"/>
    </row>
    <row r="233" spans="2:18" ht="23.25" customHeight="1">
      <c r="B233" s="226"/>
      <c r="C233" s="286"/>
      <c r="D233" s="290"/>
      <c r="E233" s="114">
        <v>2</v>
      </c>
      <c r="F233" s="117" t="s">
        <v>232</v>
      </c>
      <c r="G233" s="29" t="s">
        <v>197</v>
      </c>
      <c r="H233" s="135">
        <v>171460873</v>
      </c>
      <c r="I233" s="26">
        <f t="shared" ref="I233" si="415">IFERROR(H233/H237,"-")</f>
        <v>8.4177941049662253E-2</v>
      </c>
      <c r="J233" s="123">
        <v>4003</v>
      </c>
      <c r="K233" s="26">
        <f t="shared" ref="K233" si="416">IFERROR(J233/J237,"-")</f>
        <v>0.58798472385428913</v>
      </c>
      <c r="L233" s="123">
        <f t="shared" si="359"/>
        <v>42833.093429927554</v>
      </c>
      <c r="M233" s="26">
        <f t="shared" ref="M233:M237" si="417">IFERROR(J233/$R$42,0)</f>
        <v>6.3076123095346895E-2</v>
      </c>
      <c r="P233" s="42"/>
      <c r="Q233" s="42"/>
      <c r="R233" s="42"/>
    </row>
    <row r="234" spans="2:18" ht="23.25" customHeight="1">
      <c r="B234" s="226"/>
      <c r="C234" s="286"/>
      <c r="D234" s="290"/>
      <c r="E234" s="114">
        <v>3</v>
      </c>
      <c r="F234" s="117" t="s">
        <v>230</v>
      </c>
      <c r="G234" s="30" t="s">
        <v>196</v>
      </c>
      <c r="H234" s="135">
        <v>344574437</v>
      </c>
      <c r="I234" s="26">
        <f t="shared" ref="I234" si="418">IFERROR(H234/H237,"-")</f>
        <v>0.16916726327998202</v>
      </c>
      <c r="J234" s="123">
        <v>3310</v>
      </c>
      <c r="K234" s="26">
        <f t="shared" ref="K234" si="419">IFERROR(J234/J237,"-")</f>
        <v>0.48619271445358403</v>
      </c>
      <c r="L234" s="123">
        <f t="shared" si="359"/>
        <v>104101.03836858006</v>
      </c>
      <c r="M234" s="26">
        <f t="shared" si="417"/>
        <v>5.215637458046421E-2</v>
      </c>
      <c r="P234" s="42"/>
      <c r="Q234" s="42"/>
      <c r="R234" s="42"/>
    </row>
    <row r="235" spans="2:18" ht="23.25" customHeight="1">
      <c r="B235" s="226"/>
      <c r="C235" s="286"/>
      <c r="D235" s="290"/>
      <c r="E235" s="114">
        <v>4</v>
      </c>
      <c r="F235" s="117" t="s">
        <v>233</v>
      </c>
      <c r="G235" s="30" t="s">
        <v>200</v>
      </c>
      <c r="H235" s="135">
        <v>167897608</v>
      </c>
      <c r="I235" s="26">
        <f t="shared" ref="I235" si="420">IFERROR(H235/H237,"-")</f>
        <v>8.2428572194446381E-2</v>
      </c>
      <c r="J235" s="123">
        <v>2847</v>
      </c>
      <c r="K235" s="26">
        <f t="shared" ref="K235" si="421">IFERROR(J235/J237,"-")</f>
        <v>0.41818448883666276</v>
      </c>
      <c r="L235" s="123">
        <f t="shared" si="359"/>
        <v>58973.518791710572</v>
      </c>
      <c r="M235" s="26">
        <f t="shared" si="417"/>
        <v>4.4860785024344894E-2</v>
      </c>
      <c r="P235" s="42"/>
      <c r="Q235" s="42"/>
      <c r="R235" s="42"/>
    </row>
    <row r="236" spans="2:18" ht="36.75" customHeight="1">
      <c r="B236" s="226"/>
      <c r="C236" s="286"/>
      <c r="D236" s="290"/>
      <c r="E236" s="115">
        <v>5</v>
      </c>
      <c r="F236" s="118" t="s">
        <v>235</v>
      </c>
      <c r="G236" s="31" t="s">
        <v>204</v>
      </c>
      <c r="H236" s="136">
        <v>111664579</v>
      </c>
      <c r="I236" s="41">
        <f t="shared" ref="I236" si="422">IFERROR(H236/H237,"-")</f>
        <v>5.4821220631469395E-2</v>
      </c>
      <c r="J236" s="124">
        <v>2780</v>
      </c>
      <c r="K236" s="41">
        <f t="shared" ref="K236" si="423">IFERROR(J236/J237,"-")</f>
        <v>0.4083431257344301</v>
      </c>
      <c r="L236" s="124">
        <f t="shared" si="359"/>
        <v>40167.114748201442</v>
      </c>
      <c r="M236" s="41">
        <f t="shared" si="417"/>
        <v>4.3805051762444258E-2</v>
      </c>
      <c r="P236" s="42"/>
      <c r="Q236" s="42"/>
      <c r="R236" s="42"/>
    </row>
    <row r="237" spans="2:18" ht="23.25" customHeight="1">
      <c r="B237" s="227"/>
      <c r="C237" s="287"/>
      <c r="D237" s="291"/>
      <c r="E237" s="142" t="s">
        <v>107</v>
      </c>
      <c r="F237" s="32"/>
      <c r="G237" s="33"/>
      <c r="H237" s="137">
        <v>2036886040</v>
      </c>
      <c r="I237" s="27" t="s">
        <v>302</v>
      </c>
      <c r="J237" s="164">
        <v>6808</v>
      </c>
      <c r="K237" s="27" t="s">
        <v>105</v>
      </c>
      <c r="L237" s="125">
        <f t="shared" si="359"/>
        <v>299190.07638072857</v>
      </c>
      <c r="M237" s="27">
        <f t="shared" si="417"/>
        <v>0.10727510517939587</v>
      </c>
      <c r="P237" s="42"/>
      <c r="Q237" s="42"/>
      <c r="R237" s="42"/>
    </row>
    <row r="238" spans="2:18" ht="23.25" customHeight="1">
      <c r="B238" s="251">
        <v>40</v>
      </c>
      <c r="C238" s="285" t="s">
        <v>41</v>
      </c>
      <c r="D238" s="289">
        <f>VLOOKUP(C238,'市区町村別_在宅(医科)'!$C$7:$BO$80,65,0)</f>
        <v>13721</v>
      </c>
      <c r="E238" s="113">
        <v>1</v>
      </c>
      <c r="F238" s="116" t="s">
        <v>231</v>
      </c>
      <c r="G238" s="119" t="s">
        <v>195</v>
      </c>
      <c r="H238" s="204">
        <v>48346424</v>
      </c>
      <c r="I238" s="25">
        <f t="shared" ref="I238" si="424">IFERROR(H238/H243,"-")</f>
        <v>0.13207012685761768</v>
      </c>
      <c r="J238" s="122">
        <v>916</v>
      </c>
      <c r="K238" s="25">
        <f t="shared" ref="K238" si="425">IFERROR(J238/J243,"-")</f>
        <v>0.67701404286770139</v>
      </c>
      <c r="L238" s="122">
        <f t="shared" si="359"/>
        <v>52779.938864628821</v>
      </c>
      <c r="M238" s="25">
        <f>IFERROR(J238/$R$43,0)</f>
        <v>6.6758982581444498E-2</v>
      </c>
      <c r="P238" s="42"/>
      <c r="Q238" s="42"/>
      <c r="R238" s="42"/>
    </row>
    <row r="239" spans="2:18" ht="23.25" customHeight="1">
      <c r="B239" s="226"/>
      <c r="C239" s="286"/>
      <c r="D239" s="290"/>
      <c r="E239" s="114">
        <v>2</v>
      </c>
      <c r="F239" s="117" t="s">
        <v>232</v>
      </c>
      <c r="G239" s="29" t="s">
        <v>197</v>
      </c>
      <c r="H239" s="135">
        <v>40146377</v>
      </c>
      <c r="I239" s="26">
        <f t="shared" ref="I239" si="426">IFERROR(H239/H243,"-")</f>
        <v>0.10966968525456494</v>
      </c>
      <c r="J239" s="123">
        <v>842</v>
      </c>
      <c r="K239" s="26">
        <f t="shared" ref="K239" si="427">IFERROR(J239/J243,"-")</f>
        <v>0.62232076866223207</v>
      </c>
      <c r="L239" s="123">
        <f t="shared" si="359"/>
        <v>47679.782660332545</v>
      </c>
      <c r="M239" s="26">
        <f t="shared" ref="M239:M243" si="428">IFERROR(J239/$R$43,0)</f>
        <v>6.1365789665476275E-2</v>
      </c>
      <c r="P239" s="42"/>
      <c r="Q239" s="42"/>
      <c r="R239" s="42"/>
    </row>
    <row r="240" spans="2:18" ht="23.25" customHeight="1">
      <c r="B240" s="226"/>
      <c r="C240" s="286"/>
      <c r="D240" s="290"/>
      <c r="E240" s="114">
        <v>3</v>
      </c>
      <c r="F240" s="117" t="s">
        <v>230</v>
      </c>
      <c r="G240" s="30" t="s">
        <v>196</v>
      </c>
      <c r="H240" s="135">
        <v>54254295</v>
      </c>
      <c r="I240" s="26">
        <f t="shared" ref="I240" si="429">IFERROR(H240/H243,"-")</f>
        <v>0.14820892695643037</v>
      </c>
      <c r="J240" s="123">
        <v>635</v>
      </c>
      <c r="K240" s="26">
        <f t="shared" ref="K240" si="430">IFERROR(J240/J243,"-")</f>
        <v>0.46932742054693272</v>
      </c>
      <c r="L240" s="123">
        <f t="shared" si="359"/>
        <v>85439.834645669296</v>
      </c>
      <c r="M240" s="26">
        <f t="shared" si="428"/>
        <v>4.6279425697835434E-2</v>
      </c>
      <c r="P240" s="42"/>
      <c r="Q240" s="42"/>
      <c r="R240" s="42"/>
    </row>
    <row r="241" spans="2:18" ht="23.25" customHeight="1">
      <c r="B241" s="226"/>
      <c r="C241" s="286"/>
      <c r="D241" s="290"/>
      <c r="E241" s="114">
        <v>4</v>
      </c>
      <c r="F241" s="117" t="s">
        <v>233</v>
      </c>
      <c r="G241" s="30" t="s">
        <v>200</v>
      </c>
      <c r="H241" s="135">
        <v>32315671</v>
      </c>
      <c r="I241" s="26">
        <f t="shared" ref="I241" si="431">IFERROR(H241/H243,"-")</f>
        <v>8.8278189271227936E-2</v>
      </c>
      <c r="J241" s="123">
        <v>554</v>
      </c>
      <c r="K241" s="26">
        <f t="shared" ref="K241" si="432">IFERROR(J241/J243,"-")</f>
        <v>0.40946045824094607</v>
      </c>
      <c r="L241" s="123">
        <f t="shared" si="359"/>
        <v>58331.536101083031</v>
      </c>
      <c r="M241" s="26">
        <f t="shared" si="428"/>
        <v>4.0376065884410756E-2</v>
      </c>
      <c r="P241" s="42"/>
      <c r="Q241" s="42"/>
      <c r="R241" s="42"/>
    </row>
    <row r="242" spans="2:18" ht="36.75" customHeight="1">
      <c r="B242" s="226"/>
      <c r="C242" s="286"/>
      <c r="D242" s="290"/>
      <c r="E242" s="115">
        <v>5</v>
      </c>
      <c r="F242" s="118" t="s">
        <v>235</v>
      </c>
      <c r="G242" s="31" t="s">
        <v>204</v>
      </c>
      <c r="H242" s="136">
        <v>17819322</v>
      </c>
      <c r="I242" s="41">
        <f t="shared" ref="I242" si="433">IFERROR(H242/H243,"-")</f>
        <v>4.8677852927793329E-2</v>
      </c>
      <c r="J242" s="124">
        <v>519</v>
      </c>
      <c r="K242" s="41">
        <f t="shared" ref="K242" si="434">IFERROR(J242/J243,"-")</f>
        <v>0.38359201773835921</v>
      </c>
      <c r="L242" s="124">
        <f t="shared" si="359"/>
        <v>34333.953757225434</v>
      </c>
      <c r="M242" s="41">
        <f t="shared" si="428"/>
        <v>3.7825231397128491E-2</v>
      </c>
      <c r="P242" s="42"/>
      <c r="Q242" s="42"/>
      <c r="R242" s="42"/>
    </row>
    <row r="243" spans="2:18" ht="23.25" customHeight="1">
      <c r="B243" s="227"/>
      <c r="C243" s="287"/>
      <c r="D243" s="291"/>
      <c r="E243" s="142" t="s">
        <v>107</v>
      </c>
      <c r="F243" s="32"/>
      <c r="G243" s="33"/>
      <c r="H243" s="137">
        <v>366066310</v>
      </c>
      <c r="I243" s="27" t="s">
        <v>302</v>
      </c>
      <c r="J243" s="164">
        <v>1353</v>
      </c>
      <c r="K243" s="27" t="s">
        <v>105</v>
      </c>
      <c r="L243" s="125">
        <f t="shared" si="359"/>
        <v>270558.98743532889</v>
      </c>
      <c r="M243" s="27">
        <f t="shared" si="428"/>
        <v>9.8607973179797387E-2</v>
      </c>
      <c r="P243" s="42"/>
      <c r="Q243" s="42"/>
      <c r="R243" s="42"/>
    </row>
    <row r="244" spans="2:18" ht="23.25" customHeight="1">
      <c r="B244" s="251">
        <v>41</v>
      </c>
      <c r="C244" s="285" t="s">
        <v>12</v>
      </c>
      <c r="D244" s="289">
        <f>VLOOKUP(C244,'市区町村別_在宅(医科)'!$C$7:$BO$80,65,0)</f>
        <v>25327</v>
      </c>
      <c r="E244" s="113">
        <v>1</v>
      </c>
      <c r="F244" s="116" t="s">
        <v>231</v>
      </c>
      <c r="G244" s="119" t="s">
        <v>195</v>
      </c>
      <c r="H244" s="204">
        <v>136141012</v>
      </c>
      <c r="I244" s="25">
        <f t="shared" ref="I244" si="435">IFERROR(H244/H249,"-")</f>
        <v>0.14780649635230414</v>
      </c>
      <c r="J244" s="122">
        <v>2221</v>
      </c>
      <c r="K244" s="25">
        <f t="shared" ref="K244" si="436">IFERROR(J244/J249,"-")</f>
        <v>0.70284810126582276</v>
      </c>
      <c r="L244" s="122">
        <f t="shared" si="359"/>
        <v>61297.168842863575</v>
      </c>
      <c r="M244" s="25">
        <f>IFERROR(J244/$R$44,0)</f>
        <v>8.7692975875547835E-2</v>
      </c>
      <c r="P244" s="42"/>
      <c r="Q244" s="42"/>
      <c r="R244" s="42"/>
    </row>
    <row r="245" spans="2:18" ht="23.25" customHeight="1">
      <c r="B245" s="226"/>
      <c r="C245" s="286"/>
      <c r="D245" s="290"/>
      <c r="E245" s="114">
        <v>2</v>
      </c>
      <c r="F245" s="117" t="s">
        <v>232</v>
      </c>
      <c r="G245" s="29" t="s">
        <v>197</v>
      </c>
      <c r="H245" s="135">
        <v>87737179</v>
      </c>
      <c r="I245" s="26">
        <f t="shared" ref="I245" si="437">IFERROR(H245/H249,"-")</f>
        <v>9.5255094973327764E-2</v>
      </c>
      <c r="J245" s="123">
        <v>1956</v>
      </c>
      <c r="K245" s="26">
        <f t="shared" ref="K245" si="438">IFERROR(J245/J249,"-")</f>
        <v>0.61898734177215187</v>
      </c>
      <c r="L245" s="123">
        <f t="shared" si="359"/>
        <v>44855.408486707565</v>
      </c>
      <c r="M245" s="26">
        <f t="shared" ref="M245:M249" si="439">IFERROR(J245/$R$44,0)</f>
        <v>7.7229833774233037E-2</v>
      </c>
      <c r="P245" s="42"/>
      <c r="Q245" s="42"/>
      <c r="R245" s="42"/>
    </row>
    <row r="246" spans="2:18" ht="23.25" customHeight="1">
      <c r="B246" s="226"/>
      <c r="C246" s="286"/>
      <c r="D246" s="290"/>
      <c r="E246" s="114">
        <v>3</v>
      </c>
      <c r="F246" s="117" t="s">
        <v>230</v>
      </c>
      <c r="G246" s="30" t="s">
        <v>196</v>
      </c>
      <c r="H246" s="135">
        <v>144506671</v>
      </c>
      <c r="I246" s="26">
        <f t="shared" ref="I246" si="440">IFERROR(H246/H249,"-")</f>
        <v>0.15688898169821974</v>
      </c>
      <c r="J246" s="123">
        <v>1634</v>
      </c>
      <c r="K246" s="26">
        <f t="shared" ref="K246" si="441">IFERROR(J246/J249,"-")</f>
        <v>0.51708860759493669</v>
      </c>
      <c r="L246" s="123">
        <f t="shared" si="359"/>
        <v>88437.375152998779</v>
      </c>
      <c r="M246" s="26">
        <f t="shared" si="439"/>
        <v>6.4516129032258063E-2</v>
      </c>
      <c r="P246" s="42"/>
      <c r="Q246" s="42"/>
      <c r="R246" s="42"/>
    </row>
    <row r="247" spans="2:18" ht="23.25" customHeight="1">
      <c r="B247" s="226"/>
      <c r="C247" s="286"/>
      <c r="D247" s="290"/>
      <c r="E247" s="114">
        <v>4</v>
      </c>
      <c r="F247" s="117" t="s">
        <v>233</v>
      </c>
      <c r="G247" s="30" t="s">
        <v>200</v>
      </c>
      <c r="H247" s="135">
        <v>68346486</v>
      </c>
      <c r="I247" s="26">
        <f t="shared" ref="I247" si="442">IFERROR(H247/H249,"-")</f>
        <v>7.420287601249656E-2</v>
      </c>
      <c r="J247" s="123">
        <v>1403</v>
      </c>
      <c r="K247" s="26">
        <f t="shared" ref="K247" si="443">IFERROR(J247/J249,"-")</f>
        <v>0.44398734177215188</v>
      </c>
      <c r="L247" s="123">
        <f t="shared" si="359"/>
        <v>48714.530292230935</v>
      </c>
      <c r="M247" s="26">
        <f t="shared" si="439"/>
        <v>5.5395427804319504E-2</v>
      </c>
      <c r="P247" s="42"/>
      <c r="Q247" s="42"/>
      <c r="R247" s="42"/>
    </row>
    <row r="248" spans="2:18" ht="36.75" customHeight="1">
      <c r="B248" s="226"/>
      <c r="C248" s="286"/>
      <c r="D248" s="290"/>
      <c r="E248" s="115">
        <v>5</v>
      </c>
      <c r="F248" s="118" t="s">
        <v>235</v>
      </c>
      <c r="G248" s="31" t="s">
        <v>204</v>
      </c>
      <c r="H248" s="136">
        <v>43475114</v>
      </c>
      <c r="I248" s="41">
        <f t="shared" ref="I248" si="444">IFERROR(H248/H249,"-")</f>
        <v>4.7200356339770759E-2</v>
      </c>
      <c r="J248" s="124">
        <v>1357</v>
      </c>
      <c r="K248" s="41">
        <f t="shared" ref="K248" si="445">IFERROR(J248/J249,"-")</f>
        <v>0.42943037974683546</v>
      </c>
      <c r="L248" s="124">
        <f t="shared" si="359"/>
        <v>32037.666912306559</v>
      </c>
      <c r="M248" s="41">
        <f t="shared" si="439"/>
        <v>5.3579184269751647E-2</v>
      </c>
      <c r="P248" s="42"/>
      <c r="Q248" s="42"/>
      <c r="R248" s="42"/>
    </row>
    <row r="249" spans="2:18" ht="23.25" customHeight="1">
      <c r="B249" s="227"/>
      <c r="C249" s="287"/>
      <c r="D249" s="291"/>
      <c r="E249" s="142" t="s">
        <v>107</v>
      </c>
      <c r="F249" s="32"/>
      <c r="G249" s="33"/>
      <c r="H249" s="137">
        <v>921075970</v>
      </c>
      <c r="I249" s="27" t="s">
        <v>302</v>
      </c>
      <c r="J249" s="164">
        <v>3160</v>
      </c>
      <c r="K249" s="27" t="s">
        <v>105</v>
      </c>
      <c r="L249" s="125">
        <f t="shared" si="359"/>
        <v>291479.73734177212</v>
      </c>
      <c r="M249" s="27">
        <f t="shared" si="439"/>
        <v>0.1247680341137916</v>
      </c>
      <c r="P249" s="42"/>
      <c r="Q249" s="42"/>
      <c r="R249" s="42"/>
    </row>
    <row r="250" spans="2:18" ht="23.25" customHeight="1">
      <c r="B250" s="251">
        <v>42</v>
      </c>
      <c r="C250" s="285" t="s">
        <v>13</v>
      </c>
      <c r="D250" s="289">
        <f>VLOOKUP(C250,'市区町村別_在宅(医科)'!$C$7:$BO$80,65,0)</f>
        <v>66900</v>
      </c>
      <c r="E250" s="113">
        <v>1</v>
      </c>
      <c r="F250" s="116" t="s">
        <v>231</v>
      </c>
      <c r="G250" s="119" t="s">
        <v>195</v>
      </c>
      <c r="H250" s="204">
        <v>342820109</v>
      </c>
      <c r="I250" s="25">
        <f t="shared" ref="I250" si="446">IFERROR(H250/H255,"-")</f>
        <v>0.18206544562938659</v>
      </c>
      <c r="J250" s="122">
        <v>5195</v>
      </c>
      <c r="K250" s="25">
        <f t="shared" ref="K250" si="447">IFERROR(J250/J255,"-")</f>
        <v>0.72373920312064643</v>
      </c>
      <c r="L250" s="122">
        <f t="shared" si="359"/>
        <v>65990.396342637148</v>
      </c>
      <c r="M250" s="25">
        <f>IFERROR(J250/$R$45,0)</f>
        <v>7.7653213751868455E-2</v>
      </c>
      <c r="P250" s="42"/>
      <c r="Q250" s="42"/>
      <c r="R250" s="42"/>
    </row>
    <row r="251" spans="2:18" ht="23.25" customHeight="1">
      <c r="B251" s="226"/>
      <c r="C251" s="286"/>
      <c r="D251" s="290"/>
      <c r="E251" s="114">
        <v>2</v>
      </c>
      <c r="F251" s="117" t="s">
        <v>232</v>
      </c>
      <c r="G251" s="29" t="s">
        <v>197</v>
      </c>
      <c r="H251" s="135">
        <v>167822839</v>
      </c>
      <c r="I251" s="26">
        <f t="shared" ref="I251" si="448">IFERROR(H251/H255,"-")</f>
        <v>8.9127618734068478E-2</v>
      </c>
      <c r="J251" s="123">
        <v>4191</v>
      </c>
      <c r="K251" s="26">
        <f t="shared" ref="K251" si="449">IFERROR(J251/J255,"-")</f>
        <v>0.58386737252716636</v>
      </c>
      <c r="L251" s="123">
        <f t="shared" si="359"/>
        <v>40043.626580768316</v>
      </c>
      <c r="M251" s="26">
        <f t="shared" ref="M251:M255" si="450">IFERROR(J251/$R$45,0)</f>
        <v>6.26457399103139E-2</v>
      </c>
      <c r="P251" s="42"/>
      <c r="Q251" s="42"/>
      <c r="R251" s="42"/>
    </row>
    <row r="252" spans="2:18" ht="23.25" customHeight="1">
      <c r="B252" s="226"/>
      <c r="C252" s="286"/>
      <c r="D252" s="290"/>
      <c r="E252" s="114">
        <v>3</v>
      </c>
      <c r="F252" s="117" t="s">
        <v>230</v>
      </c>
      <c r="G252" s="30" t="s">
        <v>196</v>
      </c>
      <c r="H252" s="135">
        <v>307669822</v>
      </c>
      <c r="I252" s="26">
        <f t="shared" ref="I252" si="451">IFERROR(H252/H255,"-")</f>
        <v>0.16339777562215305</v>
      </c>
      <c r="J252" s="123">
        <v>3567</v>
      </c>
      <c r="K252" s="26">
        <f t="shared" ref="K252" si="452">IFERROR(J252/J255,"-")</f>
        <v>0.4969350794093062</v>
      </c>
      <c r="L252" s="123">
        <f t="shared" si="359"/>
        <v>86254.50574712643</v>
      </c>
      <c r="M252" s="26">
        <f t="shared" si="450"/>
        <v>5.3318385650224218E-2</v>
      </c>
      <c r="P252" s="42"/>
      <c r="Q252" s="42"/>
      <c r="R252" s="42"/>
    </row>
    <row r="253" spans="2:18" ht="36.75" customHeight="1">
      <c r="B253" s="226"/>
      <c r="C253" s="286"/>
      <c r="D253" s="290"/>
      <c r="E253" s="114">
        <v>4</v>
      </c>
      <c r="F253" s="117" t="s">
        <v>235</v>
      </c>
      <c r="G253" s="30" t="s">
        <v>204</v>
      </c>
      <c r="H253" s="135">
        <v>100242021</v>
      </c>
      <c r="I253" s="26">
        <f t="shared" ref="I253" si="453">IFERROR(H253/H255,"-")</f>
        <v>5.3236691037150709E-2</v>
      </c>
      <c r="J253" s="123">
        <v>2879</v>
      </c>
      <c r="K253" s="26">
        <f t="shared" ref="K253" si="454">IFERROR(J253/J255,"-")</f>
        <v>0.40108665366397322</v>
      </c>
      <c r="L253" s="123">
        <f t="shared" si="359"/>
        <v>34818.346995484542</v>
      </c>
      <c r="M253" s="26">
        <f t="shared" si="450"/>
        <v>4.3034379671150973E-2</v>
      </c>
      <c r="P253" s="42"/>
      <c r="Q253" s="42"/>
      <c r="R253" s="42"/>
    </row>
    <row r="254" spans="2:18" ht="23.25" customHeight="1">
      <c r="B254" s="226"/>
      <c r="C254" s="286"/>
      <c r="D254" s="290"/>
      <c r="E254" s="115">
        <v>5</v>
      </c>
      <c r="F254" s="118" t="s">
        <v>233</v>
      </c>
      <c r="G254" s="31" t="s">
        <v>200</v>
      </c>
      <c r="H254" s="136">
        <v>126821963</v>
      </c>
      <c r="I254" s="41">
        <f t="shared" ref="I254" si="455">IFERROR(H254/H255,"-")</f>
        <v>6.7352808668492012E-2</v>
      </c>
      <c r="J254" s="124">
        <v>2805</v>
      </c>
      <c r="K254" s="41">
        <f t="shared" ref="K254" si="456">IFERROR(J254/J255,"-")</f>
        <v>0.3907773753134578</v>
      </c>
      <c r="L254" s="124">
        <f t="shared" si="359"/>
        <v>45212.821033868095</v>
      </c>
      <c r="M254" s="41">
        <f t="shared" si="450"/>
        <v>4.1928251121076232E-2</v>
      </c>
      <c r="P254" s="42"/>
      <c r="Q254" s="42"/>
      <c r="R254" s="42"/>
    </row>
    <row r="255" spans="2:18" ht="23.25" customHeight="1">
      <c r="B255" s="227"/>
      <c r="C255" s="287"/>
      <c r="D255" s="291"/>
      <c r="E255" s="142" t="s">
        <v>107</v>
      </c>
      <c r="F255" s="32"/>
      <c r="G255" s="33"/>
      <c r="H255" s="137">
        <v>1882949880</v>
      </c>
      <c r="I255" s="27" t="s">
        <v>302</v>
      </c>
      <c r="J255" s="164">
        <v>7178</v>
      </c>
      <c r="K255" s="27" t="s">
        <v>105</v>
      </c>
      <c r="L255" s="125">
        <f t="shared" si="359"/>
        <v>262322.35720256338</v>
      </c>
      <c r="M255" s="27">
        <f t="shared" si="450"/>
        <v>0.10729446935724962</v>
      </c>
      <c r="P255" s="42"/>
      <c r="Q255" s="42"/>
      <c r="R255" s="42"/>
    </row>
    <row r="256" spans="2:18" ht="23.25" customHeight="1">
      <c r="B256" s="251">
        <v>43</v>
      </c>
      <c r="C256" s="285" t="s">
        <v>9</v>
      </c>
      <c r="D256" s="289">
        <f>VLOOKUP(C256,'市区町村別_在宅(医科)'!$C$7:$BO$80,65,0)</f>
        <v>41176</v>
      </c>
      <c r="E256" s="113">
        <v>1</v>
      </c>
      <c r="F256" s="116" t="s">
        <v>231</v>
      </c>
      <c r="G256" s="119" t="s">
        <v>195</v>
      </c>
      <c r="H256" s="204">
        <v>217224166</v>
      </c>
      <c r="I256" s="25">
        <f t="shared" ref="I256" si="457">IFERROR(H256/H261,"-")</f>
        <v>0.16109424485940155</v>
      </c>
      <c r="J256" s="122">
        <v>3438</v>
      </c>
      <c r="K256" s="25">
        <f t="shared" ref="K256" si="458">IFERROR(J256/J261,"-")</f>
        <v>0.69693898236367324</v>
      </c>
      <c r="L256" s="122">
        <f t="shared" si="359"/>
        <v>63183.294357184408</v>
      </c>
      <c r="M256" s="25">
        <f>IFERROR(J256/$R$46,0)</f>
        <v>8.3495239945599375E-2</v>
      </c>
      <c r="P256" s="42"/>
      <c r="Q256" s="42"/>
      <c r="R256" s="42"/>
    </row>
    <row r="257" spans="2:18" ht="23.25" customHeight="1">
      <c r="B257" s="226"/>
      <c r="C257" s="286"/>
      <c r="D257" s="290"/>
      <c r="E257" s="114">
        <v>2</v>
      </c>
      <c r="F257" s="117" t="s">
        <v>232</v>
      </c>
      <c r="G257" s="29" t="s">
        <v>197</v>
      </c>
      <c r="H257" s="135">
        <v>121063027</v>
      </c>
      <c r="I257" s="26">
        <f t="shared" ref="I257" si="459">IFERROR(H257/H261,"-")</f>
        <v>8.9780788547064047E-2</v>
      </c>
      <c r="J257" s="123">
        <v>2886</v>
      </c>
      <c r="K257" s="26">
        <f t="shared" ref="K257" si="460">IFERROR(J257/J261,"-")</f>
        <v>0.58503952969795259</v>
      </c>
      <c r="L257" s="123">
        <f t="shared" si="359"/>
        <v>41948.380803880806</v>
      </c>
      <c r="M257" s="26">
        <f t="shared" ref="M257:M261" si="461">IFERROR(J257/$R$46,0)</f>
        <v>7.0089372449970863E-2</v>
      </c>
      <c r="P257" s="42"/>
      <c r="Q257" s="42"/>
      <c r="R257" s="42"/>
    </row>
    <row r="258" spans="2:18" ht="23.25" customHeight="1">
      <c r="B258" s="226"/>
      <c r="C258" s="286"/>
      <c r="D258" s="290"/>
      <c r="E258" s="114">
        <v>3</v>
      </c>
      <c r="F258" s="117" t="s">
        <v>230</v>
      </c>
      <c r="G258" s="30" t="s">
        <v>196</v>
      </c>
      <c r="H258" s="135">
        <v>229759504</v>
      </c>
      <c r="I258" s="26">
        <f t="shared" ref="I258" si="462">IFERROR(H258/H261,"-")</f>
        <v>0.17039049787927668</v>
      </c>
      <c r="J258" s="123">
        <v>2511</v>
      </c>
      <c r="K258" s="26">
        <f t="shared" ref="K258" si="463">IFERROR(J258/J261,"-")</f>
        <v>0.50902087978917498</v>
      </c>
      <c r="L258" s="123">
        <f t="shared" si="359"/>
        <v>91501.196336121066</v>
      </c>
      <c r="M258" s="26">
        <f t="shared" si="461"/>
        <v>6.0982125510005827E-2</v>
      </c>
      <c r="P258" s="42"/>
      <c r="Q258" s="42"/>
      <c r="R258" s="42"/>
    </row>
    <row r="259" spans="2:18" ht="23.25" customHeight="1">
      <c r="B259" s="226"/>
      <c r="C259" s="286"/>
      <c r="D259" s="290"/>
      <c r="E259" s="114">
        <v>4</v>
      </c>
      <c r="F259" s="117" t="s">
        <v>233</v>
      </c>
      <c r="G259" s="30" t="s">
        <v>200</v>
      </c>
      <c r="H259" s="135">
        <v>104530682</v>
      </c>
      <c r="I259" s="26">
        <f t="shared" ref="I259" si="464">IFERROR(H259/H261,"-")</f>
        <v>7.7520340353974412E-2</v>
      </c>
      <c r="J259" s="123">
        <v>2010</v>
      </c>
      <c r="K259" s="26">
        <f t="shared" ref="K259" si="465">IFERROR(J259/J261,"-")</f>
        <v>0.40745996351104802</v>
      </c>
      <c r="L259" s="123">
        <f t="shared" si="359"/>
        <v>52005.3144278607</v>
      </c>
      <c r="M259" s="26">
        <f t="shared" si="461"/>
        <v>4.8814843598212553E-2</v>
      </c>
      <c r="P259" s="42"/>
      <c r="Q259" s="42"/>
      <c r="R259" s="42"/>
    </row>
    <row r="260" spans="2:18" ht="36.75" customHeight="1">
      <c r="B260" s="226"/>
      <c r="C260" s="286"/>
      <c r="D260" s="290"/>
      <c r="E260" s="115">
        <v>5</v>
      </c>
      <c r="F260" s="118" t="s">
        <v>235</v>
      </c>
      <c r="G260" s="31" t="s">
        <v>204</v>
      </c>
      <c r="H260" s="136">
        <v>77776763</v>
      </c>
      <c r="I260" s="41">
        <f t="shared" ref="I260" si="466">IFERROR(H260/H261,"-")</f>
        <v>5.7679535080335589E-2</v>
      </c>
      <c r="J260" s="124">
        <v>2001</v>
      </c>
      <c r="K260" s="41">
        <f t="shared" ref="K260" si="467">IFERROR(J260/J261,"-")</f>
        <v>0.40563551591323738</v>
      </c>
      <c r="L260" s="124">
        <f t="shared" si="359"/>
        <v>38868.947026486756</v>
      </c>
      <c r="M260" s="41">
        <f t="shared" si="461"/>
        <v>4.859626967165339E-2</v>
      </c>
      <c r="P260" s="42"/>
      <c r="Q260" s="42"/>
      <c r="R260" s="42"/>
    </row>
    <row r="261" spans="2:18" ht="23.25" customHeight="1">
      <c r="B261" s="227"/>
      <c r="C261" s="287"/>
      <c r="D261" s="291"/>
      <c r="E261" s="142" t="s">
        <v>107</v>
      </c>
      <c r="F261" s="32"/>
      <c r="G261" s="33"/>
      <c r="H261" s="137">
        <v>1348429090</v>
      </c>
      <c r="I261" s="27" t="s">
        <v>302</v>
      </c>
      <c r="J261" s="164">
        <v>4933</v>
      </c>
      <c r="K261" s="27" t="s">
        <v>105</v>
      </c>
      <c r="L261" s="125">
        <f t="shared" si="359"/>
        <v>273348.69045205758</v>
      </c>
      <c r="M261" s="27">
        <f t="shared" si="461"/>
        <v>0.11980279774625996</v>
      </c>
      <c r="P261" s="42"/>
      <c r="Q261" s="42"/>
      <c r="R261" s="42"/>
    </row>
    <row r="262" spans="2:18" ht="23.25" customHeight="1">
      <c r="B262" s="251">
        <v>44</v>
      </c>
      <c r="C262" s="285" t="s">
        <v>19</v>
      </c>
      <c r="D262" s="289">
        <f>VLOOKUP(C262,'市区町村別_在宅(医科)'!$C$7:$BO$80,65,0)</f>
        <v>44796</v>
      </c>
      <c r="E262" s="113">
        <v>1</v>
      </c>
      <c r="F262" s="116" t="s">
        <v>231</v>
      </c>
      <c r="G262" s="119" t="s">
        <v>195</v>
      </c>
      <c r="H262" s="204">
        <v>281359202</v>
      </c>
      <c r="I262" s="25">
        <f t="shared" ref="I262" si="468">IFERROR(H262/H267,"-")</f>
        <v>0.13576099770217973</v>
      </c>
      <c r="J262" s="122">
        <v>3891</v>
      </c>
      <c r="K262" s="25">
        <f t="shared" ref="K262" si="469">IFERROR(J262/J267,"-")</f>
        <v>0.67435008665511265</v>
      </c>
      <c r="L262" s="122">
        <f t="shared" si="359"/>
        <v>72310.254947314315</v>
      </c>
      <c r="M262" s="25">
        <f>IFERROR(J262/$R$47,0)</f>
        <v>8.6860433967318504E-2</v>
      </c>
      <c r="P262" s="42"/>
      <c r="Q262" s="42"/>
      <c r="R262" s="42"/>
    </row>
    <row r="263" spans="2:18" ht="23.25" customHeight="1">
      <c r="B263" s="226"/>
      <c r="C263" s="286"/>
      <c r="D263" s="290"/>
      <c r="E263" s="114">
        <v>2</v>
      </c>
      <c r="F263" s="117" t="s">
        <v>232</v>
      </c>
      <c r="G263" s="29" t="s">
        <v>197</v>
      </c>
      <c r="H263" s="135">
        <v>159870133</v>
      </c>
      <c r="I263" s="26">
        <f t="shared" ref="I263" si="470">IFERROR(H263/H267,"-")</f>
        <v>7.7140284037556267E-2</v>
      </c>
      <c r="J263" s="123">
        <v>3256</v>
      </c>
      <c r="K263" s="26">
        <f t="shared" ref="K263" si="471">IFERROR(J263/J267,"-")</f>
        <v>0.5642980935875217</v>
      </c>
      <c r="L263" s="123">
        <f t="shared" si="359"/>
        <v>49100.163697788696</v>
      </c>
      <c r="M263" s="26">
        <f t="shared" ref="M263:M267" si="472">IFERROR(J263/$R$47,0)</f>
        <v>7.2685061166175555E-2</v>
      </c>
      <c r="P263" s="42"/>
      <c r="Q263" s="42"/>
      <c r="R263" s="42"/>
    </row>
    <row r="264" spans="2:18" ht="23.25" customHeight="1">
      <c r="B264" s="226"/>
      <c r="C264" s="286"/>
      <c r="D264" s="290"/>
      <c r="E264" s="114">
        <v>3</v>
      </c>
      <c r="F264" s="117" t="s">
        <v>230</v>
      </c>
      <c r="G264" s="30" t="s">
        <v>196</v>
      </c>
      <c r="H264" s="135">
        <v>280175992</v>
      </c>
      <c r="I264" s="26">
        <f t="shared" ref="I264" si="473">IFERROR(H264/H267,"-")</f>
        <v>0.13519007708202815</v>
      </c>
      <c r="J264" s="123">
        <v>2674</v>
      </c>
      <c r="K264" s="26">
        <f t="shared" ref="K264" si="474">IFERROR(J264/J267,"-")</f>
        <v>0.46343154246100521</v>
      </c>
      <c r="L264" s="123">
        <f t="shared" si="359"/>
        <v>104777.8578908003</v>
      </c>
      <c r="M264" s="26">
        <f t="shared" si="472"/>
        <v>5.9692829716939011E-2</v>
      </c>
      <c r="P264" s="42"/>
      <c r="Q264" s="42"/>
      <c r="R264" s="42"/>
    </row>
    <row r="265" spans="2:18" ht="36.75" customHeight="1">
      <c r="B265" s="226"/>
      <c r="C265" s="286"/>
      <c r="D265" s="290"/>
      <c r="E265" s="114">
        <v>4</v>
      </c>
      <c r="F265" s="117" t="s">
        <v>235</v>
      </c>
      <c r="G265" s="30" t="s">
        <v>204</v>
      </c>
      <c r="H265" s="135">
        <v>119602418</v>
      </c>
      <c r="I265" s="26">
        <f t="shared" ref="I265" si="475">IFERROR(H265/H267,"-")</f>
        <v>5.7710369804336949E-2</v>
      </c>
      <c r="J265" s="123">
        <v>2404</v>
      </c>
      <c r="K265" s="26">
        <f t="shared" ref="K265" si="476">IFERROR(J265/J267,"-")</f>
        <v>0.41663778162911613</v>
      </c>
      <c r="L265" s="123">
        <f t="shared" si="359"/>
        <v>49751.421797004994</v>
      </c>
      <c r="M265" s="26">
        <f t="shared" si="472"/>
        <v>5.3665505848736493E-2</v>
      </c>
      <c r="P265" s="42"/>
      <c r="Q265" s="42"/>
      <c r="R265" s="42"/>
    </row>
    <row r="266" spans="2:18" ht="23.25" customHeight="1">
      <c r="B266" s="226"/>
      <c r="C266" s="286"/>
      <c r="D266" s="290"/>
      <c r="E266" s="115">
        <v>5</v>
      </c>
      <c r="F266" s="118" t="s">
        <v>233</v>
      </c>
      <c r="G266" s="31" t="s">
        <v>200</v>
      </c>
      <c r="H266" s="136">
        <v>144770264</v>
      </c>
      <c r="I266" s="41">
        <f t="shared" ref="I266" si="477">IFERROR(H266/H267,"-")</f>
        <v>6.9854319100066092E-2</v>
      </c>
      <c r="J266" s="124">
        <v>2281</v>
      </c>
      <c r="K266" s="41">
        <f t="shared" ref="K266" si="478">IFERROR(J266/J267,"-")</f>
        <v>0.39532062391681111</v>
      </c>
      <c r="L266" s="124">
        <f t="shared" ref="L266:L329" si="479">IFERROR(H266/J266,"-")</f>
        <v>63467.893029373081</v>
      </c>
      <c r="M266" s="41">
        <f t="shared" si="472"/>
        <v>5.0919724975444239E-2</v>
      </c>
      <c r="P266" s="42"/>
      <c r="Q266" s="42"/>
      <c r="R266" s="42"/>
    </row>
    <row r="267" spans="2:18" ht="23.25" customHeight="1">
      <c r="B267" s="227"/>
      <c r="C267" s="287"/>
      <c r="D267" s="291"/>
      <c r="E267" s="142" t="s">
        <v>107</v>
      </c>
      <c r="F267" s="32"/>
      <c r="G267" s="33"/>
      <c r="H267" s="137">
        <v>2072459740</v>
      </c>
      <c r="I267" s="27" t="s">
        <v>302</v>
      </c>
      <c r="J267" s="164">
        <v>5770</v>
      </c>
      <c r="K267" s="27" t="s">
        <v>105</v>
      </c>
      <c r="L267" s="125">
        <f t="shared" si="479"/>
        <v>359178.4644714038</v>
      </c>
      <c r="M267" s="27">
        <f t="shared" si="472"/>
        <v>0.12880614340566121</v>
      </c>
      <c r="P267" s="42"/>
      <c r="Q267" s="42"/>
      <c r="R267" s="42"/>
    </row>
    <row r="268" spans="2:18" ht="23.25" customHeight="1">
      <c r="B268" s="251">
        <v>45</v>
      </c>
      <c r="C268" s="285" t="s">
        <v>42</v>
      </c>
      <c r="D268" s="289">
        <f>VLOOKUP(C268,'市区町村別_在宅(医科)'!$C$7:$BO$80,65,0)</f>
        <v>15681</v>
      </c>
      <c r="E268" s="113">
        <v>1</v>
      </c>
      <c r="F268" s="116" t="s">
        <v>231</v>
      </c>
      <c r="G268" s="119" t="s">
        <v>195</v>
      </c>
      <c r="H268" s="204">
        <v>68345021</v>
      </c>
      <c r="I268" s="25">
        <f t="shared" ref="I268" si="480">IFERROR(H268/H273,"-")</f>
        <v>0.12729496339551524</v>
      </c>
      <c r="J268" s="122">
        <v>1316</v>
      </c>
      <c r="K268" s="25">
        <f t="shared" ref="K268" si="481">IFERROR(J268/J273,"-")</f>
        <v>0.70790747713824642</v>
      </c>
      <c r="L268" s="122">
        <f t="shared" si="479"/>
        <v>51933.906534954411</v>
      </c>
      <c r="M268" s="25">
        <f>IFERROR(J268/$R$48,0)</f>
        <v>8.3923219182450104E-2</v>
      </c>
      <c r="P268" s="42"/>
      <c r="Q268" s="42"/>
      <c r="R268" s="42"/>
    </row>
    <row r="269" spans="2:18" ht="23.25" customHeight="1">
      <c r="B269" s="226"/>
      <c r="C269" s="286"/>
      <c r="D269" s="290"/>
      <c r="E269" s="114">
        <v>2</v>
      </c>
      <c r="F269" s="117" t="s">
        <v>232</v>
      </c>
      <c r="G269" s="29" t="s">
        <v>197</v>
      </c>
      <c r="H269" s="135">
        <v>50197049</v>
      </c>
      <c r="I269" s="26">
        <f t="shared" ref="I269" si="482">IFERROR(H269/H273,"-")</f>
        <v>9.3493738410262317E-2</v>
      </c>
      <c r="J269" s="123">
        <v>1166</v>
      </c>
      <c r="K269" s="26">
        <f t="shared" ref="K269" si="483">IFERROR(J269/J273,"-")</f>
        <v>0.62721893491124259</v>
      </c>
      <c r="L269" s="123">
        <f t="shared" si="479"/>
        <v>43050.642367066896</v>
      </c>
      <c r="M269" s="26">
        <f t="shared" ref="M269:M273" si="484">IFERROR(J269/$R$48,0)</f>
        <v>7.4357502710286336E-2</v>
      </c>
      <c r="P269" s="42"/>
      <c r="Q269" s="42"/>
      <c r="R269" s="42"/>
    </row>
    <row r="270" spans="2:18" ht="23.25" customHeight="1">
      <c r="B270" s="226"/>
      <c r="C270" s="286"/>
      <c r="D270" s="290"/>
      <c r="E270" s="114">
        <v>3</v>
      </c>
      <c r="F270" s="117" t="s">
        <v>230</v>
      </c>
      <c r="G270" s="30" t="s">
        <v>196</v>
      </c>
      <c r="H270" s="135">
        <v>85247980</v>
      </c>
      <c r="I270" s="26">
        <f t="shared" ref="I270" si="485">IFERROR(H270/H273,"-")</f>
        <v>0.15877730864464309</v>
      </c>
      <c r="J270" s="123">
        <v>948</v>
      </c>
      <c r="K270" s="26">
        <f t="shared" ref="K270" si="486">IFERROR(J270/J273,"-")</f>
        <v>0.5099515868746638</v>
      </c>
      <c r="L270" s="123">
        <f t="shared" si="479"/>
        <v>89924.029535864975</v>
      </c>
      <c r="M270" s="26">
        <f t="shared" si="484"/>
        <v>6.0455328104074994E-2</v>
      </c>
      <c r="P270" s="42"/>
      <c r="Q270" s="42"/>
      <c r="R270" s="42"/>
    </row>
    <row r="271" spans="2:18" ht="23.25" customHeight="1">
      <c r="B271" s="226"/>
      <c r="C271" s="286"/>
      <c r="D271" s="290"/>
      <c r="E271" s="114">
        <v>4</v>
      </c>
      <c r="F271" s="117" t="s">
        <v>233</v>
      </c>
      <c r="G271" s="30" t="s">
        <v>200</v>
      </c>
      <c r="H271" s="135">
        <v>40939162</v>
      </c>
      <c r="I271" s="26">
        <f t="shared" ref="I271" si="487">IFERROR(H271/H273,"-")</f>
        <v>7.6250603950111712E-2</v>
      </c>
      <c r="J271" s="123">
        <v>785</v>
      </c>
      <c r="K271" s="26">
        <f t="shared" ref="K271" si="488">IFERROR(J271/J273,"-")</f>
        <v>0.42227003765465304</v>
      </c>
      <c r="L271" s="123">
        <f t="shared" si="479"/>
        <v>52151.798726114648</v>
      </c>
      <c r="M271" s="26">
        <f t="shared" si="484"/>
        <v>5.0060582870990369E-2</v>
      </c>
      <c r="P271" s="42"/>
      <c r="Q271" s="42"/>
      <c r="R271" s="42"/>
    </row>
    <row r="272" spans="2:18" ht="36.75" customHeight="1">
      <c r="B272" s="226"/>
      <c r="C272" s="286"/>
      <c r="D272" s="290"/>
      <c r="E272" s="115">
        <v>5</v>
      </c>
      <c r="F272" s="118" t="s">
        <v>235</v>
      </c>
      <c r="G272" s="31" t="s">
        <v>204</v>
      </c>
      <c r="H272" s="136">
        <v>38861470</v>
      </c>
      <c r="I272" s="41">
        <f t="shared" ref="I272" si="489">IFERROR(H272/H273,"-")</f>
        <v>7.238083080179189E-2</v>
      </c>
      <c r="J272" s="124">
        <v>751</v>
      </c>
      <c r="K272" s="41">
        <f t="shared" ref="K272" si="490">IFERROR(J272/J273,"-")</f>
        <v>0.40398063474986551</v>
      </c>
      <c r="L272" s="124">
        <f t="shared" si="479"/>
        <v>51746.2982689747</v>
      </c>
      <c r="M272" s="41">
        <f t="shared" si="484"/>
        <v>4.7892353803966586E-2</v>
      </c>
      <c r="P272" s="42"/>
      <c r="Q272" s="42"/>
      <c r="R272" s="42"/>
    </row>
    <row r="273" spans="2:18" ht="23.25" customHeight="1">
      <c r="B273" s="227"/>
      <c r="C273" s="287"/>
      <c r="D273" s="291"/>
      <c r="E273" s="142" t="s">
        <v>107</v>
      </c>
      <c r="F273" s="32"/>
      <c r="G273" s="33"/>
      <c r="H273" s="137">
        <v>536902790</v>
      </c>
      <c r="I273" s="27" t="s">
        <v>302</v>
      </c>
      <c r="J273" s="164">
        <v>1859</v>
      </c>
      <c r="K273" s="27" t="s">
        <v>105</v>
      </c>
      <c r="L273" s="125">
        <f t="shared" si="479"/>
        <v>288812.68961807422</v>
      </c>
      <c r="M273" s="27">
        <f t="shared" si="484"/>
        <v>0.11855111281168293</v>
      </c>
      <c r="P273" s="42"/>
      <c r="Q273" s="42"/>
      <c r="R273" s="42"/>
    </row>
    <row r="274" spans="2:18" ht="23.25" customHeight="1">
      <c r="B274" s="251">
        <v>46</v>
      </c>
      <c r="C274" s="285" t="s">
        <v>22</v>
      </c>
      <c r="D274" s="289">
        <f>VLOOKUP(C274,'市区町村別_在宅(医科)'!$C$7:$BO$80,65,0)</f>
        <v>20155</v>
      </c>
      <c r="E274" s="113">
        <v>1</v>
      </c>
      <c r="F274" s="116" t="s">
        <v>231</v>
      </c>
      <c r="G274" s="119" t="s">
        <v>195</v>
      </c>
      <c r="H274" s="204">
        <v>78721910</v>
      </c>
      <c r="I274" s="25">
        <f t="shared" ref="I274" si="491">IFERROR(H274/H279,"-")</f>
        <v>0.13064405291566486</v>
      </c>
      <c r="J274" s="122">
        <v>1578</v>
      </c>
      <c r="K274" s="25">
        <f t="shared" ref="K274" si="492">IFERROR(J274/J279,"-")</f>
        <v>0.65613305613305617</v>
      </c>
      <c r="L274" s="122">
        <f t="shared" si="479"/>
        <v>49887.141951837766</v>
      </c>
      <c r="M274" s="25">
        <f>IFERROR(J274/$R$49,0)</f>
        <v>7.8293227486975939E-2</v>
      </c>
      <c r="P274" s="42"/>
      <c r="Q274" s="42"/>
      <c r="R274" s="42"/>
    </row>
    <row r="275" spans="2:18" ht="23.25" customHeight="1">
      <c r="B275" s="226"/>
      <c r="C275" s="286"/>
      <c r="D275" s="290"/>
      <c r="E275" s="114">
        <v>2</v>
      </c>
      <c r="F275" s="117" t="s">
        <v>232</v>
      </c>
      <c r="G275" s="29" t="s">
        <v>197</v>
      </c>
      <c r="H275" s="135">
        <v>56502602</v>
      </c>
      <c r="I275" s="26">
        <f t="shared" ref="I275" si="493">IFERROR(H275/H279,"-")</f>
        <v>9.3769687823386808E-2</v>
      </c>
      <c r="J275" s="123">
        <v>1420</v>
      </c>
      <c r="K275" s="26">
        <f t="shared" ref="K275" si="494">IFERROR(J275/J279,"-")</f>
        <v>0.59043659043659047</v>
      </c>
      <c r="L275" s="123">
        <f t="shared" si="479"/>
        <v>39790.564788732394</v>
      </c>
      <c r="M275" s="26">
        <f t="shared" ref="M275:M279" si="495">IFERROR(J275/$R$49,0)</f>
        <v>7.0453981642272387E-2</v>
      </c>
      <c r="P275" s="42"/>
      <c r="Q275" s="42"/>
      <c r="R275" s="42"/>
    </row>
    <row r="276" spans="2:18" ht="23.25" customHeight="1">
      <c r="B276" s="226"/>
      <c r="C276" s="286"/>
      <c r="D276" s="290"/>
      <c r="E276" s="114">
        <v>3</v>
      </c>
      <c r="F276" s="117" t="s">
        <v>230</v>
      </c>
      <c r="G276" s="30" t="s">
        <v>196</v>
      </c>
      <c r="H276" s="135">
        <v>78698764</v>
      </c>
      <c r="I276" s="26">
        <f t="shared" ref="I276" si="496">IFERROR(H276/H279,"-")</f>
        <v>0.13060564064583063</v>
      </c>
      <c r="J276" s="123">
        <v>1057</v>
      </c>
      <c r="K276" s="26">
        <f t="shared" ref="K276" si="497">IFERROR(J276/J279,"-")</f>
        <v>0.43950103950103953</v>
      </c>
      <c r="L276" s="123">
        <f t="shared" si="479"/>
        <v>74454.838221381273</v>
      </c>
      <c r="M276" s="26">
        <f t="shared" si="495"/>
        <v>5.2443562391466136E-2</v>
      </c>
      <c r="P276" s="42"/>
      <c r="Q276" s="42"/>
      <c r="R276" s="42"/>
    </row>
    <row r="277" spans="2:18" ht="36.75" customHeight="1">
      <c r="B277" s="226"/>
      <c r="C277" s="286"/>
      <c r="D277" s="290"/>
      <c r="E277" s="114">
        <v>4</v>
      </c>
      <c r="F277" s="117" t="s">
        <v>235</v>
      </c>
      <c r="G277" s="30" t="s">
        <v>204</v>
      </c>
      <c r="H277" s="135">
        <v>25998049</v>
      </c>
      <c r="I277" s="26">
        <f t="shared" ref="I277" si="498">IFERROR(H277/H279,"-")</f>
        <v>4.3145427864492214E-2</v>
      </c>
      <c r="J277" s="123">
        <v>890</v>
      </c>
      <c r="K277" s="26">
        <f t="shared" ref="K277" si="499">IFERROR(J277/J279,"-")</f>
        <v>0.37006237006237008</v>
      </c>
      <c r="L277" s="123">
        <f t="shared" si="479"/>
        <v>29211.291011235957</v>
      </c>
      <c r="M277" s="26">
        <f t="shared" si="495"/>
        <v>4.4157777226494666E-2</v>
      </c>
      <c r="P277" s="42"/>
      <c r="Q277" s="42"/>
      <c r="R277" s="42"/>
    </row>
    <row r="278" spans="2:18" ht="23.25" customHeight="1">
      <c r="B278" s="226"/>
      <c r="C278" s="286"/>
      <c r="D278" s="290"/>
      <c r="E278" s="115">
        <v>5</v>
      </c>
      <c r="F278" s="118" t="s">
        <v>234</v>
      </c>
      <c r="G278" s="31" t="s">
        <v>199</v>
      </c>
      <c r="H278" s="136">
        <v>33690303</v>
      </c>
      <c r="I278" s="41">
        <f t="shared" ref="I278" si="500">IFERROR(H278/H279,"-")</f>
        <v>5.5911216177005653E-2</v>
      </c>
      <c r="J278" s="124">
        <v>882</v>
      </c>
      <c r="K278" s="41">
        <f t="shared" ref="K278" si="501">IFERROR(J278/J279,"-")</f>
        <v>0.36673596673596676</v>
      </c>
      <c r="L278" s="124">
        <f t="shared" si="479"/>
        <v>38197.622448979593</v>
      </c>
      <c r="M278" s="41">
        <f t="shared" si="495"/>
        <v>4.3760853386256515E-2</v>
      </c>
      <c r="P278" s="42"/>
      <c r="Q278" s="42"/>
      <c r="R278" s="42"/>
    </row>
    <row r="279" spans="2:18" ht="23.25" customHeight="1">
      <c r="B279" s="227"/>
      <c r="C279" s="287"/>
      <c r="D279" s="291"/>
      <c r="E279" s="142" t="s">
        <v>107</v>
      </c>
      <c r="F279" s="32"/>
      <c r="G279" s="33"/>
      <c r="H279" s="137">
        <v>602567880</v>
      </c>
      <c r="I279" s="27" t="s">
        <v>302</v>
      </c>
      <c r="J279" s="164">
        <v>2405</v>
      </c>
      <c r="K279" s="27" t="s">
        <v>105</v>
      </c>
      <c r="L279" s="125">
        <f t="shared" si="479"/>
        <v>250547.97505197505</v>
      </c>
      <c r="M279" s="27">
        <f t="shared" si="495"/>
        <v>0.11932522947159514</v>
      </c>
      <c r="P279" s="42"/>
      <c r="Q279" s="42"/>
      <c r="R279" s="42"/>
    </row>
    <row r="280" spans="2:18" ht="23.25" customHeight="1">
      <c r="B280" s="251">
        <v>47</v>
      </c>
      <c r="C280" s="285" t="s">
        <v>14</v>
      </c>
      <c r="D280" s="289">
        <f>VLOOKUP(C280,'市区町村別_在宅(医科)'!$C$7:$BO$80,65,0)</f>
        <v>40830</v>
      </c>
      <c r="E280" s="113">
        <v>1</v>
      </c>
      <c r="F280" s="116" t="s">
        <v>231</v>
      </c>
      <c r="G280" s="119" t="s">
        <v>195</v>
      </c>
      <c r="H280" s="204">
        <v>196501528</v>
      </c>
      <c r="I280" s="25">
        <f t="shared" ref="I280" si="502">IFERROR(H280/H285,"-")</f>
        <v>0.16612213662720055</v>
      </c>
      <c r="J280" s="122">
        <v>3054</v>
      </c>
      <c r="K280" s="25">
        <f t="shared" ref="K280" si="503">IFERROR(J280/J285,"-")</f>
        <v>0.70858468677494202</v>
      </c>
      <c r="L280" s="122">
        <f t="shared" si="479"/>
        <v>64342.34708578913</v>
      </c>
      <c r="M280" s="25">
        <f>IFERROR(J280/$R$50,0)</f>
        <v>7.4797942689199121E-2</v>
      </c>
      <c r="P280" s="42"/>
      <c r="Q280" s="42"/>
      <c r="R280" s="42"/>
    </row>
    <row r="281" spans="2:18" ht="23.25" customHeight="1">
      <c r="B281" s="226"/>
      <c r="C281" s="286"/>
      <c r="D281" s="290"/>
      <c r="E281" s="114">
        <v>2</v>
      </c>
      <c r="F281" s="117" t="s">
        <v>232</v>
      </c>
      <c r="G281" s="29" t="s">
        <v>197</v>
      </c>
      <c r="H281" s="135">
        <v>102554962</v>
      </c>
      <c r="I281" s="26">
        <f t="shared" ref="I281" si="504">IFERROR(H281/H285,"-")</f>
        <v>8.6699831714089071E-2</v>
      </c>
      <c r="J281" s="123">
        <v>2636</v>
      </c>
      <c r="K281" s="26">
        <f t="shared" ref="K281" si="505">IFERROR(J281/J285,"-")</f>
        <v>0.61160092807424593</v>
      </c>
      <c r="L281" s="123">
        <f t="shared" si="479"/>
        <v>38905.524279210927</v>
      </c>
      <c r="M281" s="26">
        <f t="shared" ref="M281:M285" si="506">IFERROR(J281/$R$50,0)</f>
        <v>6.4560372275287783E-2</v>
      </c>
      <c r="P281" s="42"/>
      <c r="Q281" s="42"/>
      <c r="R281" s="42"/>
    </row>
    <row r="282" spans="2:18" ht="23.25" customHeight="1">
      <c r="B282" s="226"/>
      <c r="C282" s="286"/>
      <c r="D282" s="290"/>
      <c r="E282" s="114">
        <v>3</v>
      </c>
      <c r="F282" s="117" t="s">
        <v>230</v>
      </c>
      <c r="G282" s="30" t="s">
        <v>196</v>
      </c>
      <c r="H282" s="135">
        <v>181187319</v>
      </c>
      <c r="I282" s="26">
        <f t="shared" ref="I282" si="507">IFERROR(H282/H285,"-")</f>
        <v>0.15317552422306951</v>
      </c>
      <c r="J282" s="123">
        <v>2147</v>
      </c>
      <c r="K282" s="26">
        <f t="shared" ref="K282" si="508">IFERROR(J282/J285,"-")</f>
        <v>0.49814385150812063</v>
      </c>
      <c r="L282" s="123">
        <f t="shared" si="479"/>
        <v>84390.926408942716</v>
      </c>
      <c r="M282" s="26">
        <f t="shared" si="506"/>
        <v>5.2583884398726424E-2</v>
      </c>
      <c r="P282" s="42"/>
      <c r="Q282" s="42"/>
      <c r="R282" s="42"/>
    </row>
    <row r="283" spans="2:18" ht="23.25" customHeight="1">
      <c r="B283" s="226"/>
      <c r="C283" s="286"/>
      <c r="D283" s="290"/>
      <c r="E283" s="114">
        <v>4</v>
      </c>
      <c r="F283" s="117" t="s">
        <v>233</v>
      </c>
      <c r="G283" s="30" t="s">
        <v>200</v>
      </c>
      <c r="H283" s="135">
        <v>86130075</v>
      </c>
      <c r="I283" s="26">
        <f t="shared" ref="I283" si="509">IFERROR(H283/H285,"-")</f>
        <v>7.2814253570898602E-2</v>
      </c>
      <c r="J283" s="123">
        <v>1970</v>
      </c>
      <c r="K283" s="26">
        <f t="shared" ref="K283" si="510">IFERROR(J283/J285,"-")</f>
        <v>0.45707656612529002</v>
      </c>
      <c r="L283" s="123">
        <f t="shared" si="479"/>
        <v>43720.850253807104</v>
      </c>
      <c r="M283" s="26">
        <f t="shared" si="506"/>
        <v>4.8248836639725692E-2</v>
      </c>
      <c r="P283" s="42"/>
      <c r="Q283" s="42"/>
      <c r="R283" s="42"/>
    </row>
    <row r="284" spans="2:18" ht="36.75" customHeight="1">
      <c r="B284" s="226"/>
      <c r="C284" s="286"/>
      <c r="D284" s="290"/>
      <c r="E284" s="115">
        <v>5</v>
      </c>
      <c r="F284" s="118" t="s">
        <v>235</v>
      </c>
      <c r="G284" s="31" t="s">
        <v>204</v>
      </c>
      <c r="H284" s="136">
        <v>55751323</v>
      </c>
      <c r="I284" s="41">
        <f t="shared" ref="I284" si="511">IFERROR(H284/H285,"-")</f>
        <v>4.7132096074862018E-2</v>
      </c>
      <c r="J284" s="124">
        <v>1764</v>
      </c>
      <c r="K284" s="41">
        <f t="shared" ref="K284" si="512">IFERROR(J284/J285,"-")</f>
        <v>0.40928074245939677</v>
      </c>
      <c r="L284" s="124">
        <f t="shared" si="479"/>
        <v>31605.058390022677</v>
      </c>
      <c r="M284" s="41">
        <f t="shared" si="506"/>
        <v>4.3203526818515796E-2</v>
      </c>
      <c r="P284" s="42"/>
      <c r="Q284" s="42"/>
      <c r="R284" s="42"/>
    </row>
    <row r="285" spans="2:18" ht="23.25" customHeight="1">
      <c r="B285" s="227"/>
      <c r="C285" s="287"/>
      <c r="D285" s="291"/>
      <c r="E285" s="142" t="s">
        <v>107</v>
      </c>
      <c r="F285" s="32"/>
      <c r="G285" s="33"/>
      <c r="H285" s="137">
        <v>1182873830</v>
      </c>
      <c r="I285" s="27" t="s">
        <v>302</v>
      </c>
      <c r="J285" s="164">
        <v>4310</v>
      </c>
      <c r="K285" s="27" t="s">
        <v>105</v>
      </c>
      <c r="L285" s="125">
        <f t="shared" si="479"/>
        <v>274448.68445475638</v>
      </c>
      <c r="M285" s="27">
        <f t="shared" si="506"/>
        <v>0.10555963752143033</v>
      </c>
      <c r="P285" s="42"/>
      <c r="Q285" s="42"/>
      <c r="R285" s="42"/>
    </row>
    <row r="286" spans="2:18" ht="23.25" customHeight="1">
      <c r="B286" s="251">
        <v>48</v>
      </c>
      <c r="C286" s="285" t="s">
        <v>23</v>
      </c>
      <c r="D286" s="289">
        <f>VLOOKUP(C286,'市区町村別_在宅(医科)'!$C$7:$BO$80,65,0)</f>
        <v>21923</v>
      </c>
      <c r="E286" s="113">
        <v>1</v>
      </c>
      <c r="F286" s="116" t="s">
        <v>231</v>
      </c>
      <c r="G286" s="119" t="s">
        <v>195</v>
      </c>
      <c r="H286" s="204">
        <v>64771261</v>
      </c>
      <c r="I286" s="25">
        <f t="shared" ref="I286" si="513">IFERROR(H286/H291,"-")</f>
        <v>0.13830513717245146</v>
      </c>
      <c r="J286" s="122">
        <v>1315</v>
      </c>
      <c r="K286" s="25">
        <f t="shared" ref="K286" si="514">IFERROR(J286/J291,"-")</f>
        <v>0.65586034912718205</v>
      </c>
      <c r="L286" s="122">
        <f t="shared" si="479"/>
        <v>49255.711787072243</v>
      </c>
      <c r="M286" s="25">
        <f>IFERROR(J286/$R$51,0)</f>
        <v>5.9982666605847737E-2</v>
      </c>
      <c r="P286" s="42"/>
      <c r="Q286" s="42"/>
      <c r="R286" s="42"/>
    </row>
    <row r="287" spans="2:18" ht="23.25" customHeight="1">
      <c r="B287" s="226"/>
      <c r="C287" s="286"/>
      <c r="D287" s="290"/>
      <c r="E287" s="114">
        <v>2</v>
      </c>
      <c r="F287" s="117" t="s">
        <v>232</v>
      </c>
      <c r="G287" s="29" t="s">
        <v>197</v>
      </c>
      <c r="H287" s="135">
        <v>39863812</v>
      </c>
      <c r="I287" s="26">
        <f t="shared" ref="I287" si="515">IFERROR(H287/H291,"-")</f>
        <v>8.5120621426172591E-2</v>
      </c>
      <c r="J287" s="123">
        <v>1147</v>
      </c>
      <c r="K287" s="26">
        <f t="shared" ref="K287" si="516">IFERROR(J287/J291,"-")</f>
        <v>0.57206982543640894</v>
      </c>
      <c r="L287" s="123">
        <f t="shared" si="479"/>
        <v>34754.849171752401</v>
      </c>
      <c r="M287" s="26">
        <f t="shared" ref="M287:M291" si="517">IFERROR(J287/$R$51,0)</f>
        <v>5.2319481822743236E-2</v>
      </c>
      <c r="P287" s="42"/>
      <c r="Q287" s="42"/>
      <c r="R287" s="42"/>
    </row>
    <row r="288" spans="2:18" ht="23.25" customHeight="1">
      <c r="B288" s="226"/>
      <c r="C288" s="286"/>
      <c r="D288" s="290"/>
      <c r="E288" s="114">
        <v>3</v>
      </c>
      <c r="F288" s="117" t="s">
        <v>230</v>
      </c>
      <c r="G288" s="30" t="s">
        <v>196</v>
      </c>
      <c r="H288" s="135">
        <v>55410044</v>
      </c>
      <c r="I288" s="26">
        <f t="shared" ref="I288" si="518">IFERROR(H288/H291,"-")</f>
        <v>0.11831626585364104</v>
      </c>
      <c r="J288" s="123">
        <v>854</v>
      </c>
      <c r="K288" s="26">
        <f t="shared" ref="K288" si="519">IFERROR(J288/J291,"-")</f>
        <v>0.42593516209476306</v>
      </c>
      <c r="L288" s="123">
        <f t="shared" si="479"/>
        <v>64882.95550351288</v>
      </c>
      <c r="M288" s="26">
        <f t="shared" si="517"/>
        <v>3.8954522647447885E-2</v>
      </c>
      <c r="P288" s="42"/>
      <c r="Q288" s="42"/>
      <c r="R288" s="42"/>
    </row>
    <row r="289" spans="2:18" ht="23.25" customHeight="1">
      <c r="B289" s="226"/>
      <c r="C289" s="286"/>
      <c r="D289" s="290"/>
      <c r="E289" s="114">
        <v>4</v>
      </c>
      <c r="F289" s="117" t="s">
        <v>233</v>
      </c>
      <c r="G289" s="30" t="s">
        <v>200</v>
      </c>
      <c r="H289" s="135">
        <v>33129298</v>
      </c>
      <c r="I289" s="26">
        <f t="shared" ref="I289" si="520">IFERROR(H289/H291,"-")</f>
        <v>7.0740511047284099E-2</v>
      </c>
      <c r="J289" s="123">
        <v>769</v>
      </c>
      <c r="K289" s="26">
        <f t="shared" ref="K289" si="521">IFERROR(J289/J291,"-")</f>
        <v>0.38354114713216958</v>
      </c>
      <c r="L289" s="123">
        <f t="shared" si="479"/>
        <v>43081.011703511052</v>
      </c>
      <c r="M289" s="26">
        <f t="shared" si="517"/>
        <v>3.5077316060758111E-2</v>
      </c>
      <c r="P289" s="42"/>
      <c r="Q289" s="42"/>
      <c r="R289" s="42"/>
    </row>
    <row r="290" spans="2:18" ht="23.25" customHeight="1">
      <c r="B290" s="226"/>
      <c r="C290" s="286"/>
      <c r="D290" s="290"/>
      <c r="E290" s="115">
        <v>5</v>
      </c>
      <c r="F290" s="118" t="s">
        <v>234</v>
      </c>
      <c r="G290" s="31" t="s">
        <v>199</v>
      </c>
      <c r="H290" s="136">
        <v>38290322</v>
      </c>
      <c r="I290" s="41">
        <f t="shared" ref="I290" si="522">IFERROR(H290/H291,"-")</f>
        <v>8.1760770978155511E-2</v>
      </c>
      <c r="J290" s="124">
        <v>761</v>
      </c>
      <c r="K290" s="41">
        <f t="shared" ref="K290" si="523">IFERROR(J290/J291,"-")</f>
        <v>0.3795511221945137</v>
      </c>
      <c r="L290" s="124">
        <f t="shared" si="479"/>
        <v>50315.797634691196</v>
      </c>
      <c r="M290" s="41">
        <f t="shared" si="517"/>
        <v>3.4712402499657895E-2</v>
      </c>
      <c r="P290" s="42"/>
      <c r="Q290" s="42"/>
      <c r="R290" s="42"/>
    </row>
    <row r="291" spans="2:18" ht="23.25" customHeight="1">
      <c r="B291" s="227"/>
      <c r="C291" s="287"/>
      <c r="D291" s="291"/>
      <c r="E291" s="142" t="s">
        <v>107</v>
      </c>
      <c r="F291" s="32"/>
      <c r="G291" s="33"/>
      <c r="H291" s="137">
        <v>468321440</v>
      </c>
      <c r="I291" s="27" t="s">
        <v>302</v>
      </c>
      <c r="J291" s="164">
        <v>2005</v>
      </c>
      <c r="K291" s="27" t="s">
        <v>105</v>
      </c>
      <c r="L291" s="125">
        <f t="shared" si="479"/>
        <v>233576.77805486284</v>
      </c>
      <c r="M291" s="27">
        <f t="shared" si="517"/>
        <v>9.1456461250741236E-2</v>
      </c>
      <c r="P291" s="42"/>
      <c r="Q291" s="42"/>
      <c r="R291" s="42"/>
    </row>
    <row r="292" spans="2:18" ht="23.25" customHeight="1">
      <c r="B292" s="251">
        <v>49</v>
      </c>
      <c r="C292" s="285" t="s">
        <v>24</v>
      </c>
      <c r="D292" s="289">
        <f>VLOOKUP(C292,'市区町村別_在宅(医科)'!$C$7:$BO$80,65,0)</f>
        <v>21943</v>
      </c>
      <c r="E292" s="113">
        <v>1</v>
      </c>
      <c r="F292" s="116" t="s">
        <v>231</v>
      </c>
      <c r="G292" s="119" t="s">
        <v>195</v>
      </c>
      <c r="H292" s="204">
        <v>109184595</v>
      </c>
      <c r="I292" s="25">
        <f t="shared" ref="I292" si="524">IFERROR(H292/H297,"-")</f>
        <v>0.14802476798351694</v>
      </c>
      <c r="J292" s="122">
        <v>1838</v>
      </c>
      <c r="K292" s="25">
        <f t="shared" ref="K292" si="525">IFERROR(J292/J297,"-")</f>
        <v>0.69123730725836785</v>
      </c>
      <c r="L292" s="122">
        <f t="shared" si="479"/>
        <v>59404.023394994561</v>
      </c>
      <c r="M292" s="25">
        <f>IFERROR(J292/$R$52,0)</f>
        <v>8.3762475504716771E-2</v>
      </c>
      <c r="P292" s="42"/>
      <c r="Q292" s="42"/>
      <c r="R292" s="42"/>
    </row>
    <row r="293" spans="2:18" ht="23.25" customHeight="1">
      <c r="B293" s="226"/>
      <c r="C293" s="286"/>
      <c r="D293" s="290"/>
      <c r="E293" s="114">
        <v>2</v>
      </c>
      <c r="F293" s="117" t="s">
        <v>232</v>
      </c>
      <c r="G293" s="29" t="s">
        <v>197</v>
      </c>
      <c r="H293" s="135">
        <v>58747723</v>
      </c>
      <c r="I293" s="26">
        <f t="shared" ref="I293" si="526">IFERROR(H293/H297,"-")</f>
        <v>7.9646016607332948E-2</v>
      </c>
      <c r="J293" s="123">
        <v>1548</v>
      </c>
      <c r="K293" s="26">
        <f t="shared" ref="K293" si="527">IFERROR(J293/J297,"-")</f>
        <v>0.58217374952989842</v>
      </c>
      <c r="L293" s="123">
        <f t="shared" si="479"/>
        <v>37950.725452196384</v>
      </c>
      <c r="M293" s="26">
        <f t="shared" ref="M293:M297" si="528">IFERROR(J293/$R$52,0)</f>
        <v>7.0546415713439364E-2</v>
      </c>
      <c r="P293" s="42"/>
      <c r="Q293" s="42"/>
      <c r="R293" s="42"/>
    </row>
    <row r="294" spans="2:18" ht="23.25" customHeight="1">
      <c r="B294" s="226"/>
      <c r="C294" s="286"/>
      <c r="D294" s="290"/>
      <c r="E294" s="114">
        <v>3</v>
      </c>
      <c r="F294" s="117" t="s">
        <v>230</v>
      </c>
      <c r="G294" s="30" t="s">
        <v>196</v>
      </c>
      <c r="H294" s="135">
        <v>90018943</v>
      </c>
      <c r="I294" s="26">
        <f t="shared" ref="I294" si="529">IFERROR(H294/H297,"-")</f>
        <v>0.12204132965549248</v>
      </c>
      <c r="J294" s="123">
        <v>1174</v>
      </c>
      <c r="K294" s="26">
        <f t="shared" ref="K294" si="530">IFERROR(J294/J297,"-")</f>
        <v>0.44151936818352766</v>
      </c>
      <c r="L294" s="123">
        <f t="shared" si="479"/>
        <v>76677.123509369674</v>
      </c>
      <c r="M294" s="26">
        <f t="shared" si="528"/>
        <v>5.3502255844688512E-2</v>
      </c>
      <c r="P294" s="42"/>
      <c r="Q294" s="42"/>
      <c r="R294" s="42"/>
    </row>
    <row r="295" spans="2:18" ht="36.75" customHeight="1">
      <c r="B295" s="226"/>
      <c r="C295" s="286"/>
      <c r="D295" s="290"/>
      <c r="E295" s="114">
        <v>4</v>
      </c>
      <c r="F295" s="117" t="s">
        <v>235</v>
      </c>
      <c r="G295" s="30" t="s">
        <v>204</v>
      </c>
      <c r="H295" s="135">
        <v>42403306</v>
      </c>
      <c r="I295" s="26">
        <f t="shared" ref="I295" si="531">IFERROR(H295/H297,"-")</f>
        <v>5.7487409578100938E-2</v>
      </c>
      <c r="J295" s="123">
        <v>1082</v>
      </c>
      <c r="K295" s="26">
        <f t="shared" ref="K295" si="532">IFERROR(J295/J297,"-")</f>
        <v>0.40691989469725459</v>
      </c>
      <c r="L295" s="123">
        <f t="shared" si="479"/>
        <v>39189.74676524954</v>
      </c>
      <c r="M295" s="26">
        <f t="shared" si="528"/>
        <v>4.9309574807455681E-2</v>
      </c>
      <c r="P295" s="42"/>
      <c r="Q295" s="42"/>
      <c r="R295" s="42"/>
    </row>
    <row r="296" spans="2:18" ht="23.25" customHeight="1">
      <c r="B296" s="226"/>
      <c r="C296" s="286"/>
      <c r="D296" s="290"/>
      <c r="E296" s="115">
        <v>5</v>
      </c>
      <c r="F296" s="118" t="s">
        <v>234</v>
      </c>
      <c r="G296" s="31" t="s">
        <v>199</v>
      </c>
      <c r="H296" s="136">
        <v>52981147</v>
      </c>
      <c r="I296" s="41">
        <f t="shared" ref="I296" si="533">IFERROR(H296/H297,"-")</f>
        <v>7.1828099853973024E-2</v>
      </c>
      <c r="J296" s="124">
        <v>989</v>
      </c>
      <c r="K296" s="41">
        <f t="shared" ref="K296" si="534">IFERROR(J296/J297,"-")</f>
        <v>0.37194433997743515</v>
      </c>
      <c r="L296" s="124">
        <f t="shared" si="479"/>
        <v>53570.421638018197</v>
      </c>
      <c r="M296" s="41">
        <f t="shared" si="528"/>
        <v>4.5071321150252926E-2</v>
      </c>
      <c r="P296" s="42"/>
      <c r="Q296" s="42"/>
      <c r="R296" s="42"/>
    </row>
    <row r="297" spans="2:18" ht="23.25" customHeight="1">
      <c r="B297" s="227"/>
      <c r="C297" s="287"/>
      <c r="D297" s="291"/>
      <c r="E297" s="142" t="s">
        <v>107</v>
      </c>
      <c r="F297" s="32"/>
      <c r="G297" s="33"/>
      <c r="H297" s="137">
        <v>737610310</v>
      </c>
      <c r="I297" s="27" t="s">
        <v>302</v>
      </c>
      <c r="J297" s="164">
        <v>2659</v>
      </c>
      <c r="K297" s="27" t="s">
        <v>105</v>
      </c>
      <c r="L297" s="125">
        <f t="shared" si="479"/>
        <v>277401.39526137646</v>
      </c>
      <c r="M297" s="27">
        <f t="shared" si="528"/>
        <v>0.12117759650002279</v>
      </c>
      <c r="P297" s="42"/>
      <c r="Q297" s="42"/>
      <c r="R297" s="42"/>
    </row>
    <row r="298" spans="2:18" ht="23.25" customHeight="1">
      <c r="B298" s="251">
        <v>50</v>
      </c>
      <c r="C298" s="285" t="s">
        <v>15</v>
      </c>
      <c r="D298" s="289">
        <f>VLOOKUP(C298,'市区町村別_在宅(医科)'!$C$7:$BO$80,65,0)</f>
        <v>19908</v>
      </c>
      <c r="E298" s="113">
        <v>1</v>
      </c>
      <c r="F298" s="116" t="s">
        <v>231</v>
      </c>
      <c r="G298" s="119" t="s">
        <v>195</v>
      </c>
      <c r="H298" s="204">
        <v>92180271</v>
      </c>
      <c r="I298" s="25">
        <f t="shared" ref="I298" si="535">IFERROR(H298/H303,"-")</f>
        <v>0.15112112924562973</v>
      </c>
      <c r="J298" s="122">
        <v>1554</v>
      </c>
      <c r="K298" s="25">
        <f t="shared" ref="K298" si="536">IFERROR(J298/J303,"-")</f>
        <v>0.68157894736842106</v>
      </c>
      <c r="L298" s="122">
        <f t="shared" si="479"/>
        <v>59318.063706563706</v>
      </c>
      <c r="M298" s="25">
        <f>IFERROR(J298/$R$53,0)</f>
        <v>7.805907172995781E-2</v>
      </c>
      <c r="P298" s="42"/>
      <c r="Q298" s="42"/>
      <c r="R298" s="42"/>
    </row>
    <row r="299" spans="2:18" ht="23.25" customHeight="1">
      <c r="B299" s="226"/>
      <c r="C299" s="286"/>
      <c r="D299" s="290"/>
      <c r="E299" s="114">
        <v>2</v>
      </c>
      <c r="F299" s="117" t="s">
        <v>232</v>
      </c>
      <c r="G299" s="29" t="s">
        <v>197</v>
      </c>
      <c r="H299" s="135">
        <v>56862669</v>
      </c>
      <c r="I299" s="26">
        <f t="shared" ref="I299" si="537">IFERROR(H299/H303,"-")</f>
        <v>9.3221148711967489E-2</v>
      </c>
      <c r="J299" s="123">
        <v>1381</v>
      </c>
      <c r="K299" s="26">
        <f t="shared" ref="K299" si="538">IFERROR(J299/J303,"-")</f>
        <v>0.60570175438596496</v>
      </c>
      <c r="L299" s="123">
        <f t="shared" si="479"/>
        <v>41174.995655322229</v>
      </c>
      <c r="M299" s="26">
        <f t="shared" ref="M299:M303" si="539">IFERROR(J299/$R$53,0)</f>
        <v>6.9369097850110514E-2</v>
      </c>
      <c r="P299" s="42"/>
      <c r="Q299" s="42"/>
      <c r="R299" s="42"/>
    </row>
    <row r="300" spans="2:18" ht="23.25" customHeight="1">
      <c r="B300" s="226"/>
      <c r="C300" s="286"/>
      <c r="D300" s="290"/>
      <c r="E300" s="114">
        <v>3</v>
      </c>
      <c r="F300" s="117" t="s">
        <v>230</v>
      </c>
      <c r="G300" s="30" t="s">
        <v>196</v>
      </c>
      <c r="H300" s="135">
        <v>85200533</v>
      </c>
      <c r="I300" s="26">
        <f t="shared" ref="I300" si="540">IFERROR(H300/H303,"-")</f>
        <v>0.13967848672618396</v>
      </c>
      <c r="J300" s="123">
        <v>1020</v>
      </c>
      <c r="K300" s="26">
        <f t="shared" ref="K300" si="541">IFERROR(J300/J303,"-")</f>
        <v>0.44736842105263158</v>
      </c>
      <c r="L300" s="123">
        <f t="shared" si="479"/>
        <v>83529.934313725491</v>
      </c>
      <c r="M300" s="26">
        <f t="shared" si="539"/>
        <v>5.1235684147076549E-2</v>
      </c>
      <c r="P300" s="42"/>
      <c r="Q300" s="42"/>
      <c r="R300" s="42"/>
    </row>
    <row r="301" spans="2:18" ht="23.25" customHeight="1">
      <c r="B301" s="226"/>
      <c r="C301" s="286"/>
      <c r="D301" s="290"/>
      <c r="E301" s="114">
        <v>4</v>
      </c>
      <c r="F301" s="117" t="s">
        <v>249</v>
      </c>
      <c r="G301" s="30" t="s">
        <v>208</v>
      </c>
      <c r="H301" s="135">
        <v>15857583</v>
      </c>
      <c r="I301" s="26">
        <f t="shared" ref="I301" si="542">IFERROR(H301/H303,"-")</f>
        <v>2.5997057982898541E-2</v>
      </c>
      <c r="J301" s="123">
        <v>924</v>
      </c>
      <c r="K301" s="26">
        <f t="shared" ref="K301" si="543">IFERROR(J301/J303,"-")</f>
        <v>0.40526315789473683</v>
      </c>
      <c r="L301" s="123">
        <f t="shared" si="479"/>
        <v>17161.886363636364</v>
      </c>
      <c r="M301" s="26">
        <f t="shared" si="539"/>
        <v>4.6413502109704644E-2</v>
      </c>
      <c r="P301" s="42"/>
      <c r="Q301" s="42"/>
      <c r="R301" s="42"/>
    </row>
    <row r="302" spans="2:18" ht="36.75" customHeight="1">
      <c r="B302" s="226"/>
      <c r="C302" s="286"/>
      <c r="D302" s="290"/>
      <c r="E302" s="115">
        <v>5</v>
      </c>
      <c r="F302" s="118" t="s">
        <v>235</v>
      </c>
      <c r="G302" s="31" t="s">
        <v>204</v>
      </c>
      <c r="H302" s="136">
        <v>27415221</v>
      </c>
      <c r="I302" s="41">
        <f t="shared" ref="I302" si="544">IFERROR(H302/H303,"-")</f>
        <v>4.4944749143105714E-2</v>
      </c>
      <c r="J302" s="124">
        <v>861</v>
      </c>
      <c r="K302" s="41">
        <f t="shared" ref="K302" si="545">IFERROR(J302/J303,"-")</f>
        <v>0.37763157894736843</v>
      </c>
      <c r="L302" s="124">
        <f t="shared" si="479"/>
        <v>31841.139372822301</v>
      </c>
      <c r="M302" s="41">
        <f t="shared" si="539"/>
        <v>4.3248945147679324E-2</v>
      </c>
      <c r="P302" s="42"/>
      <c r="Q302" s="42"/>
      <c r="R302" s="42"/>
    </row>
    <row r="303" spans="2:18" ht="23.25" customHeight="1">
      <c r="B303" s="227"/>
      <c r="C303" s="287"/>
      <c r="D303" s="291"/>
      <c r="E303" s="142" t="s">
        <v>107</v>
      </c>
      <c r="F303" s="32"/>
      <c r="G303" s="33"/>
      <c r="H303" s="137">
        <v>609976060</v>
      </c>
      <c r="I303" s="27" t="s">
        <v>302</v>
      </c>
      <c r="J303" s="164">
        <v>2280</v>
      </c>
      <c r="K303" s="27" t="s">
        <v>105</v>
      </c>
      <c r="L303" s="125">
        <f t="shared" si="479"/>
        <v>267533.35964912281</v>
      </c>
      <c r="M303" s="27">
        <f t="shared" si="539"/>
        <v>0.11452682338758288</v>
      </c>
      <c r="P303" s="42"/>
      <c r="Q303" s="42"/>
      <c r="R303" s="42"/>
    </row>
    <row r="304" spans="2:18" ht="23.25" customHeight="1">
      <c r="B304" s="251">
        <v>51</v>
      </c>
      <c r="C304" s="285" t="s">
        <v>43</v>
      </c>
      <c r="D304" s="289">
        <f>VLOOKUP(C304,'市区町村別_在宅(医科)'!$C$7:$BO$80,65,0)</f>
        <v>26891</v>
      </c>
      <c r="E304" s="113">
        <v>1</v>
      </c>
      <c r="F304" s="116" t="s">
        <v>231</v>
      </c>
      <c r="G304" s="119" t="s">
        <v>195</v>
      </c>
      <c r="H304" s="204">
        <v>114610063</v>
      </c>
      <c r="I304" s="25">
        <f t="shared" ref="I304" si="546">IFERROR(H304/H309,"-")</f>
        <v>0.14889039948710331</v>
      </c>
      <c r="J304" s="122">
        <v>1907</v>
      </c>
      <c r="K304" s="25">
        <f t="shared" ref="K304" si="547">IFERROR(J304/J309,"-")</f>
        <v>0.71935118823085631</v>
      </c>
      <c r="L304" s="122">
        <f t="shared" si="479"/>
        <v>60099.665967488203</v>
      </c>
      <c r="M304" s="25">
        <f>IFERROR(J304/$R$54,0)</f>
        <v>7.0915919824476592E-2</v>
      </c>
      <c r="P304" s="42"/>
      <c r="Q304" s="42"/>
      <c r="R304" s="42"/>
    </row>
    <row r="305" spans="2:18" ht="23.25" customHeight="1">
      <c r="B305" s="226"/>
      <c r="C305" s="286"/>
      <c r="D305" s="290"/>
      <c r="E305" s="114">
        <v>2</v>
      </c>
      <c r="F305" s="117" t="s">
        <v>232</v>
      </c>
      <c r="G305" s="29" t="s">
        <v>197</v>
      </c>
      <c r="H305" s="135">
        <v>68311040</v>
      </c>
      <c r="I305" s="26">
        <f t="shared" ref="I305" si="548">IFERROR(H305/H309,"-")</f>
        <v>8.8743150197722984E-2</v>
      </c>
      <c r="J305" s="123">
        <v>1617</v>
      </c>
      <c r="K305" s="26">
        <f t="shared" ref="K305" si="549">IFERROR(J305/J309,"-")</f>
        <v>0.60995850622406644</v>
      </c>
      <c r="L305" s="123">
        <f t="shared" si="479"/>
        <v>42245.541125541124</v>
      </c>
      <c r="M305" s="26">
        <f t="shared" ref="M305:M309" si="550">IFERROR(J305/$R$54,0)</f>
        <v>6.0131642556989329E-2</v>
      </c>
      <c r="P305" s="42"/>
      <c r="Q305" s="42"/>
      <c r="R305" s="42"/>
    </row>
    <row r="306" spans="2:18" ht="23.25" customHeight="1">
      <c r="B306" s="226"/>
      <c r="C306" s="286"/>
      <c r="D306" s="290"/>
      <c r="E306" s="114">
        <v>3</v>
      </c>
      <c r="F306" s="117" t="s">
        <v>230</v>
      </c>
      <c r="G306" s="30" t="s">
        <v>196</v>
      </c>
      <c r="H306" s="135">
        <v>130895028</v>
      </c>
      <c r="I306" s="26">
        <f t="shared" ref="I306" si="551">IFERROR(H306/H309,"-")</f>
        <v>0.17004626382410745</v>
      </c>
      <c r="J306" s="123">
        <v>1352</v>
      </c>
      <c r="K306" s="26">
        <f t="shared" ref="K306" si="552">IFERROR(J306/J309,"-")</f>
        <v>0.50999622783855147</v>
      </c>
      <c r="L306" s="123">
        <f t="shared" si="479"/>
        <v>96815.849112426033</v>
      </c>
      <c r="M306" s="26">
        <f t="shared" si="550"/>
        <v>5.0277044364285449E-2</v>
      </c>
      <c r="P306" s="42"/>
      <c r="Q306" s="42"/>
      <c r="R306" s="42"/>
    </row>
    <row r="307" spans="2:18" ht="23.25" customHeight="1">
      <c r="B307" s="226"/>
      <c r="C307" s="286"/>
      <c r="D307" s="290"/>
      <c r="E307" s="114">
        <v>4</v>
      </c>
      <c r="F307" s="117" t="s">
        <v>233</v>
      </c>
      <c r="G307" s="30" t="s">
        <v>200</v>
      </c>
      <c r="H307" s="135">
        <v>59460884</v>
      </c>
      <c r="I307" s="26">
        <f t="shared" ref="I307" si="553">IFERROR(H307/H309,"-")</f>
        <v>7.724587650402312E-2</v>
      </c>
      <c r="J307" s="123">
        <v>1210</v>
      </c>
      <c r="K307" s="26">
        <f t="shared" ref="K307" si="554">IFERROR(J307/J309,"-")</f>
        <v>0.45643153526970953</v>
      </c>
      <c r="L307" s="123">
        <f t="shared" si="479"/>
        <v>49141.226446280991</v>
      </c>
      <c r="M307" s="26">
        <f t="shared" si="550"/>
        <v>4.4996467219515821E-2</v>
      </c>
      <c r="P307" s="42"/>
      <c r="Q307" s="42"/>
      <c r="R307" s="42"/>
    </row>
    <row r="308" spans="2:18" ht="23.25" customHeight="1">
      <c r="B308" s="226"/>
      <c r="C308" s="286"/>
      <c r="D308" s="290"/>
      <c r="E308" s="115">
        <v>5</v>
      </c>
      <c r="F308" s="118" t="s">
        <v>234</v>
      </c>
      <c r="G308" s="31" t="s">
        <v>199</v>
      </c>
      <c r="H308" s="136">
        <v>57084064</v>
      </c>
      <c r="I308" s="41">
        <f t="shared" ref="I308" si="555">IFERROR(H308/H309,"-")</f>
        <v>7.4158139964615261E-2</v>
      </c>
      <c r="J308" s="124">
        <v>1087</v>
      </c>
      <c r="K308" s="41">
        <f t="shared" ref="K308" si="556">IFERROR(J308/J309,"-")</f>
        <v>0.41003394945303662</v>
      </c>
      <c r="L308" s="124">
        <f t="shared" si="479"/>
        <v>52515.238270469184</v>
      </c>
      <c r="M308" s="41">
        <f t="shared" si="550"/>
        <v>4.0422446171581569E-2</v>
      </c>
      <c r="P308" s="42"/>
      <c r="Q308" s="42"/>
      <c r="R308" s="42"/>
    </row>
    <row r="309" spans="2:18" ht="23.25" customHeight="1">
      <c r="B309" s="227"/>
      <c r="C309" s="287"/>
      <c r="D309" s="291"/>
      <c r="E309" s="142" t="s">
        <v>107</v>
      </c>
      <c r="F309" s="32"/>
      <c r="G309" s="33"/>
      <c r="H309" s="137">
        <v>769761270</v>
      </c>
      <c r="I309" s="27" t="s">
        <v>302</v>
      </c>
      <c r="J309" s="164">
        <v>2651</v>
      </c>
      <c r="K309" s="27" t="s">
        <v>105</v>
      </c>
      <c r="L309" s="125">
        <f t="shared" si="479"/>
        <v>290366.37872500945</v>
      </c>
      <c r="M309" s="27">
        <f t="shared" si="550"/>
        <v>9.8583169090030121E-2</v>
      </c>
      <c r="P309" s="42"/>
      <c r="Q309" s="42"/>
      <c r="R309" s="42"/>
    </row>
    <row r="310" spans="2:18" ht="23.25" customHeight="1">
      <c r="B310" s="251">
        <v>52</v>
      </c>
      <c r="C310" s="285" t="s">
        <v>5</v>
      </c>
      <c r="D310" s="289">
        <f>VLOOKUP(C310,'市区町村別_在宅(医科)'!$C$7:$BO$80,65,0)</f>
        <v>21754</v>
      </c>
      <c r="E310" s="113">
        <v>1</v>
      </c>
      <c r="F310" s="116" t="s">
        <v>231</v>
      </c>
      <c r="G310" s="119" t="s">
        <v>195</v>
      </c>
      <c r="H310" s="204">
        <v>141407269</v>
      </c>
      <c r="I310" s="25">
        <f t="shared" ref="I310" si="557">IFERROR(H310/H315,"-")</f>
        <v>0.16099414512381999</v>
      </c>
      <c r="J310" s="122">
        <v>2165</v>
      </c>
      <c r="K310" s="25">
        <f t="shared" ref="K310" si="558">IFERROR(J310/J315,"-")</f>
        <v>0.7197473404255319</v>
      </c>
      <c r="L310" s="122">
        <f t="shared" si="479"/>
        <v>65315.135796766743</v>
      </c>
      <c r="M310" s="25">
        <f>IFERROR(J310/$R$55,0)</f>
        <v>9.9521927001930674E-2</v>
      </c>
      <c r="P310" s="42"/>
      <c r="Q310" s="42"/>
      <c r="R310" s="42"/>
    </row>
    <row r="311" spans="2:18" ht="23.25" customHeight="1">
      <c r="B311" s="226"/>
      <c r="C311" s="286"/>
      <c r="D311" s="290"/>
      <c r="E311" s="114">
        <v>2</v>
      </c>
      <c r="F311" s="117" t="s">
        <v>232</v>
      </c>
      <c r="G311" s="29" t="s">
        <v>197</v>
      </c>
      <c r="H311" s="135">
        <v>79502153</v>
      </c>
      <c r="I311" s="26">
        <f t="shared" ref="I311" si="559">IFERROR(H311/H315,"-")</f>
        <v>9.0514308410398203E-2</v>
      </c>
      <c r="J311" s="123">
        <v>1834</v>
      </c>
      <c r="K311" s="26">
        <f t="shared" ref="K311" si="560">IFERROR(J311/J315,"-")</f>
        <v>0.60970744680851063</v>
      </c>
      <c r="L311" s="123">
        <f t="shared" si="479"/>
        <v>43349.047437295529</v>
      </c>
      <c r="M311" s="26">
        <f t="shared" ref="M311:M315" si="561">IFERROR(J311/$R$55,0)</f>
        <v>8.4306334467224422E-2</v>
      </c>
      <c r="P311" s="42"/>
      <c r="Q311" s="42"/>
      <c r="R311" s="42"/>
    </row>
    <row r="312" spans="2:18" ht="23.25" customHeight="1">
      <c r="B312" s="226"/>
      <c r="C312" s="286"/>
      <c r="D312" s="290"/>
      <c r="E312" s="114">
        <v>3</v>
      </c>
      <c r="F312" s="117" t="s">
        <v>230</v>
      </c>
      <c r="G312" s="30" t="s">
        <v>196</v>
      </c>
      <c r="H312" s="135">
        <v>152987450</v>
      </c>
      <c r="I312" s="26">
        <f t="shared" ref="I312" si="562">IFERROR(H312/H315,"-")</f>
        <v>0.17417834246854139</v>
      </c>
      <c r="J312" s="123">
        <v>1488</v>
      </c>
      <c r="K312" s="26">
        <f t="shared" ref="K312" si="563">IFERROR(J312/J315,"-")</f>
        <v>0.49468085106382981</v>
      </c>
      <c r="L312" s="123">
        <f t="shared" si="479"/>
        <v>102814.14650537634</v>
      </c>
      <c r="M312" s="26">
        <f t="shared" si="561"/>
        <v>6.8401213569918171E-2</v>
      </c>
      <c r="P312" s="42"/>
      <c r="Q312" s="42"/>
      <c r="R312" s="42"/>
    </row>
    <row r="313" spans="2:18" ht="36.75" customHeight="1">
      <c r="B313" s="226"/>
      <c r="C313" s="286"/>
      <c r="D313" s="290"/>
      <c r="E313" s="114">
        <v>4</v>
      </c>
      <c r="F313" s="117" t="s">
        <v>235</v>
      </c>
      <c r="G313" s="30" t="s">
        <v>204</v>
      </c>
      <c r="H313" s="135">
        <v>47394991</v>
      </c>
      <c r="I313" s="26">
        <f t="shared" ref="I313" si="564">IFERROR(H313/H315,"-")</f>
        <v>5.3959857319613058E-2</v>
      </c>
      <c r="J313" s="123">
        <v>1258</v>
      </c>
      <c r="K313" s="26">
        <f t="shared" ref="K313" si="565">IFERROR(J313/J315,"-")</f>
        <v>0.41821808510638298</v>
      </c>
      <c r="L313" s="123">
        <f t="shared" si="479"/>
        <v>37674.873608903021</v>
      </c>
      <c r="M313" s="26">
        <f t="shared" si="561"/>
        <v>5.7828445343385125E-2</v>
      </c>
      <c r="P313" s="42"/>
      <c r="Q313" s="42"/>
      <c r="R313" s="42"/>
    </row>
    <row r="314" spans="2:18" ht="23.25" customHeight="1">
      <c r="B314" s="226"/>
      <c r="C314" s="286"/>
      <c r="D314" s="290"/>
      <c r="E314" s="115">
        <v>5</v>
      </c>
      <c r="F314" s="118" t="s">
        <v>247</v>
      </c>
      <c r="G314" s="31" t="s">
        <v>248</v>
      </c>
      <c r="H314" s="136">
        <v>19726603</v>
      </c>
      <c r="I314" s="41">
        <f t="shared" ref="I314" si="566">IFERROR(H314/H315,"-")</f>
        <v>2.2459012246265665E-2</v>
      </c>
      <c r="J314" s="124">
        <v>1187</v>
      </c>
      <c r="K314" s="41">
        <f t="shared" ref="K314" si="567">IFERROR(J314/J315,"-")</f>
        <v>0.39461436170212766</v>
      </c>
      <c r="L314" s="124">
        <f t="shared" si="479"/>
        <v>16618.873631002527</v>
      </c>
      <c r="M314" s="41">
        <f t="shared" si="561"/>
        <v>5.4564677760411878E-2</v>
      </c>
      <c r="P314" s="42"/>
      <c r="Q314" s="42"/>
      <c r="R314" s="42"/>
    </row>
    <row r="315" spans="2:18" ht="23.25" customHeight="1">
      <c r="B315" s="227"/>
      <c r="C315" s="287"/>
      <c r="D315" s="291"/>
      <c r="E315" s="142" t="s">
        <v>107</v>
      </c>
      <c r="F315" s="32"/>
      <c r="G315" s="33"/>
      <c r="H315" s="137">
        <v>878337960</v>
      </c>
      <c r="I315" s="27" t="s">
        <v>302</v>
      </c>
      <c r="J315" s="164">
        <v>3008</v>
      </c>
      <c r="K315" s="27" t="s">
        <v>105</v>
      </c>
      <c r="L315" s="125">
        <f t="shared" si="479"/>
        <v>292000.65159574465</v>
      </c>
      <c r="M315" s="27">
        <f t="shared" si="561"/>
        <v>0.13827342098004963</v>
      </c>
      <c r="P315" s="42"/>
      <c r="Q315" s="42"/>
      <c r="R315" s="42"/>
    </row>
    <row r="316" spans="2:18" ht="23.25" customHeight="1">
      <c r="B316" s="251">
        <v>53</v>
      </c>
      <c r="C316" s="285" t="s">
        <v>20</v>
      </c>
      <c r="D316" s="289">
        <f>VLOOKUP(C316,'市区町村別_在宅(医科)'!$C$7:$BO$80,65,0)</f>
        <v>12051</v>
      </c>
      <c r="E316" s="113">
        <v>1</v>
      </c>
      <c r="F316" s="116" t="s">
        <v>231</v>
      </c>
      <c r="G316" s="119" t="s">
        <v>195</v>
      </c>
      <c r="H316" s="204">
        <v>53363292</v>
      </c>
      <c r="I316" s="25">
        <f t="shared" ref="I316" si="568">IFERROR(H316/H321,"-")</f>
        <v>0.15458095546283523</v>
      </c>
      <c r="J316" s="122">
        <v>900</v>
      </c>
      <c r="K316" s="25">
        <f t="shared" ref="K316" si="569">IFERROR(J316/J321,"-")</f>
        <v>0.69018404907975461</v>
      </c>
      <c r="L316" s="122">
        <f t="shared" si="479"/>
        <v>59292.546666666669</v>
      </c>
      <c r="M316" s="25">
        <f>IFERROR(J316/$R$56,0)</f>
        <v>7.468259895444361E-2</v>
      </c>
      <c r="P316" s="42"/>
      <c r="Q316" s="42"/>
      <c r="R316" s="42"/>
    </row>
    <row r="317" spans="2:18" ht="23.25" customHeight="1">
      <c r="B317" s="226"/>
      <c r="C317" s="286"/>
      <c r="D317" s="290"/>
      <c r="E317" s="114">
        <v>2</v>
      </c>
      <c r="F317" s="117" t="s">
        <v>232</v>
      </c>
      <c r="G317" s="29" t="s">
        <v>197</v>
      </c>
      <c r="H317" s="135">
        <v>33381178</v>
      </c>
      <c r="I317" s="26">
        <f t="shared" ref="I317" si="570">IFERROR(H317/H321,"-")</f>
        <v>9.6697452430689154E-2</v>
      </c>
      <c r="J317" s="123">
        <v>841</v>
      </c>
      <c r="K317" s="26">
        <f t="shared" ref="K317" si="571">IFERROR(J317/J321,"-")</f>
        <v>0.64493865030674846</v>
      </c>
      <c r="L317" s="123">
        <f t="shared" si="479"/>
        <v>39692.244946492268</v>
      </c>
      <c r="M317" s="26">
        <f t="shared" ref="M317:M321" si="572">IFERROR(J317/$R$56,0)</f>
        <v>6.9786739689652308E-2</v>
      </c>
      <c r="P317" s="42"/>
      <c r="Q317" s="42"/>
      <c r="R317" s="42"/>
    </row>
    <row r="318" spans="2:18" ht="23.25" customHeight="1">
      <c r="B318" s="226"/>
      <c r="C318" s="286"/>
      <c r="D318" s="290"/>
      <c r="E318" s="114">
        <v>3</v>
      </c>
      <c r="F318" s="117" t="s">
        <v>230</v>
      </c>
      <c r="G318" s="30" t="s">
        <v>196</v>
      </c>
      <c r="H318" s="135">
        <v>45442901</v>
      </c>
      <c r="I318" s="26">
        <f t="shared" ref="I318" si="573">IFERROR(H318/H321,"-")</f>
        <v>0.13163743825217963</v>
      </c>
      <c r="J318" s="123">
        <v>587</v>
      </c>
      <c r="K318" s="26">
        <f t="shared" ref="K318" si="574">IFERROR(J318/J321,"-")</f>
        <v>0.45015337423312884</v>
      </c>
      <c r="L318" s="123">
        <f t="shared" si="479"/>
        <v>77415.50425894378</v>
      </c>
      <c r="M318" s="26">
        <f t="shared" si="572"/>
        <v>4.8709650651398227E-2</v>
      </c>
      <c r="P318" s="42"/>
      <c r="Q318" s="42"/>
      <c r="R318" s="42"/>
    </row>
    <row r="319" spans="2:18" ht="36.75" customHeight="1">
      <c r="B319" s="226"/>
      <c r="C319" s="286"/>
      <c r="D319" s="290"/>
      <c r="E319" s="114">
        <v>4</v>
      </c>
      <c r="F319" s="117" t="s">
        <v>235</v>
      </c>
      <c r="G319" s="30" t="s">
        <v>204</v>
      </c>
      <c r="H319" s="135">
        <v>18963525</v>
      </c>
      <c r="I319" s="26">
        <f t="shared" ref="I319" si="575">IFERROR(H319/H321,"-")</f>
        <v>5.4932889324807069E-2</v>
      </c>
      <c r="J319" s="123">
        <v>587</v>
      </c>
      <c r="K319" s="26">
        <f t="shared" ref="K319" si="576">IFERROR(J319/J321,"-")</f>
        <v>0.45015337423312884</v>
      </c>
      <c r="L319" s="123">
        <f t="shared" si="479"/>
        <v>32305.83475298126</v>
      </c>
      <c r="M319" s="26">
        <f t="shared" si="572"/>
        <v>4.8709650651398227E-2</v>
      </c>
      <c r="P319" s="42"/>
      <c r="Q319" s="42"/>
      <c r="R319" s="42"/>
    </row>
    <row r="320" spans="2:18" ht="23.25" customHeight="1">
      <c r="B320" s="226"/>
      <c r="C320" s="286"/>
      <c r="D320" s="290"/>
      <c r="E320" s="115">
        <v>5</v>
      </c>
      <c r="F320" s="118" t="s">
        <v>249</v>
      </c>
      <c r="G320" s="31" t="s">
        <v>208</v>
      </c>
      <c r="H320" s="136">
        <v>12450046</v>
      </c>
      <c r="I320" s="41">
        <f t="shared" ref="I320" si="577">IFERROR(H320/H321,"-")</f>
        <v>3.6064866579750179E-2</v>
      </c>
      <c r="J320" s="124">
        <v>546</v>
      </c>
      <c r="K320" s="41">
        <f t="shared" ref="K320" si="578">IFERROR(J320/J321,"-")</f>
        <v>0.41871165644171782</v>
      </c>
      <c r="L320" s="124">
        <f t="shared" si="479"/>
        <v>22802.282051282051</v>
      </c>
      <c r="M320" s="41">
        <f t="shared" si="572"/>
        <v>4.5307443365695796E-2</v>
      </c>
      <c r="P320" s="42"/>
      <c r="Q320" s="42"/>
      <c r="R320" s="42"/>
    </row>
    <row r="321" spans="2:18" ht="23.25" customHeight="1">
      <c r="B321" s="227"/>
      <c r="C321" s="287"/>
      <c r="D321" s="291"/>
      <c r="E321" s="142" t="s">
        <v>107</v>
      </c>
      <c r="F321" s="32"/>
      <c r="G321" s="33"/>
      <c r="H321" s="137">
        <v>345212590</v>
      </c>
      <c r="I321" s="27" t="s">
        <v>302</v>
      </c>
      <c r="J321" s="164">
        <v>1304</v>
      </c>
      <c r="K321" s="27" t="s">
        <v>105</v>
      </c>
      <c r="L321" s="125">
        <f t="shared" si="479"/>
        <v>264733.58128834359</v>
      </c>
      <c r="M321" s="27">
        <f t="shared" si="572"/>
        <v>0.1082067878184383</v>
      </c>
      <c r="P321" s="42"/>
      <c r="Q321" s="42"/>
      <c r="R321" s="42"/>
    </row>
    <row r="322" spans="2:18" ht="23.25" customHeight="1">
      <c r="B322" s="251">
        <v>54</v>
      </c>
      <c r="C322" s="285" t="s">
        <v>25</v>
      </c>
      <c r="D322" s="289">
        <f>VLOOKUP(C322,'市区町村別_在宅(医科)'!$C$7:$BO$80,65,0)</f>
        <v>20276</v>
      </c>
      <c r="E322" s="113">
        <v>1</v>
      </c>
      <c r="F322" s="116" t="s">
        <v>231</v>
      </c>
      <c r="G322" s="119" t="s">
        <v>195</v>
      </c>
      <c r="H322" s="204">
        <v>99323651</v>
      </c>
      <c r="I322" s="25">
        <f t="shared" ref="I322" si="579">IFERROR(H322/H327,"-")</f>
        <v>0.1466616295790926</v>
      </c>
      <c r="J322" s="122">
        <v>1685</v>
      </c>
      <c r="K322" s="25">
        <f t="shared" ref="K322" si="580">IFERROR(J322/J327,"-")</f>
        <v>0.7194705380017079</v>
      </c>
      <c r="L322" s="122">
        <f t="shared" si="479"/>
        <v>58945.78694362018</v>
      </c>
      <c r="M322" s="25">
        <f>IFERROR(J322/$R$57,0)</f>
        <v>8.31031761688696E-2</v>
      </c>
      <c r="P322" s="42"/>
      <c r="Q322" s="42"/>
      <c r="R322" s="42"/>
    </row>
    <row r="323" spans="2:18" ht="23.25" customHeight="1">
      <c r="B323" s="226"/>
      <c r="C323" s="286"/>
      <c r="D323" s="290"/>
      <c r="E323" s="114">
        <v>2</v>
      </c>
      <c r="F323" s="117" t="s">
        <v>232</v>
      </c>
      <c r="G323" s="29" t="s">
        <v>197</v>
      </c>
      <c r="H323" s="135">
        <v>60001825</v>
      </c>
      <c r="I323" s="26">
        <f t="shared" ref="I323" si="581">IFERROR(H323/H327,"-")</f>
        <v>8.8598892042536154E-2</v>
      </c>
      <c r="J323" s="123">
        <v>1437</v>
      </c>
      <c r="K323" s="26">
        <f t="shared" ref="K323" si="582">IFERROR(J323/J327,"-")</f>
        <v>0.61357813834329633</v>
      </c>
      <c r="L323" s="123">
        <f t="shared" si="479"/>
        <v>41754.923451635354</v>
      </c>
      <c r="M323" s="26">
        <f t="shared" ref="M323:M327" si="583">IFERROR(J323/$R$57,0)</f>
        <v>7.0871966857368324E-2</v>
      </c>
      <c r="P323" s="42"/>
      <c r="Q323" s="42"/>
      <c r="R323" s="42"/>
    </row>
    <row r="324" spans="2:18" ht="23.25" customHeight="1">
      <c r="B324" s="226"/>
      <c r="C324" s="286"/>
      <c r="D324" s="290"/>
      <c r="E324" s="114">
        <v>3</v>
      </c>
      <c r="F324" s="117" t="s">
        <v>230</v>
      </c>
      <c r="G324" s="30" t="s">
        <v>196</v>
      </c>
      <c r="H324" s="135">
        <v>120544910</v>
      </c>
      <c r="I324" s="26">
        <f t="shared" ref="I324" si="584">IFERROR(H324/H327,"-")</f>
        <v>0.1779970103803882</v>
      </c>
      <c r="J324" s="123">
        <v>1121</v>
      </c>
      <c r="K324" s="26">
        <f t="shared" ref="K324" si="585">IFERROR(J324/J327,"-")</f>
        <v>0.47865072587532026</v>
      </c>
      <c r="L324" s="123">
        <f t="shared" si="479"/>
        <v>107533.37198929526</v>
      </c>
      <c r="M324" s="26">
        <f t="shared" si="583"/>
        <v>5.52870388636812E-2</v>
      </c>
      <c r="P324" s="42"/>
      <c r="Q324" s="42"/>
      <c r="R324" s="42"/>
    </row>
    <row r="325" spans="2:18" ht="36.75" customHeight="1">
      <c r="B325" s="226"/>
      <c r="C325" s="286"/>
      <c r="D325" s="290"/>
      <c r="E325" s="114">
        <v>4</v>
      </c>
      <c r="F325" s="117" t="s">
        <v>235</v>
      </c>
      <c r="G325" s="30" t="s">
        <v>204</v>
      </c>
      <c r="H325" s="135">
        <v>32340246</v>
      </c>
      <c r="I325" s="26">
        <f t="shared" ref="I325" si="586">IFERROR(H325/H327,"-")</f>
        <v>4.7753713557596986E-2</v>
      </c>
      <c r="J325" s="123">
        <v>1020</v>
      </c>
      <c r="K325" s="26">
        <f t="shared" ref="K325" si="587">IFERROR(J325/J327,"-")</f>
        <v>0.43552519214346713</v>
      </c>
      <c r="L325" s="123">
        <f t="shared" si="479"/>
        <v>31706.123529411765</v>
      </c>
      <c r="M325" s="26">
        <f t="shared" si="583"/>
        <v>5.0305780232787534E-2</v>
      </c>
      <c r="P325" s="42"/>
      <c r="Q325" s="42"/>
      <c r="R325" s="42"/>
    </row>
    <row r="326" spans="2:18" ht="23.25" customHeight="1">
      <c r="B326" s="226"/>
      <c r="C326" s="286"/>
      <c r="D326" s="290"/>
      <c r="E326" s="115">
        <v>5</v>
      </c>
      <c r="F326" s="118" t="s">
        <v>233</v>
      </c>
      <c r="G326" s="31" t="s">
        <v>200</v>
      </c>
      <c r="H326" s="136">
        <v>54089752</v>
      </c>
      <c r="I326" s="41">
        <f t="shared" ref="I326" si="588">IFERROR(H326/H327,"-")</f>
        <v>7.9869105615630098E-2</v>
      </c>
      <c r="J326" s="124">
        <v>1017</v>
      </c>
      <c r="K326" s="41">
        <f t="shared" ref="K326" si="589">IFERROR(J326/J327,"-")</f>
        <v>0.43424423569598636</v>
      </c>
      <c r="L326" s="124">
        <f t="shared" si="479"/>
        <v>53185.596853490657</v>
      </c>
      <c r="M326" s="41">
        <f t="shared" si="583"/>
        <v>5.0157822055632274E-2</v>
      </c>
      <c r="P326" s="42"/>
      <c r="Q326" s="42"/>
      <c r="R326" s="42"/>
    </row>
    <row r="327" spans="2:18" ht="23.25" customHeight="1">
      <c r="B327" s="227"/>
      <c r="C327" s="287"/>
      <c r="D327" s="291"/>
      <c r="E327" s="142" t="s">
        <v>107</v>
      </c>
      <c r="F327" s="32"/>
      <c r="G327" s="33"/>
      <c r="H327" s="137">
        <v>677229970</v>
      </c>
      <c r="I327" s="27" t="s">
        <v>302</v>
      </c>
      <c r="J327" s="164">
        <v>2342</v>
      </c>
      <c r="K327" s="27" t="s">
        <v>105</v>
      </c>
      <c r="L327" s="125">
        <f t="shared" si="479"/>
        <v>289167.365499573</v>
      </c>
      <c r="M327" s="27">
        <f t="shared" si="583"/>
        <v>0.11550601696587098</v>
      </c>
      <c r="P327" s="42"/>
      <c r="Q327" s="42"/>
      <c r="R327" s="42"/>
    </row>
    <row r="328" spans="2:18" ht="23.25" customHeight="1">
      <c r="B328" s="251">
        <v>55</v>
      </c>
      <c r="C328" s="285" t="s">
        <v>16</v>
      </c>
      <c r="D328" s="289">
        <f>VLOOKUP(C328,'市区町村別_在宅(医科)'!$C$7:$BO$80,65,0)</f>
        <v>21086</v>
      </c>
      <c r="E328" s="113">
        <v>1</v>
      </c>
      <c r="F328" s="116" t="s">
        <v>231</v>
      </c>
      <c r="G328" s="119" t="s">
        <v>195</v>
      </c>
      <c r="H328" s="204">
        <v>75982451</v>
      </c>
      <c r="I328" s="25">
        <f t="shared" ref="I328" si="590">IFERROR(H328/H333,"-")</f>
        <v>0.14139676102812637</v>
      </c>
      <c r="J328" s="122">
        <v>1355</v>
      </c>
      <c r="K328" s="25">
        <f t="shared" ref="K328" si="591">IFERROR(J328/J333,"-")</f>
        <v>0.70280082987551862</v>
      </c>
      <c r="L328" s="122">
        <f t="shared" si="479"/>
        <v>56075.609594095942</v>
      </c>
      <c r="M328" s="25">
        <f>IFERROR(J328/$R$58,0)</f>
        <v>6.4260646874703592E-2</v>
      </c>
      <c r="P328" s="42"/>
      <c r="Q328" s="42"/>
      <c r="R328" s="42"/>
    </row>
    <row r="329" spans="2:18" ht="23.25" customHeight="1">
      <c r="B329" s="226"/>
      <c r="C329" s="286"/>
      <c r="D329" s="290"/>
      <c r="E329" s="114">
        <v>2</v>
      </c>
      <c r="F329" s="117" t="s">
        <v>232</v>
      </c>
      <c r="G329" s="29" t="s">
        <v>197</v>
      </c>
      <c r="H329" s="135">
        <v>46371786</v>
      </c>
      <c r="I329" s="26">
        <f t="shared" ref="I329" si="592">IFERROR(H329/H333,"-")</f>
        <v>8.6293877825676032E-2</v>
      </c>
      <c r="J329" s="123">
        <v>1191</v>
      </c>
      <c r="K329" s="26">
        <f t="shared" ref="K329" si="593">IFERROR(J329/J333,"-")</f>
        <v>0.61773858921161828</v>
      </c>
      <c r="L329" s="123">
        <f t="shared" si="479"/>
        <v>38935.168765743074</v>
      </c>
      <c r="M329" s="26">
        <f t="shared" ref="M329:M333" si="594">IFERROR(J329/$R$58,0)</f>
        <v>5.6482974485440575E-2</v>
      </c>
      <c r="P329" s="42"/>
      <c r="Q329" s="42"/>
      <c r="R329" s="42"/>
    </row>
    <row r="330" spans="2:18" ht="23.25" customHeight="1">
      <c r="B330" s="226"/>
      <c r="C330" s="286"/>
      <c r="D330" s="290"/>
      <c r="E330" s="114">
        <v>3</v>
      </c>
      <c r="F330" s="117" t="s">
        <v>230</v>
      </c>
      <c r="G330" s="30" t="s">
        <v>196</v>
      </c>
      <c r="H330" s="135">
        <v>83417577</v>
      </c>
      <c r="I330" s="26">
        <f t="shared" ref="I330" si="595">IFERROR(H330/H333,"-")</f>
        <v>0.15523288661238804</v>
      </c>
      <c r="J330" s="123">
        <v>976</v>
      </c>
      <c r="K330" s="26">
        <f t="shared" ref="K330" si="596">IFERROR(J330/J333,"-")</f>
        <v>0.50622406639004147</v>
      </c>
      <c r="L330" s="123">
        <f t="shared" ref="L330:L393" si="597">IFERROR(H330/J330,"-")</f>
        <v>85468.828893442624</v>
      </c>
      <c r="M330" s="26">
        <f t="shared" si="594"/>
        <v>4.6286635682443331E-2</v>
      </c>
      <c r="P330" s="42"/>
      <c r="Q330" s="42"/>
      <c r="R330" s="42"/>
    </row>
    <row r="331" spans="2:18" ht="36.75" customHeight="1">
      <c r="B331" s="226"/>
      <c r="C331" s="286"/>
      <c r="D331" s="290"/>
      <c r="E331" s="114">
        <v>4</v>
      </c>
      <c r="F331" s="117" t="s">
        <v>235</v>
      </c>
      <c r="G331" s="30" t="s">
        <v>204</v>
      </c>
      <c r="H331" s="135">
        <v>26923864</v>
      </c>
      <c r="I331" s="26">
        <f t="shared" ref="I331" si="598">IFERROR(H331/H333,"-")</f>
        <v>5.0102979225581636E-2</v>
      </c>
      <c r="J331" s="123">
        <v>833</v>
      </c>
      <c r="K331" s="26">
        <f t="shared" ref="K331" si="599">IFERROR(J331/J333,"-")</f>
        <v>0.43205394190871371</v>
      </c>
      <c r="L331" s="123">
        <f t="shared" si="597"/>
        <v>32321.565426170469</v>
      </c>
      <c r="M331" s="26">
        <f t="shared" si="594"/>
        <v>3.9504884757659113E-2</v>
      </c>
      <c r="P331" s="42"/>
      <c r="Q331" s="42"/>
      <c r="R331" s="42"/>
    </row>
    <row r="332" spans="2:18" ht="23.25" customHeight="1">
      <c r="B332" s="226"/>
      <c r="C332" s="286"/>
      <c r="D332" s="290"/>
      <c r="E332" s="115">
        <v>5</v>
      </c>
      <c r="F332" s="118" t="s">
        <v>233</v>
      </c>
      <c r="G332" s="31" t="s">
        <v>200</v>
      </c>
      <c r="H332" s="136">
        <v>43825741</v>
      </c>
      <c r="I332" s="41">
        <f t="shared" ref="I332" si="600">IFERROR(H332/H333,"-")</f>
        <v>8.1555908574962394E-2</v>
      </c>
      <c r="J332" s="124">
        <v>815</v>
      </c>
      <c r="K332" s="41">
        <f t="shared" ref="K332" si="601">IFERROR(J332/J333,"-")</f>
        <v>0.42271784232365145</v>
      </c>
      <c r="L332" s="124">
        <f t="shared" si="597"/>
        <v>53773.915337423314</v>
      </c>
      <c r="M332" s="41">
        <f t="shared" si="594"/>
        <v>3.8651237788105849E-2</v>
      </c>
      <c r="P332" s="42"/>
      <c r="Q332" s="42"/>
      <c r="R332" s="42"/>
    </row>
    <row r="333" spans="2:18" ht="23.25" customHeight="1">
      <c r="B333" s="227"/>
      <c r="C333" s="287"/>
      <c r="D333" s="291"/>
      <c r="E333" s="142" t="s">
        <v>107</v>
      </c>
      <c r="F333" s="32"/>
      <c r="G333" s="33"/>
      <c r="H333" s="137">
        <v>537370520</v>
      </c>
      <c r="I333" s="27" t="s">
        <v>302</v>
      </c>
      <c r="J333" s="164">
        <v>1928</v>
      </c>
      <c r="K333" s="27" t="s">
        <v>105</v>
      </c>
      <c r="L333" s="125">
        <f t="shared" si="597"/>
        <v>278719.14937759336</v>
      </c>
      <c r="M333" s="27">
        <f t="shared" si="594"/>
        <v>9.1435075405482305E-2</v>
      </c>
      <c r="P333" s="42"/>
      <c r="Q333" s="42"/>
      <c r="R333" s="42"/>
    </row>
    <row r="334" spans="2:18" ht="23.25" customHeight="1">
      <c r="B334" s="251">
        <v>56</v>
      </c>
      <c r="C334" s="285" t="s">
        <v>10</v>
      </c>
      <c r="D334" s="289">
        <f>VLOOKUP(C334,'市区町村別_在宅(医科)'!$C$7:$BO$80,65,0)</f>
        <v>13466</v>
      </c>
      <c r="E334" s="113">
        <v>1</v>
      </c>
      <c r="F334" s="116" t="s">
        <v>231</v>
      </c>
      <c r="G334" s="119" t="s">
        <v>195</v>
      </c>
      <c r="H334" s="204">
        <v>54445302</v>
      </c>
      <c r="I334" s="25">
        <f t="shared" ref="I334" si="602">IFERROR(H334/H339,"-")</f>
        <v>0.14153083603044977</v>
      </c>
      <c r="J334" s="122">
        <v>932</v>
      </c>
      <c r="K334" s="25">
        <f t="shared" ref="K334" si="603">IFERROR(J334/J339,"-")</f>
        <v>0.66146202980837476</v>
      </c>
      <c r="L334" s="122">
        <f t="shared" si="597"/>
        <v>58417.706008583693</v>
      </c>
      <c r="M334" s="25">
        <f>IFERROR(J334/$R$59,0)</f>
        <v>6.9211347096390916E-2</v>
      </c>
      <c r="P334" s="42"/>
      <c r="Q334" s="42"/>
      <c r="R334" s="42"/>
    </row>
    <row r="335" spans="2:18" ht="23.25" customHeight="1">
      <c r="B335" s="226"/>
      <c r="C335" s="286"/>
      <c r="D335" s="290"/>
      <c r="E335" s="114">
        <v>2</v>
      </c>
      <c r="F335" s="117" t="s">
        <v>232</v>
      </c>
      <c r="G335" s="29" t="s">
        <v>197</v>
      </c>
      <c r="H335" s="135">
        <v>29792039</v>
      </c>
      <c r="I335" s="26">
        <f t="shared" ref="I335" si="604">IFERROR(H335/H339,"-")</f>
        <v>7.7444555027388132E-2</v>
      </c>
      <c r="J335" s="123">
        <v>821</v>
      </c>
      <c r="K335" s="26">
        <f t="shared" ref="K335" si="605">IFERROR(J335/J339,"-")</f>
        <v>0.58268275372604683</v>
      </c>
      <c r="L335" s="123">
        <f t="shared" si="597"/>
        <v>36287.501827040192</v>
      </c>
      <c r="M335" s="26">
        <f t="shared" ref="M335:M339" si="606">IFERROR(J335/$R$59,0)</f>
        <v>6.0968364770533197E-2</v>
      </c>
      <c r="P335" s="42"/>
      <c r="Q335" s="42"/>
      <c r="R335" s="42"/>
    </row>
    <row r="336" spans="2:18" ht="23.25" customHeight="1">
      <c r="B336" s="226"/>
      <c r="C336" s="286"/>
      <c r="D336" s="290"/>
      <c r="E336" s="114">
        <v>3</v>
      </c>
      <c r="F336" s="117" t="s">
        <v>230</v>
      </c>
      <c r="G336" s="30" t="s">
        <v>196</v>
      </c>
      <c r="H336" s="135">
        <v>52359597</v>
      </c>
      <c r="I336" s="26">
        <f t="shared" ref="I336" si="607">IFERROR(H336/H339,"-")</f>
        <v>0.13610903540635019</v>
      </c>
      <c r="J336" s="123">
        <v>631</v>
      </c>
      <c r="K336" s="26">
        <f t="shared" ref="K336" si="608">IFERROR(J336/J339,"-")</f>
        <v>0.44783534421575588</v>
      </c>
      <c r="L336" s="123">
        <f t="shared" si="597"/>
        <v>82978.759112519809</v>
      </c>
      <c r="M336" s="26">
        <f t="shared" si="606"/>
        <v>4.6858755383929897E-2</v>
      </c>
      <c r="P336" s="42"/>
      <c r="Q336" s="42"/>
      <c r="R336" s="42"/>
    </row>
    <row r="337" spans="2:18" ht="23.25" customHeight="1">
      <c r="B337" s="226"/>
      <c r="C337" s="286"/>
      <c r="D337" s="290"/>
      <c r="E337" s="114">
        <v>4</v>
      </c>
      <c r="F337" s="117" t="s">
        <v>233</v>
      </c>
      <c r="G337" s="30" t="s">
        <v>200</v>
      </c>
      <c r="H337" s="135">
        <v>24992366</v>
      </c>
      <c r="I337" s="26">
        <f t="shared" ref="I337" si="609">IFERROR(H337/H339,"-")</f>
        <v>6.496778095489282E-2</v>
      </c>
      <c r="J337" s="123">
        <v>549</v>
      </c>
      <c r="K337" s="26">
        <f t="shared" ref="K337" si="610">IFERROR(J337/J339,"-")</f>
        <v>0.38963804116394607</v>
      </c>
      <c r="L337" s="123">
        <f t="shared" si="597"/>
        <v>45523.435336976319</v>
      </c>
      <c r="M337" s="26">
        <f t="shared" si="606"/>
        <v>4.0769345017080051E-2</v>
      </c>
      <c r="P337" s="42"/>
      <c r="Q337" s="42"/>
      <c r="R337" s="42"/>
    </row>
    <row r="338" spans="2:18" ht="23.25" customHeight="1">
      <c r="B338" s="226"/>
      <c r="C338" s="286"/>
      <c r="D338" s="290"/>
      <c r="E338" s="115">
        <v>5</v>
      </c>
      <c r="F338" s="118" t="s">
        <v>234</v>
      </c>
      <c r="G338" s="31" t="s">
        <v>199</v>
      </c>
      <c r="H338" s="136">
        <v>29035025</v>
      </c>
      <c r="I338" s="41">
        <f t="shared" ref="I338" si="611">IFERROR(H338/H339,"-")</f>
        <v>7.5476693331869293E-2</v>
      </c>
      <c r="J338" s="124">
        <v>536</v>
      </c>
      <c r="K338" s="41">
        <f t="shared" ref="K338" si="612">IFERROR(J338/J339,"-")</f>
        <v>0.38041163946061035</v>
      </c>
      <c r="L338" s="124">
        <f t="shared" si="597"/>
        <v>54169.822761194031</v>
      </c>
      <c r="M338" s="41">
        <f t="shared" si="606"/>
        <v>3.9803950690628247E-2</v>
      </c>
      <c r="P338" s="42"/>
      <c r="Q338" s="42"/>
      <c r="R338" s="42"/>
    </row>
    <row r="339" spans="2:18" ht="23.25" customHeight="1">
      <c r="B339" s="227"/>
      <c r="C339" s="287"/>
      <c r="D339" s="291"/>
      <c r="E339" s="142" t="s">
        <v>107</v>
      </c>
      <c r="F339" s="32"/>
      <c r="G339" s="33"/>
      <c r="H339" s="137">
        <v>384688620</v>
      </c>
      <c r="I339" s="27" t="s">
        <v>302</v>
      </c>
      <c r="J339" s="164">
        <v>1409</v>
      </c>
      <c r="K339" s="27" t="s">
        <v>105</v>
      </c>
      <c r="L339" s="125">
        <f t="shared" si="597"/>
        <v>273022.44144783536</v>
      </c>
      <c r="M339" s="27">
        <f t="shared" si="606"/>
        <v>0.10463389276696866</v>
      </c>
      <c r="P339" s="42"/>
      <c r="Q339" s="42"/>
      <c r="R339" s="42"/>
    </row>
    <row r="340" spans="2:18" ht="23.25" customHeight="1">
      <c r="B340" s="251">
        <v>57</v>
      </c>
      <c r="C340" s="285" t="s">
        <v>44</v>
      </c>
      <c r="D340" s="289">
        <f>VLOOKUP(C340,'市区町村別_在宅(医科)'!$C$7:$BO$80,65,0)</f>
        <v>9612</v>
      </c>
      <c r="E340" s="113">
        <v>1</v>
      </c>
      <c r="F340" s="116" t="s">
        <v>231</v>
      </c>
      <c r="G340" s="119" t="s">
        <v>195</v>
      </c>
      <c r="H340" s="204">
        <v>64778612</v>
      </c>
      <c r="I340" s="25">
        <f t="shared" ref="I340" si="613">IFERROR(H340/H345,"-")</f>
        <v>0.17406752169562489</v>
      </c>
      <c r="J340" s="122">
        <v>861</v>
      </c>
      <c r="K340" s="25">
        <f t="shared" ref="K340" si="614">IFERROR(J340/J345,"-")</f>
        <v>0.7666963490650045</v>
      </c>
      <c r="L340" s="122">
        <f t="shared" si="597"/>
        <v>75236.483159117299</v>
      </c>
      <c r="M340" s="25">
        <f>IFERROR(J340/$R$60,0)</f>
        <v>8.9575530586766539E-2</v>
      </c>
      <c r="P340" s="42"/>
      <c r="Q340" s="42"/>
      <c r="R340" s="42"/>
    </row>
    <row r="341" spans="2:18" ht="23.25" customHeight="1">
      <c r="B341" s="226"/>
      <c r="C341" s="286"/>
      <c r="D341" s="290"/>
      <c r="E341" s="114">
        <v>2</v>
      </c>
      <c r="F341" s="117" t="s">
        <v>232</v>
      </c>
      <c r="G341" s="29" t="s">
        <v>197</v>
      </c>
      <c r="H341" s="135">
        <v>32056244</v>
      </c>
      <c r="I341" s="26">
        <f t="shared" ref="I341" si="615">IFERROR(H341/H345,"-")</f>
        <v>8.6138785251376568E-2</v>
      </c>
      <c r="J341" s="123">
        <v>732</v>
      </c>
      <c r="K341" s="26">
        <f t="shared" ref="K341" si="616">IFERROR(J341/J345,"-")</f>
        <v>0.65182546749777381</v>
      </c>
      <c r="L341" s="123">
        <f t="shared" si="597"/>
        <v>43792.683060109288</v>
      </c>
      <c r="M341" s="26">
        <f t="shared" ref="M341:M345" si="617">IFERROR(J341/$R$60,0)</f>
        <v>7.6154806491885149E-2</v>
      </c>
      <c r="P341" s="42"/>
      <c r="Q341" s="42"/>
      <c r="R341" s="42"/>
    </row>
    <row r="342" spans="2:18" ht="23.25" customHeight="1">
      <c r="B342" s="226"/>
      <c r="C342" s="286"/>
      <c r="D342" s="290"/>
      <c r="E342" s="114">
        <v>3</v>
      </c>
      <c r="F342" s="117" t="s">
        <v>230</v>
      </c>
      <c r="G342" s="30" t="s">
        <v>196</v>
      </c>
      <c r="H342" s="135">
        <v>65561229</v>
      </c>
      <c r="I342" s="26">
        <f t="shared" ref="I342" si="618">IFERROR(H342/H345,"-")</f>
        <v>0.17617050287136951</v>
      </c>
      <c r="J342" s="123">
        <v>582</v>
      </c>
      <c r="K342" s="26">
        <f t="shared" ref="K342" si="619">IFERROR(J342/J345,"-")</f>
        <v>0.51825467497773825</v>
      </c>
      <c r="L342" s="123">
        <f t="shared" si="597"/>
        <v>112648.15979381443</v>
      </c>
      <c r="M342" s="26">
        <f t="shared" si="617"/>
        <v>6.0549313358302125E-2</v>
      </c>
      <c r="P342" s="42"/>
      <c r="Q342" s="42"/>
      <c r="R342" s="42"/>
    </row>
    <row r="343" spans="2:18" ht="23.25" customHeight="1">
      <c r="B343" s="226"/>
      <c r="C343" s="286"/>
      <c r="D343" s="290"/>
      <c r="E343" s="114">
        <v>4</v>
      </c>
      <c r="F343" s="117" t="s">
        <v>247</v>
      </c>
      <c r="G343" s="30" t="s">
        <v>248</v>
      </c>
      <c r="H343" s="135">
        <v>10447449</v>
      </c>
      <c r="I343" s="26">
        <f t="shared" ref="I343" si="620">IFERROR(H343/H345,"-")</f>
        <v>2.8073487518865556E-2</v>
      </c>
      <c r="J343" s="123">
        <v>493</v>
      </c>
      <c r="K343" s="26">
        <f t="shared" ref="K343" si="621">IFERROR(J343/J345,"-")</f>
        <v>0.43900267141585042</v>
      </c>
      <c r="L343" s="123">
        <f t="shared" si="597"/>
        <v>21191.580121703853</v>
      </c>
      <c r="M343" s="26">
        <f t="shared" si="617"/>
        <v>5.1290054099042866E-2</v>
      </c>
      <c r="P343" s="42"/>
      <c r="Q343" s="42"/>
      <c r="R343" s="42"/>
    </row>
    <row r="344" spans="2:18" ht="23.25" customHeight="1">
      <c r="B344" s="226"/>
      <c r="C344" s="286"/>
      <c r="D344" s="290"/>
      <c r="E344" s="115">
        <v>5</v>
      </c>
      <c r="F344" s="118" t="s">
        <v>233</v>
      </c>
      <c r="G344" s="31" t="s">
        <v>200</v>
      </c>
      <c r="H344" s="136">
        <v>26997582</v>
      </c>
      <c r="I344" s="41">
        <f t="shared" ref="I344" si="622">IFERROR(H344/H345,"-")</f>
        <v>7.2545583263105604E-2</v>
      </c>
      <c r="J344" s="124">
        <v>486</v>
      </c>
      <c r="K344" s="41">
        <f t="shared" ref="K344" si="623">IFERROR(J344/J345,"-")</f>
        <v>0.43276936776491542</v>
      </c>
      <c r="L344" s="124">
        <f t="shared" si="597"/>
        <v>55550.580246913582</v>
      </c>
      <c r="M344" s="41">
        <f t="shared" si="617"/>
        <v>5.0561797752808987E-2</v>
      </c>
      <c r="P344" s="42"/>
      <c r="Q344" s="42"/>
      <c r="R344" s="42"/>
    </row>
    <row r="345" spans="2:18" ht="23.25" customHeight="1">
      <c r="B345" s="227"/>
      <c r="C345" s="287"/>
      <c r="D345" s="291"/>
      <c r="E345" s="142" t="s">
        <v>107</v>
      </c>
      <c r="F345" s="32"/>
      <c r="G345" s="33"/>
      <c r="H345" s="137">
        <v>372146460</v>
      </c>
      <c r="I345" s="27" t="s">
        <v>302</v>
      </c>
      <c r="J345" s="164">
        <v>1123</v>
      </c>
      <c r="K345" s="27" t="s">
        <v>105</v>
      </c>
      <c r="L345" s="125">
        <f t="shared" si="597"/>
        <v>331385.9839715049</v>
      </c>
      <c r="M345" s="27">
        <f t="shared" si="617"/>
        <v>0.11683312526009156</v>
      </c>
      <c r="P345" s="42"/>
      <c r="Q345" s="42"/>
      <c r="R345" s="42"/>
    </row>
    <row r="346" spans="2:18" ht="23.25" customHeight="1">
      <c r="B346" s="251">
        <v>58</v>
      </c>
      <c r="C346" s="285" t="s">
        <v>26</v>
      </c>
      <c r="D346" s="289">
        <f>VLOOKUP(C346,'市区町村別_在宅(医科)'!$C$7:$BO$80,65,0)</f>
        <v>11221</v>
      </c>
      <c r="E346" s="113">
        <v>1</v>
      </c>
      <c r="F346" s="116" t="s">
        <v>231</v>
      </c>
      <c r="G346" s="119" t="s">
        <v>195</v>
      </c>
      <c r="H346" s="204">
        <v>65640284</v>
      </c>
      <c r="I346" s="25">
        <f t="shared" ref="I346" si="624">IFERROR(H346/H351,"-")</f>
        <v>0.14458193863981408</v>
      </c>
      <c r="J346" s="122">
        <v>1011</v>
      </c>
      <c r="K346" s="25">
        <f t="shared" ref="K346" si="625">IFERROR(J346/J351,"-")</f>
        <v>0.70600558659217882</v>
      </c>
      <c r="L346" s="122">
        <f t="shared" si="597"/>
        <v>64926.096933728979</v>
      </c>
      <c r="M346" s="25">
        <f>IFERROR(J346/$R$61,0)</f>
        <v>9.0098921664735765E-2</v>
      </c>
      <c r="P346" s="42"/>
      <c r="Q346" s="42"/>
      <c r="R346" s="42"/>
    </row>
    <row r="347" spans="2:18" ht="23.25" customHeight="1">
      <c r="B347" s="226"/>
      <c r="C347" s="286"/>
      <c r="D347" s="290"/>
      <c r="E347" s="114">
        <v>2</v>
      </c>
      <c r="F347" s="117" t="s">
        <v>232</v>
      </c>
      <c r="G347" s="29" t="s">
        <v>197</v>
      </c>
      <c r="H347" s="135">
        <v>41774146</v>
      </c>
      <c r="I347" s="26">
        <f t="shared" ref="I347" si="626">IFERROR(H347/H351,"-")</f>
        <v>9.2013419894749912E-2</v>
      </c>
      <c r="J347" s="123">
        <v>881</v>
      </c>
      <c r="K347" s="26">
        <f t="shared" ref="K347" si="627">IFERROR(J347/J351,"-")</f>
        <v>0.61522346368715086</v>
      </c>
      <c r="L347" s="123">
        <f t="shared" si="597"/>
        <v>47416.73779795687</v>
      </c>
      <c r="M347" s="26">
        <f t="shared" ref="M347:M351" si="628">IFERROR(J347/$R$61,0)</f>
        <v>7.8513501470457173E-2</v>
      </c>
      <c r="P347" s="42"/>
      <c r="Q347" s="42"/>
      <c r="R347" s="42"/>
    </row>
    <row r="348" spans="2:18" ht="23.25" customHeight="1">
      <c r="B348" s="226"/>
      <c r="C348" s="286"/>
      <c r="D348" s="290"/>
      <c r="E348" s="114">
        <v>3</v>
      </c>
      <c r="F348" s="117" t="s">
        <v>230</v>
      </c>
      <c r="G348" s="30" t="s">
        <v>196</v>
      </c>
      <c r="H348" s="135">
        <v>64468626</v>
      </c>
      <c r="I348" s="26">
        <f t="shared" ref="I348" si="629">IFERROR(H348/H351,"-")</f>
        <v>0.14200119744340414</v>
      </c>
      <c r="J348" s="123">
        <v>705</v>
      </c>
      <c r="K348" s="26">
        <f t="shared" ref="K348" si="630">IFERROR(J348/J351,"-")</f>
        <v>0.49231843575418993</v>
      </c>
      <c r="L348" s="123">
        <f t="shared" si="597"/>
        <v>91444.859574468079</v>
      </c>
      <c r="M348" s="26">
        <f t="shared" si="628"/>
        <v>6.2828624899741559E-2</v>
      </c>
      <c r="P348" s="42"/>
      <c r="Q348" s="42"/>
      <c r="R348" s="42"/>
    </row>
    <row r="349" spans="2:18" ht="36.75" customHeight="1">
      <c r="B349" s="226"/>
      <c r="C349" s="286"/>
      <c r="D349" s="290"/>
      <c r="E349" s="114">
        <v>4</v>
      </c>
      <c r="F349" s="117" t="s">
        <v>235</v>
      </c>
      <c r="G349" s="30" t="s">
        <v>204</v>
      </c>
      <c r="H349" s="135">
        <v>24334667</v>
      </c>
      <c r="I349" s="26">
        <f t="shared" ref="I349" si="631">IFERROR(H349/H351,"-")</f>
        <v>5.3600519629292104E-2</v>
      </c>
      <c r="J349" s="123">
        <v>585</v>
      </c>
      <c r="K349" s="26">
        <f t="shared" ref="K349" si="632">IFERROR(J349/J351,"-")</f>
        <v>0.40851955307262572</v>
      </c>
      <c r="L349" s="123">
        <f t="shared" si="597"/>
        <v>41597.721367521364</v>
      </c>
      <c r="M349" s="26">
        <f t="shared" si="628"/>
        <v>5.213439087425363E-2</v>
      </c>
      <c r="P349" s="42"/>
      <c r="Q349" s="42"/>
      <c r="R349" s="42"/>
    </row>
    <row r="350" spans="2:18" ht="23.25" customHeight="1">
      <c r="B350" s="226"/>
      <c r="C350" s="286"/>
      <c r="D350" s="290"/>
      <c r="E350" s="115">
        <v>5</v>
      </c>
      <c r="F350" s="118" t="s">
        <v>249</v>
      </c>
      <c r="G350" s="31" t="s">
        <v>208</v>
      </c>
      <c r="H350" s="136">
        <v>9381254</v>
      </c>
      <c r="I350" s="41">
        <f t="shared" ref="I350" si="633">IFERROR(H350/H351,"-")</f>
        <v>2.0663528667738705E-2</v>
      </c>
      <c r="J350" s="124">
        <v>582</v>
      </c>
      <c r="K350" s="41">
        <f t="shared" ref="K350" si="634">IFERROR(J350/J351,"-")</f>
        <v>0.40642458100558659</v>
      </c>
      <c r="L350" s="124">
        <f t="shared" si="597"/>
        <v>16118.993127147767</v>
      </c>
      <c r="M350" s="41">
        <f t="shared" si="628"/>
        <v>5.1867035023616434E-2</v>
      </c>
      <c r="P350" s="42"/>
      <c r="Q350" s="42"/>
      <c r="R350" s="42"/>
    </row>
    <row r="351" spans="2:18" ht="23.25" customHeight="1">
      <c r="B351" s="227"/>
      <c r="C351" s="287"/>
      <c r="D351" s="291"/>
      <c r="E351" s="142" t="s">
        <v>107</v>
      </c>
      <c r="F351" s="32"/>
      <c r="G351" s="33"/>
      <c r="H351" s="137">
        <v>454000580</v>
      </c>
      <c r="I351" s="27" t="s">
        <v>302</v>
      </c>
      <c r="J351" s="164">
        <v>1432</v>
      </c>
      <c r="K351" s="27" t="s">
        <v>105</v>
      </c>
      <c r="L351" s="125">
        <f t="shared" si="597"/>
        <v>317039.51117318438</v>
      </c>
      <c r="M351" s="27">
        <f t="shared" si="628"/>
        <v>0.12761785937082257</v>
      </c>
      <c r="P351" s="42"/>
      <c r="Q351" s="42"/>
      <c r="R351" s="42"/>
    </row>
    <row r="352" spans="2:18" ht="23.25" customHeight="1">
      <c r="B352" s="251">
        <v>59</v>
      </c>
      <c r="C352" s="285" t="s">
        <v>21</v>
      </c>
      <c r="D352" s="289">
        <f>VLOOKUP(C352,'市区町村別_在宅(医科)'!$C$7:$BO$80,65,0)</f>
        <v>80159</v>
      </c>
      <c r="E352" s="113">
        <v>1</v>
      </c>
      <c r="F352" s="116" t="s">
        <v>231</v>
      </c>
      <c r="G352" s="119" t="s">
        <v>195</v>
      </c>
      <c r="H352" s="204">
        <v>438068006</v>
      </c>
      <c r="I352" s="25">
        <f t="shared" ref="I352" si="635">IFERROR(H352/H357,"-")</f>
        <v>0.14716199239694402</v>
      </c>
      <c r="J352" s="122">
        <v>6861</v>
      </c>
      <c r="K352" s="25">
        <f t="shared" ref="K352" si="636">IFERROR(J352/J357,"-")</f>
        <v>0.70644563426688634</v>
      </c>
      <c r="L352" s="122">
        <f t="shared" si="597"/>
        <v>63849.00247777292</v>
      </c>
      <c r="M352" s="25">
        <f>IFERROR(J352/$R$62,0)</f>
        <v>8.559238513454509E-2</v>
      </c>
      <c r="P352" s="42"/>
      <c r="Q352" s="42"/>
      <c r="R352" s="42"/>
    </row>
    <row r="353" spans="2:18" ht="23.25" customHeight="1">
      <c r="B353" s="226"/>
      <c r="C353" s="286"/>
      <c r="D353" s="290"/>
      <c r="E353" s="114">
        <v>2</v>
      </c>
      <c r="F353" s="117" t="s">
        <v>232</v>
      </c>
      <c r="G353" s="29" t="s">
        <v>197</v>
      </c>
      <c r="H353" s="135">
        <v>261230220</v>
      </c>
      <c r="I353" s="26">
        <f t="shared" ref="I353" si="637">IFERROR(H353/H357,"-")</f>
        <v>8.7756145445353567E-2</v>
      </c>
      <c r="J353" s="123">
        <v>5892</v>
      </c>
      <c r="K353" s="26">
        <f t="shared" ref="K353" si="638">IFERROR(J353/J357,"-")</f>
        <v>0.60667215815485998</v>
      </c>
      <c r="L353" s="123">
        <f t="shared" si="597"/>
        <v>44336.425661914458</v>
      </c>
      <c r="M353" s="26">
        <f t="shared" ref="M353:M357" si="639">IFERROR(J353/$R$62,0)</f>
        <v>7.3503910976933345E-2</v>
      </c>
      <c r="P353" s="42"/>
      <c r="Q353" s="42"/>
      <c r="R353" s="42"/>
    </row>
    <row r="354" spans="2:18" ht="23.25" customHeight="1">
      <c r="B354" s="226"/>
      <c r="C354" s="286"/>
      <c r="D354" s="290"/>
      <c r="E354" s="114">
        <v>3</v>
      </c>
      <c r="F354" s="117" t="s">
        <v>230</v>
      </c>
      <c r="G354" s="30" t="s">
        <v>196</v>
      </c>
      <c r="H354" s="135">
        <v>422254975</v>
      </c>
      <c r="I354" s="26">
        <f t="shared" ref="I354" si="640">IFERROR(H354/H357,"-")</f>
        <v>0.14184985566036018</v>
      </c>
      <c r="J354" s="123">
        <v>4609</v>
      </c>
      <c r="K354" s="26">
        <f t="shared" ref="K354" si="641">IFERROR(J354/J357,"-")</f>
        <v>0.47456754530477757</v>
      </c>
      <c r="L354" s="123">
        <f t="shared" si="597"/>
        <v>91615.312432197868</v>
      </c>
      <c r="M354" s="26">
        <f t="shared" si="639"/>
        <v>5.7498222283212115E-2</v>
      </c>
      <c r="P354" s="42"/>
      <c r="Q354" s="42"/>
      <c r="R354" s="42"/>
    </row>
    <row r="355" spans="2:18" ht="23.25" customHeight="1">
      <c r="B355" s="226"/>
      <c r="C355" s="286"/>
      <c r="D355" s="290"/>
      <c r="E355" s="114">
        <v>4</v>
      </c>
      <c r="F355" s="117" t="s">
        <v>233</v>
      </c>
      <c r="G355" s="30" t="s">
        <v>200</v>
      </c>
      <c r="H355" s="135">
        <v>225843596</v>
      </c>
      <c r="I355" s="26">
        <f t="shared" ref="I355" si="642">IFERROR(H355/H357,"-")</f>
        <v>7.5868570866256091E-2</v>
      </c>
      <c r="J355" s="123">
        <v>4011</v>
      </c>
      <c r="K355" s="26">
        <f t="shared" ref="K355" si="643">IFERROR(J355/J357,"-")</f>
        <v>0.41299423393739704</v>
      </c>
      <c r="L355" s="123">
        <f t="shared" si="597"/>
        <v>56306.057342308653</v>
      </c>
      <c r="M355" s="26">
        <f t="shared" si="639"/>
        <v>5.0038049376863486E-2</v>
      </c>
      <c r="P355" s="42"/>
      <c r="Q355" s="42"/>
      <c r="R355" s="42"/>
    </row>
    <row r="356" spans="2:18" ht="36.75" customHeight="1">
      <c r="B356" s="226"/>
      <c r="C356" s="286"/>
      <c r="D356" s="290"/>
      <c r="E356" s="115">
        <v>5</v>
      </c>
      <c r="F356" s="118" t="s">
        <v>235</v>
      </c>
      <c r="G356" s="31" t="s">
        <v>204</v>
      </c>
      <c r="H356" s="136">
        <v>167969960</v>
      </c>
      <c r="I356" s="41">
        <f t="shared" ref="I356" si="644">IFERROR(H356/H357,"-")</f>
        <v>5.6426841581384501E-2</v>
      </c>
      <c r="J356" s="124">
        <v>3986</v>
      </c>
      <c r="K356" s="41">
        <f t="shared" ref="K356" si="645">IFERROR(J356/J357,"-")</f>
        <v>0.41042009884678748</v>
      </c>
      <c r="L356" s="124">
        <f t="shared" si="597"/>
        <v>42139.979929754139</v>
      </c>
      <c r="M356" s="41">
        <f t="shared" si="639"/>
        <v>4.9726169238638207E-2</v>
      </c>
      <c r="P356" s="42"/>
      <c r="Q356" s="42"/>
      <c r="R356" s="42"/>
    </row>
    <row r="357" spans="2:18" ht="23.25" customHeight="1">
      <c r="B357" s="227"/>
      <c r="C357" s="287"/>
      <c r="D357" s="291"/>
      <c r="E357" s="142" t="s">
        <v>107</v>
      </c>
      <c r="F357" s="32"/>
      <c r="G357" s="33"/>
      <c r="H357" s="137">
        <v>2976774090</v>
      </c>
      <c r="I357" s="27" t="s">
        <v>302</v>
      </c>
      <c r="J357" s="164">
        <v>9712</v>
      </c>
      <c r="K357" s="27" t="s">
        <v>105</v>
      </c>
      <c r="L357" s="125">
        <f t="shared" si="597"/>
        <v>306504.74567545304</v>
      </c>
      <c r="M357" s="27">
        <f t="shared" si="639"/>
        <v>0.12115919609775572</v>
      </c>
      <c r="P357" s="42"/>
      <c r="Q357" s="42"/>
      <c r="R357" s="42"/>
    </row>
    <row r="358" spans="2:18" ht="23.25" customHeight="1">
      <c r="B358" s="251">
        <v>60</v>
      </c>
      <c r="C358" s="285" t="s">
        <v>45</v>
      </c>
      <c r="D358" s="289">
        <f>VLOOKUP(C358,'市区町村別_在宅(医科)'!$C$7:$BO$80,65,0)</f>
        <v>10569</v>
      </c>
      <c r="E358" s="113">
        <v>1</v>
      </c>
      <c r="F358" s="116" t="s">
        <v>231</v>
      </c>
      <c r="G358" s="119" t="s">
        <v>195</v>
      </c>
      <c r="H358" s="204">
        <v>26823399</v>
      </c>
      <c r="I358" s="25">
        <f t="shared" ref="I358" si="646">IFERROR(H358/H363,"-")</f>
        <v>0.12890156671485525</v>
      </c>
      <c r="J358" s="122">
        <v>584</v>
      </c>
      <c r="K358" s="25">
        <f t="shared" ref="K358" si="647">IFERROR(J358/J363,"-")</f>
        <v>0.66666666666666663</v>
      </c>
      <c r="L358" s="122">
        <f t="shared" si="597"/>
        <v>45930.477739726026</v>
      </c>
      <c r="M358" s="25">
        <f>IFERROR(J358/$R$63,0)</f>
        <v>5.525593717475636E-2</v>
      </c>
      <c r="P358" s="42"/>
      <c r="Q358" s="42"/>
      <c r="R358" s="42"/>
    </row>
    <row r="359" spans="2:18" ht="23.25" customHeight="1">
      <c r="B359" s="226"/>
      <c r="C359" s="286"/>
      <c r="D359" s="290"/>
      <c r="E359" s="114">
        <v>2</v>
      </c>
      <c r="F359" s="117" t="s">
        <v>232</v>
      </c>
      <c r="G359" s="29" t="s">
        <v>197</v>
      </c>
      <c r="H359" s="135">
        <v>20777028</v>
      </c>
      <c r="I359" s="26">
        <f t="shared" ref="I359" si="648">IFERROR(H359/H363,"-")</f>
        <v>9.9845342526441783E-2</v>
      </c>
      <c r="J359" s="123">
        <v>534</v>
      </c>
      <c r="K359" s="26">
        <f t="shared" ref="K359" si="649">IFERROR(J359/J363,"-")</f>
        <v>0.6095890410958904</v>
      </c>
      <c r="L359" s="123">
        <f t="shared" si="597"/>
        <v>38908.292134831463</v>
      </c>
      <c r="M359" s="26">
        <f t="shared" ref="M359:M363" si="650">IFERROR(J359/$R$63,0)</f>
        <v>5.0525120635821742E-2</v>
      </c>
      <c r="P359" s="42"/>
      <c r="Q359" s="42"/>
      <c r="R359" s="42"/>
    </row>
    <row r="360" spans="2:18" ht="23.25" customHeight="1">
      <c r="B360" s="226"/>
      <c r="C360" s="286"/>
      <c r="D360" s="290"/>
      <c r="E360" s="114">
        <v>3</v>
      </c>
      <c r="F360" s="117" t="s">
        <v>230</v>
      </c>
      <c r="G360" s="30" t="s">
        <v>196</v>
      </c>
      <c r="H360" s="135">
        <v>39317183</v>
      </c>
      <c r="I360" s="26">
        <f t="shared" ref="I360" si="651">IFERROR(H360/H363,"-")</f>
        <v>0.18894124818091373</v>
      </c>
      <c r="J360" s="123">
        <v>425</v>
      </c>
      <c r="K360" s="26">
        <f t="shared" ref="K360" si="652">IFERROR(J360/J363,"-")</f>
        <v>0.48515981735159819</v>
      </c>
      <c r="L360" s="123">
        <f t="shared" si="597"/>
        <v>92511.018823529419</v>
      </c>
      <c r="M360" s="26">
        <f t="shared" si="650"/>
        <v>4.0211940580944273E-2</v>
      </c>
      <c r="P360" s="42"/>
      <c r="Q360" s="42"/>
      <c r="R360" s="42"/>
    </row>
    <row r="361" spans="2:18" ht="23.25" customHeight="1">
      <c r="B361" s="226"/>
      <c r="C361" s="286"/>
      <c r="D361" s="290"/>
      <c r="E361" s="114">
        <v>4</v>
      </c>
      <c r="F361" s="117" t="s">
        <v>233</v>
      </c>
      <c r="G361" s="30" t="s">
        <v>200</v>
      </c>
      <c r="H361" s="135">
        <v>14977183</v>
      </c>
      <c r="I361" s="26">
        <f t="shared" ref="I361" si="653">IFERROR(H361/H363,"-")</f>
        <v>7.1973814864965333E-2</v>
      </c>
      <c r="J361" s="123">
        <v>304</v>
      </c>
      <c r="K361" s="26">
        <f t="shared" ref="K361" si="654">IFERROR(J361/J363,"-")</f>
        <v>0.34703196347031962</v>
      </c>
      <c r="L361" s="123">
        <f t="shared" si="597"/>
        <v>49267.04934210526</v>
      </c>
      <c r="M361" s="26">
        <f t="shared" si="650"/>
        <v>2.8763364556722491E-2</v>
      </c>
      <c r="P361" s="42"/>
      <c r="Q361" s="42"/>
      <c r="R361" s="42"/>
    </row>
    <row r="362" spans="2:18" ht="36.75" customHeight="1">
      <c r="B362" s="226"/>
      <c r="C362" s="286"/>
      <c r="D362" s="290"/>
      <c r="E362" s="115">
        <v>5</v>
      </c>
      <c r="F362" s="118" t="s">
        <v>235</v>
      </c>
      <c r="G362" s="31" t="s">
        <v>204</v>
      </c>
      <c r="H362" s="136">
        <v>7623740</v>
      </c>
      <c r="I362" s="41">
        <f t="shared" ref="I362" si="655">IFERROR(H362/H363,"-")</f>
        <v>3.6636372229586218E-2</v>
      </c>
      <c r="J362" s="124">
        <v>295</v>
      </c>
      <c r="K362" s="41">
        <f t="shared" ref="K362" si="656">IFERROR(J362/J363,"-")</f>
        <v>0.3367579908675799</v>
      </c>
      <c r="L362" s="124">
        <f t="shared" si="597"/>
        <v>25843.186440677968</v>
      </c>
      <c r="M362" s="41">
        <f t="shared" si="650"/>
        <v>2.7911817579714258E-2</v>
      </c>
      <c r="P362" s="42"/>
      <c r="Q362" s="42"/>
      <c r="R362" s="42"/>
    </row>
    <row r="363" spans="2:18" ht="23.25" customHeight="1">
      <c r="B363" s="227"/>
      <c r="C363" s="287"/>
      <c r="D363" s="291"/>
      <c r="E363" s="142" t="s">
        <v>107</v>
      </c>
      <c r="F363" s="32"/>
      <c r="G363" s="33"/>
      <c r="H363" s="137">
        <v>208092110</v>
      </c>
      <c r="I363" s="27" t="s">
        <v>302</v>
      </c>
      <c r="J363" s="164">
        <v>876</v>
      </c>
      <c r="K363" s="27" t="s">
        <v>105</v>
      </c>
      <c r="L363" s="125">
        <f t="shared" si="597"/>
        <v>237548.07077625571</v>
      </c>
      <c r="M363" s="27">
        <f t="shared" si="650"/>
        <v>8.2883905762134544E-2</v>
      </c>
      <c r="P363" s="42"/>
      <c r="Q363" s="42"/>
      <c r="R363" s="42"/>
    </row>
    <row r="364" spans="2:18" ht="23.25" customHeight="1">
      <c r="B364" s="251">
        <v>61</v>
      </c>
      <c r="C364" s="285" t="s">
        <v>17</v>
      </c>
      <c r="D364" s="289">
        <f>VLOOKUP(C364,'市区町村別_在宅(医科)'!$C$7:$BO$80,65,0)</f>
        <v>9287</v>
      </c>
      <c r="E364" s="113">
        <v>1</v>
      </c>
      <c r="F364" s="116" t="s">
        <v>231</v>
      </c>
      <c r="G364" s="119" t="s">
        <v>195</v>
      </c>
      <c r="H364" s="204">
        <v>36831973</v>
      </c>
      <c r="I364" s="25">
        <f t="shared" ref="I364" si="657">IFERROR(H364/H369,"-")</f>
        <v>0.14506140045715327</v>
      </c>
      <c r="J364" s="122">
        <v>682</v>
      </c>
      <c r="K364" s="25">
        <f t="shared" ref="K364" si="658">IFERROR(J364/J369,"-")</f>
        <v>0.68473895582329314</v>
      </c>
      <c r="L364" s="122">
        <f t="shared" si="597"/>
        <v>54005.825513196483</v>
      </c>
      <c r="M364" s="25">
        <f>IFERROR(J364/$R$64,0)</f>
        <v>7.3435985786583391E-2</v>
      </c>
      <c r="P364" s="42"/>
      <c r="Q364" s="42"/>
      <c r="R364" s="42"/>
    </row>
    <row r="365" spans="2:18" ht="23.25" customHeight="1">
      <c r="B365" s="226"/>
      <c r="C365" s="286"/>
      <c r="D365" s="290"/>
      <c r="E365" s="114">
        <v>2</v>
      </c>
      <c r="F365" s="117" t="s">
        <v>232</v>
      </c>
      <c r="G365" s="29" t="s">
        <v>197</v>
      </c>
      <c r="H365" s="135">
        <v>22119541</v>
      </c>
      <c r="I365" s="26">
        <f t="shared" ref="I365" si="659">IFERROR(H365/H369,"-")</f>
        <v>8.7117016374046008E-2</v>
      </c>
      <c r="J365" s="123">
        <v>582</v>
      </c>
      <c r="K365" s="26">
        <f t="shared" ref="K365" si="660">IFERROR(J365/J369,"-")</f>
        <v>0.58433734939759041</v>
      </c>
      <c r="L365" s="123">
        <f t="shared" si="597"/>
        <v>38006.084192439863</v>
      </c>
      <c r="M365" s="26">
        <f t="shared" ref="M365:M369" si="661">IFERROR(J365/$R$64,0)</f>
        <v>6.266824593517821E-2</v>
      </c>
      <c r="P365" s="42"/>
      <c r="Q365" s="42"/>
      <c r="R365" s="42"/>
    </row>
    <row r="366" spans="2:18" ht="23.25" customHeight="1">
      <c r="B366" s="226"/>
      <c r="C366" s="286"/>
      <c r="D366" s="290"/>
      <c r="E366" s="114">
        <v>3</v>
      </c>
      <c r="F366" s="117" t="s">
        <v>230</v>
      </c>
      <c r="G366" s="30" t="s">
        <v>196</v>
      </c>
      <c r="H366" s="135">
        <v>43198545</v>
      </c>
      <c r="I366" s="26">
        <f t="shared" ref="I366" si="662">IFERROR(H366/H369,"-")</f>
        <v>0.17013591521180135</v>
      </c>
      <c r="J366" s="123">
        <v>428</v>
      </c>
      <c r="K366" s="26">
        <f t="shared" ref="K366" si="663">IFERROR(J366/J369,"-")</f>
        <v>0.42971887550200805</v>
      </c>
      <c r="L366" s="123">
        <f t="shared" si="597"/>
        <v>100931.17990654205</v>
      </c>
      <c r="M366" s="26">
        <f t="shared" si="661"/>
        <v>4.6085926564014217E-2</v>
      </c>
      <c r="P366" s="42"/>
      <c r="Q366" s="42"/>
      <c r="R366" s="42"/>
    </row>
    <row r="367" spans="2:18" ht="23.25" customHeight="1">
      <c r="B367" s="226"/>
      <c r="C367" s="286"/>
      <c r="D367" s="290"/>
      <c r="E367" s="114">
        <v>4</v>
      </c>
      <c r="F367" s="117" t="s">
        <v>233</v>
      </c>
      <c r="G367" s="30" t="s">
        <v>200</v>
      </c>
      <c r="H367" s="135">
        <v>20942305</v>
      </c>
      <c r="I367" s="26">
        <f t="shared" ref="I367" si="664">IFERROR(H367/H369,"-")</f>
        <v>8.2480514744644365E-2</v>
      </c>
      <c r="J367" s="123">
        <v>400</v>
      </c>
      <c r="K367" s="26">
        <f t="shared" ref="K367" si="665">IFERROR(J367/J369,"-")</f>
        <v>0.40160642570281124</v>
      </c>
      <c r="L367" s="123">
        <f t="shared" si="597"/>
        <v>52355.762499999997</v>
      </c>
      <c r="M367" s="26">
        <f t="shared" si="661"/>
        <v>4.3070959405620758E-2</v>
      </c>
      <c r="P367" s="42"/>
      <c r="Q367" s="42"/>
      <c r="R367" s="42"/>
    </row>
    <row r="368" spans="2:18" ht="36.75" customHeight="1">
      <c r="B368" s="226"/>
      <c r="C368" s="286"/>
      <c r="D368" s="290"/>
      <c r="E368" s="115">
        <v>5</v>
      </c>
      <c r="F368" s="118" t="s">
        <v>235</v>
      </c>
      <c r="G368" s="31" t="s">
        <v>204</v>
      </c>
      <c r="H368" s="136">
        <v>11653094</v>
      </c>
      <c r="I368" s="41">
        <f t="shared" ref="I368" si="666">IFERROR(H368/H369,"-")</f>
        <v>4.589529144417135E-2</v>
      </c>
      <c r="J368" s="124">
        <v>369</v>
      </c>
      <c r="K368" s="41">
        <f t="shared" ref="K368" si="667">IFERROR(J368/J369,"-")</f>
        <v>0.37048192771084337</v>
      </c>
      <c r="L368" s="124">
        <f t="shared" si="597"/>
        <v>31580.200542005419</v>
      </c>
      <c r="M368" s="41">
        <f t="shared" si="661"/>
        <v>3.9732960051685154E-2</v>
      </c>
      <c r="P368" s="42"/>
      <c r="Q368" s="42"/>
      <c r="R368" s="42"/>
    </row>
    <row r="369" spans="2:18" ht="23.25" customHeight="1">
      <c r="B369" s="227"/>
      <c r="C369" s="287"/>
      <c r="D369" s="291"/>
      <c r="E369" s="142" t="s">
        <v>107</v>
      </c>
      <c r="F369" s="32"/>
      <c r="G369" s="33"/>
      <c r="H369" s="137">
        <v>253906090</v>
      </c>
      <c r="I369" s="27" t="s">
        <v>302</v>
      </c>
      <c r="J369" s="164">
        <v>996</v>
      </c>
      <c r="K369" s="27" t="s">
        <v>105</v>
      </c>
      <c r="L369" s="125">
        <f t="shared" si="597"/>
        <v>254925.79317269076</v>
      </c>
      <c r="M369" s="27">
        <f t="shared" si="661"/>
        <v>0.1072466889199957</v>
      </c>
      <c r="P369" s="42"/>
      <c r="Q369" s="42"/>
      <c r="R369" s="42"/>
    </row>
    <row r="370" spans="2:18" ht="23.25" customHeight="1">
      <c r="B370" s="251">
        <v>62</v>
      </c>
      <c r="C370" s="285" t="s">
        <v>18</v>
      </c>
      <c r="D370" s="289">
        <f>VLOOKUP(C370,'市区町村別_在宅(医科)'!$C$7:$BO$80,65,0)</f>
        <v>13662</v>
      </c>
      <c r="E370" s="113">
        <v>1</v>
      </c>
      <c r="F370" s="116" t="s">
        <v>231</v>
      </c>
      <c r="G370" s="119" t="s">
        <v>195</v>
      </c>
      <c r="H370" s="204">
        <v>60257515</v>
      </c>
      <c r="I370" s="25">
        <f t="shared" ref="I370" si="668">IFERROR(H370/H375,"-")</f>
        <v>0.18410107400795644</v>
      </c>
      <c r="J370" s="122">
        <v>993</v>
      </c>
      <c r="K370" s="25">
        <f t="shared" ref="K370" si="669">IFERROR(J370/J375,"-")</f>
        <v>0.7113180515759312</v>
      </c>
      <c r="L370" s="122">
        <f t="shared" si="597"/>
        <v>60682.291037260824</v>
      </c>
      <c r="M370" s="25">
        <f>IFERROR(J370/$R$65,0)</f>
        <v>7.2683355292050944E-2</v>
      </c>
      <c r="P370" s="42"/>
      <c r="Q370" s="42"/>
      <c r="R370" s="42"/>
    </row>
    <row r="371" spans="2:18" ht="23.25" customHeight="1">
      <c r="B371" s="226"/>
      <c r="C371" s="286"/>
      <c r="D371" s="290"/>
      <c r="E371" s="114">
        <v>2</v>
      </c>
      <c r="F371" s="117" t="s">
        <v>232</v>
      </c>
      <c r="G371" s="29" t="s">
        <v>197</v>
      </c>
      <c r="H371" s="135">
        <v>28422917</v>
      </c>
      <c r="I371" s="26">
        <f t="shared" ref="I371" si="670">IFERROR(H371/H375,"-")</f>
        <v>8.6838787595854283E-2</v>
      </c>
      <c r="J371" s="123">
        <v>834</v>
      </c>
      <c r="K371" s="26">
        <f t="shared" ref="K371" si="671">IFERROR(J371/J375,"-")</f>
        <v>0.59742120343839544</v>
      </c>
      <c r="L371" s="123">
        <f t="shared" si="597"/>
        <v>34080.236211031173</v>
      </c>
      <c r="M371" s="26">
        <f t="shared" ref="M371:M375" si="672">IFERROR(J371/$R$65,0)</f>
        <v>6.104523495827844E-2</v>
      </c>
      <c r="P371" s="42"/>
      <c r="Q371" s="42"/>
      <c r="R371" s="42"/>
    </row>
    <row r="372" spans="2:18" ht="23.25" customHeight="1">
      <c r="B372" s="226"/>
      <c r="C372" s="286"/>
      <c r="D372" s="290"/>
      <c r="E372" s="114">
        <v>3</v>
      </c>
      <c r="F372" s="117" t="s">
        <v>230</v>
      </c>
      <c r="G372" s="30" t="s">
        <v>196</v>
      </c>
      <c r="H372" s="135">
        <v>55701608</v>
      </c>
      <c r="I372" s="26">
        <f t="shared" ref="I372" si="673">IFERROR(H372/H375,"-")</f>
        <v>0.17018169197269717</v>
      </c>
      <c r="J372" s="123">
        <v>654</v>
      </c>
      <c r="K372" s="26">
        <f t="shared" ref="K372" si="674">IFERROR(J372/J375,"-")</f>
        <v>0.4684813753581662</v>
      </c>
      <c r="L372" s="123">
        <f t="shared" si="597"/>
        <v>85170.65443425077</v>
      </c>
      <c r="M372" s="26">
        <f t="shared" si="672"/>
        <v>4.787000439174352E-2</v>
      </c>
      <c r="P372" s="42"/>
      <c r="Q372" s="42"/>
      <c r="R372" s="42"/>
    </row>
    <row r="373" spans="2:18" ht="23.25" customHeight="1">
      <c r="B373" s="226"/>
      <c r="C373" s="286"/>
      <c r="D373" s="290"/>
      <c r="E373" s="114">
        <v>4</v>
      </c>
      <c r="F373" s="117" t="s">
        <v>233</v>
      </c>
      <c r="G373" s="30" t="s">
        <v>200</v>
      </c>
      <c r="H373" s="135">
        <v>25555590</v>
      </c>
      <c r="I373" s="26">
        <f t="shared" ref="I373" si="675">IFERROR(H373/H375,"-")</f>
        <v>7.8078420026232276E-2</v>
      </c>
      <c r="J373" s="123">
        <v>561</v>
      </c>
      <c r="K373" s="26">
        <f t="shared" ref="K373" si="676">IFERROR(J373/J375,"-")</f>
        <v>0.40186246418338106</v>
      </c>
      <c r="L373" s="123">
        <f t="shared" si="597"/>
        <v>45553.63636363636</v>
      </c>
      <c r="M373" s="26">
        <f t="shared" si="672"/>
        <v>4.1062801932367152E-2</v>
      </c>
      <c r="P373" s="42"/>
      <c r="Q373" s="42"/>
      <c r="R373" s="42"/>
    </row>
    <row r="374" spans="2:18" ht="23.25" customHeight="1">
      <c r="B374" s="226"/>
      <c r="C374" s="286"/>
      <c r="D374" s="290"/>
      <c r="E374" s="115">
        <v>5</v>
      </c>
      <c r="F374" s="118" t="s">
        <v>247</v>
      </c>
      <c r="G374" s="31" t="s">
        <v>248</v>
      </c>
      <c r="H374" s="136">
        <v>10725271</v>
      </c>
      <c r="I374" s="41">
        <f t="shared" ref="I374" si="677">IFERROR(H374/H375,"-")</f>
        <v>3.2768259861469383E-2</v>
      </c>
      <c r="J374" s="124">
        <v>530</v>
      </c>
      <c r="K374" s="41">
        <f t="shared" ref="K374" si="678">IFERROR(J374/J375,"-")</f>
        <v>0.37965616045845274</v>
      </c>
      <c r="L374" s="124">
        <f t="shared" si="597"/>
        <v>20236.360377358491</v>
      </c>
      <c r="M374" s="41">
        <f t="shared" si="672"/>
        <v>3.8793734445908362E-2</v>
      </c>
      <c r="P374" s="42"/>
      <c r="Q374" s="42"/>
      <c r="R374" s="42"/>
    </row>
    <row r="375" spans="2:18" ht="23.25" customHeight="1">
      <c r="B375" s="227"/>
      <c r="C375" s="287"/>
      <c r="D375" s="291"/>
      <c r="E375" s="142" t="s">
        <v>107</v>
      </c>
      <c r="F375" s="32"/>
      <c r="G375" s="33"/>
      <c r="H375" s="137">
        <v>327306700</v>
      </c>
      <c r="I375" s="27" t="s">
        <v>302</v>
      </c>
      <c r="J375" s="164">
        <v>1396</v>
      </c>
      <c r="K375" s="27" t="s">
        <v>105</v>
      </c>
      <c r="L375" s="125">
        <f t="shared" si="597"/>
        <v>234460.38681948424</v>
      </c>
      <c r="M375" s="27">
        <f t="shared" si="672"/>
        <v>0.10218123261601522</v>
      </c>
      <c r="P375" s="42"/>
      <c r="Q375" s="42"/>
      <c r="R375" s="42"/>
    </row>
    <row r="376" spans="2:18" ht="23.25" customHeight="1">
      <c r="B376" s="251">
        <v>63</v>
      </c>
      <c r="C376" s="285" t="s">
        <v>27</v>
      </c>
      <c r="D376" s="289">
        <f>VLOOKUP(C376,'市区町村別_在宅(医科)'!$C$7:$BO$80,65,0)</f>
        <v>9933</v>
      </c>
      <c r="E376" s="113">
        <v>1</v>
      </c>
      <c r="F376" s="116" t="s">
        <v>231</v>
      </c>
      <c r="G376" s="119" t="s">
        <v>195</v>
      </c>
      <c r="H376" s="204">
        <v>49328611</v>
      </c>
      <c r="I376" s="25">
        <f t="shared" ref="I376" si="679">IFERROR(H376/H381,"-")</f>
        <v>0.15111123956796102</v>
      </c>
      <c r="J376" s="122">
        <v>806</v>
      </c>
      <c r="K376" s="25">
        <f t="shared" ref="K376" si="680">IFERROR(J376/J381,"-")</f>
        <v>0.67222685571309426</v>
      </c>
      <c r="L376" s="122">
        <f t="shared" si="597"/>
        <v>61201.750620347397</v>
      </c>
      <c r="M376" s="25">
        <f>IFERROR(J376/$R$66,0)</f>
        <v>8.1143662539011382E-2</v>
      </c>
      <c r="P376" s="42"/>
      <c r="Q376" s="42"/>
      <c r="R376" s="42"/>
    </row>
    <row r="377" spans="2:18" ht="23.25" customHeight="1">
      <c r="B377" s="226"/>
      <c r="C377" s="286"/>
      <c r="D377" s="290"/>
      <c r="E377" s="114">
        <v>2</v>
      </c>
      <c r="F377" s="117" t="s">
        <v>232</v>
      </c>
      <c r="G377" s="29" t="s">
        <v>197</v>
      </c>
      <c r="H377" s="135">
        <v>31517408</v>
      </c>
      <c r="I377" s="26">
        <f t="shared" ref="I377" si="681">IFERROR(H377/H381,"-")</f>
        <v>9.6549132325034884E-2</v>
      </c>
      <c r="J377" s="123">
        <v>675</v>
      </c>
      <c r="K377" s="26">
        <f t="shared" ref="K377" si="682">IFERROR(J377/J381,"-")</f>
        <v>0.56296914095079231</v>
      </c>
      <c r="L377" s="123">
        <f t="shared" si="597"/>
        <v>46692.456296296295</v>
      </c>
      <c r="M377" s="26">
        <f t="shared" ref="M377:M381" si="683">IFERROR(J377/$R$66,0)</f>
        <v>6.7955300513440051E-2</v>
      </c>
      <c r="P377" s="42"/>
      <c r="Q377" s="42"/>
      <c r="R377" s="42"/>
    </row>
    <row r="378" spans="2:18" ht="23.25" customHeight="1">
      <c r="B378" s="226"/>
      <c r="C378" s="286"/>
      <c r="D378" s="290"/>
      <c r="E378" s="114">
        <v>3</v>
      </c>
      <c r="F378" s="117" t="s">
        <v>230</v>
      </c>
      <c r="G378" s="30" t="s">
        <v>196</v>
      </c>
      <c r="H378" s="135">
        <v>55077267</v>
      </c>
      <c r="I378" s="26">
        <f t="shared" ref="I378" si="684">IFERROR(H378/H381,"-")</f>
        <v>0.16872143609284992</v>
      </c>
      <c r="J378" s="123">
        <v>541</v>
      </c>
      <c r="K378" s="26">
        <f t="shared" ref="K378" si="685">IFERROR(J378/J381,"-")</f>
        <v>0.45120934111759797</v>
      </c>
      <c r="L378" s="123">
        <f t="shared" si="597"/>
        <v>101806.40850277264</v>
      </c>
      <c r="M378" s="26">
        <f t="shared" si="683"/>
        <v>5.4464914930031208E-2</v>
      </c>
      <c r="P378" s="42"/>
      <c r="Q378" s="42"/>
      <c r="R378" s="42"/>
    </row>
    <row r="379" spans="2:18" ht="23.25" customHeight="1">
      <c r="B379" s="226"/>
      <c r="C379" s="286"/>
      <c r="D379" s="290"/>
      <c r="E379" s="114">
        <v>4</v>
      </c>
      <c r="F379" s="117" t="s">
        <v>249</v>
      </c>
      <c r="G379" s="30" t="s">
        <v>208</v>
      </c>
      <c r="H379" s="135">
        <v>8091764</v>
      </c>
      <c r="I379" s="26">
        <f t="shared" ref="I379" si="686">IFERROR(H379/H381,"-")</f>
        <v>2.4787977272082574E-2</v>
      </c>
      <c r="J379" s="123">
        <v>440</v>
      </c>
      <c r="K379" s="26">
        <f t="shared" ref="K379" si="687">IFERROR(J379/J381,"-")</f>
        <v>0.3669724770642202</v>
      </c>
      <c r="L379" s="123">
        <f t="shared" si="597"/>
        <v>18390.372727272726</v>
      </c>
      <c r="M379" s="26">
        <f t="shared" si="683"/>
        <v>4.4296788482834998E-2</v>
      </c>
      <c r="P379" s="42"/>
      <c r="Q379" s="42"/>
      <c r="R379" s="42"/>
    </row>
    <row r="380" spans="2:18" ht="23.25" customHeight="1">
      <c r="B380" s="226"/>
      <c r="C380" s="286"/>
      <c r="D380" s="290"/>
      <c r="E380" s="115">
        <v>5</v>
      </c>
      <c r="F380" s="118" t="s">
        <v>234</v>
      </c>
      <c r="G380" s="31" t="s">
        <v>199</v>
      </c>
      <c r="H380" s="136">
        <v>23474760</v>
      </c>
      <c r="I380" s="41">
        <f t="shared" ref="I380" si="688">IFERROR(H380/H381,"-")</f>
        <v>7.191161498872102E-2</v>
      </c>
      <c r="J380" s="124">
        <v>424</v>
      </c>
      <c r="K380" s="41">
        <f t="shared" ref="K380" si="689">IFERROR(J380/J381,"-")</f>
        <v>0.35362802335279397</v>
      </c>
      <c r="L380" s="124">
        <f t="shared" si="597"/>
        <v>55365</v>
      </c>
      <c r="M380" s="41">
        <f t="shared" si="683"/>
        <v>4.2685996174368267E-2</v>
      </c>
      <c r="P380" s="42"/>
      <c r="Q380" s="42"/>
      <c r="R380" s="42"/>
    </row>
    <row r="381" spans="2:18" ht="23.25" customHeight="1">
      <c r="B381" s="227"/>
      <c r="C381" s="287"/>
      <c r="D381" s="291"/>
      <c r="E381" s="142" t="s">
        <v>107</v>
      </c>
      <c r="F381" s="32"/>
      <c r="G381" s="33"/>
      <c r="H381" s="137">
        <v>326439060</v>
      </c>
      <c r="I381" s="27" t="s">
        <v>302</v>
      </c>
      <c r="J381" s="164">
        <v>1199</v>
      </c>
      <c r="K381" s="27" t="s">
        <v>105</v>
      </c>
      <c r="L381" s="125">
        <f t="shared" si="597"/>
        <v>272259.43286071724</v>
      </c>
      <c r="M381" s="27">
        <f t="shared" si="683"/>
        <v>0.12070874861572536</v>
      </c>
      <c r="P381" s="42"/>
      <c r="Q381" s="42"/>
      <c r="R381" s="42"/>
    </row>
    <row r="382" spans="2:18" ht="23.25" customHeight="1">
      <c r="B382" s="251">
        <v>64</v>
      </c>
      <c r="C382" s="285" t="s">
        <v>46</v>
      </c>
      <c r="D382" s="289">
        <f>VLOOKUP(C382,'市区町村別_在宅(医科)'!$C$7:$BO$80,65,0)</f>
        <v>10465</v>
      </c>
      <c r="E382" s="113">
        <v>1</v>
      </c>
      <c r="F382" s="116" t="s">
        <v>231</v>
      </c>
      <c r="G382" s="119" t="s">
        <v>195</v>
      </c>
      <c r="H382" s="204">
        <v>43897161</v>
      </c>
      <c r="I382" s="25">
        <f t="shared" ref="I382" si="690">IFERROR(H382/H387,"-")</f>
        <v>0.14974407457805428</v>
      </c>
      <c r="J382" s="122">
        <v>722</v>
      </c>
      <c r="K382" s="25">
        <f t="shared" ref="K382" si="691">IFERROR(J382/J387,"-")</f>
        <v>0.69223394055608822</v>
      </c>
      <c r="L382" s="122">
        <f t="shared" si="597"/>
        <v>60799.391966759002</v>
      </c>
      <c r="M382" s="25">
        <f>IFERROR(J382/$R$67,0)</f>
        <v>6.8991877687529859E-2</v>
      </c>
      <c r="P382" s="42"/>
      <c r="Q382" s="42"/>
      <c r="R382" s="42"/>
    </row>
    <row r="383" spans="2:18" ht="23.25" customHeight="1">
      <c r="B383" s="226"/>
      <c r="C383" s="286"/>
      <c r="D383" s="290"/>
      <c r="E383" s="114">
        <v>2</v>
      </c>
      <c r="F383" s="117" t="s">
        <v>232</v>
      </c>
      <c r="G383" s="29" t="s">
        <v>197</v>
      </c>
      <c r="H383" s="135">
        <v>19959205</v>
      </c>
      <c r="I383" s="26">
        <f t="shared" ref="I383" si="692">IFERROR(H383/H387,"-")</f>
        <v>6.8085785366362853E-2</v>
      </c>
      <c r="J383" s="123">
        <v>610</v>
      </c>
      <c r="K383" s="26">
        <f t="shared" ref="K383" si="693">IFERROR(J383/J387,"-")</f>
        <v>0.58485139022051769</v>
      </c>
      <c r="L383" s="123">
        <f t="shared" si="597"/>
        <v>32720.008196721312</v>
      </c>
      <c r="M383" s="26">
        <f t="shared" ref="M383:M387" si="694">IFERROR(J383/$R$67,0)</f>
        <v>5.8289536550406112E-2</v>
      </c>
      <c r="P383" s="42"/>
      <c r="Q383" s="42"/>
      <c r="R383" s="42"/>
    </row>
    <row r="384" spans="2:18" ht="23.25" customHeight="1">
      <c r="B384" s="226"/>
      <c r="C384" s="286"/>
      <c r="D384" s="290"/>
      <c r="E384" s="114">
        <v>3</v>
      </c>
      <c r="F384" s="117" t="s">
        <v>230</v>
      </c>
      <c r="G384" s="30" t="s">
        <v>196</v>
      </c>
      <c r="H384" s="135">
        <v>38416060</v>
      </c>
      <c r="I384" s="26">
        <f t="shared" ref="I384" si="695">IFERROR(H384/H387,"-")</f>
        <v>0.13104668326124799</v>
      </c>
      <c r="J384" s="123">
        <v>492</v>
      </c>
      <c r="K384" s="26">
        <f t="shared" ref="K384" si="696">IFERROR(J384/J387,"-")</f>
        <v>0.47171620325982744</v>
      </c>
      <c r="L384" s="123">
        <f t="shared" si="597"/>
        <v>78081.422764227638</v>
      </c>
      <c r="M384" s="26">
        <f t="shared" si="694"/>
        <v>4.7013855709507883E-2</v>
      </c>
      <c r="P384" s="42"/>
      <c r="Q384" s="42"/>
      <c r="R384" s="42"/>
    </row>
    <row r="385" spans="2:18" ht="23.25" customHeight="1">
      <c r="B385" s="226"/>
      <c r="C385" s="286"/>
      <c r="D385" s="290"/>
      <c r="E385" s="114">
        <v>4</v>
      </c>
      <c r="F385" s="117" t="s">
        <v>234</v>
      </c>
      <c r="G385" s="30" t="s">
        <v>199</v>
      </c>
      <c r="H385" s="135">
        <v>18999468</v>
      </c>
      <c r="I385" s="26">
        <f t="shared" ref="I385" si="697">IFERROR(H385/H387,"-")</f>
        <v>6.4811885058702445E-2</v>
      </c>
      <c r="J385" s="123">
        <v>372</v>
      </c>
      <c r="K385" s="26">
        <f t="shared" ref="K385" si="698">IFERROR(J385/J387,"-")</f>
        <v>0.35666347075743049</v>
      </c>
      <c r="L385" s="123">
        <f t="shared" si="597"/>
        <v>51073.838709677417</v>
      </c>
      <c r="M385" s="26">
        <f t="shared" si="694"/>
        <v>3.5547061634018155E-2</v>
      </c>
      <c r="P385" s="42"/>
      <c r="Q385" s="42"/>
      <c r="R385" s="42"/>
    </row>
    <row r="386" spans="2:18" ht="36.75" customHeight="1">
      <c r="B386" s="226"/>
      <c r="C386" s="286"/>
      <c r="D386" s="290"/>
      <c r="E386" s="115">
        <v>5</v>
      </c>
      <c r="F386" s="118" t="s">
        <v>235</v>
      </c>
      <c r="G386" s="31" t="s">
        <v>204</v>
      </c>
      <c r="H386" s="136">
        <v>13938716</v>
      </c>
      <c r="I386" s="41">
        <f t="shared" ref="I386" si="699">IFERROR(H386/H387,"-")</f>
        <v>4.7548408158475636E-2</v>
      </c>
      <c r="J386" s="124">
        <v>367</v>
      </c>
      <c r="K386" s="41">
        <f t="shared" ref="K386" si="700">IFERROR(J386/J387,"-")</f>
        <v>0.35186960690316393</v>
      </c>
      <c r="L386" s="124">
        <f t="shared" si="597"/>
        <v>37980.152588555859</v>
      </c>
      <c r="M386" s="41">
        <f t="shared" si="694"/>
        <v>3.5069278547539419E-2</v>
      </c>
      <c r="P386" s="42"/>
      <c r="Q386" s="42"/>
      <c r="R386" s="42"/>
    </row>
    <row r="387" spans="2:18" ht="23.25" customHeight="1">
      <c r="B387" s="227"/>
      <c r="C387" s="287"/>
      <c r="D387" s="291"/>
      <c r="E387" s="142" t="s">
        <v>107</v>
      </c>
      <c r="F387" s="32"/>
      <c r="G387" s="33"/>
      <c r="H387" s="137">
        <v>293147900</v>
      </c>
      <c r="I387" s="27" t="s">
        <v>302</v>
      </c>
      <c r="J387" s="164">
        <v>1043</v>
      </c>
      <c r="K387" s="27" t="s">
        <v>105</v>
      </c>
      <c r="L387" s="125">
        <f t="shared" si="597"/>
        <v>281062.2243528284</v>
      </c>
      <c r="M387" s="27">
        <f t="shared" si="694"/>
        <v>9.9665551839464878E-2</v>
      </c>
      <c r="P387" s="42"/>
      <c r="Q387" s="42"/>
      <c r="R387" s="42"/>
    </row>
    <row r="388" spans="2:18" ht="23.25" customHeight="1">
      <c r="B388" s="251">
        <v>65</v>
      </c>
      <c r="C388" s="285" t="s">
        <v>11</v>
      </c>
      <c r="D388" s="289">
        <f>VLOOKUP(C388,'市区町村別_在宅(医科)'!$C$7:$BO$80,65,0)</f>
        <v>5213</v>
      </c>
      <c r="E388" s="113">
        <v>1</v>
      </c>
      <c r="F388" s="116" t="s">
        <v>231</v>
      </c>
      <c r="G388" s="119" t="s">
        <v>195</v>
      </c>
      <c r="H388" s="204">
        <v>20437731</v>
      </c>
      <c r="I388" s="25">
        <f t="shared" ref="I388" si="701">IFERROR(H388/H393,"-")</f>
        <v>0.17856982715597203</v>
      </c>
      <c r="J388" s="122">
        <v>323</v>
      </c>
      <c r="K388" s="25">
        <f t="shared" ref="K388" si="702">IFERROR(J388/J393,"-")</f>
        <v>0.70989010989010992</v>
      </c>
      <c r="L388" s="122">
        <f t="shared" si="597"/>
        <v>63274.70897832817</v>
      </c>
      <c r="M388" s="25">
        <f>IFERROR(J388/$R$68,0)</f>
        <v>6.1960483406867446E-2</v>
      </c>
      <c r="P388" s="42"/>
      <c r="Q388" s="42"/>
      <c r="R388" s="42"/>
    </row>
    <row r="389" spans="2:18" ht="23.25" customHeight="1">
      <c r="B389" s="226"/>
      <c r="C389" s="286"/>
      <c r="D389" s="290"/>
      <c r="E389" s="114">
        <v>2</v>
      </c>
      <c r="F389" s="117" t="s">
        <v>232</v>
      </c>
      <c r="G389" s="29" t="s">
        <v>197</v>
      </c>
      <c r="H389" s="135">
        <v>9662318</v>
      </c>
      <c r="I389" s="26">
        <f t="shared" ref="I389" si="703">IFERROR(H389/H393,"-")</f>
        <v>8.4422211799638491E-2</v>
      </c>
      <c r="J389" s="123">
        <v>259</v>
      </c>
      <c r="K389" s="26">
        <f t="shared" ref="K389" si="704">IFERROR(J389/J393,"-")</f>
        <v>0.56923076923076921</v>
      </c>
      <c r="L389" s="123">
        <f t="shared" si="597"/>
        <v>37306.247104247101</v>
      </c>
      <c r="M389" s="26">
        <f t="shared" ref="M389:M393" si="705">IFERROR(J389/$R$68,0)</f>
        <v>4.9683483598695566E-2</v>
      </c>
      <c r="P389" s="42"/>
      <c r="Q389" s="42"/>
      <c r="R389" s="42"/>
    </row>
    <row r="390" spans="2:18" ht="23.25" customHeight="1">
      <c r="B390" s="226"/>
      <c r="C390" s="286"/>
      <c r="D390" s="290"/>
      <c r="E390" s="114">
        <v>3</v>
      </c>
      <c r="F390" s="117" t="s">
        <v>230</v>
      </c>
      <c r="G390" s="30" t="s">
        <v>196</v>
      </c>
      <c r="H390" s="135">
        <v>18364201</v>
      </c>
      <c r="I390" s="26">
        <f t="shared" ref="I390" si="706">IFERROR(H390/H393,"-")</f>
        <v>0.16045285058441802</v>
      </c>
      <c r="J390" s="123">
        <v>227</v>
      </c>
      <c r="K390" s="26">
        <f t="shared" ref="K390" si="707">IFERROR(J390/J393,"-")</f>
        <v>0.49890109890109891</v>
      </c>
      <c r="L390" s="123">
        <f t="shared" si="597"/>
        <v>80899.563876651984</v>
      </c>
      <c r="M390" s="26">
        <f t="shared" si="705"/>
        <v>4.3544983694609629E-2</v>
      </c>
      <c r="P390" s="42"/>
      <c r="Q390" s="42"/>
      <c r="R390" s="42"/>
    </row>
    <row r="391" spans="2:18" ht="23.25" customHeight="1">
      <c r="B391" s="226"/>
      <c r="C391" s="286"/>
      <c r="D391" s="290"/>
      <c r="E391" s="114">
        <v>4</v>
      </c>
      <c r="F391" s="117" t="s">
        <v>233</v>
      </c>
      <c r="G391" s="30" t="s">
        <v>200</v>
      </c>
      <c r="H391" s="135">
        <v>8446478</v>
      </c>
      <c r="I391" s="26">
        <f t="shared" ref="I391" si="708">IFERROR(H391/H393,"-")</f>
        <v>7.3799098174680944E-2</v>
      </c>
      <c r="J391" s="123">
        <v>176</v>
      </c>
      <c r="K391" s="26">
        <f t="shared" ref="K391" si="709">IFERROR(J391/J393,"-")</f>
        <v>0.38681318681318683</v>
      </c>
      <c r="L391" s="123">
        <f t="shared" si="597"/>
        <v>47991.352272727272</v>
      </c>
      <c r="M391" s="26">
        <f t="shared" si="705"/>
        <v>3.3761749472472666E-2</v>
      </c>
      <c r="P391" s="42"/>
      <c r="Q391" s="42"/>
      <c r="R391" s="42"/>
    </row>
    <row r="392" spans="2:18" ht="23.25" customHeight="1">
      <c r="B392" s="226"/>
      <c r="C392" s="286"/>
      <c r="D392" s="290"/>
      <c r="E392" s="115">
        <v>5</v>
      </c>
      <c r="F392" s="118" t="s">
        <v>234</v>
      </c>
      <c r="G392" s="31" t="s">
        <v>199</v>
      </c>
      <c r="H392" s="136">
        <v>7576090</v>
      </c>
      <c r="I392" s="41">
        <f t="shared" ref="I392" si="710">IFERROR(H392/H393,"-")</f>
        <v>6.6194289464818187E-2</v>
      </c>
      <c r="J392" s="124">
        <v>166</v>
      </c>
      <c r="K392" s="41">
        <f t="shared" ref="K392" si="711">IFERROR(J392/J393,"-")</f>
        <v>0.36483516483516482</v>
      </c>
      <c r="L392" s="124">
        <f t="shared" si="597"/>
        <v>45639.096385542165</v>
      </c>
      <c r="M392" s="41">
        <f t="shared" si="705"/>
        <v>3.1843468252445807E-2</v>
      </c>
      <c r="P392" s="42"/>
      <c r="Q392" s="42"/>
      <c r="R392" s="42"/>
    </row>
    <row r="393" spans="2:18" ht="23.25" customHeight="1">
      <c r="B393" s="227"/>
      <c r="C393" s="287"/>
      <c r="D393" s="291"/>
      <c r="E393" s="142" t="s">
        <v>107</v>
      </c>
      <c r="F393" s="32"/>
      <c r="G393" s="33"/>
      <c r="H393" s="137">
        <v>114452320</v>
      </c>
      <c r="I393" s="27" t="s">
        <v>302</v>
      </c>
      <c r="J393" s="164">
        <v>455</v>
      </c>
      <c r="K393" s="27" t="s">
        <v>105</v>
      </c>
      <c r="L393" s="125">
        <f t="shared" si="597"/>
        <v>251543.56043956045</v>
      </c>
      <c r="M393" s="27">
        <f t="shared" si="705"/>
        <v>8.7281795511221949E-2</v>
      </c>
      <c r="P393" s="42"/>
      <c r="Q393" s="42"/>
      <c r="R393" s="42"/>
    </row>
    <row r="394" spans="2:18" ht="23.25" customHeight="1">
      <c r="B394" s="251">
        <v>66</v>
      </c>
      <c r="C394" s="285" t="s">
        <v>6</v>
      </c>
      <c r="D394" s="289">
        <f>VLOOKUP(C394,'市区町村別_在宅(医科)'!$C$7:$BO$80,65,0)</f>
        <v>5354</v>
      </c>
      <c r="E394" s="113">
        <v>1</v>
      </c>
      <c r="F394" s="116" t="s">
        <v>231</v>
      </c>
      <c r="G394" s="119" t="s">
        <v>195</v>
      </c>
      <c r="H394" s="204">
        <v>22303075</v>
      </c>
      <c r="I394" s="25">
        <f t="shared" ref="I394" si="712">IFERROR(H394/H399,"-")</f>
        <v>0.17289807218871417</v>
      </c>
      <c r="J394" s="122">
        <v>379</v>
      </c>
      <c r="K394" s="25">
        <f t="shared" ref="K394" si="713">IFERROR(J394/J399,"-")</f>
        <v>0.67317939609236233</v>
      </c>
      <c r="L394" s="122">
        <f t="shared" ref="L394:L447" si="714">IFERROR(H394/J394,"-")</f>
        <v>58847.163588390504</v>
      </c>
      <c r="M394" s="25">
        <f>IFERROR(J394/$R$69,0)</f>
        <v>7.0788195741501678E-2</v>
      </c>
      <c r="P394" s="42"/>
      <c r="Q394" s="42"/>
      <c r="R394" s="42"/>
    </row>
    <row r="395" spans="2:18" ht="23.25" customHeight="1">
      <c r="B395" s="226"/>
      <c r="C395" s="286"/>
      <c r="D395" s="290"/>
      <c r="E395" s="114">
        <v>2</v>
      </c>
      <c r="F395" s="117" t="s">
        <v>232</v>
      </c>
      <c r="G395" s="29" t="s">
        <v>197</v>
      </c>
      <c r="H395" s="135">
        <v>12879919</v>
      </c>
      <c r="I395" s="26">
        <f t="shared" ref="I395" si="715">IFERROR(H395/H399,"-")</f>
        <v>9.9847808656285786E-2</v>
      </c>
      <c r="J395" s="123">
        <v>323</v>
      </c>
      <c r="K395" s="26">
        <f t="shared" ref="K395" si="716">IFERROR(J395/J399,"-")</f>
        <v>0.57371225577264651</v>
      </c>
      <c r="L395" s="123">
        <f t="shared" si="714"/>
        <v>39875.910216718265</v>
      </c>
      <c r="M395" s="26">
        <f t="shared" ref="M395:M399" si="717">IFERROR(J395/$R$69,0)</f>
        <v>6.0328726186029136E-2</v>
      </c>
      <c r="P395" s="42"/>
      <c r="Q395" s="42"/>
      <c r="R395" s="42"/>
    </row>
    <row r="396" spans="2:18" ht="23.25" customHeight="1">
      <c r="B396" s="226"/>
      <c r="C396" s="286"/>
      <c r="D396" s="290"/>
      <c r="E396" s="114">
        <v>3</v>
      </c>
      <c r="F396" s="117" t="s">
        <v>230</v>
      </c>
      <c r="G396" s="30" t="s">
        <v>196</v>
      </c>
      <c r="H396" s="135">
        <v>19263708</v>
      </c>
      <c r="I396" s="26">
        <f t="shared" ref="I396" si="718">IFERROR(H396/H399,"-")</f>
        <v>0.14933626759567059</v>
      </c>
      <c r="J396" s="123">
        <v>250</v>
      </c>
      <c r="K396" s="26">
        <f t="shared" ref="K396" si="719">IFERROR(J396/J399,"-")</f>
        <v>0.44404973357015987</v>
      </c>
      <c r="L396" s="123">
        <f t="shared" si="714"/>
        <v>77054.831999999995</v>
      </c>
      <c r="M396" s="26">
        <f t="shared" si="717"/>
        <v>4.6694060515502428E-2</v>
      </c>
      <c r="P396" s="42"/>
      <c r="Q396" s="42"/>
      <c r="R396" s="42"/>
    </row>
    <row r="397" spans="2:18" ht="23.25" customHeight="1">
      <c r="B397" s="226"/>
      <c r="C397" s="286"/>
      <c r="D397" s="290"/>
      <c r="E397" s="114">
        <v>4</v>
      </c>
      <c r="F397" s="117" t="s">
        <v>234</v>
      </c>
      <c r="G397" s="30" t="s">
        <v>199</v>
      </c>
      <c r="H397" s="135">
        <v>10459957</v>
      </c>
      <c r="I397" s="26">
        <f t="shared" ref="I397" si="720">IFERROR(H397/H399,"-")</f>
        <v>8.1087760341425841E-2</v>
      </c>
      <c r="J397" s="123">
        <v>214</v>
      </c>
      <c r="K397" s="26">
        <f t="shared" ref="K397" si="721">IFERROR(J397/J399,"-")</f>
        <v>0.38010657193605685</v>
      </c>
      <c r="L397" s="123">
        <f t="shared" si="714"/>
        <v>48878.303738317758</v>
      </c>
      <c r="M397" s="26">
        <f t="shared" si="717"/>
        <v>3.9970115801270079E-2</v>
      </c>
      <c r="P397" s="42"/>
      <c r="Q397" s="42"/>
      <c r="R397" s="42"/>
    </row>
    <row r="398" spans="2:18" ht="36.75" customHeight="1">
      <c r="B398" s="226"/>
      <c r="C398" s="286"/>
      <c r="D398" s="290"/>
      <c r="E398" s="115">
        <v>5</v>
      </c>
      <c r="F398" s="118" t="s">
        <v>235</v>
      </c>
      <c r="G398" s="31" t="s">
        <v>204</v>
      </c>
      <c r="H398" s="136">
        <v>7062427</v>
      </c>
      <c r="I398" s="41">
        <f t="shared" ref="I398" si="722">IFERROR(H398/H399,"-")</f>
        <v>5.4749401742742829E-2</v>
      </c>
      <c r="J398" s="124">
        <v>208</v>
      </c>
      <c r="K398" s="41">
        <f t="shared" ref="K398" si="723">IFERROR(J398/J399,"-")</f>
        <v>0.369449378330373</v>
      </c>
      <c r="L398" s="124">
        <f t="shared" si="714"/>
        <v>33953.975961538461</v>
      </c>
      <c r="M398" s="41">
        <f t="shared" si="717"/>
        <v>3.8849458348898018E-2</v>
      </c>
      <c r="P398" s="42"/>
      <c r="Q398" s="42"/>
      <c r="R398" s="42"/>
    </row>
    <row r="399" spans="2:18" ht="23.25" customHeight="1">
      <c r="B399" s="227"/>
      <c r="C399" s="287"/>
      <c r="D399" s="291"/>
      <c r="E399" s="142" t="s">
        <v>107</v>
      </c>
      <c r="F399" s="32"/>
      <c r="G399" s="33"/>
      <c r="H399" s="137">
        <v>128995510</v>
      </c>
      <c r="I399" s="27" t="s">
        <v>302</v>
      </c>
      <c r="J399" s="164">
        <v>563</v>
      </c>
      <c r="K399" s="27" t="s">
        <v>105</v>
      </c>
      <c r="L399" s="125">
        <f t="shared" si="714"/>
        <v>229121.68738898757</v>
      </c>
      <c r="M399" s="27">
        <f t="shared" si="717"/>
        <v>0.10515502428091147</v>
      </c>
      <c r="P399" s="42"/>
      <c r="Q399" s="42"/>
      <c r="R399" s="42"/>
    </row>
    <row r="400" spans="2:18" ht="23.25" customHeight="1">
      <c r="B400" s="251">
        <v>67</v>
      </c>
      <c r="C400" s="285" t="s">
        <v>7</v>
      </c>
      <c r="D400" s="289">
        <f>VLOOKUP(C400,'市区町村別_在宅(医科)'!$C$7:$BO$80,65,0)</f>
        <v>2281</v>
      </c>
      <c r="E400" s="113">
        <v>1</v>
      </c>
      <c r="F400" s="116" t="s">
        <v>231</v>
      </c>
      <c r="G400" s="119" t="s">
        <v>195</v>
      </c>
      <c r="H400" s="204">
        <v>6642310</v>
      </c>
      <c r="I400" s="25">
        <f t="shared" ref="I400" si="724">IFERROR(H400/H405,"-")</f>
        <v>0.16744912665566358</v>
      </c>
      <c r="J400" s="122">
        <v>120</v>
      </c>
      <c r="K400" s="25">
        <f t="shared" ref="K400" si="725">IFERROR(J400/J405,"-")</f>
        <v>0.66298342541436461</v>
      </c>
      <c r="L400" s="122">
        <f t="shared" si="714"/>
        <v>55352.583333333336</v>
      </c>
      <c r="M400" s="25">
        <f>IFERROR(J400/$R$70,0)</f>
        <v>5.26085050416484E-2</v>
      </c>
      <c r="P400" s="42"/>
      <c r="Q400" s="42"/>
      <c r="R400" s="42"/>
    </row>
    <row r="401" spans="2:18" ht="23.25" customHeight="1">
      <c r="B401" s="226"/>
      <c r="C401" s="286"/>
      <c r="D401" s="290"/>
      <c r="E401" s="114">
        <v>2</v>
      </c>
      <c r="F401" s="117" t="s">
        <v>232</v>
      </c>
      <c r="G401" s="29" t="s">
        <v>197</v>
      </c>
      <c r="H401" s="135">
        <v>2385131</v>
      </c>
      <c r="I401" s="26">
        <f t="shared" ref="I401" si="726">IFERROR(H401/H405,"-")</f>
        <v>6.012789269235394E-2</v>
      </c>
      <c r="J401" s="123">
        <v>100</v>
      </c>
      <c r="K401" s="26">
        <f t="shared" ref="K401" si="727">IFERROR(J401/J405,"-")</f>
        <v>0.5524861878453039</v>
      </c>
      <c r="L401" s="123">
        <f t="shared" si="714"/>
        <v>23851.31</v>
      </c>
      <c r="M401" s="26">
        <f t="shared" ref="M401:M405" si="728">IFERROR(J401/$R$70,0)</f>
        <v>4.3840420868040332E-2</v>
      </c>
      <c r="P401" s="42"/>
      <c r="Q401" s="42"/>
      <c r="R401" s="42"/>
    </row>
    <row r="402" spans="2:18" ht="23.25" customHeight="1">
      <c r="B402" s="226"/>
      <c r="C402" s="286"/>
      <c r="D402" s="290"/>
      <c r="E402" s="114">
        <v>3</v>
      </c>
      <c r="F402" s="117" t="s">
        <v>230</v>
      </c>
      <c r="G402" s="30" t="s">
        <v>196</v>
      </c>
      <c r="H402" s="135">
        <v>6031584</v>
      </c>
      <c r="I402" s="26">
        <f t="shared" ref="I402" si="729">IFERROR(H402/H405,"-")</f>
        <v>0.15205304677894799</v>
      </c>
      <c r="J402" s="123">
        <v>84</v>
      </c>
      <c r="K402" s="26">
        <f t="shared" ref="K402" si="730">IFERROR(J402/J405,"-")</f>
        <v>0.46408839779005523</v>
      </c>
      <c r="L402" s="123">
        <f t="shared" si="714"/>
        <v>71804.571428571435</v>
      </c>
      <c r="M402" s="26">
        <f t="shared" si="728"/>
        <v>3.6825953529153882E-2</v>
      </c>
      <c r="P402" s="42"/>
      <c r="Q402" s="42"/>
      <c r="R402" s="42"/>
    </row>
    <row r="403" spans="2:18" ht="36.75" customHeight="1">
      <c r="B403" s="226"/>
      <c r="C403" s="286"/>
      <c r="D403" s="290"/>
      <c r="E403" s="114">
        <v>4</v>
      </c>
      <c r="F403" s="117" t="s">
        <v>235</v>
      </c>
      <c r="G403" s="30" t="s">
        <v>204</v>
      </c>
      <c r="H403" s="135">
        <v>1807554</v>
      </c>
      <c r="I403" s="26">
        <f t="shared" ref="I403" si="731">IFERROR(H403/H405,"-")</f>
        <v>4.5567481596455343E-2</v>
      </c>
      <c r="J403" s="123">
        <v>68</v>
      </c>
      <c r="K403" s="26">
        <f t="shared" ref="K403" si="732">IFERROR(J403/J405,"-")</f>
        <v>0.37569060773480661</v>
      </c>
      <c r="L403" s="123">
        <f t="shared" si="714"/>
        <v>26581.676470588234</v>
      </c>
      <c r="M403" s="26">
        <f t="shared" si="728"/>
        <v>2.9811486190267425E-2</v>
      </c>
      <c r="P403" s="42"/>
      <c r="Q403" s="42"/>
      <c r="R403" s="42"/>
    </row>
    <row r="404" spans="2:18" ht="23.25" customHeight="1">
      <c r="B404" s="226"/>
      <c r="C404" s="286"/>
      <c r="D404" s="290"/>
      <c r="E404" s="115">
        <v>5</v>
      </c>
      <c r="F404" s="118" t="s">
        <v>234</v>
      </c>
      <c r="G404" s="31" t="s">
        <v>199</v>
      </c>
      <c r="H404" s="136">
        <v>2688413</v>
      </c>
      <c r="I404" s="41">
        <f t="shared" ref="I404" si="733">IFERROR(H404/H405,"-")</f>
        <v>6.7773471719888484E-2</v>
      </c>
      <c r="J404" s="124">
        <v>63</v>
      </c>
      <c r="K404" s="41">
        <f t="shared" ref="K404" si="734">IFERROR(J404/J405,"-")</f>
        <v>0.34806629834254144</v>
      </c>
      <c r="L404" s="124">
        <f t="shared" si="714"/>
        <v>42673.222222222219</v>
      </c>
      <c r="M404" s="41">
        <f t="shared" si="728"/>
        <v>2.7619465146865411E-2</v>
      </c>
      <c r="P404" s="42"/>
      <c r="Q404" s="42"/>
      <c r="R404" s="42"/>
    </row>
    <row r="405" spans="2:18" ht="23.25" customHeight="1">
      <c r="B405" s="227"/>
      <c r="C405" s="287"/>
      <c r="D405" s="291"/>
      <c r="E405" s="142" t="s">
        <v>107</v>
      </c>
      <c r="F405" s="32"/>
      <c r="G405" s="33"/>
      <c r="H405" s="137">
        <v>39667630</v>
      </c>
      <c r="I405" s="27" t="s">
        <v>302</v>
      </c>
      <c r="J405" s="164">
        <v>181</v>
      </c>
      <c r="K405" s="27" t="s">
        <v>105</v>
      </c>
      <c r="L405" s="125">
        <f t="shared" si="714"/>
        <v>219158.1767955801</v>
      </c>
      <c r="M405" s="27">
        <f t="shared" si="728"/>
        <v>7.9351161771153006E-2</v>
      </c>
      <c r="P405" s="42"/>
      <c r="Q405" s="42"/>
      <c r="R405" s="42"/>
    </row>
    <row r="406" spans="2:18" ht="23.25" customHeight="1">
      <c r="B406" s="251">
        <v>68</v>
      </c>
      <c r="C406" s="285" t="s">
        <v>47</v>
      </c>
      <c r="D406" s="289">
        <f>VLOOKUP(C406,'市区町村別_在宅(医科)'!$C$7:$BO$80,65,0)</f>
        <v>3064</v>
      </c>
      <c r="E406" s="113">
        <v>1</v>
      </c>
      <c r="F406" s="116" t="s">
        <v>231</v>
      </c>
      <c r="G406" s="119" t="s">
        <v>195</v>
      </c>
      <c r="H406" s="204">
        <v>13289175</v>
      </c>
      <c r="I406" s="25">
        <f t="shared" ref="I406" si="735">IFERROR(H406/H411,"-")</f>
        <v>0.14599163808172874</v>
      </c>
      <c r="J406" s="122">
        <v>244</v>
      </c>
      <c r="K406" s="25">
        <f t="shared" ref="K406" si="736">IFERROR(J406/J411,"-")</f>
        <v>0.72403560830860536</v>
      </c>
      <c r="L406" s="122">
        <f t="shared" si="714"/>
        <v>54463.831967213118</v>
      </c>
      <c r="M406" s="25">
        <f>IFERROR(J406/$R$71,0)</f>
        <v>7.963446475195822E-2</v>
      </c>
      <c r="P406" s="42"/>
      <c r="Q406" s="42"/>
      <c r="R406" s="42"/>
    </row>
    <row r="407" spans="2:18" ht="23.25" customHeight="1">
      <c r="B407" s="226"/>
      <c r="C407" s="286"/>
      <c r="D407" s="290"/>
      <c r="E407" s="114">
        <v>2</v>
      </c>
      <c r="F407" s="117" t="s">
        <v>232</v>
      </c>
      <c r="G407" s="29" t="s">
        <v>197</v>
      </c>
      <c r="H407" s="135">
        <v>7159826</v>
      </c>
      <c r="I407" s="26">
        <f t="shared" ref="I407" si="737">IFERROR(H407/H411,"-")</f>
        <v>7.8656103642261596E-2</v>
      </c>
      <c r="J407" s="123">
        <v>201</v>
      </c>
      <c r="K407" s="26">
        <f t="shared" ref="K407" si="738">IFERROR(J407/J411,"-")</f>
        <v>0.59643916913946593</v>
      </c>
      <c r="L407" s="123">
        <f t="shared" si="714"/>
        <v>35621.024875621893</v>
      </c>
      <c r="M407" s="26">
        <f t="shared" ref="M407:M411" si="739">IFERROR(J407/$R$71,0)</f>
        <v>6.5600522193211483E-2</v>
      </c>
      <c r="P407" s="42"/>
      <c r="Q407" s="42"/>
      <c r="R407" s="42"/>
    </row>
    <row r="408" spans="2:18" ht="23.25" customHeight="1">
      <c r="B408" s="226"/>
      <c r="C408" s="286"/>
      <c r="D408" s="290"/>
      <c r="E408" s="114">
        <v>3</v>
      </c>
      <c r="F408" s="117" t="s">
        <v>230</v>
      </c>
      <c r="G408" s="30" t="s">
        <v>196</v>
      </c>
      <c r="H408" s="135">
        <v>15933047</v>
      </c>
      <c r="I408" s="26">
        <f t="shared" ref="I408" si="740">IFERROR(H408/H411,"-")</f>
        <v>0.17503657158274868</v>
      </c>
      <c r="J408" s="123">
        <v>171</v>
      </c>
      <c r="K408" s="26">
        <f t="shared" ref="K408" si="741">IFERROR(J408/J411,"-")</f>
        <v>0.50741839762611274</v>
      </c>
      <c r="L408" s="123">
        <f t="shared" si="714"/>
        <v>93175.713450292402</v>
      </c>
      <c r="M408" s="26">
        <f t="shared" si="739"/>
        <v>5.580939947780679E-2</v>
      </c>
      <c r="P408" s="42"/>
      <c r="Q408" s="42"/>
      <c r="R408" s="42"/>
    </row>
    <row r="409" spans="2:18" ht="23.25" customHeight="1">
      <c r="B409" s="226"/>
      <c r="C409" s="286"/>
      <c r="D409" s="290"/>
      <c r="E409" s="114">
        <v>4</v>
      </c>
      <c r="F409" s="117" t="s">
        <v>233</v>
      </c>
      <c r="G409" s="30" t="s">
        <v>200</v>
      </c>
      <c r="H409" s="135">
        <v>4870112</v>
      </c>
      <c r="I409" s="26">
        <f t="shared" ref="I409" si="742">IFERROR(H409/H411,"-")</f>
        <v>5.3501863623700054E-2</v>
      </c>
      <c r="J409" s="123">
        <v>137</v>
      </c>
      <c r="K409" s="26">
        <f t="shared" ref="K409" si="743">IFERROR(J409/J411,"-")</f>
        <v>0.40652818991097922</v>
      </c>
      <c r="L409" s="123">
        <f t="shared" si="714"/>
        <v>35548.262773722628</v>
      </c>
      <c r="M409" s="26">
        <f t="shared" si="739"/>
        <v>4.4712793733681463E-2</v>
      </c>
      <c r="P409" s="42"/>
      <c r="Q409" s="42"/>
      <c r="R409" s="42"/>
    </row>
    <row r="410" spans="2:18" ht="23.25" customHeight="1">
      <c r="B410" s="226"/>
      <c r="C410" s="286"/>
      <c r="D410" s="290"/>
      <c r="E410" s="115">
        <v>5</v>
      </c>
      <c r="F410" s="118" t="s">
        <v>234</v>
      </c>
      <c r="G410" s="31" t="s">
        <v>199</v>
      </c>
      <c r="H410" s="136">
        <v>7544852</v>
      </c>
      <c r="I410" s="41">
        <f t="shared" ref="I410" si="744">IFERROR(H410/H411,"-")</f>
        <v>8.288590545042919E-2</v>
      </c>
      <c r="J410" s="124">
        <v>137</v>
      </c>
      <c r="K410" s="41">
        <f t="shared" ref="K410" si="745">IFERROR(J410/J411,"-")</f>
        <v>0.40652818991097922</v>
      </c>
      <c r="L410" s="124">
        <f t="shared" si="714"/>
        <v>55071.912408759126</v>
      </c>
      <c r="M410" s="41">
        <f t="shared" si="739"/>
        <v>4.4712793733681463E-2</v>
      </c>
      <c r="P410" s="42"/>
      <c r="Q410" s="42"/>
      <c r="R410" s="42"/>
    </row>
    <row r="411" spans="2:18" ht="23.25" customHeight="1">
      <c r="B411" s="227"/>
      <c r="C411" s="287"/>
      <c r="D411" s="291"/>
      <c r="E411" s="142" t="s">
        <v>107</v>
      </c>
      <c r="F411" s="32"/>
      <c r="G411" s="33"/>
      <c r="H411" s="137">
        <v>91026960</v>
      </c>
      <c r="I411" s="27" t="s">
        <v>302</v>
      </c>
      <c r="J411" s="164">
        <v>337</v>
      </c>
      <c r="K411" s="27" t="s">
        <v>105</v>
      </c>
      <c r="L411" s="125">
        <f t="shared" si="714"/>
        <v>270109.67359050445</v>
      </c>
      <c r="M411" s="27">
        <f t="shared" si="739"/>
        <v>0.10998694516971279</v>
      </c>
      <c r="P411" s="42"/>
      <c r="Q411" s="42"/>
      <c r="R411" s="42"/>
    </row>
    <row r="412" spans="2:18" ht="23.25" customHeight="1">
      <c r="B412" s="251">
        <v>69</v>
      </c>
      <c r="C412" s="285" t="s">
        <v>48</v>
      </c>
      <c r="D412" s="289">
        <f>VLOOKUP(C412,'市区町村別_在宅(医科)'!$C$7:$BO$80,65,0)</f>
        <v>7345</v>
      </c>
      <c r="E412" s="113">
        <v>1</v>
      </c>
      <c r="F412" s="116" t="s">
        <v>231</v>
      </c>
      <c r="G412" s="119" t="s">
        <v>195</v>
      </c>
      <c r="H412" s="204">
        <v>34785057</v>
      </c>
      <c r="I412" s="25">
        <f t="shared" ref="I412" si="746">IFERROR(H412/H417,"-")</f>
        <v>0.15327107296448991</v>
      </c>
      <c r="J412" s="122">
        <v>542</v>
      </c>
      <c r="K412" s="25">
        <f t="shared" ref="K412" si="747">IFERROR(J412/J417,"-")</f>
        <v>0.70207253886010368</v>
      </c>
      <c r="L412" s="122">
        <f t="shared" si="714"/>
        <v>64179.071955719555</v>
      </c>
      <c r="M412" s="25">
        <f>IFERROR(J412/$R$72,0)</f>
        <v>7.3791695030633084E-2</v>
      </c>
      <c r="P412" s="42"/>
      <c r="Q412" s="42"/>
      <c r="R412" s="42"/>
    </row>
    <row r="413" spans="2:18" ht="23.25" customHeight="1">
      <c r="B413" s="226"/>
      <c r="C413" s="286"/>
      <c r="D413" s="290"/>
      <c r="E413" s="114">
        <v>2</v>
      </c>
      <c r="F413" s="117" t="s">
        <v>232</v>
      </c>
      <c r="G413" s="29" t="s">
        <v>197</v>
      </c>
      <c r="H413" s="135">
        <v>17542707</v>
      </c>
      <c r="I413" s="26">
        <f t="shared" ref="I413" si="748">IFERROR(H413/H417,"-")</f>
        <v>7.729725797464318E-2</v>
      </c>
      <c r="J413" s="123">
        <v>451</v>
      </c>
      <c r="K413" s="26">
        <f t="shared" ref="K413" si="749">IFERROR(J413/J417,"-")</f>
        <v>0.58419689119170981</v>
      </c>
      <c r="L413" s="123">
        <f t="shared" si="714"/>
        <v>38897.354767184035</v>
      </c>
      <c r="M413" s="26">
        <f t="shared" ref="M413:M417" si="750">IFERROR(J413/$R$72,0)</f>
        <v>6.1402314499659633E-2</v>
      </c>
      <c r="P413" s="42"/>
      <c r="Q413" s="42"/>
      <c r="R413" s="42"/>
    </row>
    <row r="414" spans="2:18" ht="23.25" customHeight="1">
      <c r="B414" s="226"/>
      <c r="C414" s="286"/>
      <c r="D414" s="290"/>
      <c r="E414" s="114">
        <v>3</v>
      </c>
      <c r="F414" s="117" t="s">
        <v>230</v>
      </c>
      <c r="G414" s="30" t="s">
        <v>196</v>
      </c>
      <c r="H414" s="135">
        <v>37372147</v>
      </c>
      <c r="I414" s="26">
        <f t="shared" ref="I414" si="751">IFERROR(H414/H417,"-")</f>
        <v>0.1646703948099508</v>
      </c>
      <c r="J414" s="123">
        <v>387</v>
      </c>
      <c r="K414" s="26">
        <f t="shared" ref="K414" si="752">IFERROR(J414/J417,"-")</f>
        <v>0.50129533678756477</v>
      </c>
      <c r="L414" s="123">
        <f t="shared" si="714"/>
        <v>96568.855297157628</v>
      </c>
      <c r="M414" s="26">
        <f t="shared" si="750"/>
        <v>5.2688904016337641E-2</v>
      </c>
      <c r="P414" s="42"/>
      <c r="Q414" s="42"/>
      <c r="R414" s="42"/>
    </row>
    <row r="415" spans="2:18" ht="36.75" customHeight="1">
      <c r="B415" s="226"/>
      <c r="C415" s="286"/>
      <c r="D415" s="290"/>
      <c r="E415" s="114">
        <v>4</v>
      </c>
      <c r="F415" s="117" t="s">
        <v>235</v>
      </c>
      <c r="G415" s="30" t="s">
        <v>204</v>
      </c>
      <c r="H415" s="135">
        <v>15689536</v>
      </c>
      <c r="I415" s="26">
        <f t="shared" ref="I415" si="753">IFERROR(H415/H417,"-")</f>
        <v>6.9131754391979036E-2</v>
      </c>
      <c r="J415" s="123">
        <v>327</v>
      </c>
      <c r="K415" s="26">
        <f t="shared" ref="K415" si="754">IFERROR(J415/J417,"-")</f>
        <v>0.42357512953367876</v>
      </c>
      <c r="L415" s="123">
        <f t="shared" si="714"/>
        <v>47980.232415902137</v>
      </c>
      <c r="M415" s="26">
        <f t="shared" si="750"/>
        <v>4.452008168822328E-2</v>
      </c>
      <c r="P415" s="42"/>
      <c r="Q415" s="42"/>
      <c r="R415" s="42"/>
    </row>
    <row r="416" spans="2:18" ht="23.25" customHeight="1">
      <c r="B416" s="226"/>
      <c r="C416" s="286"/>
      <c r="D416" s="290"/>
      <c r="E416" s="115">
        <v>5</v>
      </c>
      <c r="F416" s="118" t="s">
        <v>233</v>
      </c>
      <c r="G416" s="31" t="s">
        <v>200</v>
      </c>
      <c r="H416" s="136">
        <v>15706913</v>
      </c>
      <c r="I416" s="41">
        <f t="shared" ref="I416" si="755">IFERROR(H416/H417,"-")</f>
        <v>6.9208321506269058E-2</v>
      </c>
      <c r="J416" s="124">
        <v>322</v>
      </c>
      <c r="K416" s="41">
        <f t="shared" ref="K416" si="756">IFERROR(J416/J417,"-")</f>
        <v>0.41709844559585491</v>
      </c>
      <c r="L416" s="124">
        <f t="shared" si="714"/>
        <v>48779.23291925466</v>
      </c>
      <c r="M416" s="41">
        <f t="shared" si="750"/>
        <v>4.3839346494213748E-2</v>
      </c>
      <c r="P416" s="42"/>
      <c r="Q416" s="42"/>
      <c r="R416" s="42"/>
    </row>
    <row r="417" spans="2:18" ht="23.25" customHeight="1">
      <c r="B417" s="227"/>
      <c r="C417" s="287"/>
      <c r="D417" s="291"/>
      <c r="E417" s="142" t="s">
        <v>107</v>
      </c>
      <c r="F417" s="32"/>
      <c r="G417" s="33"/>
      <c r="H417" s="137">
        <v>226951220</v>
      </c>
      <c r="I417" s="27" t="s">
        <v>302</v>
      </c>
      <c r="J417" s="164">
        <v>772</v>
      </c>
      <c r="K417" s="27" t="s">
        <v>105</v>
      </c>
      <c r="L417" s="125">
        <f t="shared" si="714"/>
        <v>293978.26424870465</v>
      </c>
      <c r="M417" s="27">
        <f t="shared" si="750"/>
        <v>0.10510551395507148</v>
      </c>
      <c r="P417" s="42"/>
      <c r="Q417" s="42"/>
      <c r="R417" s="42"/>
    </row>
    <row r="418" spans="2:18" ht="23.25" customHeight="1">
      <c r="B418" s="251">
        <v>70</v>
      </c>
      <c r="C418" s="285" t="s">
        <v>49</v>
      </c>
      <c r="D418" s="289">
        <f>VLOOKUP(C418,'市区町村別_在宅(医科)'!$C$7:$BO$80,65,0)</f>
        <v>1234</v>
      </c>
      <c r="E418" s="113">
        <v>1</v>
      </c>
      <c r="F418" s="116" t="s">
        <v>231</v>
      </c>
      <c r="G418" s="119" t="s">
        <v>195</v>
      </c>
      <c r="H418" s="204">
        <v>6748909</v>
      </c>
      <c r="I418" s="25">
        <f t="shared" ref="I418" si="757">IFERROR(H418/H423,"-")</f>
        <v>0.13109982758071423</v>
      </c>
      <c r="J418" s="122">
        <v>119</v>
      </c>
      <c r="K418" s="25">
        <f t="shared" ref="K418" si="758">IFERROR(J418/J423,"-")</f>
        <v>0.67231638418079098</v>
      </c>
      <c r="L418" s="122">
        <f t="shared" si="714"/>
        <v>56713.521008403361</v>
      </c>
      <c r="M418" s="25">
        <f>IFERROR(J418/$R$73,0)</f>
        <v>9.6434359805510531E-2</v>
      </c>
      <c r="P418" s="42"/>
      <c r="Q418" s="42"/>
      <c r="R418" s="42"/>
    </row>
    <row r="419" spans="2:18" ht="23.25" customHeight="1">
      <c r="B419" s="226"/>
      <c r="C419" s="286"/>
      <c r="D419" s="290"/>
      <c r="E419" s="114">
        <v>2</v>
      </c>
      <c r="F419" s="117" t="s">
        <v>232</v>
      </c>
      <c r="G419" s="29" t="s">
        <v>197</v>
      </c>
      <c r="H419" s="135">
        <v>5119115</v>
      </c>
      <c r="I419" s="26">
        <f t="shared" ref="I419" si="759">IFERROR(H419/H423,"-")</f>
        <v>9.9440530886673359E-2</v>
      </c>
      <c r="J419" s="123">
        <v>111</v>
      </c>
      <c r="K419" s="26">
        <f t="shared" ref="K419" si="760">IFERROR(J419/J423,"-")</f>
        <v>0.6271186440677966</v>
      </c>
      <c r="L419" s="123">
        <f t="shared" si="714"/>
        <v>46118.153153153151</v>
      </c>
      <c r="M419" s="26">
        <f t="shared" ref="M419:M423" si="761">IFERROR(J419/$R$73,0)</f>
        <v>8.9951377633711513E-2</v>
      </c>
      <c r="P419" s="42"/>
      <c r="Q419" s="42"/>
      <c r="R419" s="42"/>
    </row>
    <row r="420" spans="2:18" ht="23.25" customHeight="1">
      <c r="B420" s="226"/>
      <c r="C420" s="286"/>
      <c r="D420" s="290"/>
      <c r="E420" s="114">
        <v>3</v>
      </c>
      <c r="F420" s="117" t="s">
        <v>230</v>
      </c>
      <c r="G420" s="30" t="s">
        <v>196</v>
      </c>
      <c r="H420" s="135">
        <v>5132634</v>
      </c>
      <c r="I420" s="26">
        <f t="shared" ref="I420" si="762">IFERROR(H420/H423,"-")</f>
        <v>9.9703142009310172E-2</v>
      </c>
      <c r="J420" s="123">
        <v>85</v>
      </c>
      <c r="K420" s="26">
        <f t="shared" ref="K420" si="763">IFERROR(J420/J423,"-")</f>
        <v>0.48022598870056499</v>
      </c>
      <c r="L420" s="123">
        <f t="shared" si="714"/>
        <v>60383.929411764708</v>
      </c>
      <c r="M420" s="26">
        <f t="shared" si="761"/>
        <v>6.8881685575364671E-2</v>
      </c>
      <c r="P420" s="42"/>
      <c r="Q420" s="42"/>
      <c r="R420" s="42"/>
    </row>
    <row r="421" spans="2:18" ht="36.75" customHeight="1">
      <c r="B421" s="226"/>
      <c r="C421" s="286"/>
      <c r="D421" s="290"/>
      <c r="E421" s="114">
        <v>4</v>
      </c>
      <c r="F421" s="117" t="s">
        <v>235</v>
      </c>
      <c r="G421" s="30" t="s">
        <v>204</v>
      </c>
      <c r="H421" s="135">
        <v>4308365</v>
      </c>
      <c r="I421" s="26">
        <f t="shared" ref="I421" si="764">IFERROR(H421/H423,"-")</f>
        <v>8.369143940965626E-2</v>
      </c>
      <c r="J421" s="123">
        <v>75</v>
      </c>
      <c r="K421" s="26">
        <f t="shared" ref="K421" si="765">IFERROR(J421/J423,"-")</f>
        <v>0.42372881355932202</v>
      </c>
      <c r="L421" s="123">
        <f t="shared" si="714"/>
        <v>57444.866666666669</v>
      </c>
      <c r="M421" s="26">
        <f t="shared" si="761"/>
        <v>6.0777957860615885E-2</v>
      </c>
      <c r="P421" s="42"/>
      <c r="Q421" s="42"/>
      <c r="R421" s="42"/>
    </row>
    <row r="422" spans="2:18" ht="23.25" customHeight="1">
      <c r="B422" s="226"/>
      <c r="C422" s="286"/>
      <c r="D422" s="290"/>
      <c r="E422" s="115">
        <v>5</v>
      </c>
      <c r="F422" s="118" t="s">
        <v>233</v>
      </c>
      <c r="G422" s="31" t="s">
        <v>200</v>
      </c>
      <c r="H422" s="136">
        <v>3915956</v>
      </c>
      <c r="I422" s="41">
        <f t="shared" ref="I422" si="766">IFERROR(H422/H423,"-")</f>
        <v>7.6068762582761643E-2</v>
      </c>
      <c r="J422" s="124">
        <v>72</v>
      </c>
      <c r="K422" s="41">
        <f t="shared" ref="K422" si="767">IFERROR(J422/J423,"-")</f>
        <v>0.40677966101694918</v>
      </c>
      <c r="L422" s="124">
        <f t="shared" si="714"/>
        <v>54388.277777777781</v>
      </c>
      <c r="M422" s="41">
        <f t="shared" si="761"/>
        <v>5.834683954619125E-2</v>
      </c>
      <c r="P422" s="42"/>
      <c r="Q422" s="42"/>
      <c r="R422" s="42"/>
    </row>
    <row r="423" spans="2:18" ht="23.25" customHeight="1">
      <c r="B423" s="227"/>
      <c r="C423" s="287"/>
      <c r="D423" s="291"/>
      <c r="E423" s="142" t="s">
        <v>107</v>
      </c>
      <c r="F423" s="32"/>
      <c r="G423" s="33"/>
      <c r="H423" s="137">
        <v>51479160</v>
      </c>
      <c r="I423" s="27" t="s">
        <v>302</v>
      </c>
      <c r="J423" s="164">
        <v>177</v>
      </c>
      <c r="K423" s="27" t="s">
        <v>105</v>
      </c>
      <c r="L423" s="125">
        <f t="shared" si="714"/>
        <v>290842.71186440677</v>
      </c>
      <c r="M423" s="27">
        <f t="shared" si="761"/>
        <v>0.14343598055105347</v>
      </c>
      <c r="P423" s="42"/>
      <c r="Q423" s="42"/>
      <c r="R423" s="42"/>
    </row>
    <row r="424" spans="2:18" ht="23.25" customHeight="1">
      <c r="B424" s="251">
        <v>71</v>
      </c>
      <c r="C424" s="285" t="s">
        <v>50</v>
      </c>
      <c r="D424" s="289">
        <f>VLOOKUP(C424,'市区町村別_在宅(医科)'!$C$7:$BO$80,65,0)</f>
        <v>3744</v>
      </c>
      <c r="E424" s="113">
        <v>1</v>
      </c>
      <c r="F424" s="116" t="s">
        <v>231</v>
      </c>
      <c r="G424" s="119" t="s">
        <v>195</v>
      </c>
      <c r="H424" s="204">
        <v>15960047</v>
      </c>
      <c r="I424" s="25">
        <f t="shared" ref="I424" si="768">IFERROR(H424/H429,"-")</f>
        <v>0.14257193474369553</v>
      </c>
      <c r="J424" s="122">
        <v>280</v>
      </c>
      <c r="K424" s="25">
        <f t="shared" ref="K424" si="769">IFERROR(J424/J429,"-")</f>
        <v>0.6588235294117647</v>
      </c>
      <c r="L424" s="122">
        <f t="shared" si="714"/>
        <v>57000.167857142857</v>
      </c>
      <c r="M424" s="25">
        <f>IFERROR(J424/$R$74,0)</f>
        <v>7.4786324786324784E-2</v>
      </c>
      <c r="P424" s="42"/>
      <c r="Q424" s="42"/>
      <c r="R424" s="42"/>
    </row>
    <row r="425" spans="2:18" ht="23.25" customHeight="1">
      <c r="B425" s="226"/>
      <c r="C425" s="286"/>
      <c r="D425" s="290"/>
      <c r="E425" s="114">
        <v>2</v>
      </c>
      <c r="F425" s="117" t="s">
        <v>232</v>
      </c>
      <c r="G425" s="29" t="s">
        <v>197</v>
      </c>
      <c r="H425" s="135">
        <v>11483266</v>
      </c>
      <c r="I425" s="26">
        <f t="shared" ref="I425" si="770">IFERROR(H425/H429,"-")</f>
        <v>0.10258061588393177</v>
      </c>
      <c r="J425" s="123">
        <v>258</v>
      </c>
      <c r="K425" s="26">
        <f t="shared" ref="K425" si="771">IFERROR(J425/J429,"-")</f>
        <v>0.60705882352941176</v>
      </c>
      <c r="L425" s="123">
        <f t="shared" si="714"/>
        <v>44508.782945736435</v>
      </c>
      <c r="M425" s="26">
        <f t="shared" ref="M425:M429" si="772">IFERROR(J425/$R$74,0)</f>
        <v>6.8910256410256415E-2</v>
      </c>
      <c r="P425" s="42"/>
      <c r="Q425" s="42"/>
      <c r="R425" s="42"/>
    </row>
    <row r="426" spans="2:18" ht="23.25" customHeight="1">
      <c r="B426" s="226"/>
      <c r="C426" s="286"/>
      <c r="D426" s="290"/>
      <c r="E426" s="114">
        <v>3</v>
      </c>
      <c r="F426" s="117" t="s">
        <v>230</v>
      </c>
      <c r="G426" s="30" t="s">
        <v>196</v>
      </c>
      <c r="H426" s="135">
        <v>21149205</v>
      </c>
      <c r="I426" s="26">
        <f t="shared" ref="I426" si="773">IFERROR(H426/H429,"-")</f>
        <v>0.18892695460991057</v>
      </c>
      <c r="J426" s="123">
        <v>203</v>
      </c>
      <c r="K426" s="26">
        <f t="shared" ref="K426" si="774">IFERROR(J426/J429,"-")</f>
        <v>0.47764705882352942</v>
      </c>
      <c r="L426" s="123">
        <f t="shared" si="714"/>
        <v>104183.27586206897</v>
      </c>
      <c r="M426" s="26">
        <f t="shared" si="772"/>
        <v>5.4220085470085472E-2</v>
      </c>
      <c r="P426" s="42"/>
      <c r="Q426" s="42"/>
      <c r="R426" s="42"/>
    </row>
    <row r="427" spans="2:18" ht="36.75" customHeight="1">
      <c r="B427" s="226"/>
      <c r="C427" s="286"/>
      <c r="D427" s="290"/>
      <c r="E427" s="114">
        <v>4</v>
      </c>
      <c r="F427" s="117" t="s">
        <v>235</v>
      </c>
      <c r="G427" s="30" t="s">
        <v>204</v>
      </c>
      <c r="H427" s="135">
        <v>4755735</v>
      </c>
      <c r="I427" s="26">
        <f t="shared" ref="I427" si="775">IFERROR(H427/H429,"-")</f>
        <v>4.2483229534243161E-2</v>
      </c>
      <c r="J427" s="123">
        <v>172</v>
      </c>
      <c r="K427" s="26">
        <f t="shared" ref="K427" si="776">IFERROR(J427/J429,"-")</f>
        <v>0.40470588235294119</v>
      </c>
      <c r="L427" s="123">
        <f t="shared" si="714"/>
        <v>27649.622093023256</v>
      </c>
      <c r="M427" s="26">
        <f t="shared" si="772"/>
        <v>4.5940170940170943E-2</v>
      </c>
      <c r="P427" s="42"/>
      <c r="Q427" s="42"/>
      <c r="R427" s="42"/>
    </row>
    <row r="428" spans="2:18" ht="23.25" customHeight="1">
      <c r="B428" s="226"/>
      <c r="C428" s="286"/>
      <c r="D428" s="290"/>
      <c r="E428" s="115">
        <v>5</v>
      </c>
      <c r="F428" s="118" t="s">
        <v>233</v>
      </c>
      <c r="G428" s="31" t="s">
        <v>200</v>
      </c>
      <c r="H428" s="136">
        <v>7147957</v>
      </c>
      <c r="I428" s="41">
        <f t="shared" ref="I428" si="777">IFERROR(H428/H429,"-")</f>
        <v>6.3853073800768989E-2</v>
      </c>
      <c r="J428" s="124">
        <v>136</v>
      </c>
      <c r="K428" s="41">
        <f t="shared" ref="K428" si="778">IFERROR(J428/J429,"-")</f>
        <v>0.32</v>
      </c>
      <c r="L428" s="124">
        <f t="shared" si="714"/>
        <v>52558.507352941175</v>
      </c>
      <c r="M428" s="41">
        <f t="shared" si="772"/>
        <v>3.6324786324786328E-2</v>
      </c>
      <c r="P428" s="42"/>
      <c r="Q428" s="42"/>
      <c r="R428" s="42"/>
    </row>
    <row r="429" spans="2:18" ht="23.25" customHeight="1">
      <c r="B429" s="227"/>
      <c r="C429" s="287"/>
      <c r="D429" s="291"/>
      <c r="E429" s="142" t="s">
        <v>107</v>
      </c>
      <c r="F429" s="32"/>
      <c r="G429" s="33"/>
      <c r="H429" s="137">
        <v>111943820</v>
      </c>
      <c r="I429" s="27" t="s">
        <v>302</v>
      </c>
      <c r="J429" s="164">
        <v>425</v>
      </c>
      <c r="K429" s="27" t="s">
        <v>105</v>
      </c>
      <c r="L429" s="125">
        <f t="shared" si="714"/>
        <v>263397.22352941177</v>
      </c>
      <c r="M429" s="27">
        <f t="shared" si="772"/>
        <v>0.11351495726495726</v>
      </c>
      <c r="P429" s="42"/>
      <c r="Q429" s="42"/>
      <c r="R429" s="42"/>
    </row>
    <row r="430" spans="2:18" ht="23.25" customHeight="1">
      <c r="B430" s="251">
        <v>72</v>
      </c>
      <c r="C430" s="285" t="s">
        <v>28</v>
      </c>
      <c r="D430" s="289">
        <f>VLOOKUP(C430,'市区町村別_在宅(医科)'!$C$7:$BO$80,65,0)</f>
        <v>2331</v>
      </c>
      <c r="E430" s="113">
        <v>1</v>
      </c>
      <c r="F430" s="116" t="s">
        <v>232</v>
      </c>
      <c r="G430" s="119" t="s">
        <v>197</v>
      </c>
      <c r="H430" s="204">
        <v>3904894</v>
      </c>
      <c r="I430" s="25">
        <f t="shared" ref="I430" si="779">IFERROR(H430/H435,"-")</f>
        <v>8.1523105903790097E-2</v>
      </c>
      <c r="J430" s="122">
        <v>135</v>
      </c>
      <c r="K430" s="25">
        <f t="shared" ref="K430" si="780">IFERROR(J430/J435,"-")</f>
        <v>0.59210526315789469</v>
      </c>
      <c r="L430" s="122">
        <f t="shared" si="714"/>
        <v>28925.140740740742</v>
      </c>
      <c r="M430" s="25">
        <f>IFERROR(J430/$R$75,0)</f>
        <v>5.7915057915057917E-2</v>
      </c>
      <c r="P430" s="42"/>
      <c r="Q430" s="42"/>
      <c r="R430" s="42"/>
    </row>
    <row r="431" spans="2:18" ht="23.25" customHeight="1">
      <c r="B431" s="226"/>
      <c r="C431" s="286"/>
      <c r="D431" s="290"/>
      <c r="E431" s="114">
        <v>2</v>
      </c>
      <c r="F431" s="117" t="s">
        <v>231</v>
      </c>
      <c r="G431" s="29" t="s">
        <v>195</v>
      </c>
      <c r="H431" s="135">
        <v>6167350</v>
      </c>
      <c r="I431" s="26">
        <f t="shared" ref="I431" si="781">IFERROR(H431/H435,"-")</f>
        <v>0.12875676707120345</v>
      </c>
      <c r="J431" s="123">
        <v>130</v>
      </c>
      <c r="K431" s="26">
        <f t="shared" ref="K431" si="782">IFERROR(J431/J435,"-")</f>
        <v>0.57017543859649122</v>
      </c>
      <c r="L431" s="123">
        <f t="shared" si="714"/>
        <v>47441.153846153844</v>
      </c>
      <c r="M431" s="26">
        <f t="shared" ref="M431:M435" si="783">IFERROR(J431/$R$75,0)</f>
        <v>5.5770055770055768E-2</v>
      </c>
      <c r="P431" s="42"/>
      <c r="Q431" s="42"/>
      <c r="R431" s="42"/>
    </row>
    <row r="432" spans="2:18" ht="23.25" customHeight="1">
      <c r="B432" s="226"/>
      <c r="C432" s="286"/>
      <c r="D432" s="290"/>
      <c r="E432" s="114">
        <v>3</v>
      </c>
      <c r="F432" s="117" t="s">
        <v>233</v>
      </c>
      <c r="G432" s="30" t="s">
        <v>200</v>
      </c>
      <c r="H432" s="135">
        <v>2818474</v>
      </c>
      <c r="I432" s="26">
        <f t="shared" ref="I432" si="784">IFERROR(H432/H435,"-")</f>
        <v>5.8841739209586456E-2</v>
      </c>
      <c r="J432" s="123">
        <v>88</v>
      </c>
      <c r="K432" s="26">
        <f t="shared" ref="K432" si="785">IFERROR(J432/J435,"-")</f>
        <v>0.38596491228070173</v>
      </c>
      <c r="L432" s="123">
        <f t="shared" si="714"/>
        <v>32028.113636363636</v>
      </c>
      <c r="M432" s="26">
        <f t="shared" si="783"/>
        <v>3.7752037752037754E-2</v>
      </c>
      <c r="P432" s="42"/>
      <c r="Q432" s="42"/>
      <c r="R432" s="42"/>
    </row>
    <row r="433" spans="2:18" ht="36.75" customHeight="1">
      <c r="B433" s="226"/>
      <c r="C433" s="286"/>
      <c r="D433" s="290"/>
      <c r="E433" s="114">
        <v>4</v>
      </c>
      <c r="F433" s="117" t="s">
        <v>235</v>
      </c>
      <c r="G433" s="30" t="s">
        <v>204</v>
      </c>
      <c r="H433" s="135">
        <v>1732442</v>
      </c>
      <c r="I433" s="26">
        <f t="shared" ref="I433" si="786">IFERROR(H433/H435,"-")</f>
        <v>3.6168472854365301E-2</v>
      </c>
      <c r="J433" s="123">
        <v>84</v>
      </c>
      <c r="K433" s="26">
        <f t="shared" ref="K433" si="787">IFERROR(J433/J435,"-")</f>
        <v>0.36842105263157893</v>
      </c>
      <c r="L433" s="123">
        <f t="shared" si="714"/>
        <v>20624.309523809523</v>
      </c>
      <c r="M433" s="26">
        <f t="shared" si="783"/>
        <v>3.6036036036036036E-2</v>
      </c>
      <c r="P433" s="42"/>
      <c r="Q433" s="42"/>
      <c r="R433" s="42"/>
    </row>
    <row r="434" spans="2:18" ht="23.25" customHeight="1">
      <c r="B434" s="226"/>
      <c r="C434" s="286"/>
      <c r="D434" s="290"/>
      <c r="E434" s="115">
        <v>5</v>
      </c>
      <c r="F434" s="118" t="s">
        <v>230</v>
      </c>
      <c r="G434" s="31" t="s">
        <v>196</v>
      </c>
      <c r="H434" s="136">
        <v>7823358</v>
      </c>
      <c r="I434" s="41">
        <f t="shared" ref="I434" si="788">IFERROR(H434/H435,"-")</f>
        <v>0.16332951490034392</v>
      </c>
      <c r="J434" s="124">
        <v>83</v>
      </c>
      <c r="K434" s="41">
        <f t="shared" ref="K434" si="789">IFERROR(J434/J435,"-")</f>
        <v>0.36403508771929827</v>
      </c>
      <c r="L434" s="124">
        <f t="shared" si="714"/>
        <v>94257.325301204823</v>
      </c>
      <c r="M434" s="41">
        <f t="shared" si="783"/>
        <v>3.5607035607035604E-2</v>
      </c>
      <c r="P434" s="42"/>
      <c r="Q434" s="42"/>
      <c r="R434" s="42"/>
    </row>
    <row r="435" spans="2:18" ht="23.25" customHeight="1">
      <c r="B435" s="227"/>
      <c r="C435" s="287"/>
      <c r="D435" s="291"/>
      <c r="E435" s="142" t="s">
        <v>107</v>
      </c>
      <c r="F435" s="32"/>
      <c r="G435" s="33"/>
      <c r="H435" s="137">
        <v>47899230</v>
      </c>
      <c r="I435" s="27" t="s">
        <v>302</v>
      </c>
      <c r="J435" s="164">
        <v>228</v>
      </c>
      <c r="K435" s="27" t="s">
        <v>105</v>
      </c>
      <c r="L435" s="125">
        <f t="shared" si="714"/>
        <v>210084.34210526315</v>
      </c>
      <c r="M435" s="27">
        <f t="shared" si="783"/>
        <v>9.7812097812097806E-2</v>
      </c>
      <c r="P435" s="42"/>
      <c r="Q435" s="42"/>
      <c r="R435" s="42"/>
    </row>
    <row r="436" spans="2:18" ht="23.25" customHeight="1">
      <c r="B436" s="251">
        <v>73</v>
      </c>
      <c r="C436" s="285" t="s">
        <v>29</v>
      </c>
      <c r="D436" s="289">
        <f>VLOOKUP(C436,'市区町村別_在宅(医科)'!$C$7:$BO$80,65,0)</f>
        <v>3173</v>
      </c>
      <c r="E436" s="113">
        <v>1</v>
      </c>
      <c r="F436" s="116" t="s">
        <v>231</v>
      </c>
      <c r="G436" s="119" t="s">
        <v>195</v>
      </c>
      <c r="H436" s="204">
        <v>10464934</v>
      </c>
      <c r="I436" s="25">
        <f t="shared" ref="I436" si="790">IFERROR(H436/H441,"-")</f>
        <v>0.11195498493278594</v>
      </c>
      <c r="J436" s="122">
        <v>186</v>
      </c>
      <c r="K436" s="25">
        <f t="shared" ref="K436" si="791">IFERROR(J436/J441,"-")</f>
        <v>0.60586319218241047</v>
      </c>
      <c r="L436" s="122">
        <f t="shared" si="714"/>
        <v>56263.086021505376</v>
      </c>
      <c r="M436" s="25">
        <f>IFERROR(J436/$R$76,0)</f>
        <v>5.8619602899464232E-2</v>
      </c>
      <c r="P436" s="42"/>
      <c r="Q436" s="42"/>
      <c r="R436" s="42"/>
    </row>
    <row r="437" spans="2:18" ht="23.25" customHeight="1">
      <c r="B437" s="226"/>
      <c r="C437" s="286"/>
      <c r="D437" s="290"/>
      <c r="E437" s="114">
        <v>2</v>
      </c>
      <c r="F437" s="117" t="s">
        <v>232</v>
      </c>
      <c r="G437" s="29" t="s">
        <v>197</v>
      </c>
      <c r="H437" s="135">
        <v>7177049</v>
      </c>
      <c r="I437" s="26">
        <f t="shared" ref="I437" si="792">IFERROR(H437/H441,"-")</f>
        <v>7.6780839005469725E-2</v>
      </c>
      <c r="J437" s="123">
        <v>175</v>
      </c>
      <c r="K437" s="26">
        <f t="shared" ref="K437" si="793">IFERROR(J437/J441,"-")</f>
        <v>0.57003257328990231</v>
      </c>
      <c r="L437" s="123">
        <f t="shared" si="714"/>
        <v>41011.708571428571</v>
      </c>
      <c r="M437" s="26">
        <f t="shared" ref="M437:M441" si="794">IFERROR(J437/$R$76,0)</f>
        <v>5.5152852190356129E-2</v>
      </c>
      <c r="P437" s="42"/>
      <c r="Q437" s="42"/>
      <c r="R437" s="42"/>
    </row>
    <row r="438" spans="2:18" ht="23.25" customHeight="1">
      <c r="B438" s="226"/>
      <c r="C438" s="286"/>
      <c r="D438" s="290"/>
      <c r="E438" s="114">
        <v>3</v>
      </c>
      <c r="F438" s="117" t="s">
        <v>230</v>
      </c>
      <c r="G438" s="30" t="s">
        <v>196</v>
      </c>
      <c r="H438" s="135">
        <v>8922229</v>
      </c>
      <c r="I438" s="26">
        <f t="shared" ref="I438" si="795">IFERROR(H438/H441,"-")</f>
        <v>9.5450961588660344E-2</v>
      </c>
      <c r="J438" s="123">
        <v>126</v>
      </c>
      <c r="K438" s="26">
        <f t="shared" ref="K438" si="796">IFERROR(J438/J441,"-")</f>
        <v>0.41042345276872966</v>
      </c>
      <c r="L438" s="123">
        <f t="shared" si="714"/>
        <v>70811.341269841272</v>
      </c>
      <c r="M438" s="26">
        <f t="shared" si="794"/>
        <v>3.9710053577056412E-2</v>
      </c>
      <c r="P438" s="42"/>
      <c r="Q438" s="42"/>
      <c r="R438" s="42"/>
    </row>
    <row r="439" spans="2:18" ht="36.75" customHeight="1">
      <c r="B439" s="226"/>
      <c r="C439" s="286"/>
      <c r="D439" s="290"/>
      <c r="E439" s="114">
        <v>4</v>
      </c>
      <c r="F439" s="117" t="s">
        <v>235</v>
      </c>
      <c r="G439" s="30" t="s">
        <v>204</v>
      </c>
      <c r="H439" s="135">
        <v>3189662</v>
      </c>
      <c r="I439" s="26">
        <f t="shared" ref="I439" si="797">IFERROR(H439/H441,"-")</f>
        <v>3.412334575169608E-2</v>
      </c>
      <c r="J439" s="123">
        <v>115</v>
      </c>
      <c r="K439" s="26">
        <f t="shared" ref="K439" si="798">IFERROR(J439/J441,"-")</f>
        <v>0.3745928338762215</v>
      </c>
      <c r="L439" s="123">
        <f t="shared" si="714"/>
        <v>27736.191304347827</v>
      </c>
      <c r="M439" s="26">
        <f t="shared" si="794"/>
        <v>3.6243302867948315E-2</v>
      </c>
      <c r="P439" s="42"/>
      <c r="Q439" s="42"/>
      <c r="R439" s="42"/>
    </row>
    <row r="440" spans="2:18" ht="23.25" customHeight="1">
      <c r="B440" s="226"/>
      <c r="C440" s="286"/>
      <c r="D440" s="290"/>
      <c r="E440" s="115">
        <v>5</v>
      </c>
      <c r="F440" s="118" t="s">
        <v>233</v>
      </c>
      <c r="G440" s="31" t="s">
        <v>200</v>
      </c>
      <c r="H440" s="136">
        <v>4422897</v>
      </c>
      <c r="I440" s="41">
        <f t="shared" ref="I440" si="799">IFERROR(H440/H441,"-")</f>
        <v>4.7316625885482327E-2</v>
      </c>
      <c r="J440" s="124">
        <v>110</v>
      </c>
      <c r="K440" s="41">
        <f t="shared" ref="K440" si="800">IFERROR(J440/J441,"-")</f>
        <v>0.35830618892508143</v>
      </c>
      <c r="L440" s="124">
        <f t="shared" si="714"/>
        <v>40208.154545454548</v>
      </c>
      <c r="M440" s="41">
        <f t="shared" si="794"/>
        <v>3.4667507091080997E-2</v>
      </c>
      <c r="P440" s="42"/>
      <c r="Q440" s="42"/>
      <c r="R440" s="42"/>
    </row>
    <row r="441" spans="2:18" ht="23.25" customHeight="1">
      <c r="B441" s="227"/>
      <c r="C441" s="287"/>
      <c r="D441" s="291"/>
      <c r="E441" s="142" t="s">
        <v>107</v>
      </c>
      <c r="F441" s="32"/>
      <c r="G441" s="33"/>
      <c r="H441" s="137">
        <v>93474480</v>
      </c>
      <c r="I441" s="27" t="s">
        <v>302</v>
      </c>
      <c r="J441" s="164">
        <v>307</v>
      </c>
      <c r="K441" s="27" t="s">
        <v>105</v>
      </c>
      <c r="L441" s="125">
        <f t="shared" si="714"/>
        <v>304477.13355048862</v>
      </c>
      <c r="M441" s="27">
        <f t="shared" si="794"/>
        <v>9.6753860699653318E-2</v>
      </c>
      <c r="P441" s="42"/>
      <c r="Q441" s="42"/>
      <c r="R441" s="42"/>
    </row>
    <row r="442" spans="2:18" ht="23.25" customHeight="1">
      <c r="B442" s="251">
        <v>74</v>
      </c>
      <c r="C442" s="285" t="s">
        <v>30</v>
      </c>
      <c r="D442" s="289">
        <f>VLOOKUP(C442,'市区町村別_在宅(医科)'!$C$7:$BO$80,65,0)</f>
        <v>1448</v>
      </c>
      <c r="E442" s="113">
        <v>1</v>
      </c>
      <c r="F442" s="116" t="s">
        <v>231</v>
      </c>
      <c r="G442" s="119" t="s">
        <v>195</v>
      </c>
      <c r="H442" s="204">
        <v>2940396</v>
      </c>
      <c r="I442" s="25">
        <f t="shared" ref="I442" si="801">IFERROR(H442/H447,"-")</f>
        <v>9.7693222133106702E-2</v>
      </c>
      <c r="J442" s="122">
        <v>72</v>
      </c>
      <c r="K442" s="25">
        <f t="shared" ref="K442" si="802">IFERROR(J442/J447,"-")</f>
        <v>0.55813953488372092</v>
      </c>
      <c r="L442" s="122">
        <f t="shared" si="714"/>
        <v>40838.833333333336</v>
      </c>
      <c r="M442" s="25">
        <f>IFERROR(J442/$R$77,0)</f>
        <v>4.9723756906077346E-2</v>
      </c>
      <c r="P442" s="42"/>
      <c r="Q442" s="42"/>
      <c r="R442" s="42"/>
    </row>
    <row r="443" spans="2:18" ht="23.25" customHeight="1">
      <c r="B443" s="226"/>
      <c r="C443" s="286"/>
      <c r="D443" s="290"/>
      <c r="E443" s="114">
        <v>2</v>
      </c>
      <c r="F443" s="117" t="s">
        <v>232</v>
      </c>
      <c r="G443" s="29" t="s">
        <v>197</v>
      </c>
      <c r="H443" s="135">
        <v>3832592</v>
      </c>
      <c r="I443" s="26">
        <f t="shared" ref="I443" si="803">IFERROR(H443/H447,"-")</f>
        <v>0.12733599882518126</v>
      </c>
      <c r="J443" s="123">
        <v>70</v>
      </c>
      <c r="K443" s="26">
        <f t="shared" ref="K443" si="804">IFERROR(J443/J447,"-")</f>
        <v>0.54263565891472865</v>
      </c>
      <c r="L443" s="123">
        <f t="shared" si="714"/>
        <v>54751.314285714288</v>
      </c>
      <c r="M443" s="26">
        <f t="shared" ref="M443:M447" si="805">IFERROR(J443/$R$77,0)</f>
        <v>4.834254143646409E-2</v>
      </c>
      <c r="P443" s="42"/>
      <c r="Q443" s="42"/>
      <c r="R443" s="42"/>
    </row>
    <row r="444" spans="2:18" ht="23.25" customHeight="1">
      <c r="B444" s="226"/>
      <c r="C444" s="286"/>
      <c r="D444" s="290"/>
      <c r="E444" s="114">
        <v>3</v>
      </c>
      <c r="F444" s="117" t="s">
        <v>230</v>
      </c>
      <c r="G444" s="30" t="s">
        <v>196</v>
      </c>
      <c r="H444" s="135">
        <v>3746330</v>
      </c>
      <c r="I444" s="26">
        <f t="shared" ref="I444" si="806">IFERROR(H444/H447,"-")</f>
        <v>0.12446998597261104</v>
      </c>
      <c r="J444" s="123">
        <v>55</v>
      </c>
      <c r="K444" s="26">
        <f t="shared" ref="K444" si="807">IFERROR(J444/J447,"-")</f>
        <v>0.4263565891472868</v>
      </c>
      <c r="L444" s="123">
        <f t="shared" si="714"/>
        <v>68115.090909090912</v>
      </c>
      <c r="M444" s="26">
        <f t="shared" si="805"/>
        <v>3.7983425414364641E-2</v>
      </c>
      <c r="P444" s="42"/>
      <c r="Q444" s="42"/>
      <c r="R444" s="42"/>
    </row>
    <row r="445" spans="2:18" ht="23.25" customHeight="1">
      <c r="B445" s="226"/>
      <c r="C445" s="286"/>
      <c r="D445" s="290"/>
      <c r="E445" s="114">
        <v>4</v>
      </c>
      <c r="F445" s="117" t="s">
        <v>233</v>
      </c>
      <c r="G445" s="30" t="s">
        <v>200</v>
      </c>
      <c r="H445" s="135">
        <v>2667999</v>
      </c>
      <c r="I445" s="26">
        <f t="shared" ref="I445" si="808">IFERROR(H445/H447,"-")</f>
        <v>8.8642964742812372E-2</v>
      </c>
      <c r="J445" s="123">
        <v>44</v>
      </c>
      <c r="K445" s="26">
        <f t="shared" ref="K445" si="809">IFERROR(J445/J447,"-")</f>
        <v>0.34108527131782945</v>
      </c>
      <c r="L445" s="123">
        <f t="shared" si="714"/>
        <v>60636.340909090912</v>
      </c>
      <c r="M445" s="26">
        <f t="shared" si="805"/>
        <v>3.0386740331491711E-2</v>
      </c>
      <c r="P445" s="42"/>
      <c r="Q445" s="42"/>
      <c r="R445" s="42"/>
    </row>
    <row r="446" spans="2:18" ht="23.25" customHeight="1">
      <c r="B446" s="226"/>
      <c r="C446" s="286"/>
      <c r="D446" s="290"/>
      <c r="E446" s="115">
        <v>5</v>
      </c>
      <c r="F446" s="118" t="s">
        <v>249</v>
      </c>
      <c r="G446" s="31" t="s">
        <v>208</v>
      </c>
      <c r="H446" s="136">
        <v>430462</v>
      </c>
      <c r="I446" s="41">
        <f t="shared" ref="I446" si="810">IFERROR(H446/H447,"-")</f>
        <v>1.4301889876690546E-2</v>
      </c>
      <c r="J446" s="124">
        <v>38</v>
      </c>
      <c r="K446" s="41">
        <f t="shared" ref="K446" si="811">IFERROR(J446/J447,"-")</f>
        <v>0.29457364341085274</v>
      </c>
      <c r="L446" s="124">
        <f t="shared" si="714"/>
        <v>11327.947368421053</v>
      </c>
      <c r="M446" s="41">
        <f t="shared" si="805"/>
        <v>2.6243093922651933E-2</v>
      </c>
      <c r="P446" s="42"/>
      <c r="Q446" s="42"/>
      <c r="R446" s="42"/>
    </row>
    <row r="447" spans="2:18" ht="23.25" customHeight="1" thickBot="1">
      <c r="B447" s="226"/>
      <c r="C447" s="286"/>
      <c r="D447" s="291"/>
      <c r="E447" s="142" t="s">
        <v>107</v>
      </c>
      <c r="F447" s="32"/>
      <c r="G447" s="33"/>
      <c r="H447" s="205">
        <v>30098260</v>
      </c>
      <c r="I447" s="27" t="s">
        <v>302</v>
      </c>
      <c r="J447" s="155">
        <v>129</v>
      </c>
      <c r="K447" s="28" t="s">
        <v>105</v>
      </c>
      <c r="L447" s="112">
        <f t="shared" si="714"/>
        <v>233319.84496124031</v>
      </c>
      <c r="M447" s="28">
        <f t="shared" si="805"/>
        <v>8.9088397790055243E-2</v>
      </c>
      <c r="P447" s="42"/>
      <c r="Q447" s="42"/>
      <c r="R447" s="42"/>
    </row>
    <row r="448" spans="2:18" ht="23.25" customHeight="1" thickTop="1">
      <c r="B448" s="279" t="s">
        <v>102</v>
      </c>
      <c r="C448" s="298"/>
      <c r="D448" s="292">
        <v>1366377</v>
      </c>
      <c r="E448" s="128">
        <v>1</v>
      </c>
      <c r="F448" s="131" t="s">
        <v>190</v>
      </c>
      <c r="G448" s="134" t="s">
        <v>195</v>
      </c>
      <c r="H448" s="138">
        <v>7381787348</v>
      </c>
      <c r="I448" s="149">
        <v>0.14968484155221401</v>
      </c>
      <c r="J448" s="138">
        <v>116331</v>
      </c>
      <c r="K448" s="149">
        <v>0.69401208679103454</v>
      </c>
      <c r="L448" s="138">
        <v>63455.032175430453</v>
      </c>
      <c r="M448" s="149">
        <v>8.5138289066633885E-2</v>
      </c>
      <c r="P448" s="42"/>
      <c r="Q448" s="42"/>
      <c r="R448" s="42"/>
    </row>
    <row r="449" spans="2:18" ht="23.25" customHeight="1">
      <c r="B449" s="281"/>
      <c r="C449" s="299"/>
      <c r="D449" s="293"/>
      <c r="E449" s="114">
        <v>2</v>
      </c>
      <c r="F449" s="117" t="s">
        <v>192</v>
      </c>
      <c r="G449" s="29" t="s">
        <v>197</v>
      </c>
      <c r="H449" s="135">
        <v>4240924346</v>
      </c>
      <c r="I449" s="150">
        <v>8.599571605621073E-2</v>
      </c>
      <c r="J449" s="135">
        <v>100296</v>
      </c>
      <c r="K449" s="150">
        <v>0.59834984876596609</v>
      </c>
      <c r="L449" s="135">
        <v>42284.082575576293</v>
      </c>
      <c r="M449" s="150">
        <v>7.3402874902021922E-2</v>
      </c>
      <c r="P449" s="42"/>
      <c r="Q449" s="42"/>
      <c r="R449" s="42"/>
    </row>
    <row r="450" spans="2:18" ht="23.25" customHeight="1">
      <c r="B450" s="281"/>
      <c r="C450" s="299"/>
      <c r="D450" s="293"/>
      <c r="E450" s="114">
        <v>3</v>
      </c>
      <c r="F450" s="117" t="s">
        <v>191</v>
      </c>
      <c r="G450" s="30" t="s">
        <v>196</v>
      </c>
      <c r="H450" s="135">
        <v>7528703709</v>
      </c>
      <c r="I450" s="150">
        <v>0.15266395097124533</v>
      </c>
      <c r="J450" s="135">
        <v>80838</v>
      </c>
      <c r="K450" s="150">
        <v>0.48226654178175765</v>
      </c>
      <c r="L450" s="135">
        <v>93133.225822014399</v>
      </c>
      <c r="M450" s="150">
        <v>5.9162295618266407E-2</v>
      </c>
      <c r="P450" s="42"/>
      <c r="Q450" s="42"/>
      <c r="R450" s="42"/>
    </row>
    <row r="451" spans="2:18" ht="36.75" customHeight="1">
      <c r="B451" s="281"/>
      <c r="C451" s="299"/>
      <c r="D451" s="293"/>
      <c r="E451" s="114">
        <v>4</v>
      </c>
      <c r="F451" s="117" t="s">
        <v>201</v>
      </c>
      <c r="G451" s="30" t="s">
        <v>204</v>
      </c>
      <c r="H451" s="135">
        <v>2499810851</v>
      </c>
      <c r="I451" s="150">
        <v>5.0690134177845229E-2</v>
      </c>
      <c r="J451" s="135">
        <v>67873</v>
      </c>
      <c r="K451" s="150">
        <v>0.40491943133616909</v>
      </c>
      <c r="L451" s="135">
        <v>36830.71104857602</v>
      </c>
      <c r="M451" s="150">
        <v>4.9673699132816197E-2</v>
      </c>
      <c r="P451" s="42"/>
      <c r="Q451" s="42"/>
      <c r="R451" s="42"/>
    </row>
    <row r="452" spans="2:18" ht="23.25" customHeight="1">
      <c r="B452" s="281"/>
      <c r="C452" s="299"/>
      <c r="D452" s="293"/>
      <c r="E452" s="115">
        <v>5</v>
      </c>
      <c r="F452" s="118" t="s">
        <v>194</v>
      </c>
      <c r="G452" s="31" t="s">
        <v>200</v>
      </c>
      <c r="H452" s="136">
        <v>3564641536</v>
      </c>
      <c r="I452" s="151">
        <v>7.2282331954626883E-2</v>
      </c>
      <c r="J452" s="136">
        <v>67398</v>
      </c>
      <c r="K452" s="151">
        <v>0.4020856575250118</v>
      </c>
      <c r="L452" s="136">
        <v>52889.426036380901</v>
      </c>
      <c r="M452" s="151">
        <v>4.9326064475616903E-2</v>
      </c>
      <c r="P452" s="42"/>
      <c r="Q452" s="42"/>
      <c r="R452" s="42"/>
    </row>
    <row r="453" spans="2:18" ht="23.25" customHeight="1">
      <c r="B453" s="283"/>
      <c r="C453" s="300"/>
      <c r="D453" s="293"/>
      <c r="E453" s="142" t="s">
        <v>107</v>
      </c>
      <c r="F453" s="32"/>
      <c r="G453" s="33"/>
      <c r="H453" s="137">
        <v>49315530360</v>
      </c>
      <c r="I453" s="148" t="s">
        <v>144</v>
      </c>
      <c r="J453" s="137">
        <v>167621</v>
      </c>
      <c r="K453" s="148" t="s">
        <v>144</v>
      </c>
      <c r="L453" s="164">
        <v>294208.54403684504</v>
      </c>
      <c r="M453" s="27">
        <v>0.12267551341979556</v>
      </c>
      <c r="P453" s="42"/>
      <c r="Q453" s="42"/>
      <c r="R453" s="42"/>
    </row>
    <row r="454" spans="2:18">
      <c r="D454" s="296"/>
      <c r="M454" s="16"/>
      <c r="P454" s="42"/>
      <c r="Q454" s="42"/>
      <c r="R454" s="42"/>
    </row>
    <row r="455" spans="2:18">
      <c r="D455" s="297"/>
      <c r="M455" s="16"/>
      <c r="P455" s="42"/>
      <c r="Q455" s="42"/>
      <c r="R455" s="42"/>
    </row>
    <row r="456" spans="2:18">
      <c r="D456" s="297"/>
      <c r="M456" s="16"/>
      <c r="P456" s="42"/>
      <c r="Q456" s="42"/>
      <c r="R456" s="42"/>
    </row>
    <row r="457" spans="2:18">
      <c r="D457" s="297"/>
      <c r="M457" s="16"/>
      <c r="P457" s="42"/>
      <c r="Q457" s="42"/>
      <c r="R457" s="42"/>
    </row>
    <row r="458" spans="2:18">
      <c r="D458" s="297"/>
      <c r="M458" s="16"/>
      <c r="P458" s="42"/>
      <c r="Q458" s="42"/>
      <c r="R458" s="42"/>
    </row>
    <row r="459" spans="2:18">
      <c r="D459" s="297"/>
      <c r="M459" s="16"/>
      <c r="P459" s="42"/>
      <c r="Q459" s="42"/>
      <c r="R459" s="42"/>
    </row>
    <row r="460" spans="2:18">
      <c r="D460" s="294"/>
      <c r="M460" s="16"/>
      <c r="P460" s="42"/>
      <c r="Q460" s="42"/>
      <c r="R460" s="42"/>
    </row>
    <row r="461" spans="2:18">
      <c r="D461" s="295"/>
      <c r="M461" s="16"/>
      <c r="P461" s="42"/>
      <c r="Q461" s="42"/>
      <c r="R461" s="42"/>
    </row>
    <row r="462" spans="2:18">
      <c r="D462" s="295"/>
    </row>
    <row r="463" spans="2:18">
      <c r="D463" s="295"/>
    </row>
    <row r="464" spans="2:18">
      <c r="D464" s="295"/>
    </row>
    <row r="465" spans="4:4">
      <c r="D465" s="295"/>
    </row>
  </sheetData>
  <mergeCells count="227">
    <mergeCell ref="B436:B441"/>
    <mergeCell ref="C436:C441"/>
    <mergeCell ref="B442:B447"/>
    <mergeCell ref="C442:C447"/>
    <mergeCell ref="B448:C453"/>
    <mergeCell ref="B418:B423"/>
    <mergeCell ref="C418:C423"/>
    <mergeCell ref="B424:B429"/>
    <mergeCell ref="C424:C429"/>
    <mergeCell ref="B430:B435"/>
    <mergeCell ref="C430:C435"/>
    <mergeCell ref="B400:B405"/>
    <mergeCell ref="C400:C405"/>
    <mergeCell ref="B406:B411"/>
    <mergeCell ref="C406:C411"/>
    <mergeCell ref="B412:B417"/>
    <mergeCell ref="C412:C417"/>
    <mergeCell ref="B382:B387"/>
    <mergeCell ref="C382:C387"/>
    <mergeCell ref="B388:B393"/>
    <mergeCell ref="C388:C393"/>
    <mergeCell ref="B394:B399"/>
    <mergeCell ref="C394:C399"/>
    <mergeCell ref="B364:B369"/>
    <mergeCell ref="C364:C369"/>
    <mergeCell ref="B370:B375"/>
    <mergeCell ref="C370:C375"/>
    <mergeCell ref="B376:B381"/>
    <mergeCell ref="C376:C381"/>
    <mergeCell ref="B346:B351"/>
    <mergeCell ref="C346:C351"/>
    <mergeCell ref="B352:B357"/>
    <mergeCell ref="C352:C357"/>
    <mergeCell ref="B358:B363"/>
    <mergeCell ref="C358:C363"/>
    <mergeCell ref="B328:B333"/>
    <mergeCell ref="C328:C333"/>
    <mergeCell ref="B334:B339"/>
    <mergeCell ref="C334:C339"/>
    <mergeCell ref="B340:B345"/>
    <mergeCell ref="C340:C345"/>
    <mergeCell ref="B310:B315"/>
    <mergeCell ref="C310:C315"/>
    <mergeCell ref="B316:B321"/>
    <mergeCell ref="C316:C321"/>
    <mergeCell ref="B322:B327"/>
    <mergeCell ref="C322:C327"/>
    <mergeCell ref="B292:B297"/>
    <mergeCell ref="C292:C297"/>
    <mergeCell ref="B298:B303"/>
    <mergeCell ref="C298:C303"/>
    <mergeCell ref="B304:B309"/>
    <mergeCell ref="C304:C309"/>
    <mergeCell ref="B274:B279"/>
    <mergeCell ref="C274:C279"/>
    <mergeCell ref="B280:B285"/>
    <mergeCell ref="C280:C285"/>
    <mergeCell ref="B286:B291"/>
    <mergeCell ref="C286:C291"/>
    <mergeCell ref="B256:B261"/>
    <mergeCell ref="C256:C261"/>
    <mergeCell ref="B262:B267"/>
    <mergeCell ref="C262:C267"/>
    <mergeCell ref="B268:B273"/>
    <mergeCell ref="C268:C273"/>
    <mergeCell ref="B238:B243"/>
    <mergeCell ref="C238:C243"/>
    <mergeCell ref="B244:B249"/>
    <mergeCell ref="C244:C249"/>
    <mergeCell ref="B250:B255"/>
    <mergeCell ref="C250:C255"/>
    <mergeCell ref="B220:B225"/>
    <mergeCell ref="C220:C225"/>
    <mergeCell ref="B226:B231"/>
    <mergeCell ref="C226:C231"/>
    <mergeCell ref="B232:B237"/>
    <mergeCell ref="C232:C237"/>
    <mergeCell ref="B202:B207"/>
    <mergeCell ref="C202:C207"/>
    <mergeCell ref="B208:B213"/>
    <mergeCell ref="C208:C213"/>
    <mergeCell ref="B214:B219"/>
    <mergeCell ref="C214:C219"/>
    <mergeCell ref="B184:B189"/>
    <mergeCell ref="C184:C189"/>
    <mergeCell ref="B190:B195"/>
    <mergeCell ref="C190:C195"/>
    <mergeCell ref="B196:B201"/>
    <mergeCell ref="C196:C201"/>
    <mergeCell ref="B166:B171"/>
    <mergeCell ref="C166:C171"/>
    <mergeCell ref="B172:B177"/>
    <mergeCell ref="C172:C177"/>
    <mergeCell ref="B178:B183"/>
    <mergeCell ref="C178:C183"/>
    <mergeCell ref="B148:B153"/>
    <mergeCell ref="C148:C153"/>
    <mergeCell ref="B154:B159"/>
    <mergeCell ref="C154:C159"/>
    <mergeCell ref="B160:B165"/>
    <mergeCell ref="C160:C165"/>
    <mergeCell ref="B130:B135"/>
    <mergeCell ref="C130:C135"/>
    <mergeCell ref="B136:B141"/>
    <mergeCell ref="C136:C141"/>
    <mergeCell ref="B142:B147"/>
    <mergeCell ref="C142:C147"/>
    <mergeCell ref="B112:B117"/>
    <mergeCell ref="C112:C117"/>
    <mergeCell ref="B118:B123"/>
    <mergeCell ref="C118:C123"/>
    <mergeCell ref="B124:B129"/>
    <mergeCell ref="C124:C129"/>
    <mergeCell ref="B94:B99"/>
    <mergeCell ref="C94:C99"/>
    <mergeCell ref="B100:B105"/>
    <mergeCell ref="C100:C105"/>
    <mergeCell ref="B106:B111"/>
    <mergeCell ref="C106:C111"/>
    <mergeCell ref="B76:B81"/>
    <mergeCell ref="C76:C81"/>
    <mergeCell ref="B82:B87"/>
    <mergeCell ref="C82:C87"/>
    <mergeCell ref="B88:B93"/>
    <mergeCell ref="C88:C93"/>
    <mergeCell ref="B58:B63"/>
    <mergeCell ref="C58:C63"/>
    <mergeCell ref="B64:B69"/>
    <mergeCell ref="C64:C69"/>
    <mergeCell ref="B70:B75"/>
    <mergeCell ref="C70:C75"/>
    <mergeCell ref="B46:B51"/>
    <mergeCell ref="C46:C51"/>
    <mergeCell ref="B52:B57"/>
    <mergeCell ref="C52:C57"/>
    <mergeCell ref="B22:B27"/>
    <mergeCell ref="C22:C27"/>
    <mergeCell ref="B28:B33"/>
    <mergeCell ref="C28:C33"/>
    <mergeCell ref="B34:B39"/>
    <mergeCell ref="C34:C39"/>
    <mergeCell ref="F3:G3"/>
    <mergeCell ref="B4:B9"/>
    <mergeCell ref="C4:C9"/>
    <mergeCell ref="B10:B15"/>
    <mergeCell ref="C10:C15"/>
    <mergeCell ref="B16:B21"/>
    <mergeCell ref="C16:C21"/>
    <mergeCell ref="B40:B45"/>
    <mergeCell ref="C40:C45"/>
    <mergeCell ref="D4:D9"/>
    <mergeCell ref="D10:D15"/>
    <mergeCell ref="D16:D21"/>
    <mergeCell ref="D22:D27"/>
    <mergeCell ref="D28:D33"/>
    <mergeCell ref="D34:D39"/>
    <mergeCell ref="D40:D45"/>
    <mergeCell ref="D46:D51"/>
    <mergeCell ref="D52:D57"/>
    <mergeCell ref="D58:D63"/>
    <mergeCell ref="D64:D69"/>
    <mergeCell ref="D70:D75"/>
    <mergeCell ref="D76:D81"/>
    <mergeCell ref="D82:D87"/>
    <mergeCell ref="D88:D93"/>
    <mergeCell ref="D94:D99"/>
    <mergeCell ref="D100:D105"/>
    <mergeCell ref="D106:D111"/>
    <mergeCell ref="D112:D117"/>
    <mergeCell ref="D118:D123"/>
    <mergeCell ref="D124:D129"/>
    <mergeCell ref="D130:D135"/>
    <mergeCell ref="D136:D141"/>
    <mergeCell ref="D142:D147"/>
    <mergeCell ref="D148:D153"/>
    <mergeCell ref="D154:D159"/>
    <mergeCell ref="D160:D165"/>
    <mergeCell ref="D166:D171"/>
    <mergeCell ref="D172:D177"/>
    <mergeCell ref="D178:D183"/>
    <mergeCell ref="D184:D189"/>
    <mergeCell ref="D190:D195"/>
    <mergeCell ref="D196:D201"/>
    <mergeCell ref="D202:D207"/>
    <mergeCell ref="D208:D213"/>
    <mergeCell ref="D214:D219"/>
    <mergeCell ref="D220:D225"/>
    <mergeCell ref="D226:D231"/>
    <mergeCell ref="D232:D237"/>
    <mergeCell ref="D238:D243"/>
    <mergeCell ref="D244:D249"/>
    <mergeCell ref="D250:D255"/>
    <mergeCell ref="D256:D261"/>
    <mergeCell ref="D262:D267"/>
    <mergeCell ref="D268:D273"/>
    <mergeCell ref="D274:D279"/>
    <mergeCell ref="D280:D285"/>
    <mergeCell ref="D286:D291"/>
    <mergeCell ref="D292:D297"/>
    <mergeCell ref="D298:D303"/>
    <mergeCell ref="D304:D309"/>
    <mergeCell ref="D310:D315"/>
    <mergeCell ref="D316:D321"/>
    <mergeCell ref="D322:D327"/>
    <mergeCell ref="D328:D333"/>
    <mergeCell ref="D334:D339"/>
    <mergeCell ref="D340:D345"/>
    <mergeCell ref="D346:D351"/>
    <mergeCell ref="D352:D357"/>
    <mergeCell ref="D358:D363"/>
    <mergeCell ref="D364:D369"/>
    <mergeCell ref="D424:D429"/>
    <mergeCell ref="D430:D435"/>
    <mergeCell ref="D436:D441"/>
    <mergeCell ref="D442:D447"/>
    <mergeCell ref="D448:D453"/>
    <mergeCell ref="D454:D459"/>
    <mergeCell ref="D460:D465"/>
    <mergeCell ref="D370:D375"/>
    <mergeCell ref="D376:D381"/>
    <mergeCell ref="D382:D387"/>
    <mergeCell ref="D388:D393"/>
    <mergeCell ref="D394:D399"/>
    <mergeCell ref="D400:D405"/>
    <mergeCell ref="D406:D411"/>
    <mergeCell ref="D412:D417"/>
    <mergeCell ref="D418:D423"/>
  </mergeCells>
  <phoneticPr fontId="3"/>
  <pageMargins left="0.39370078740157483" right="0.47244094488188981" top="0.43307086614173229" bottom="0.31496062992125984" header="0.31496062992125984" footer="0.19685039370078741"/>
  <pageSetup paperSize="8" scale="75" orientation="landscape" r:id="rId1"/>
  <headerFooter>
    <oddHeader>&amp;R&amp;"ＭＳ 明朝,標準"&amp;12 2-17.在宅医療に係る分析</oddHeader>
  </headerFooter>
  <rowBreaks count="10" manualBreakCount="10">
    <brk id="45" max="12" man="1"/>
    <brk id="87" max="12" man="1"/>
    <brk id="129" max="12" man="1"/>
    <brk id="171" max="12" man="1"/>
    <brk id="213" max="12" man="1"/>
    <brk id="255" max="12" man="1"/>
    <brk id="297" max="12" man="1"/>
    <brk id="339" max="12" man="1"/>
    <brk id="381" max="12" man="1"/>
    <brk id="423" max="12" man="1"/>
  </rowBreaks>
  <ignoredErrors>
    <ignoredError sqref="D4 I4:I8 K4:M8 L9:M9 D10 I10:I14 K10:M14 L15:M15 D16 I16:I20 K16:M20 L21:M21 D22 I22:I26 K22:M26 L27:M27 D28 I28:I32 K28:M32 L33:M33 D34 I34:I38 K34:M38 L39:M39 D40 I40:I44 K40:M44 L45:M45 D46 I46:I50 K46:M50 L51:M51 D52 I52:I56 K52:M56 L57:M57 D58 I58:I62 K58:M62 L63:M63 D64 I64:I68 K64:M68 L69:M69 D70 I70:I74 K70:M74 L75:M75 D76 I76:I80 K76:M78 K79:M80 L81:M81 D82 I82:I86 K82:M86 L87:M87 D88 I88:I92 K88:M92 L93:M93 D94 I94:I98 K94:M98 L99:M99 D100 I100:I104 K100:M104 L105:M105 D106 I106:I110 K106:M110 L111:M111 D112 I112:I116 K112:M116 L117:M117 D118 I118:I122 K118:M122 L123:M123 D124 I124:I128 K124:M128 L129:M129 D130 I130:I134 K130:M134 L135:M135 D136 I136:I140 K136:M140 L141:M141 D142 I142:I146 K142:M146 L147:M147 D148 I148:I152 K148:M152 L153:M153 D154 I154:I158 K154:M158 L159:M159 D160 I160:I164 K160:M164 L165:M165 D166 I166:I170 K166:M170 L171:M171 D172 I172:I176 K172:M176 L177:M177 D178 I178:I182 K178:M182 L183:M183 D184 I184:I188 K184:M188 L189:M189 D190 I190:I194 K190:M194 L195:M195 D196 I196:I200 K196:M200 L201:M201 D202 I202:I206 K202:M206 L207:M207 D208 I208:I212 K208:M212 L213:M213 D214 I214:I218 K214:M218 L219:M219 D220 I220:I224 K220:M224 L225:M225 D226 I226:I230 K226:M230 L231:M231 D232 I232:I236 K232:M236 L237:M237 D238 I238:I242 K238:M242 L243:M243 D244 I244:I248 K244:M248 L249:M249 D250 I250:I254 K250:M254 L255:M255 D256 I256:I260 K256:M260 L261:M261 D262 I262:I266 K262:M266 L267:M267 D268 I268:I272 K268:M272 L273:M273 D274 I274:I278 K274:M278 L279:M279 D280 I280:I284 K280:M284 L285:M285 D286 I286:I290 K286:M290 L291:M291 D292 I292:I296 K292:M296 L297:M297 D298 I298:I302 K298:M302 L303:M303 D304 I304:I308 K304:M308 L309:M309 D310 I310:I314 K310:M314 L315:M315 D316 I316:I320 K316:M320 L321:M321 D322 I322:I326 K322:M326 L327:M327 D328 I328:I332 K328:M332 L333:M333 D334 I334:I338 K334:M338 L339:M339 D340 I340:I344 K340:M344 L345:M345 D346 I346:I350 K346:M350 L351:M351 D352 I352:I356 K352:M356 L357:M357 D358 I358:I362 K358:M362 L363:M363 D364 I364:I368 K364:M368 L369:M369 D370 I370:I374 K370:M374 L375:M375 D376 I376:I380 K376:M380 L381:M381 D382 I382:I386 K382:M386 L387:M387 D388 I388:I392 K388:M392 L393:M393 D394 I394:I398 K394:M398 L399:M399 D400 I400:I404 K400:M404 L405:M405 D406 I406:I410 K406:M410 L411:M411 D412 I412:I416 K412:M416 L417:M417 D418 I418:I422 K418:M422 L423:M423 D424 I424:I428 K424:M428 L429:M429 D430 I430:I434 K430:M434 L435:M435 D436 I436:I440 K436:M440 L441:M441 D442 I442:I446 K442:M446 L447:M447" emptyCellReference="1"/>
    <ignoredError sqref="F4:F8 F10:F14 F16:F20 F22:F26 F28:F32 F34:F38 F40:F44 F46:F50 F52:F56 F58:F62 F64:F68 F70:F74 F76:F80 F82:F86 F88:F92 F94:F98 F100:F104 F106:F110 F112:F116 F118:F122 F124:F128 F130:F134 F136:F140 F142:F146 F148:F152 F154:F158 F160:F164 F166:F170 F172:F176 F178:F182 F184:F188 F190:F194 F196:F200 F202:F206 F208:F212 F214:F218 F220:F224 F226:F230 F232:F236 F238:F242 F244:F248 F250:F254 F256:F260 F262:F266 F268:F272 F274:F278 F280:F284 F286:F290 F292:F296 F298:F302 F304:F308 F310:F314 F316:F320 F322:F326 F328:F332 F334:F338 F340:F344 F346:F350 F352:F356 F358:F362 F364:F368 F370:F374 F376:F380 F382:F386 F388:F392 F394:F398 F400:F404 F406:F410 F412:F416 F418:F422 F424:F428 F430:F434 F436:F440 F442:F446 F448:F45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B1:R465"/>
  <sheetViews>
    <sheetView showGridLines="0" zoomScaleNormal="100" zoomScaleSheetLayoutView="100" workbookViewId="0"/>
  </sheetViews>
  <sheetFormatPr defaultColWidth="9" defaultRowHeight="13.5"/>
  <cols>
    <col min="1" max="1" width="4.625" style="16" customWidth="1"/>
    <col min="2" max="2" width="3.625" style="16" customWidth="1"/>
    <col min="3" max="3" width="12.125" style="16" customWidth="1"/>
    <col min="4" max="4" width="10.625" style="7" customWidth="1"/>
    <col min="5" max="5" width="4.625" style="16" customWidth="1"/>
    <col min="6" max="6" width="5.625" style="16" customWidth="1"/>
    <col min="7" max="7" width="23.25" style="16" bestFit="1" customWidth="1"/>
    <col min="8" max="8" width="16" style="16" customWidth="1"/>
    <col min="9" max="12" width="12.375" style="16" customWidth="1"/>
    <col min="13" max="13" width="12.375" style="7" customWidth="1"/>
    <col min="14" max="15" width="9" style="16"/>
    <col min="16" max="16" width="5.375" style="11" customWidth="1"/>
    <col min="17" max="17" width="14.5" style="11" customWidth="1"/>
    <col min="18" max="18" width="12.625" style="11" customWidth="1"/>
    <col min="19" max="16384" width="9" style="16"/>
  </cols>
  <sheetData>
    <row r="1" spans="2:18" s="7" customFormat="1" ht="16.5" customHeight="1">
      <c r="B1" s="17" t="s">
        <v>186</v>
      </c>
      <c r="C1" s="75"/>
      <c r="D1" s="75"/>
      <c r="P1" s="11"/>
      <c r="Q1" s="11"/>
      <c r="R1" s="11"/>
    </row>
    <row r="2" spans="2:18" s="7" customFormat="1" ht="16.5" customHeight="1">
      <c r="B2" s="17" t="s">
        <v>136</v>
      </c>
      <c r="C2" s="75"/>
      <c r="D2" s="75"/>
      <c r="F2" s="7" t="s">
        <v>125</v>
      </c>
      <c r="P2" s="7" t="s">
        <v>128</v>
      </c>
      <c r="Q2" s="11"/>
      <c r="R2" s="11"/>
    </row>
    <row r="3" spans="2:18" s="7" customFormat="1" ht="45">
      <c r="B3" s="12"/>
      <c r="C3" s="74" t="s">
        <v>101</v>
      </c>
      <c r="D3" s="50" t="s">
        <v>127</v>
      </c>
      <c r="E3" s="13" t="s">
        <v>74</v>
      </c>
      <c r="F3" s="288" t="s">
        <v>145</v>
      </c>
      <c r="G3" s="278"/>
      <c r="H3" s="14" t="s">
        <v>115</v>
      </c>
      <c r="I3" s="53" t="s">
        <v>124</v>
      </c>
      <c r="J3" s="48" t="s">
        <v>77</v>
      </c>
      <c r="K3" s="53" t="s">
        <v>143</v>
      </c>
      <c r="L3" s="40" t="s">
        <v>114</v>
      </c>
      <c r="M3" s="40" t="s">
        <v>126</v>
      </c>
      <c r="P3" s="79"/>
      <c r="Q3" s="84" t="s">
        <v>101</v>
      </c>
      <c r="R3" s="90" t="s">
        <v>129</v>
      </c>
    </row>
    <row r="4" spans="2:18" ht="23.25" customHeight="1">
      <c r="B4" s="251">
        <v>1</v>
      </c>
      <c r="C4" s="285" t="s">
        <v>51</v>
      </c>
      <c r="D4" s="289">
        <f>VLOOKUP(C4,'市区町村別_在宅(医科)'!$C$7:$BO$80,65,0)</f>
        <v>382481</v>
      </c>
      <c r="E4" s="113">
        <v>1</v>
      </c>
      <c r="F4" s="116" t="s">
        <v>250</v>
      </c>
      <c r="G4" s="119" t="s">
        <v>212</v>
      </c>
      <c r="H4" s="204">
        <v>51771648</v>
      </c>
      <c r="I4" s="25">
        <f>IFERROR(H4/H9,"-")</f>
        <v>3.3734156045481236E-3</v>
      </c>
      <c r="J4" s="122">
        <v>102</v>
      </c>
      <c r="K4" s="25">
        <f>IFERROR(J4/J9,"-")</f>
        <v>2.0595242902717763E-3</v>
      </c>
      <c r="L4" s="122">
        <f>IFERROR(H4/J4,"-")</f>
        <v>507565.17647058825</v>
      </c>
      <c r="M4" s="85">
        <f t="shared" ref="M4:M9" si="0">IFERROR(J4/$R$4,0)</f>
        <v>2.6667991351204376E-4</v>
      </c>
      <c r="P4" s="104">
        <v>1</v>
      </c>
      <c r="Q4" s="43" t="s">
        <v>81</v>
      </c>
      <c r="R4" s="105">
        <f>'市区町村別_在宅(医科)'!BO7</f>
        <v>382481</v>
      </c>
    </row>
    <row r="5" spans="2:18" ht="23.25" customHeight="1">
      <c r="B5" s="226"/>
      <c r="C5" s="286"/>
      <c r="D5" s="301"/>
      <c r="E5" s="114">
        <v>2</v>
      </c>
      <c r="F5" s="117" t="s">
        <v>244</v>
      </c>
      <c r="G5" s="29" t="s">
        <v>207</v>
      </c>
      <c r="H5" s="135">
        <v>360964491</v>
      </c>
      <c r="I5" s="26">
        <f>IFERROR(H5/H9,"-")</f>
        <v>2.3520272072991972E-2</v>
      </c>
      <c r="J5" s="123">
        <v>2186</v>
      </c>
      <c r="K5" s="26">
        <f>IFERROR(J5/J9,"-")</f>
        <v>4.4138432338569643E-2</v>
      </c>
      <c r="L5" s="123">
        <f t="shared" ref="L5:L8" si="1">IFERROR(H5/J5,"-")</f>
        <v>165125.56770356817</v>
      </c>
      <c r="M5" s="86">
        <f t="shared" si="0"/>
        <v>5.7153165778169373E-3</v>
      </c>
      <c r="P5" s="104">
        <v>2</v>
      </c>
      <c r="Q5" s="43" t="s">
        <v>82</v>
      </c>
      <c r="R5" s="105">
        <f>'市区町村別_在宅(医科)'!BO8</f>
        <v>14656</v>
      </c>
    </row>
    <row r="6" spans="2:18" ht="23.25" customHeight="1">
      <c r="B6" s="226"/>
      <c r="C6" s="286"/>
      <c r="D6" s="301"/>
      <c r="E6" s="114">
        <v>3</v>
      </c>
      <c r="F6" s="117" t="s">
        <v>239</v>
      </c>
      <c r="G6" s="30" t="s">
        <v>213</v>
      </c>
      <c r="H6" s="135">
        <v>707775106</v>
      </c>
      <c r="I6" s="26">
        <f>IFERROR(H6/H9,"-")</f>
        <v>4.6118284414880945E-2</v>
      </c>
      <c r="J6" s="123">
        <v>6206</v>
      </c>
      <c r="K6" s="26">
        <f>IFERROR(J6/J9,"-")</f>
        <v>0.12530791907281025</v>
      </c>
      <c r="L6" s="123">
        <f t="shared" si="1"/>
        <v>114046.90718659361</v>
      </c>
      <c r="M6" s="86">
        <f t="shared" si="0"/>
        <v>1.622564258093866E-2</v>
      </c>
      <c r="P6" s="104">
        <v>3</v>
      </c>
      <c r="Q6" s="43" t="s">
        <v>83</v>
      </c>
      <c r="R6" s="105">
        <f>'市区町村別_在宅(医科)'!BO9</f>
        <v>9306</v>
      </c>
    </row>
    <row r="7" spans="2:18" ht="23.25" customHeight="1">
      <c r="B7" s="226"/>
      <c r="C7" s="286"/>
      <c r="D7" s="301"/>
      <c r="E7" s="114">
        <v>4</v>
      </c>
      <c r="F7" s="117" t="s">
        <v>251</v>
      </c>
      <c r="G7" s="30" t="s">
        <v>252</v>
      </c>
      <c r="H7" s="135">
        <v>33672255</v>
      </c>
      <c r="I7" s="26">
        <f>IFERROR(H7/H9,"-")</f>
        <v>2.194067889384622E-3</v>
      </c>
      <c r="J7" s="123">
        <v>317</v>
      </c>
      <c r="K7" s="26">
        <f>IFERROR(J7/J9,"-")</f>
        <v>6.4006784315309134E-3</v>
      </c>
      <c r="L7" s="123">
        <f t="shared" si="1"/>
        <v>106221.62460567824</v>
      </c>
      <c r="M7" s="86">
        <f t="shared" si="0"/>
        <v>8.2879933905213594E-4</v>
      </c>
      <c r="P7" s="104">
        <v>4</v>
      </c>
      <c r="Q7" s="43" t="s">
        <v>84</v>
      </c>
      <c r="R7" s="105">
        <f>'市区町村別_在宅(医科)'!BO10</f>
        <v>10425</v>
      </c>
    </row>
    <row r="8" spans="2:18" ht="23.25" customHeight="1">
      <c r="B8" s="226"/>
      <c r="C8" s="286"/>
      <c r="D8" s="301"/>
      <c r="E8" s="115">
        <v>5</v>
      </c>
      <c r="F8" s="118" t="s">
        <v>253</v>
      </c>
      <c r="G8" s="31" t="s">
        <v>214</v>
      </c>
      <c r="H8" s="136">
        <v>192380128</v>
      </c>
      <c r="I8" s="41">
        <f>IFERROR(H8/H9,"-")</f>
        <v>1.2535396319625858E-2</v>
      </c>
      <c r="J8" s="124">
        <v>1887</v>
      </c>
      <c r="K8" s="41">
        <f>IFERROR(J8/J9,"-")</f>
        <v>3.8101199370027865E-2</v>
      </c>
      <c r="L8" s="124">
        <f t="shared" si="1"/>
        <v>101950.25331213567</v>
      </c>
      <c r="M8" s="87">
        <f t="shared" si="0"/>
        <v>4.9335783999728093E-3</v>
      </c>
      <c r="P8" s="104">
        <v>5</v>
      </c>
      <c r="Q8" s="43" t="s">
        <v>85</v>
      </c>
      <c r="R8" s="105">
        <f>'市区町村別_在宅(医科)'!BO11</f>
        <v>9340</v>
      </c>
    </row>
    <row r="9" spans="2:18" ht="23.25" customHeight="1">
      <c r="B9" s="227"/>
      <c r="C9" s="287"/>
      <c r="D9" s="302"/>
      <c r="E9" s="126" t="s">
        <v>107</v>
      </c>
      <c r="F9" s="129"/>
      <c r="G9" s="132"/>
      <c r="H9" s="137">
        <v>15346952190</v>
      </c>
      <c r="I9" s="27" t="s">
        <v>302</v>
      </c>
      <c r="J9" s="164">
        <v>49526</v>
      </c>
      <c r="K9" s="27" t="s">
        <v>105</v>
      </c>
      <c r="L9" s="125">
        <f>IFERROR(H9/J9,"-")</f>
        <v>309876.67467592779</v>
      </c>
      <c r="M9" s="88">
        <f t="shared" si="0"/>
        <v>0.12948617055487724</v>
      </c>
      <c r="P9" s="104">
        <v>6</v>
      </c>
      <c r="Q9" s="43" t="s">
        <v>86</v>
      </c>
      <c r="R9" s="105">
        <f>'市区町村別_在宅(医科)'!BO12</f>
        <v>12774</v>
      </c>
    </row>
    <row r="10" spans="2:18" ht="23.25" customHeight="1">
      <c r="B10" s="251">
        <v>2</v>
      </c>
      <c r="C10" s="285" t="s">
        <v>82</v>
      </c>
      <c r="D10" s="289">
        <f>VLOOKUP(C10,'市区町村別_在宅(医科)'!$C$7:$BO$80,65,0)</f>
        <v>14656</v>
      </c>
      <c r="E10" s="113">
        <v>1</v>
      </c>
      <c r="F10" s="116" t="s">
        <v>250</v>
      </c>
      <c r="G10" s="119" t="s">
        <v>212</v>
      </c>
      <c r="H10" s="204">
        <v>1077842</v>
      </c>
      <c r="I10" s="25">
        <f t="shared" ref="I10" si="2">IFERROR(H10/H15,"-")</f>
        <v>2.1324374886104122E-3</v>
      </c>
      <c r="J10" s="122">
        <v>2</v>
      </c>
      <c r="K10" s="25">
        <f t="shared" ref="K10" si="3">IFERROR(J10/J15,"-")</f>
        <v>1.1007154650522839E-3</v>
      </c>
      <c r="L10" s="122">
        <f t="shared" ref="L10:L73" si="4">IFERROR(H10/J10,"-")</f>
        <v>538921</v>
      </c>
      <c r="M10" s="85">
        <f t="shared" ref="M10:M15" si="5">IFERROR(J10/$R$5,0)</f>
        <v>1.3646288209606986E-4</v>
      </c>
      <c r="P10" s="104">
        <v>7</v>
      </c>
      <c r="Q10" s="43" t="s">
        <v>87</v>
      </c>
      <c r="R10" s="105">
        <f>'市区町村別_在宅(医科)'!BO13</f>
        <v>11462</v>
      </c>
    </row>
    <row r="11" spans="2:18" ht="23.25" customHeight="1">
      <c r="B11" s="226"/>
      <c r="C11" s="286"/>
      <c r="D11" s="301"/>
      <c r="E11" s="114">
        <v>2</v>
      </c>
      <c r="F11" s="117" t="s">
        <v>244</v>
      </c>
      <c r="G11" s="29" t="s">
        <v>207</v>
      </c>
      <c r="H11" s="135">
        <v>14558126</v>
      </c>
      <c r="I11" s="26">
        <f t="shared" ref="I11" si="6">IFERROR(H11/H15,"-")</f>
        <v>2.8802267536720546E-2</v>
      </c>
      <c r="J11" s="123">
        <v>89</v>
      </c>
      <c r="K11" s="26">
        <f t="shared" ref="K11" si="7">IFERROR(J11/J15,"-")</f>
        <v>4.8981838194826641E-2</v>
      </c>
      <c r="L11" s="123">
        <f t="shared" si="4"/>
        <v>163574.44943820225</v>
      </c>
      <c r="M11" s="86">
        <f t="shared" si="5"/>
        <v>6.0725982532751095E-3</v>
      </c>
      <c r="P11" s="104">
        <v>8</v>
      </c>
      <c r="Q11" s="43" t="s">
        <v>52</v>
      </c>
      <c r="R11" s="105">
        <f>'市区町村別_在宅(医科)'!BO14</f>
        <v>9525</v>
      </c>
    </row>
    <row r="12" spans="2:18" ht="23.25" customHeight="1">
      <c r="B12" s="226"/>
      <c r="C12" s="286"/>
      <c r="D12" s="301"/>
      <c r="E12" s="114">
        <v>3</v>
      </c>
      <c r="F12" s="117" t="s">
        <v>239</v>
      </c>
      <c r="G12" s="30" t="s">
        <v>213</v>
      </c>
      <c r="H12" s="135">
        <v>24309029</v>
      </c>
      <c r="I12" s="26">
        <f t="shared" ref="I12" si="8">IFERROR(H12/H15,"-")</f>
        <v>4.8093769542583868E-2</v>
      </c>
      <c r="J12" s="123">
        <v>190</v>
      </c>
      <c r="K12" s="26">
        <f t="shared" ref="K12" si="9">IFERROR(J12/J15,"-")</f>
        <v>0.10456796917996698</v>
      </c>
      <c r="L12" s="123">
        <f t="shared" si="4"/>
        <v>127942.25789473685</v>
      </c>
      <c r="M12" s="86">
        <f t="shared" si="5"/>
        <v>1.2963973799126638E-2</v>
      </c>
      <c r="P12" s="104">
        <v>9</v>
      </c>
      <c r="Q12" s="43" t="s">
        <v>88</v>
      </c>
      <c r="R12" s="105">
        <f>'市区町村別_在宅(医科)'!BO15</f>
        <v>6207</v>
      </c>
    </row>
    <row r="13" spans="2:18" ht="23.25" customHeight="1">
      <c r="B13" s="226"/>
      <c r="C13" s="286"/>
      <c r="D13" s="301"/>
      <c r="E13" s="114">
        <v>4</v>
      </c>
      <c r="F13" s="117" t="s">
        <v>242</v>
      </c>
      <c r="G13" s="30" t="s">
        <v>205</v>
      </c>
      <c r="H13" s="135">
        <v>16166879</v>
      </c>
      <c r="I13" s="26">
        <f t="shared" ref="I13" si="10">IFERROR(H13/H15,"-")</f>
        <v>3.1985076526456026E-2</v>
      </c>
      <c r="J13" s="123">
        <v>165</v>
      </c>
      <c r="K13" s="26">
        <f t="shared" ref="K13" si="11">IFERROR(J13/J15,"-")</f>
        <v>9.0809025866813428E-2</v>
      </c>
      <c r="L13" s="123">
        <f t="shared" si="4"/>
        <v>97981.084848484854</v>
      </c>
      <c r="M13" s="86">
        <f t="shared" si="5"/>
        <v>1.1258187772925764E-2</v>
      </c>
      <c r="P13" s="104">
        <v>10</v>
      </c>
      <c r="Q13" s="43" t="s">
        <v>53</v>
      </c>
      <c r="R13" s="105">
        <f>'市区町村別_在宅(医科)'!BO16</f>
        <v>14097</v>
      </c>
    </row>
    <row r="14" spans="2:18" ht="23.25" customHeight="1">
      <c r="B14" s="226"/>
      <c r="C14" s="286"/>
      <c r="D14" s="301"/>
      <c r="E14" s="115">
        <v>5</v>
      </c>
      <c r="F14" s="118" t="s">
        <v>254</v>
      </c>
      <c r="G14" s="31" t="s">
        <v>255</v>
      </c>
      <c r="H14" s="136">
        <v>1360962</v>
      </c>
      <c r="I14" s="41">
        <f t="shared" ref="I14" si="12">IFERROR(H14/H15,"-")</f>
        <v>2.6925712575444302E-3</v>
      </c>
      <c r="J14" s="124">
        <v>14</v>
      </c>
      <c r="K14" s="41">
        <f t="shared" ref="K14" si="13">IFERROR(J14/J15,"-")</f>
        <v>7.7050082553659881E-3</v>
      </c>
      <c r="L14" s="124">
        <f t="shared" si="4"/>
        <v>97211.571428571435</v>
      </c>
      <c r="M14" s="87">
        <f t="shared" si="5"/>
        <v>9.5524017467248903E-4</v>
      </c>
      <c r="P14" s="104">
        <v>11</v>
      </c>
      <c r="Q14" s="43" t="s">
        <v>54</v>
      </c>
      <c r="R14" s="105">
        <f>'市区町村別_在宅(医科)'!BO17</f>
        <v>24081</v>
      </c>
    </row>
    <row r="15" spans="2:18" ht="23.25" customHeight="1">
      <c r="B15" s="227"/>
      <c r="C15" s="287"/>
      <c r="D15" s="302"/>
      <c r="E15" s="126" t="s">
        <v>107</v>
      </c>
      <c r="F15" s="129"/>
      <c r="G15" s="132"/>
      <c r="H15" s="137">
        <v>505450690</v>
      </c>
      <c r="I15" s="27" t="s">
        <v>302</v>
      </c>
      <c r="J15" s="164">
        <v>1817</v>
      </c>
      <c r="K15" s="27" t="s">
        <v>105</v>
      </c>
      <c r="L15" s="125">
        <f t="shared" si="4"/>
        <v>278178.69565217389</v>
      </c>
      <c r="M15" s="88">
        <f t="shared" si="5"/>
        <v>0.12397652838427947</v>
      </c>
      <c r="P15" s="104">
        <v>12</v>
      </c>
      <c r="Q15" s="43" t="s">
        <v>89</v>
      </c>
      <c r="R15" s="105">
        <f>'市区町村別_在宅(医科)'!BO18</f>
        <v>12454</v>
      </c>
    </row>
    <row r="16" spans="2:18" ht="23.25" customHeight="1">
      <c r="B16" s="251">
        <v>3</v>
      </c>
      <c r="C16" s="285" t="s">
        <v>83</v>
      </c>
      <c r="D16" s="289">
        <f>VLOOKUP(C16,'市区町村別_在宅(医科)'!$C$7:$BO$80,65,0)</f>
        <v>9306</v>
      </c>
      <c r="E16" s="113">
        <v>1</v>
      </c>
      <c r="F16" s="116" t="s">
        <v>242</v>
      </c>
      <c r="G16" s="119" t="s">
        <v>205</v>
      </c>
      <c r="H16" s="204">
        <v>19903293</v>
      </c>
      <c r="I16" s="25">
        <f t="shared" ref="I16" si="14">IFERROR(H16/H21,"-")</f>
        <v>5.526339814333487E-2</v>
      </c>
      <c r="J16" s="122">
        <v>151</v>
      </c>
      <c r="K16" s="25">
        <f t="shared" ref="K16" si="15">IFERROR(J16/J21,"-")</f>
        <v>0.1182458888018794</v>
      </c>
      <c r="L16" s="122">
        <f t="shared" si="4"/>
        <v>131809.88741721853</v>
      </c>
      <c r="M16" s="85">
        <f t="shared" ref="M16:M21" si="16">IFERROR(J16/$R$6,0)</f>
        <v>1.6226090694175802E-2</v>
      </c>
      <c r="P16" s="104">
        <v>13</v>
      </c>
      <c r="Q16" s="43" t="s">
        <v>90</v>
      </c>
      <c r="R16" s="105">
        <f>'市区町村別_在宅(医科)'!BO19</f>
        <v>21368</v>
      </c>
    </row>
    <row r="17" spans="2:18" ht="23.25" customHeight="1">
      <c r="B17" s="226"/>
      <c r="C17" s="286"/>
      <c r="D17" s="301"/>
      <c r="E17" s="114">
        <v>2</v>
      </c>
      <c r="F17" s="117" t="s">
        <v>256</v>
      </c>
      <c r="G17" s="29" t="s">
        <v>217</v>
      </c>
      <c r="H17" s="135">
        <v>1757151</v>
      </c>
      <c r="I17" s="26">
        <f t="shared" ref="I17" si="17">IFERROR(H17/H21,"-")</f>
        <v>4.8788979447249763E-3</v>
      </c>
      <c r="J17" s="123">
        <v>15</v>
      </c>
      <c r="K17" s="26">
        <f t="shared" ref="K17" si="18">IFERROR(J17/J21,"-")</f>
        <v>1.1746280344557557E-2</v>
      </c>
      <c r="L17" s="123">
        <f t="shared" si="4"/>
        <v>117143.4</v>
      </c>
      <c r="M17" s="86">
        <f t="shared" si="16"/>
        <v>1.6118633139909735E-3</v>
      </c>
      <c r="P17" s="104">
        <v>14</v>
      </c>
      <c r="Q17" s="43" t="s">
        <v>91</v>
      </c>
      <c r="R17" s="105">
        <f>'市区町村別_在宅(医科)'!BO20</f>
        <v>16265</v>
      </c>
    </row>
    <row r="18" spans="2:18" ht="23.25" customHeight="1">
      <c r="B18" s="226"/>
      <c r="C18" s="286"/>
      <c r="D18" s="301"/>
      <c r="E18" s="114">
        <v>3</v>
      </c>
      <c r="F18" s="117" t="s">
        <v>257</v>
      </c>
      <c r="G18" s="30" t="s">
        <v>258</v>
      </c>
      <c r="H18" s="135">
        <v>10195472</v>
      </c>
      <c r="I18" s="26">
        <f t="shared" ref="I18" si="19">IFERROR(H18/H21,"-")</f>
        <v>2.8308703911218241E-2</v>
      </c>
      <c r="J18" s="123">
        <v>98</v>
      </c>
      <c r="K18" s="26">
        <f t="shared" ref="K18" si="20">IFERROR(J18/J21,"-")</f>
        <v>7.6742364917776043E-2</v>
      </c>
      <c r="L18" s="123">
        <f t="shared" si="4"/>
        <v>104035.42857142857</v>
      </c>
      <c r="M18" s="86">
        <f t="shared" si="16"/>
        <v>1.053084031807436E-2</v>
      </c>
      <c r="P18" s="104">
        <v>15</v>
      </c>
      <c r="Q18" s="43" t="s">
        <v>92</v>
      </c>
      <c r="R18" s="105">
        <f>'市区町村別_在宅(医科)'!BO21</f>
        <v>26539</v>
      </c>
    </row>
    <row r="19" spans="2:18" ht="23.25" customHeight="1">
      <c r="B19" s="226"/>
      <c r="C19" s="286"/>
      <c r="D19" s="301"/>
      <c r="E19" s="114">
        <v>4</v>
      </c>
      <c r="F19" s="117" t="s">
        <v>259</v>
      </c>
      <c r="G19" s="30" t="s">
        <v>216</v>
      </c>
      <c r="H19" s="135">
        <v>5091654</v>
      </c>
      <c r="I19" s="26">
        <f t="shared" ref="I19" si="21">IFERROR(H19/H21,"-")</f>
        <v>1.4137464700444472E-2</v>
      </c>
      <c r="J19" s="123">
        <v>49</v>
      </c>
      <c r="K19" s="26">
        <f t="shared" ref="K19" si="22">IFERROR(J19/J21,"-")</f>
        <v>3.8371182458888022E-2</v>
      </c>
      <c r="L19" s="123">
        <f t="shared" si="4"/>
        <v>103911.30612244898</v>
      </c>
      <c r="M19" s="86">
        <f t="shared" si="16"/>
        <v>5.2654201590371799E-3</v>
      </c>
      <c r="P19" s="104">
        <v>16</v>
      </c>
      <c r="Q19" s="43" t="s">
        <v>55</v>
      </c>
      <c r="R19" s="105">
        <f>'市区町村別_在宅(医科)'!BO22</f>
        <v>17584</v>
      </c>
    </row>
    <row r="20" spans="2:18" ht="23.25" customHeight="1">
      <c r="B20" s="226"/>
      <c r="C20" s="286"/>
      <c r="D20" s="301"/>
      <c r="E20" s="115">
        <v>5</v>
      </c>
      <c r="F20" s="118" t="s">
        <v>253</v>
      </c>
      <c r="G20" s="31" t="s">
        <v>214</v>
      </c>
      <c r="H20" s="136">
        <v>6093444</v>
      </c>
      <c r="I20" s="41">
        <f t="shared" ref="I20" si="23">IFERROR(H20/H21,"-")</f>
        <v>1.6919030526059933E-2</v>
      </c>
      <c r="J20" s="124">
        <v>61</v>
      </c>
      <c r="K20" s="41">
        <f t="shared" ref="K20" si="24">IFERROR(J20/J21,"-")</f>
        <v>4.7768206734534066E-2</v>
      </c>
      <c r="L20" s="124">
        <f t="shared" si="4"/>
        <v>99892.524590163928</v>
      </c>
      <c r="M20" s="87">
        <f t="shared" si="16"/>
        <v>6.5549108102299592E-3</v>
      </c>
      <c r="P20" s="104">
        <v>17</v>
      </c>
      <c r="Q20" s="43" t="s">
        <v>93</v>
      </c>
      <c r="R20" s="105">
        <f>'市区町村別_在宅(医科)'!BO23</f>
        <v>24918</v>
      </c>
    </row>
    <row r="21" spans="2:18" ht="23.25" customHeight="1">
      <c r="B21" s="227"/>
      <c r="C21" s="287"/>
      <c r="D21" s="302"/>
      <c r="E21" s="126" t="s">
        <v>107</v>
      </c>
      <c r="F21" s="129"/>
      <c r="G21" s="132"/>
      <c r="H21" s="137">
        <v>360153260</v>
      </c>
      <c r="I21" s="27" t="s">
        <v>302</v>
      </c>
      <c r="J21" s="164">
        <v>1277</v>
      </c>
      <c r="K21" s="27" t="s">
        <v>105</v>
      </c>
      <c r="L21" s="125">
        <f t="shared" si="4"/>
        <v>282030.74393108848</v>
      </c>
      <c r="M21" s="88">
        <f t="shared" si="16"/>
        <v>0.13722329679776488</v>
      </c>
      <c r="P21" s="104">
        <v>18</v>
      </c>
      <c r="Q21" s="43" t="s">
        <v>56</v>
      </c>
      <c r="R21" s="105">
        <f>'市区町村別_在宅(医科)'!BO24</f>
        <v>22386</v>
      </c>
    </row>
    <row r="22" spans="2:18" ht="23.25" customHeight="1">
      <c r="B22" s="251">
        <v>4</v>
      </c>
      <c r="C22" s="285" t="s">
        <v>84</v>
      </c>
      <c r="D22" s="289">
        <f>VLOOKUP(C22,'市区町村別_在宅(医科)'!$C$7:$BO$80,65,0)</f>
        <v>10425</v>
      </c>
      <c r="E22" s="113">
        <v>1</v>
      </c>
      <c r="F22" s="116" t="s">
        <v>260</v>
      </c>
      <c r="G22" s="119" t="s">
        <v>261</v>
      </c>
      <c r="H22" s="204">
        <v>566712</v>
      </c>
      <c r="I22" s="25">
        <f t="shared" ref="I22" si="25">IFERROR(H22/H27,"-")</f>
        <v>1.705647219068365E-3</v>
      </c>
      <c r="J22" s="122">
        <v>2</v>
      </c>
      <c r="K22" s="25">
        <f t="shared" ref="K22" si="26">IFERROR(J22/J27,"-")</f>
        <v>1.7777777777777779E-3</v>
      </c>
      <c r="L22" s="122">
        <f t="shared" si="4"/>
        <v>283356</v>
      </c>
      <c r="M22" s="85">
        <f t="shared" ref="M22:M27" si="27">IFERROR(J22/$R$7,0)</f>
        <v>1.9184652278177457E-4</v>
      </c>
      <c r="P22" s="104">
        <v>19</v>
      </c>
      <c r="Q22" s="43" t="s">
        <v>94</v>
      </c>
      <c r="R22" s="105">
        <f>'市区町村別_在宅(医科)'!BO25</f>
        <v>15563</v>
      </c>
    </row>
    <row r="23" spans="2:18" ht="23.25" customHeight="1">
      <c r="B23" s="226"/>
      <c r="C23" s="286"/>
      <c r="D23" s="301"/>
      <c r="E23" s="114">
        <v>2</v>
      </c>
      <c r="F23" s="117" t="s">
        <v>262</v>
      </c>
      <c r="G23" s="29" t="s">
        <v>263</v>
      </c>
      <c r="H23" s="135">
        <v>213269</v>
      </c>
      <c r="I23" s="26">
        <f t="shared" ref="I23" si="28">IFERROR(H23/H27,"-")</f>
        <v>6.4188102027747974E-4</v>
      </c>
      <c r="J23" s="123">
        <v>1</v>
      </c>
      <c r="K23" s="26">
        <f t="shared" ref="K23" si="29">IFERROR(J23/J27,"-")</f>
        <v>8.8888888888888893E-4</v>
      </c>
      <c r="L23" s="123">
        <f t="shared" si="4"/>
        <v>213269</v>
      </c>
      <c r="M23" s="86">
        <f t="shared" si="27"/>
        <v>9.5923261390887284E-5</v>
      </c>
      <c r="P23" s="104">
        <v>20</v>
      </c>
      <c r="Q23" s="43" t="s">
        <v>95</v>
      </c>
      <c r="R23" s="105">
        <f>'市区町村別_在宅(医科)'!BO26</f>
        <v>23794</v>
      </c>
    </row>
    <row r="24" spans="2:18" ht="23.25" customHeight="1">
      <c r="B24" s="226"/>
      <c r="C24" s="286"/>
      <c r="D24" s="301"/>
      <c r="E24" s="114">
        <v>3</v>
      </c>
      <c r="F24" s="117" t="s">
        <v>244</v>
      </c>
      <c r="G24" s="30" t="s">
        <v>207</v>
      </c>
      <c r="H24" s="135">
        <v>7196879</v>
      </c>
      <c r="I24" s="26">
        <f t="shared" ref="I24" si="30">IFERROR(H24/H27,"-")</f>
        <v>2.1660625948138588E-2</v>
      </c>
      <c r="J24" s="123">
        <v>41</v>
      </c>
      <c r="K24" s="26">
        <f t="shared" ref="K24" si="31">IFERROR(J24/J27,"-")</f>
        <v>3.6444444444444446E-2</v>
      </c>
      <c r="L24" s="123">
        <f t="shared" si="4"/>
        <v>175533.63414634147</v>
      </c>
      <c r="M24" s="86">
        <f t="shared" si="27"/>
        <v>3.9328537170263793E-3</v>
      </c>
      <c r="P24" s="104">
        <v>21</v>
      </c>
      <c r="Q24" s="43" t="s">
        <v>96</v>
      </c>
      <c r="R24" s="105">
        <f>'市区町村別_在宅(医科)'!BO27</f>
        <v>15666</v>
      </c>
    </row>
    <row r="25" spans="2:18" ht="23.25" customHeight="1">
      <c r="B25" s="226"/>
      <c r="C25" s="286"/>
      <c r="D25" s="301"/>
      <c r="E25" s="114">
        <v>4</v>
      </c>
      <c r="F25" s="117" t="s">
        <v>239</v>
      </c>
      <c r="G25" s="30" t="s">
        <v>213</v>
      </c>
      <c r="H25" s="135">
        <v>19779798</v>
      </c>
      <c r="I25" s="26">
        <f t="shared" ref="I25" si="32">IFERROR(H25/H27,"-")</f>
        <v>5.9531750611305223E-2</v>
      </c>
      <c r="J25" s="123">
        <v>146</v>
      </c>
      <c r="K25" s="26">
        <f t="shared" ref="K25" si="33">IFERROR(J25/J27,"-")</f>
        <v>0.12977777777777777</v>
      </c>
      <c r="L25" s="123">
        <f t="shared" si="4"/>
        <v>135478.0684931507</v>
      </c>
      <c r="M25" s="86">
        <f t="shared" si="27"/>
        <v>1.4004796163069544E-2</v>
      </c>
      <c r="P25" s="104">
        <v>22</v>
      </c>
      <c r="Q25" s="43" t="s">
        <v>57</v>
      </c>
      <c r="R25" s="105">
        <f>'市区町村別_在宅(医科)'!BO28</f>
        <v>20473</v>
      </c>
    </row>
    <row r="26" spans="2:18" ht="23.25" customHeight="1">
      <c r="B26" s="226"/>
      <c r="C26" s="286"/>
      <c r="D26" s="301"/>
      <c r="E26" s="115">
        <v>5</v>
      </c>
      <c r="F26" s="118" t="s">
        <v>230</v>
      </c>
      <c r="G26" s="31" t="s">
        <v>196</v>
      </c>
      <c r="H26" s="136">
        <v>59950306</v>
      </c>
      <c r="I26" s="41">
        <f t="shared" ref="I26" si="34">IFERROR(H26/H27,"-")</f>
        <v>0.18043392889368412</v>
      </c>
      <c r="J26" s="124">
        <v>572</v>
      </c>
      <c r="K26" s="41">
        <f t="shared" ref="K26" si="35">IFERROR(J26/J27,"-")</f>
        <v>0.50844444444444448</v>
      </c>
      <c r="L26" s="124">
        <f t="shared" si="4"/>
        <v>104808.22727272728</v>
      </c>
      <c r="M26" s="87">
        <f t="shared" si="27"/>
        <v>5.4868105515587531E-2</v>
      </c>
      <c r="P26" s="104">
        <v>23</v>
      </c>
      <c r="Q26" s="43" t="s">
        <v>97</v>
      </c>
      <c r="R26" s="105">
        <f>'市区町村別_在宅(医科)'!BO29</f>
        <v>32694</v>
      </c>
    </row>
    <row r="27" spans="2:18" ht="23.25" customHeight="1">
      <c r="B27" s="227"/>
      <c r="C27" s="287"/>
      <c r="D27" s="302"/>
      <c r="E27" s="126" t="s">
        <v>107</v>
      </c>
      <c r="F27" s="129"/>
      <c r="G27" s="132"/>
      <c r="H27" s="137">
        <v>332256280</v>
      </c>
      <c r="I27" s="27" t="s">
        <v>302</v>
      </c>
      <c r="J27" s="164">
        <v>1125</v>
      </c>
      <c r="K27" s="27" t="s">
        <v>105</v>
      </c>
      <c r="L27" s="125">
        <f t="shared" si="4"/>
        <v>295338.91555555555</v>
      </c>
      <c r="M27" s="88">
        <f t="shared" si="27"/>
        <v>0.1079136690647482</v>
      </c>
      <c r="P27" s="104">
        <v>24</v>
      </c>
      <c r="Q27" s="43" t="s">
        <v>98</v>
      </c>
      <c r="R27" s="105">
        <f>'市区町村別_在宅(医科)'!BO30</f>
        <v>14573</v>
      </c>
    </row>
    <row r="28" spans="2:18" ht="23.25" customHeight="1">
      <c r="B28" s="251">
        <v>5</v>
      </c>
      <c r="C28" s="285" t="s">
        <v>85</v>
      </c>
      <c r="D28" s="289">
        <f>VLOOKUP(C28,'市区町村別_在宅(医科)'!$C$7:$BO$80,65,0)</f>
        <v>9340</v>
      </c>
      <c r="E28" s="113">
        <v>1</v>
      </c>
      <c r="F28" s="116" t="s">
        <v>250</v>
      </c>
      <c r="G28" s="119" t="s">
        <v>212</v>
      </c>
      <c r="H28" s="204">
        <v>822386</v>
      </c>
      <c r="I28" s="25">
        <f t="shared" ref="I28" si="36">IFERROR(H28/H33,"-")</f>
        <v>2.6392374707497452E-3</v>
      </c>
      <c r="J28" s="122">
        <v>4</v>
      </c>
      <c r="K28" s="25">
        <f t="shared" ref="K28" si="37">IFERROR(J28/J33,"-")</f>
        <v>3.6832412523020259E-3</v>
      </c>
      <c r="L28" s="122">
        <f t="shared" si="4"/>
        <v>205596.5</v>
      </c>
      <c r="M28" s="85">
        <f t="shared" ref="M28:M33" si="38">IFERROR(J28/$R$8,0)</f>
        <v>4.2826552462526765E-4</v>
      </c>
      <c r="P28" s="104">
        <v>25</v>
      </c>
      <c r="Q28" s="43" t="s">
        <v>99</v>
      </c>
      <c r="R28" s="105">
        <f>'市区町村別_在宅(医科)'!BO31</f>
        <v>10044</v>
      </c>
    </row>
    <row r="29" spans="2:18" ht="23.25" customHeight="1">
      <c r="B29" s="226"/>
      <c r="C29" s="286"/>
      <c r="D29" s="301"/>
      <c r="E29" s="114">
        <v>2</v>
      </c>
      <c r="F29" s="117" t="s">
        <v>244</v>
      </c>
      <c r="G29" s="29" t="s">
        <v>207</v>
      </c>
      <c r="H29" s="135">
        <v>8134938</v>
      </c>
      <c r="I29" s="26">
        <f t="shared" ref="I29" si="39">IFERROR(H29/H33,"-")</f>
        <v>2.6107002297979284E-2</v>
      </c>
      <c r="J29" s="123">
        <v>49</v>
      </c>
      <c r="K29" s="26">
        <f t="shared" ref="K29" si="40">IFERROR(J29/J33,"-")</f>
        <v>4.5119705340699819E-2</v>
      </c>
      <c r="L29" s="123">
        <f t="shared" si="4"/>
        <v>166019.14285714287</v>
      </c>
      <c r="M29" s="86">
        <f t="shared" si="38"/>
        <v>5.2462526766595286E-3</v>
      </c>
      <c r="P29" s="104">
        <v>26</v>
      </c>
      <c r="Q29" s="43" t="s">
        <v>31</v>
      </c>
      <c r="R29" s="105">
        <f>'市区町村別_在宅(医科)'!BO32</f>
        <v>139896</v>
      </c>
    </row>
    <row r="30" spans="2:18" ht="23.25" customHeight="1">
      <c r="B30" s="226"/>
      <c r="C30" s="286"/>
      <c r="D30" s="301"/>
      <c r="E30" s="114">
        <v>3</v>
      </c>
      <c r="F30" s="117" t="s">
        <v>242</v>
      </c>
      <c r="G30" s="30" t="s">
        <v>205</v>
      </c>
      <c r="H30" s="135">
        <v>18420286</v>
      </c>
      <c r="I30" s="26">
        <f t="shared" ref="I30" si="41">IFERROR(H30/H33,"-")</f>
        <v>5.911519533786682E-2</v>
      </c>
      <c r="J30" s="123">
        <v>114</v>
      </c>
      <c r="K30" s="26">
        <f t="shared" ref="K30" si="42">IFERROR(J30/J33,"-")</f>
        <v>0.10497237569060773</v>
      </c>
      <c r="L30" s="123">
        <f t="shared" si="4"/>
        <v>161581.45614035087</v>
      </c>
      <c r="M30" s="86">
        <f t="shared" si="38"/>
        <v>1.2205567451820129E-2</v>
      </c>
      <c r="P30" s="104">
        <v>27</v>
      </c>
      <c r="Q30" s="43" t="s">
        <v>32</v>
      </c>
      <c r="R30" s="105">
        <f>'市区町村別_在宅(医科)'!BO33</f>
        <v>23699</v>
      </c>
    </row>
    <row r="31" spans="2:18" ht="23.25" customHeight="1">
      <c r="B31" s="226"/>
      <c r="C31" s="286"/>
      <c r="D31" s="301"/>
      <c r="E31" s="114">
        <v>4</v>
      </c>
      <c r="F31" s="117" t="s">
        <v>264</v>
      </c>
      <c r="G31" s="30" t="s">
        <v>265</v>
      </c>
      <c r="H31" s="135">
        <v>3151310</v>
      </c>
      <c r="I31" s="26">
        <f t="shared" ref="I31" si="43">IFERROR(H31/H33,"-")</f>
        <v>1.0113323225283966E-2</v>
      </c>
      <c r="J31" s="123">
        <v>26</v>
      </c>
      <c r="K31" s="26">
        <f t="shared" ref="K31" si="44">IFERROR(J31/J33,"-")</f>
        <v>2.3941068139963169E-2</v>
      </c>
      <c r="L31" s="123">
        <f t="shared" si="4"/>
        <v>121204.23076923077</v>
      </c>
      <c r="M31" s="86">
        <f t="shared" si="38"/>
        <v>2.78372591006424E-3</v>
      </c>
      <c r="P31" s="104">
        <v>28</v>
      </c>
      <c r="Q31" s="43" t="s">
        <v>33</v>
      </c>
      <c r="R31" s="105">
        <f>'市区町村別_在宅(医科)'!BO34</f>
        <v>19774</v>
      </c>
    </row>
    <row r="32" spans="2:18" ht="23.25" customHeight="1">
      <c r="B32" s="226"/>
      <c r="C32" s="286"/>
      <c r="D32" s="301"/>
      <c r="E32" s="115">
        <v>5</v>
      </c>
      <c r="F32" s="118" t="s">
        <v>230</v>
      </c>
      <c r="G32" s="31" t="s">
        <v>196</v>
      </c>
      <c r="H32" s="136">
        <v>54388036</v>
      </c>
      <c r="I32" s="41">
        <f t="shared" ref="I32" si="45">IFERROR(H32/H33,"-")</f>
        <v>0.17454448710421394</v>
      </c>
      <c r="J32" s="124">
        <v>522</v>
      </c>
      <c r="K32" s="41">
        <f t="shared" ref="K32" si="46">IFERROR(J32/J33,"-")</f>
        <v>0.48066298342541436</v>
      </c>
      <c r="L32" s="124">
        <f t="shared" si="4"/>
        <v>104191.63984674329</v>
      </c>
      <c r="M32" s="87">
        <f t="shared" si="38"/>
        <v>5.5888650963597429E-2</v>
      </c>
      <c r="P32" s="104">
        <v>29</v>
      </c>
      <c r="Q32" s="43" t="s">
        <v>34</v>
      </c>
      <c r="R32" s="105">
        <f>'市区町村別_在宅(医科)'!BO35</f>
        <v>16521</v>
      </c>
    </row>
    <row r="33" spans="2:18" ht="23.25" customHeight="1">
      <c r="B33" s="227"/>
      <c r="C33" s="287"/>
      <c r="D33" s="302"/>
      <c r="E33" s="126" t="s">
        <v>107</v>
      </c>
      <c r="F33" s="129"/>
      <c r="G33" s="132"/>
      <c r="H33" s="137">
        <v>311599850</v>
      </c>
      <c r="I33" s="27" t="s">
        <v>302</v>
      </c>
      <c r="J33" s="164">
        <v>1086</v>
      </c>
      <c r="K33" s="27" t="s">
        <v>105</v>
      </c>
      <c r="L33" s="125">
        <f t="shared" si="4"/>
        <v>286924.35543278087</v>
      </c>
      <c r="M33" s="88">
        <f t="shared" si="38"/>
        <v>0.11627408993576017</v>
      </c>
      <c r="P33" s="104">
        <v>30</v>
      </c>
      <c r="Q33" s="43" t="s">
        <v>35</v>
      </c>
      <c r="R33" s="105">
        <f>'市区町村別_在宅(医科)'!BO36</f>
        <v>22094</v>
      </c>
    </row>
    <row r="34" spans="2:18" ht="23.25" customHeight="1">
      <c r="B34" s="251">
        <v>6</v>
      </c>
      <c r="C34" s="285" t="s">
        <v>86</v>
      </c>
      <c r="D34" s="289">
        <f>VLOOKUP(C34,'市区町村別_在宅(医科)'!$C$7:$BO$80,65,0)</f>
        <v>12774</v>
      </c>
      <c r="E34" s="113">
        <v>1</v>
      </c>
      <c r="F34" s="116" t="s">
        <v>250</v>
      </c>
      <c r="G34" s="119" t="s">
        <v>212</v>
      </c>
      <c r="H34" s="204">
        <v>1166289</v>
      </c>
      <c r="I34" s="25">
        <f t="shared" ref="I34" si="47">IFERROR(H34/H39,"-")</f>
        <v>3.2646761424997691E-3</v>
      </c>
      <c r="J34" s="122">
        <v>3</v>
      </c>
      <c r="K34" s="25">
        <f t="shared" ref="K34" si="48">IFERROR(J34/J39,"-")</f>
        <v>2.5641025641025641E-3</v>
      </c>
      <c r="L34" s="122">
        <f t="shared" si="4"/>
        <v>388763</v>
      </c>
      <c r="M34" s="85">
        <f t="shared" ref="M34:M39" si="49">IFERROR(J34/$R$9,0)</f>
        <v>2.3485204321277596E-4</v>
      </c>
      <c r="P34" s="104">
        <v>31</v>
      </c>
      <c r="Q34" s="43" t="s">
        <v>36</v>
      </c>
      <c r="R34" s="105">
        <f>'市区町村別_在宅(医科)'!BO37</f>
        <v>29681</v>
      </c>
    </row>
    <row r="35" spans="2:18" ht="23.25" customHeight="1">
      <c r="B35" s="226"/>
      <c r="C35" s="286"/>
      <c r="D35" s="301"/>
      <c r="E35" s="114">
        <v>2</v>
      </c>
      <c r="F35" s="117" t="s">
        <v>244</v>
      </c>
      <c r="G35" s="29" t="s">
        <v>207</v>
      </c>
      <c r="H35" s="135">
        <v>6159018</v>
      </c>
      <c r="I35" s="26">
        <f t="shared" ref="I35" si="50">IFERROR(H35/H39,"-")</f>
        <v>1.7240323046711959E-2</v>
      </c>
      <c r="J35" s="123">
        <v>46</v>
      </c>
      <c r="K35" s="26">
        <f t="shared" ref="K35" si="51">IFERROR(J35/J39,"-")</f>
        <v>3.9316239316239315E-2</v>
      </c>
      <c r="L35" s="123">
        <f t="shared" si="4"/>
        <v>133891.69565217392</v>
      </c>
      <c r="M35" s="86">
        <f t="shared" si="49"/>
        <v>3.601064662595898E-3</v>
      </c>
      <c r="P35" s="104">
        <v>32</v>
      </c>
      <c r="Q35" s="43" t="s">
        <v>37</v>
      </c>
      <c r="R35" s="105">
        <f>'市区町村別_在宅(医科)'!BO38</f>
        <v>24506</v>
      </c>
    </row>
    <row r="36" spans="2:18" ht="23.25" customHeight="1">
      <c r="B36" s="226"/>
      <c r="C36" s="286"/>
      <c r="D36" s="301"/>
      <c r="E36" s="114">
        <v>3</v>
      </c>
      <c r="F36" s="117" t="s">
        <v>242</v>
      </c>
      <c r="G36" s="30" t="s">
        <v>205</v>
      </c>
      <c r="H36" s="135">
        <v>13600667</v>
      </c>
      <c r="I36" s="26">
        <f t="shared" ref="I36" si="52">IFERROR(H36/H39,"-")</f>
        <v>3.807098675970013E-2</v>
      </c>
      <c r="J36" s="123">
        <v>117</v>
      </c>
      <c r="K36" s="26">
        <f t="shared" ref="K36" si="53">IFERROR(J36/J39,"-")</f>
        <v>0.1</v>
      </c>
      <c r="L36" s="123">
        <f t="shared" si="4"/>
        <v>116245.01709401709</v>
      </c>
      <c r="M36" s="86">
        <f t="shared" si="49"/>
        <v>9.1592296852982622E-3</v>
      </c>
      <c r="P36" s="104">
        <v>33</v>
      </c>
      <c r="Q36" s="43" t="s">
        <v>38</v>
      </c>
      <c r="R36" s="105">
        <f>'市区町村別_在宅(医科)'!BO39</f>
        <v>7125</v>
      </c>
    </row>
    <row r="37" spans="2:18" ht="23.25" customHeight="1">
      <c r="B37" s="226"/>
      <c r="C37" s="286"/>
      <c r="D37" s="301"/>
      <c r="E37" s="114">
        <v>4</v>
      </c>
      <c r="F37" s="117" t="s">
        <v>243</v>
      </c>
      <c r="G37" s="30" t="s">
        <v>206</v>
      </c>
      <c r="H37" s="135">
        <v>18256067</v>
      </c>
      <c r="I37" s="26">
        <f t="shared" ref="I37" si="54">IFERROR(H37/H39,"-")</f>
        <v>5.1102382334719205E-2</v>
      </c>
      <c r="J37" s="123">
        <v>171</v>
      </c>
      <c r="K37" s="26">
        <f t="shared" ref="K37" si="55">IFERROR(J37/J39,"-")</f>
        <v>0.14615384615384616</v>
      </c>
      <c r="L37" s="123">
        <f t="shared" si="4"/>
        <v>106760.62573099416</v>
      </c>
      <c r="M37" s="86">
        <f t="shared" si="49"/>
        <v>1.3386566463128229E-2</v>
      </c>
      <c r="P37" s="104">
        <v>34</v>
      </c>
      <c r="Q37" s="43" t="s">
        <v>39</v>
      </c>
      <c r="R37" s="105">
        <f>'市区町村別_在宅(医科)'!BO40</f>
        <v>31044</v>
      </c>
    </row>
    <row r="38" spans="2:18" ht="23.25" customHeight="1">
      <c r="B38" s="226"/>
      <c r="C38" s="286"/>
      <c r="D38" s="301"/>
      <c r="E38" s="115">
        <v>5</v>
      </c>
      <c r="F38" s="118" t="s">
        <v>239</v>
      </c>
      <c r="G38" s="31" t="s">
        <v>213</v>
      </c>
      <c r="H38" s="136">
        <v>14543651</v>
      </c>
      <c r="I38" s="41">
        <f t="shared" ref="I38" si="56">IFERROR(H38/H39,"-")</f>
        <v>4.0710587551235508E-2</v>
      </c>
      <c r="J38" s="124">
        <v>141</v>
      </c>
      <c r="K38" s="41">
        <f t="shared" ref="K38" si="57">IFERROR(J38/J39,"-")</f>
        <v>0.12051282051282051</v>
      </c>
      <c r="L38" s="124">
        <f t="shared" si="4"/>
        <v>103146.4609929078</v>
      </c>
      <c r="M38" s="87">
        <f t="shared" si="49"/>
        <v>1.1038046031000471E-2</v>
      </c>
      <c r="P38" s="104">
        <v>35</v>
      </c>
      <c r="Q38" s="43" t="s">
        <v>2</v>
      </c>
      <c r="R38" s="105">
        <f>'市区町村別_在宅(医科)'!BO41</f>
        <v>63683</v>
      </c>
    </row>
    <row r="39" spans="2:18" ht="23.25" customHeight="1">
      <c r="B39" s="227"/>
      <c r="C39" s="287"/>
      <c r="D39" s="302"/>
      <c r="E39" s="126" t="s">
        <v>107</v>
      </c>
      <c r="F39" s="129"/>
      <c r="G39" s="132"/>
      <c r="H39" s="137">
        <v>357244930</v>
      </c>
      <c r="I39" s="27" t="s">
        <v>302</v>
      </c>
      <c r="J39" s="164">
        <v>1170</v>
      </c>
      <c r="K39" s="27" t="s">
        <v>105</v>
      </c>
      <c r="L39" s="125">
        <f t="shared" si="4"/>
        <v>305337.547008547</v>
      </c>
      <c r="M39" s="88">
        <f t="shared" si="49"/>
        <v>9.1592296852982619E-2</v>
      </c>
      <c r="P39" s="104">
        <v>36</v>
      </c>
      <c r="Q39" s="43" t="s">
        <v>3</v>
      </c>
      <c r="R39" s="105">
        <f>'市区町村別_在宅(医科)'!BO42</f>
        <v>17589</v>
      </c>
    </row>
    <row r="40" spans="2:18" ht="23.25" customHeight="1">
      <c r="B40" s="251">
        <v>7</v>
      </c>
      <c r="C40" s="285" t="s">
        <v>87</v>
      </c>
      <c r="D40" s="289">
        <f>VLOOKUP(C40,'市区町村別_在宅(医科)'!$C$7:$BO$80,65,0)</f>
        <v>11462</v>
      </c>
      <c r="E40" s="113">
        <v>1</v>
      </c>
      <c r="F40" s="116" t="s">
        <v>266</v>
      </c>
      <c r="G40" s="119" t="s">
        <v>267</v>
      </c>
      <c r="H40" s="204">
        <v>180780</v>
      </c>
      <c r="I40" s="25">
        <f t="shared" ref="I40" si="58">IFERROR(H40/H45,"-")</f>
        <v>5.471151057488033E-4</v>
      </c>
      <c r="J40" s="122">
        <v>1</v>
      </c>
      <c r="K40" s="25">
        <f t="shared" ref="K40" si="59">IFERROR(J40/J45,"-")</f>
        <v>9.3196644920782849E-4</v>
      </c>
      <c r="L40" s="122">
        <f t="shared" si="4"/>
        <v>180780</v>
      </c>
      <c r="M40" s="85">
        <f t="shared" ref="M40:M45" si="60">IFERROR(J40/$R$10,0)</f>
        <v>8.7244808933868438E-5</v>
      </c>
      <c r="P40" s="104">
        <v>37</v>
      </c>
      <c r="Q40" s="43" t="s">
        <v>4</v>
      </c>
      <c r="R40" s="105">
        <f>'市区町村別_在宅(医科)'!BO43</f>
        <v>54245</v>
      </c>
    </row>
    <row r="41" spans="2:18" ht="23.25" customHeight="1">
      <c r="B41" s="226"/>
      <c r="C41" s="286"/>
      <c r="D41" s="301"/>
      <c r="E41" s="114">
        <v>2</v>
      </c>
      <c r="F41" s="117" t="s">
        <v>244</v>
      </c>
      <c r="G41" s="29" t="s">
        <v>207</v>
      </c>
      <c r="H41" s="135">
        <v>6007908</v>
      </c>
      <c r="I41" s="26">
        <f t="shared" ref="I41" si="61">IFERROR(H41/H45,"-")</f>
        <v>1.8182416311257228E-2</v>
      </c>
      <c r="J41" s="123">
        <v>44</v>
      </c>
      <c r="K41" s="26">
        <f t="shared" ref="K41" si="62">IFERROR(J41/J45,"-")</f>
        <v>4.1006523765144458E-2</v>
      </c>
      <c r="L41" s="123">
        <f t="shared" si="4"/>
        <v>136543.36363636365</v>
      </c>
      <c r="M41" s="86">
        <f t="shared" si="60"/>
        <v>3.838771593090211E-3</v>
      </c>
      <c r="P41" s="104">
        <v>38</v>
      </c>
      <c r="Q41" s="43" t="s">
        <v>40</v>
      </c>
      <c r="R41" s="105">
        <f>'市区町村別_在宅(医科)'!BO44</f>
        <v>11343</v>
      </c>
    </row>
    <row r="42" spans="2:18" ht="23.25" customHeight="1">
      <c r="B42" s="226"/>
      <c r="C42" s="286"/>
      <c r="D42" s="301"/>
      <c r="E42" s="114">
        <v>3</v>
      </c>
      <c r="F42" s="117" t="s">
        <v>242</v>
      </c>
      <c r="G42" s="30" t="s">
        <v>205</v>
      </c>
      <c r="H42" s="135">
        <v>12836685</v>
      </c>
      <c r="I42" s="26">
        <f t="shared" ref="I42" si="63">IFERROR(H42/H45,"-")</f>
        <v>3.8849121978311085E-2</v>
      </c>
      <c r="J42" s="123">
        <v>106</v>
      </c>
      <c r="K42" s="26">
        <f t="shared" ref="K42" si="64">IFERROR(J42/J45,"-")</f>
        <v>9.8788443616029828E-2</v>
      </c>
      <c r="L42" s="123">
        <f t="shared" si="4"/>
        <v>121100.80188679245</v>
      </c>
      <c r="M42" s="86">
        <f t="shared" si="60"/>
        <v>9.2479497469900532E-3</v>
      </c>
      <c r="P42" s="104">
        <v>39</v>
      </c>
      <c r="Q42" s="43" t="s">
        <v>8</v>
      </c>
      <c r="R42" s="105">
        <f>'市区町村別_在宅(医科)'!BO45</f>
        <v>63463</v>
      </c>
    </row>
    <row r="43" spans="2:18" ht="23.25" customHeight="1">
      <c r="B43" s="226"/>
      <c r="C43" s="286"/>
      <c r="D43" s="301"/>
      <c r="E43" s="114">
        <v>4</v>
      </c>
      <c r="F43" s="117" t="s">
        <v>268</v>
      </c>
      <c r="G43" s="30" t="s">
        <v>269</v>
      </c>
      <c r="H43" s="135">
        <v>6823287</v>
      </c>
      <c r="I43" s="26">
        <f t="shared" ref="I43" si="65">IFERROR(H43/H45,"-")</f>
        <v>2.0650090654715316E-2</v>
      </c>
      <c r="J43" s="123">
        <v>61</v>
      </c>
      <c r="K43" s="26">
        <f t="shared" ref="K43" si="66">IFERROR(J43/J45,"-")</f>
        <v>5.684995340167754E-2</v>
      </c>
      <c r="L43" s="123">
        <f t="shared" si="4"/>
        <v>111857.16393442624</v>
      </c>
      <c r="M43" s="86">
        <f t="shared" si="60"/>
        <v>5.3219333449659742E-3</v>
      </c>
      <c r="P43" s="104">
        <v>40</v>
      </c>
      <c r="Q43" s="43" t="s">
        <v>41</v>
      </c>
      <c r="R43" s="105">
        <f>'市区町村別_在宅(医科)'!BO46</f>
        <v>13721</v>
      </c>
    </row>
    <row r="44" spans="2:18" ht="23.25" customHeight="1">
      <c r="B44" s="226"/>
      <c r="C44" s="286"/>
      <c r="D44" s="301"/>
      <c r="E44" s="115">
        <v>5</v>
      </c>
      <c r="F44" s="118" t="s">
        <v>259</v>
      </c>
      <c r="G44" s="31" t="s">
        <v>216</v>
      </c>
      <c r="H44" s="136">
        <v>4989129</v>
      </c>
      <c r="I44" s="41">
        <f t="shared" ref="I44" si="67">IFERROR(H44/H45,"-")</f>
        <v>1.509916937951887E-2</v>
      </c>
      <c r="J44" s="124">
        <v>52</v>
      </c>
      <c r="K44" s="41">
        <f t="shared" ref="K44" si="68">IFERROR(J44/J45,"-")</f>
        <v>4.8462255358807084E-2</v>
      </c>
      <c r="L44" s="124">
        <f t="shared" si="4"/>
        <v>95944.788461538468</v>
      </c>
      <c r="M44" s="87">
        <f t="shared" si="60"/>
        <v>4.5367300645611586E-3</v>
      </c>
      <c r="P44" s="104">
        <v>41</v>
      </c>
      <c r="Q44" s="43" t="s">
        <v>12</v>
      </c>
      <c r="R44" s="105">
        <f>'市区町村別_在宅(医科)'!BO47</f>
        <v>25327</v>
      </c>
    </row>
    <row r="45" spans="2:18" ht="23.25" customHeight="1">
      <c r="B45" s="227"/>
      <c r="C45" s="287"/>
      <c r="D45" s="302"/>
      <c r="E45" s="126" t="s">
        <v>107</v>
      </c>
      <c r="F45" s="129"/>
      <c r="G45" s="132"/>
      <c r="H45" s="137">
        <v>330424070</v>
      </c>
      <c r="I45" s="27" t="s">
        <v>302</v>
      </c>
      <c r="J45" s="164">
        <v>1073</v>
      </c>
      <c r="K45" s="27" t="s">
        <v>105</v>
      </c>
      <c r="L45" s="125">
        <f t="shared" si="4"/>
        <v>307944.147250699</v>
      </c>
      <c r="M45" s="88">
        <f t="shared" si="60"/>
        <v>9.3613679986040838E-2</v>
      </c>
      <c r="P45" s="104">
        <v>42</v>
      </c>
      <c r="Q45" s="43" t="s">
        <v>13</v>
      </c>
      <c r="R45" s="105">
        <f>'市区町村別_在宅(医科)'!BO48</f>
        <v>66900</v>
      </c>
    </row>
    <row r="46" spans="2:18" ht="23.25" customHeight="1">
      <c r="B46" s="251">
        <v>8</v>
      </c>
      <c r="C46" s="285" t="s">
        <v>52</v>
      </c>
      <c r="D46" s="289">
        <f>VLOOKUP(C46,'市区町村別_在宅(医科)'!$C$7:$BO$80,65,0)</f>
        <v>9525</v>
      </c>
      <c r="E46" s="113">
        <v>1</v>
      </c>
      <c r="F46" s="116" t="s">
        <v>250</v>
      </c>
      <c r="G46" s="119" t="s">
        <v>212</v>
      </c>
      <c r="H46" s="204">
        <v>1174256</v>
      </c>
      <c r="I46" s="25">
        <f t="shared" ref="I46" si="69">IFERROR(H46/H51,"-")</f>
        <v>3.0061466905559704E-3</v>
      </c>
      <c r="J46" s="122">
        <v>2</v>
      </c>
      <c r="K46" s="25">
        <f t="shared" ref="K46" si="70">IFERROR(J46/J51,"-")</f>
        <v>1.5760441292356187E-3</v>
      </c>
      <c r="L46" s="122">
        <f t="shared" si="4"/>
        <v>587128</v>
      </c>
      <c r="M46" s="85">
        <f t="shared" ref="M46:M51" si="71">IFERROR(J46/$R$11,0)</f>
        <v>2.099737532808399E-4</v>
      </c>
      <c r="P46" s="104">
        <v>43</v>
      </c>
      <c r="Q46" s="43" t="s">
        <v>9</v>
      </c>
      <c r="R46" s="105">
        <f>'市区町村別_在宅(医科)'!BO49</f>
        <v>41176</v>
      </c>
    </row>
    <row r="47" spans="2:18" ht="23.25" customHeight="1">
      <c r="B47" s="226"/>
      <c r="C47" s="286"/>
      <c r="D47" s="301"/>
      <c r="E47" s="114">
        <v>2</v>
      </c>
      <c r="F47" s="117" t="s">
        <v>270</v>
      </c>
      <c r="G47" s="29" t="s">
        <v>271</v>
      </c>
      <c r="H47" s="135">
        <v>462092</v>
      </c>
      <c r="I47" s="26">
        <f t="shared" ref="I47" si="72">IFERROR(H47/H51,"-")</f>
        <v>1.1829757195470064E-3</v>
      </c>
      <c r="J47" s="123">
        <v>1</v>
      </c>
      <c r="K47" s="26">
        <f t="shared" ref="K47" si="73">IFERROR(J47/J51,"-")</f>
        <v>7.8802206461780935E-4</v>
      </c>
      <c r="L47" s="123">
        <f t="shared" si="4"/>
        <v>462092</v>
      </c>
      <c r="M47" s="86">
        <f t="shared" si="71"/>
        <v>1.0498687664041995E-4</v>
      </c>
      <c r="P47" s="104">
        <v>44</v>
      </c>
      <c r="Q47" s="43" t="s">
        <v>19</v>
      </c>
      <c r="R47" s="105">
        <f>'市区町村別_在宅(医科)'!BO50</f>
        <v>44796</v>
      </c>
    </row>
    <row r="48" spans="2:18" ht="23.25" customHeight="1">
      <c r="B48" s="226"/>
      <c r="C48" s="286"/>
      <c r="D48" s="301"/>
      <c r="E48" s="114">
        <v>3</v>
      </c>
      <c r="F48" s="117" t="s">
        <v>272</v>
      </c>
      <c r="G48" s="30" t="s">
        <v>215</v>
      </c>
      <c r="H48" s="135">
        <v>2227524</v>
      </c>
      <c r="I48" s="26">
        <f t="shared" ref="I48" si="74">IFERROR(H48/H51,"-")</f>
        <v>5.7025588123322327E-3</v>
      </c>
      <c r="J48" s="123">
        <v>5</v>
      </c>
      <c r="K48" s="26">
        <f t="shared" ref="K48" si="75">IFERROR(J48/J51,"-")</f>
        <v>3.9401103230890461E-3</v>
      </c>
      <c r="L48" s="123">
        <f t="shared" si="4"/>
        <v>445504.8</v>
      </c>
      <c r="M48" s="86">
        <f t="shared" si="71"/>
        <v>5.2493438320209973E-4</v>
      </c>
      <c r="P48" s="104">
        <v>45</v>
      </c>
      <c r="Q48" s="43" t="s">
        <v>42</v>
      </c>
      <c r="R48" s="105">
        <f>'市区町村別_在宅(医科)'!BO51</f>
        <v>15681</v>
      </c>
    </row>
    <row r="49" spans="2:18" ht="23.25" customHeight="1">
      <c r="B49" s="226"/>
      <c r="C49" s="286"/>
      <c r="D49" s="301"/>
      <c r="E49" s="114">
        <v>4</v>
      </c>
      <c r="F49" s="117" t="s">
        <v>244</v>
      </c>
      <c r="G49" s="30" t="s">
        <v>207</v>
      </c>
      <c r="H49" s="135">
        <v>17649648</v>
      </c>
      <c r="I49" s="26">
        <f t="shared" ref="I49" si="76">IFERROR(H49/H51,"-")</f>
        <v>4.5183870403623913E-2</v>
      </c>
      <c r="J49" s="123">
        <v>66</v>
      </c>
      <c r="K49" s="26">
        <f t="shared" ref="K49" si="77">IFERROR(J49/J51,"-")</f>
        <v>5.2009456264775412E-2</v>
      </c>
      <c r="L49" s="123">
        <f t="shared" si="4"/>
        <v>267418.90909090912</v>
      </c>
      <c r="M49" s="86">
        <f t="shared" si="71"/>
        <v>6.929133858267717E-3</v>
      </c>
      <c r="P49" s="104">
        <v>46</v>
      </c>
      <c r="Q49" s="43" t="s">
        <v>22</v>
      </c>
      <c r="R49" s="105">
        <f>'市区町村別_在宅(医科)'!BO52</f>
        <v>20155</v>
      </c>
    </row>
    <row r="50" spans="2:18" ht="23.25" customHeight="1">
      <c r="B50" s="226"/>
      <c r="C50" s="286"/>
      <c r="D50" s="301"/>
      <c r="E50" s="115">
        <v>5</v>
      </c>
      <c r="F50" s="118" t="s">
        <v>242</v>
      </c>
      <c r="G50" s="31" t="s">
        <v>205</v>
      </c>
      <c r="H50" s="136">
        <v>18245689</v>
      </c>
      <c r="I50" s="41">
        <f t="shared" ref="I50" si="78">IFERROR(H50/H51,"-")</f>
        <v>4.6709761418518174E-2</v>
      </c>
      <c r="J50" s="124">
        <v>129</v>
      </c>
      <c r="K50" s="41">
        <f t="shared" ref="K50" si="79">IFERROR(J50/J51,"-")</f>
        <v>0.10165484633569739</v>
      </c>
      <c r="L50" s="124">
        <f t="shared" si="4"/>
        <v>141439.44961240311</v>
      </c>
      <c r="M50" s="87">
        <f t="shared" si="71"/>
        <v>1.3543307086614173E-2</v>
      </c>
      <c r="P50" s="104">
        <v>47</v>
      </c>
      <c r="Q50" s="43" t="s">
        <v>14</v>
      </c>
      <c r="R50" s="105">
        <f>'市区町村別_在宅(医科)'!BO53</f>
        <v>40830</v>
      </c>
    </row>
    <row r="51" spans="2:18" ht="23.25" customHeight="1">
      <c r="B51" s="227"/>
      <c r="C51" s="287"/>
      <c r="D51" s="302"/>
      <c r="E51" s="126" t="s">
        <v>107</v>
      </c>
      <c r="F51" s="129"/>
      <c r="G51" s="132"/>
      <c r="H51" s="137">
        <v>390618330</v>
      </c>
      <c r="I51" s="27" t="s">
        <v>302</v>
      </c>
      <c r="J51" s="164">
        <v>1269</v>
      </c>
      <c r="K51" s="27" t="s">
        <v>105</v>
      </c>
      <c r="L51" s="125">
        <f t="shared" si="4"/>
        <v>307815.86288416077</v>
      </c>
      <c r="M51" s="89">
        <f t="shared" si="71"/>
        <v>0.1332283464566929</v>
      </c>
      <c r="P51" s="104">
        <v>48</v>
      </c>
      <c r="Q51" s="43" t="s">
        <v>23</v>
      </c>
      <c r="R51" s="105">
        <f>'市区町村別_在宅(医科)'!BO54</f>
        <v>21923</v>
      </c>
    </row>
    <row r="52" spans="2:18" ht="23.25" customHeight="1">
      <c r="B52" s="251">
        <v>9</v>
      </c>
      <c r="C52" s="285" t="s">
        <v>88</v>
      </c>
      <c r="D52" s="289">
        <f>VLOOKUP(C52,'市区町村別_在宅(医科)'!$C$7:$BO$80,65,0)</f>
        <v>6207</v>
      </c>
      <c r="E52" s="113">
        <v>1</v>
      </c>
      <c r="F52" s="116" t="s">
        <v>244</v>
      </c>
      <c r="G52" s="119" t="s">
        <v>207</v>
      </c>
      <c r="H52" s="204">
        <v>5316339</v>
      </c>
      <c r="I52" s="25">
        <f t="shared" ref="I52" si="80">IFERROR(H52/H57,"-")</f>
        <v>2.6392399473635274E-2</v>
      </c>
      <c r="J52" s="122">
        <v>34</v>
      </c>
      <c r="K52" s="25">
        <f t="shared" ref="K52" si="81">IFERROR(J52/J57,"-")</f>
        <v>4.5033112582781455E-2</v>
      </c>
      <c r="L52" s="122">
        <f t="shared" si="4"/>
        <v>156362.91176470587</v>
      </c>
      <c r="M52" s="85">
        <f t="shared" ref="M52:M57" si="82">IFERROR(J52/$R$12,0)</f>
        <v>5.477686483003061E-3</v>
      </c>
      <c r="P52" s="104">
        <v>49</v>
      </c>
      <c r="Q52" s="43" t="s">
        <v>24</v>
      </c>
      <c r="R52" s="105">
        <f>'市区町村別_在宅(医科)'!BO55</f>
        <v>21943</v>
      </c>
    </row>
    <row r="53" spans="2:18" ht="23.25" customHeight="1">
      <c r="B53" s="226"/>
      <c r="C53" s="286"/>
      <c r="D53" s="301"/>
      <c r="E53" s="114">
        <v>2</v>
      </c>
      <c r="F53" s="117" t="s">
        <v>239</v>
      </c>
      <c r="G53" s="29" t="s">
        <v>213</v>
      </c>
      <c r="H53" s="135">
        <v>9131170</v>
      </c>
      <c r="I53" s="26">
        <f t="shared" ref="I53" si="83">IFERROR(H53/H57,"-")</f>
        <v>4.5330722194667078E-2</v>
      </c>
      <c r="J53" s="123">
        <v>76</v>
      </c>
      <c r="K53" s="26">
        <f t="shared" ref="K53" si="84">IFERROR(J53/J57,"-")</f>
        <v>0.10066225165562914</v>
      </c>
      <c r="L53" s="123">
        <f t="shared" si="4"/>
        <v>120146.97368421052</v>
      </c>
      <c r="M53" s="86">
        <f t="shared" si="82"/>
        <v>1.2244240373771548E-2</v>
      </c>
      <c r="P53" s="104">
        <v>50</v>
      </c>
      <c r="Q53" s="43" t="s">
        <v>15</v>
      </c>
      <c r="R53" s="105">
        <f>'市区町村別_在宅(医科)'!BO56</f>
        <v>19908</v>
      </c>
    </row>
    <row r="54" spans="2:18" ht="23.25" customHeight="1">
      <c r="B54" s="226"/>
      <c r="C54" s="286"/>
      <c r="D54" s="301"/>
      <c r="E54" s="114">
        <v>3</v>
      </c>
      <c r="F54" s="117" t="s">
        <v>253</v>
      </c>
      <c r="G54" s="30" t="s">
        <v>214</v>
      </c>
      <c r="H54" s="135">
        <v>2794366</v>
      </c>
      <c r="I54" s="26">
        <f t="shared" ref="I54" si="85">IFERROR(H54/H57,"-")</f>
        <v>1.3872332774028199E-2</v>
      </c>
      <c r="J54" s="123">
        <v>25</v>
      </c>
      <c r="K54" s="26">
        <f t="shared" ref="K54" si="86">IFERROR(J54/J57,"-")</f>
        <v>3.3112582781456956E-2</v>
      </c>
      <c r="L54" s="123">
        <f t="shared" si="4"/>
        <v>111774.64</v>
      </c>
      <c r="M54" s="86">
        <f t="shared" si="82"/>
        <v>4.0277106492669565E-3</v>
      </c>
      <c r="P54" s="104">
        <v>51</v>
      </c>
      <c r="Q54" s="43" t="s">
        <v>43</v>
      </c>
      <c r="R54" s="105">
        <f>'市区町村別_在宅(医科)'!BO57</f>
        <v>26891</v>
      </c>
    </row>
    <row r="55" spans="2:18" ht="23.25" customHeight="1">
      <c r="B55" s="226"/>
      <c r="C55" s="286"/>
      <c r="D55" s="301"/>
      <c r="E55" s="114">
        <v>4</v>
      </c>
      <c r="F55" s="117" t="s">
        <v>259</v>
      </c>
      <c r="G55" s="30" t="s">
        <v>216</v>
      </c>
      <c r="H55" s="135">
        <v>3925466</v>
      </c>
      <c r="I55" s="26">
        <f t="shared" ref="I55" si="87">IFERROR(H55/H57,"-")</f>
        <v>1.9487558410434917E-2</v>
      </c>
      <c r="J55" s="123">
        <v>42</v>
      </c>
      <c r="K55" s="26">
        <f t="shared" ref="K55" si="88">IFERROR(J55/J57,"-")</f>
        <v>5.562913907284768E-2</v>
      </c>
      <c r="L55" s="123">
        <f t="shared" si="4"/>
        <v>93463.476190476184</v>
      </c>
      <c r="M55" s="86">
        <f t="shared" si="82"/>
        <v>6.7665538907684874E-3</v>
      </c>
      <c r="P55" s="104">
        <v>52</v>
      </c>
      <c r="Q55" s="43" t="s">
        <v>5</v>
      </c>
      <c r="R55" s="105">
        <f>'市区町村別_在宅(医科)'!BO58</f>
        <v>21754</v>
      </c>
    </row>
    <row r="56" spans="2:18" ht="23.25" customHeight="1">
      <c r="B56" s="226"/>
      <c r="C56" s="286"/>
      <c r="D56" s="301"/>
      <c r="E56" s="115">
        <v>5</v>
      </c>
      <c r="F56" s="118" t="s">
        <v>243</v>
      </c>
      <c r="G56" s="31" t="s">
        <v>206</v>
      </c>
      <c r="H56" s="136">
        <v>8739246</v>
      </c>
      <c r="I56" s="41">
        <f t="shared" ref="I56" si="89">IFERROR(H56/H57,"-")</f>
        <v>4.3385057185098462E-2</v>
      </c>
      <c r="J56" s="124">
        <v>96</v>
      </c>
      <c r="K56" s="41">
        <f t="shared" ref="K56" si="90">IFERROR(J56/J57,"-")</f>
        <v>0.1271523178807947</v>
      </c>
      <c r="L56" s="124">
        <f t="shared" si="4"/>
        <v>91033.8125</v>
      </c>
      <c r="M56" s="87">
        <f t="shared" si="82"/>
        <v>1.5466408893185114E-2</v>
      </c>
      <c r="P56" s="104">
        <v>53</v>
      </c>
      <c r="Q56" s="43" t="s">
        <v>20</v>
      </c>
      <c r="R56" s="105">
        <f>'市区町村別_在宅(医科)'!BO59</f>
        <v>12051</v>
      </c>
    </row>
    <row r="57" spans="2:18" ht="23.25" customHeight="1">
      <c r="B57" s="227"/>
      <c r="C57" s="287"/>
      <c r="D57" s="302"/>
      <c r="E57" s="126" t="s">
        <v>107</v>
      </c>
      <c r="F57" s="129"/>
      <c r="G57" s="132"/>
      <c r="H57" s="137">
        <v>201434470</v>
      </c>
      <c r="I57" s="27" t="s">
        <v>302</v>
      </c>
      <c r="J57" s="164">
        <v>755</v>
      </c>
      <c r="K57" s="27" t="s">
        <v>105</v>
      </c>
      <c r="L57" s="125">
        <f t="shared" si="4"/>
        <v>266800.62251655629</v>
      </c>
      <c r="M57" s="88">
        <f t="shared" si="82"/>
        <v>0.12163686160786209</v>
      </c>
      <c r="P57" s="104">
        <v>54</v>
      </c>
      <c r="Q57" s="43" t="s">
        <v>25</v>
      </c>
      <c r="R57" s="105">
        <f>'市区町村別_在宅(医科)'!BO60</f>
        <v>20276</v>
      </c>
    </row>
    <row r="58" spans="2:18" ht="23.25" customHeight="1">
      <c r="B58" s="251">
        <v>10</v>
      </c>
      <c r="C58" s="285" t="s">
        <v>53</v>
      </c>
      <c r="D58" s="289">
        <f>VLOOKUP(C58,'市区町村別_在宅(医科)'!$C$7:$BO$80,65,0)</f>
        <v>14097</v>
      </c>
      <c r="E58" s="113">
        <v>1</v>
      </c>
      <c r="F58" s="116" t="s">
        <v>251</v>
      </c>
      <c r="G58" s="119" t="s">
        <v>252</v>
      </c>
      <c r="H58" s="204">
        <v>3612238</v>
      </c>
      <c r="I58" s="25">
        <f t="shared" ref="I58" si="91">IFERROR(H58/H63,"-")</f>
        <v>6.6150293746920011E-3</v>
      </c>
      <c r="J58" s="122">
        <v>10</v>
      </c>
      <c r="K58" s="25">
        <f t="shared" ref="K58" si="92">IFERROR(J58/J63,"-")</f>
        <v>5.6465273856578201E-3</v>
      </c>
      <c r="L58" s="122">
        <f t="shared" si="4"/>
        <v>361223.8</v>
      </c>
      <c r="M58" s="85">
        <f>IFERROR(J58/$R$13,0)</f>
        <v>7.0937078811094561E-4</v>
      </c>
      <c r="P58" s="104">
        <v>55</v>
      </c>
      <c r="Q58" s="43" t="s">
        <v>16</v>
      </c>
      <c r="R58" s="105">
        <f>'市区町村別_在宅(医科)'!BO61</f>
        <v>21086</v>
      </c>
    </row>
    <row r="59" spans="2:18" ht="23.25" customHeight="1">
      <c r="B59" s="226"/>
      <c r="C59" s="286"/>
      <c r="D59" s="301"/>
      <c r="E59" s="114">
        <v>2</v>
      </c>
      <c r="F59" s="117" t="s">
        <v>256</v>
      </c>
      <c r="G59" s="29" t="s">
        <v>217</v>
      </c>
      <c r="H59" s="135">
        <v>5053226</v>
      </c>
      <c r="I59" s="26">
        <f t="shared" ref="I59" si="93">IFERROR(H59/H63,"-")</f>
        <v>9.2538859363523011E-3</v>
      </c>
      <c r="J59" s="123">
        <v>23</v>
      </c>
      <c r="K59" s="26">
        <f t="shared" ref="K59" si="94">IFERROR(J59/J63,"-")</f>
        <v>1.2987012987012988E-2</v>
      </c>
      <c r="L59" s="123">
        <f t="shared" si="4"/>
        <v>219705.47826086957</v>
      </c>
      <c r="M59" s="86">
        <f t="shared" ref="M59:M63" si="95">IFERROR(J59/$R$13,0)</f>
        <v>1.6315528126551748E-3</v>
      </c>
      <c r="P59" s="104">
        <v>56</v>
      </c>
      <c r="Q59" s="43" t="s">
        <v>10</v>
      </c>
      <c r="R59" s="105">
        <f>'市区町村別_在宅(医科)'!BO62</f>
        <v>13466</v>
      </c>
    </row>
    <row r="60" spans="2:18" ht="23.25" customHeight="1">
      <c r="B60" s="226"/>
      <c r="C60" s="286"/>
      <c r="D60" s="301"/>
      <c r="E60" s="114">
        <v>3</v>
      </c>
      <c r="F60" s="117" t="s">
        <v>250</v>
      </c>
      <c r="G60" s="30" t="s">
        <v>212</v>
      </c>
      <c r="H60" s="135">
        <v>314925</v>
      </c>
      <c r="I60" s="26">
        <f t="shared" ref="I60" si="96">IFERROR(H60/H63,"-")</f>
        <v>5.7671674065354458E-4</v>
      </c>
      <c r="J60" s="123">
        <v>2</v>
      </c>
      <c r="K60" s="26">
        <f t="shared" ref="K60" si="97">IFERROR(J60/J63,"-")</f>
        <v>1.129305477131564E-3</v>
      </c>
      <c r="L60" s="123">
        <f t="shared" si="4"/>
        <v>157462.5</v>
      </c>
      <c r="M60" s="86">
        <f t="shared" si="95"/>
        <v>1.4187415762218912E-4</v>
      </c>
      <c r="P60" s="104">
        <v>57</v>
      </c>
      <c r="Q60" s="43" t="s">
        <v>44</v>
      </c>
      <c r="R60" s="105">
        <f>'市区町村別_在宅(医科)'!BO63</f>
        <v>9612</v>
      </c>
    </row>
    <row r="61" spans="2:18" ht="23.25" customHeight="1">
      <c r="B61" s="226"/>
      <c r="C61" s="286"/>
      <c r="D61" s="301"/>
      <c r="E61" s="114">
        <v>4</v>
      </c>
      <c r="F61" s="117" t="s">
        <v>253</v>
      </c>
      <c r="G61" s="30" t="s">
        <v>214</v>
      </c>
      <c r="H61" s="135">
        <v>9328159</v>
      </c>
      <c r="I61" s="26">
        <f t="shared" ref="I61" si="98">IFERROR(H61/H63,"-")</f>
        <v>1.7082497276424632E-2</v>
      </c>
      <c r="J61" s="123">
        <v>60</v>
      </c>
      <c r="K61" s="26">
        <f t="shared" ref="K61" si="99">IFERROR(J61/J63,"-")</f>
        <v>3.387916431394692E-2</v>
      </c>
      <c r="L61" s="123">
        <f t="shared" si="4"/>
        <v>155469.31666666668</v>
      </c>
      <c r="M61" s="86">
        <f t="shared" si="95"/>
        <v>4.2562247286656732E-3</v>
      </c>
      <c r="P61" s="104">
        <v>58</v>
      </c>
      <c r="Q61" s="43" t="s">
        <v>26</v>
      </c>
      <c r="R61" s="105">
        <f>'市区町村別_在宅(医科)'!BO64</f>
        <v>11221</v>
      </c>
    </row>
    <row r="62" spans="2:18" ht="23.25" customHeight="1">
      <c r="B62" s="226"/>
      <c r="C62" s="286"/>
      <c r="D62" s="301"/>
      <c r="E62" s="115">
        <v>5</v>
      </c>
      <c r="F62" s="118" t="s">
        <v>244</v>
      </c>
      <c r="G62" s="31" t="s">
        <v>207</v>
      </c>
      <c r="H62" s="136">
        <v>8752003</v>
      </c>
      <c r="I62" s="41">
        <f t="shared" ref="I62" si="100">IFERROR(H62/H63,"-")</f>
        <v>1.6027392694609968E-2</v>
      </c>
      <c r="J62" s="124">
        <v>66</v>
      </c>
      <c r="K62" s="41">
        <f t="shared" ref="K62" si="101">IFERROR(J62/J63,"-")</f>
        <v>3.7267080745341616E-2</v>
      </c>
      <c r="L62" s="124">
        <f t="shared" si="4"/>
        <v>132606.10606060605</v>
      </c>
      <c r="M62" s="87">
        <f t="shared" si="95"/>
        <v>4.6818472015322408E-3</v>
      </c>
      <c r="P62" s="104">
        <v>59</v>
      </c>
      <c r="Q62" s="43" t="s">
        <v>21</v>
      </c>
      <c r="R62" s="105">
        <f>'市区町村別_在宅(医科)'!BO65</f>
        <v>80159</v>
      </c>
    </row>
    <row r="63" spans="2:18" ht="23.25" customHeight="1">
      <c r="B63" s="227"/>
      <c r="C63" s="287"/>
      <c r="D63" s="302"/>
      <c r="E63" s="126" t="s">
        <v>107</v>
      </c>
      <c r="F63" s="129"/>
      <c r="G63" s="132"/>
      <c r="H63" s="137">
        <v>546065300</v>
      </c>
      <c r="I63" s="27" t="s">
        <v>302</v>
      </c>
      <c r="J63" s="164">
        <v>1771</v>
      </c>
      <c r="K63" s="27" t="s">
        <v>105</v>
      </c>
      <c r="L63" s="125">
        <f t="shared" si="4"/>
        <v>308337.26708074537</v>
      </c>
      <c r="M63" s="88">
        <f t="shared" si="95"/>
        <v>0.12562956657444846</v>
      </c>
      <c r="P63" s="104">
        <v>60</v>
      </c>
      <c r="Q63" s="43" t="s">
        <v>45</v>
      </c>
      <c r="R63" s="105">
        <f>'市区町村別_在宅(医科)'!BO66</f>
        <v>10569</v>
      </c>
    </row>
    <row r="64" spans="2:18" ht="23.25" customHeight="1">
      <c r="B64" s="251">
        <v>11</v>
      </c>
      <c r="C64" s="285" t="s">
        <v>54</v>
      </c>
      <c r="D64" s="289">
        <f>VLOOKUP(C64,'市区町村別_在宅(医科)'!$C$7:$BO$80,65,0)</f>
        <v>24081</v>
      </c>
      <c r="E64" s="113">
        <v>1</v>
      </c>
      <c r="F64" s="116" t="s">
        <v>250</v>
      </c>
      <c r="G64" s="119" t="s">
        <v>212</v>
      </c>
      <c r="H64" s="204">
        <v>10979420</v>
      </c>
      <c r="I64" s="25">
        <f t="shared" ref="I64" si="102">IFERROR(H64/H69,"-")</f>
        <v>1.3043705171552258E-2</v>
      </c>
      <c r="J64" s="122">
        <v>11</v>
      </c>
      <c r="K64" s="25">
        <f t="shared" ref="K64" si="103">IFERROR(J64/J69,"-")</f>
        <v>3.6949949613705071E-3</v>
      </c>
      <c r="L64" s="122">
        <f t="shared" si="4"/>
        <v>998129.09090909094</v>
      </c>
      <c r="M64" s="89">
        <f>IFERROR(J64/$R$14,0)</f>
        <v>4.5679166147585235E-4</v>
      </c>
      <c r="P64" s="104">
        <v>61</v>
      </c>
      <c r="Q64" s="43" t="s">
        <v>17</v>
      </c>
      <c r="R64" s="105">
        <f>'市区町村別_在宅(医科)'!BO67</f>
        <v>9287</v>
      </c>
    </row>
    <row r="65" spans="2:18" ht="23.25" customHeight="1">
      <c r="B65" s="226"/>
      <c r="C65" s="286"/>
      <c r="D65" s="301"/>
      <c r="E65" s="114">
        <v>2</v>
      </c>
      <c r="F65" s="117" t="s">
        <v>244</v>
      </c>
      <c r="G65" s="29" t="s">
        <v>207</v>
      </c>
      <c r="H65" s="135">
        <v>26876001</v>
      </c>
      <c r="I65" s="26">
        <f t="shared" ref="I65" si="104">IFERROR(H65/H69,"-")</f>
        <v>3.1929066675138E-2</v>
      </c>
      <c r="J65" s="123">
        <v>160</v>
      </c>
      <c r="K65" s="26">
        <f t="shared" ref="K65" si="105">IFERROR(J65/J69,"-")</f>
        <v>5.374538125629829E-2</v>
      </c>
      <c r="L65" s="123">
        <f t="shared" si="4"/>
        <v>167975.00625000001</v>
      </c>
      <c r="M65" s="86">
        <f t="shared" ref="M65:M69" si="106">IFERROR(J65/$R$14,0)</f>
        <v>6.6442423487396707E-3</v>
      </c>
      <c r="P65" s="104">
        <v>62</v>
      </c>
      <c r="Q65" s="43" t="s">
        <v>18</v>
      </c>
      <c r="R65" s="105">
        <f>'市区町村別_在宅(医科)'!BO68</f>
        <v>13662</v>
      </c>
    </row>
    <row r="66" spans="2:18" ht="23.25" customHeight="1">
      <c r="B66" s="226"/>
      <c r="C66" s="286"/>
      <c r="D66" s="301"/>
      <c r="E66" s="114">
        <v>3</v>
      </c>
      <c r="F66" s="117" t="s">
        <v>273</v>
      </c>
      <c r="G66" s="30" t="s">
        <v>274</v>
      </c>
      <c r="H66" s="135">
        <v>4653737</v>
      </c>
      <c r="I66" s="26">
        <f t="shared" ref="I66" si="107">IFERROR(H66/H69,"-")</f>
        <v>5.528704920109085E-3</v>
      </c>
      <c r="J66" s="123">
        <v>36</v>
      </c>
      <c r="K66" s="26">
        <f t="shared" ref="K66" si="108">IFERROR(J66/J69,"-")</f>
        <v>1.2092710782667115E-2</v>
      </c>
      <c r="L66" s="123">
        <f t="shared" si="4"/>
        <v>129270.47222222222</v>
      </c>
      <c r="M66" s="86">
        <f t="shared" si="106"/>
        <v>1.4949545284664257E-3</v>
      </c>
      <c r="P66" s="104">
        <v>63</v>
      </c>
      <c r="Q66" s="43" t="s">
        <v>27</v>
      </c>
      <c r="R66" s="105">
        <f>'市区町村別_在宅(医科)'!BO69</f>
        <v>9933</v>
      </c>
    </row>
    <row r="67" spans="2:18" ht="23.25" customHeight="1">
      <c r="B67" s="226"/>
      <c r="C67" s="286"/>
      <c r="D67" s="301"/>
      <c r="E67" s="114">
        <v>4</v>
      </c>
      <c r="F67" s="117" t="s">
        <v>242</v>
      </c>
      <c r="G67" s="30" t="s">
        <v>205</v>
      </c>
      <c r="H67" s="135">
        <v>39725428</v>
      </c>
      <c r="I67" s="26">
        <f t="shared" ref="I67" si="109">IFERROR(H67/H69,"-")</f>
        <v>4.7194366427892077E-2</v>
      </c>
      <c r="J67" s="123">
        <v>374</v>
      </c>
      <c r="K67" s="26">
        <f t="shared" ref="K67" si="110">IFERROR(J67/J69,"-")</f>
        <v>0.12562982868659725</v>
      </c>
      <c r="L67" s="123">
        <f t="shared" si="4"/>
        <v>106217.72192513369</v>
      </c>
      <c r="M67" s="86">
        <f t="shared" si="106"/>
        <v>1.553091649017898E-2</v>
      </c>
      <c r="P67" s="104">
        <v>64</v>
      </c>
      <c r="Q67" s="43" t="s">
        <v>46</v>
      </c>
      <c r="R67" s="105">
        <f>'市区町村別_在宅(医科)'!BO70</f>
        <v>10465</v>
      </c>
    </row>
    <row r="68" spans="2:18" ht="23.25" customHeight="1">
      <c r="B68" s="226"/>
      <c r="C68" s="286"/>
      <c r="D68" s="301"/>
      <c r="E68" s="115">
        <v>5</v>
      </c>
      <c r="F68" s="118" t="s">
        <v>240</v>
      </c>
      <c r="G68" s="31" t="s">
        <v>241</v>
      </c>
      <c r="H68" s="136">
        <v>30382488</v>
      </c>
      <c r="I68" s="41">
        <f t="shared" ref="I68" si="111">IFERROR(H68/H69,"-")</f>
        <v>3.6094822481535858E-2</v>
      </c>
      <c r="J68" s="124">
        <v>299</v>
      </c>
      <c r="K68" s="41">
        <f t="shared" ref="K68" si="112">IFERROR(J68/J69,"-")</f>
        <v>0.10043668122270742</v>
      </c>
      <c r="L68" s="124">
        <f t="shared" si="4"/>
        <v>101613.67224080267</v>
      </c>
      <c r="M68" s="87">
        <f t="shared" si="106"/>
        <v>1.2416427889207259E-2</v>
      </c>
      <c r="P68" s="104">
        <v>65</v>
      </c>
      <c r="Q68" s="43" t="s">
        <v>11</v>
      </c>
      <c r="R68" s="105">
        <f>'市区町村別_在宅(医科)'!BO71</f>
        <v>5213</v>
      </c>
    </row>
    <row r="69" spans="2:18" ht="23.25" customHeight="1">
      <c r="B69" s="227"/>
      <c r="C69" s="287"/>
      <c r="D69" s="302"/>
      <c r="E69" s="126" t="s">
        <v>107</v>
      </c>
      <c r="F69" s="129"/>
      <c r="G69" s="132"/>
      <c r="H69" s="137">
        <v>841740890</v>
      </c>
      <c r="I69" s="27" t="s">
        <v>302</v>
      </c>
      <c r="J69" s="164">
        <v>2977</v>
      </c>
      <c r="K69" s="27" t="s">
        <v>105</v>
      </c>
      <c r="L69" s="125">
        <f t="shared" si="4"/>
        <v>282748.0315754115</v>
      </c>
      <c r="M69" s="88">
        <f t="shared" si="106"/>
        <v>0.12362443420123749</v>
      </c>
      <c r="P69" s="104">
        <v>66</v>
      </c>
      <c r="Q69" s="43" t="s">
        <v>6</v>
      </c>
      <c r="R69" s="105">
        <f>'市区町村別_在宅(医科)'!BO72</f>
        <v>5354</v>
      </c>
    </row>
    <row r="70" spans="2:18" ht="23.25" customHeight="1">
      <c r="B70" s="251">
        <v>12</v>
      </c>
      <c r="C70" s="285" t="s">
        <v>89</v>
      </c>
      <c r="D70" s="289">
        <f>VLOOKUP(C70,'市区町村別_在宅(医科)'!$C$7:$BO$80,65,0)</f>
        <v>12454</v>
      </c>
      <c r="E70" s="113">
        <v>1</v>
      </c>
      <c r="F70" s="116" t="s">
        <v>244</v>
      </c>
      <c r="G70" s="119" t="s">
        <v>207</v>
      </c>
      <c r="H70" s="204">
        <v>16451662</v>
      </c>
      <c r="I70" s="25">
        <f t="shared" ref="I70" si="113">IFERROR(H70/H75,"-")</f>
        <v>2.6953457212342526E-2</v>
      </c>
      <c r="J70" s="122">
        <v>81</v>
      </c>
      <c r="K70" s="25">
        <f t="shared" ref="K70" si="114">IFERROR(J70/J75,"-")</f>
        <v>4.5100222717149217E-2</v>
      </c>
      <c r="L70" s="122">
        <f t="shared" si="4"/>
        <v>203106.93827160494</v>
      </c>
      <c r="M70" s="89">
        <f>IFERROR(J70/$R$15,0)</f>
        <v>6.5039344788822865E-3</v>
      </c>
      <c r="P70" s="104">
        <v>67</v>
      </c>
      <c r="Q70" s="43" t="s">
        <v>7</v>
      </c>
      <c r="R70" s="105">
        <f>'市区町村別_在宅(医科)'!BO73</f>
        <v>2281</v>
      </c>
    </row>
    <row r="71" spans="2:18" ht="23.25" customHeight="1">
      <c r="B71" s="226"/>
      <c r="C71" s="286"/>
      <c r="D71" s="301"/>
      <c r="E71" s="114">
        <v>2</v>
      </c>
      <c r="F71" s="117" t="s">
        <v>240</v>
      </c>
      <c r="G71" s="29" t="s">
        <v>241</v>
      </c>
      <c r="H71" s="135">
        <v>35165344</v>
      </c>
      <c r="I71" s="26">
        <f t="shared" ref="I71" si="115">IFERROR(H71/H75,"-")</f>
        <v>5.7612877948824012E-2</v>
      </c>
      <c r="J71" s="123">
        <v>209</v>
      </c>
      <c r="K71" s="26">
        <f t="shared" ref="K71" si="116">IFERROR(J71/J75,"-")</f>
        <v>0.11636971046770601</v>
      </c>
      <c r="L71" s="123">
        <f t="shared" si="4"/>
        <v>168255.23444976076</v>
      </c>
      <c r="M71" s="86">
        <f t="shared" ref="M71:M75" si="117">IFERROR(J71/$R$15,0)</f>
        <v>1.6781756865264171E-2</v>
      </c>
      <c r="P71" s="104">
        <v>68</v>
      </c>
      <c r="Q71" s="43" t="s">
        <v>47</v>
      </c>
      <c r="R71" s="105">
        <f>'市区町村別_在宅(医科)'!BO74</f>
        <v>3064</v>
      </c>
    </row>
    <row r="72" spans="2:18" ht="23.25" customHeight="1">
      <c r="B72" s="226"/>
      <c r="C72" s="286"/>
      <c r="D72" s="301"/>
      <c r="E72" s="114">
        <v>3</v>
      </c>
      <c r="F72" s="117" t="s">
        <v>251</v>
      </c>
      <c r="G72" s="30" t="s">
        <v>252</v>
      </c>
      <c r="H72" s="135">
        <v>3157889</v>
      </c>
      <c r="I72" s="26">
        <f t="shared" ref="I72" si="118">IFERROR(H72/H75,"-")</f>
        <v>5.1737037900989654E-3</v>
      </c>
      <c r="J72" s="123">
        <v>19</v>
      </c>
      <c r="K72" s="26">
        <f t="shared" ref="K72" si="119">IFERROR(J72/J75,"-")</f>
        <v>1.0579064587973273E-2</v>
      </c>
      <c r="L72" s="123">
        <f t="shared" si="4"/>
        <v>166204.68421052632</v>
      </c>
      <c r="M72" s="86">
        <f t="shared" si="117"/>
        <v>1.525614260478561E-3</v>
      </c>
      <c r="P72" s="104">
        <v>69</v>
      </c>
      <c r="Q72" s="43" t="s">
        <v>48</v>
      </c>
      <c r="R72" s="105">
        <f>'市区町村別_在宅(医科)'!BO75</f>
        <v>7345</v>
      </c>
    </row>
    <row r="73" spans="2:18" ht="23.25" customHeight="1">
      <c r="B73" s="226"/>
      <c r="C73" s="286"/>
      <c r="D73" s="301"/>
      <c r="E73" s="114">
        <v>4</v>
      </c>
      <c r="F73" s="117" t="s">
        <v>275</v>
      </c>
      <c r="G73" s="30" t="s">
        <v>276</v>
      </c>
      <c r="H73" s="135">
        <v>815131</v>
      </c>
      <c r="I73" s="26">
        <f t="shared" ref="I73" si="120">IFERROR(H73/H75,"-")</f>
        <v>1.3354637683994466E-3</v>
      </c>
      <c r="J73" s="123">
        <v>5</v>
      </c>
      <c r="K73" s="26">
        <f t="shared" ref="K73" si="121">IFERROR(J73/J75,"-")</f>
        <v>2.7839643652561247E-3</v>
      </c>
      <c r="L73" s="123">
        <f t="shared" si="4"/>
        <v>163026.20000000001</v>
      </c>
      <c r="M73" s="86">
        <f t="shared" si="117"/>
        <v>4.0147743696804239E-4</v>
      </c>
      <c r="P73" s="104">
        <v>70</v>
      </c>
      <c r="Q73" s="43" t="s">
        <v>49</v>
      </c>
      <c r="R73" s="105">
        <f>'市区町村別_在宅(医科)'!BO76</f>
        <v>1234</v>
      </c>
    </row>
    <row r="74" spans="2:18" ht="23.25" customHeight="1">
      <c r="B74" s="226"/>
      <c r="C74" s="286"/>
      <c r="D74" s="301"/>
      <c r="E74" s="115">
        <v>5</v>
      </c>
      <c r="F74" s="118" t="s">
        <v>242</v>
      </c>
      <c r="G74" s="31" t="s">
        <v>205</v>
      </c>
      <c r="H74" s="136">
        <v>18747461</v>
      </c>
      <c r="I74" s="41">
        <f t="shared" ref="I74" si="122">IFERROR(H74/H75,"-")</f>
        <v>3.071476230812183E-2</v>
      </c>
      <c r="J74" s="124">
        <v>158</v>
      </c>
      <c r="K74" s="41">
        <f t="shared" ref="K74" si="123">IFERROR(J74/J75,"-")</f>
        <v>8.7973273942093547E-2</v>
      </c>
      <c r="L74" s="124">
        <f t="shared" ref="L74:L137" si="124">IFERROR(H74/J74,"-")</f>
        <v>118654.8164556962</v>
      </c>
      <c r="M74" s="87">
        <f t="shared" si="117"/>
        <v>1.268668700819014E-2</v>
      </c>
      <c r="P74" s="104">
        <v>71</v>
      </c>
      <c r="Q74" s="43" t="s">
        <v>50</v>
      </c>
      <c r="R74" s="105">
        <f>'市区町村別_在宅(医科)'!BO77</f>
        <v>3744</v>
      </c>
    </row>
    <row r="75" spans="2:18" ht="23.25" customHeight="1">
      <c r="B75" s="227"/>
      <c r="C75" s="287"/>
      <c r="D75" s="302"/>
      <c r="E75" s="126" t="s">
        <v>107</v>
      </c>
      <c r="F75" s="129"/>
      <c r="G75" s="132"/>
      <c r="H75" s="137">
        <v>610372980</v>
      </c>
      <c r="I75" s="27" t="s">
        <v>302</v>
      </c>
      <c r="J75" s="164">
        <v>1796</v>
      </c>
      <c r="K75" s="27" t="s">
        <v>105</v>
      </c>
      <c r="L75" s="125">
        <f t="shared" si="124"/>
        <v>339851.32516703784</v>
      </c>
      <c r="M75" s="88">
        <f t="shared" si="117"/>
        <v>0.14421069535892084</v>
      </c>
      <c r="P75" s="104">
        <v>72</v>
      </c>
      <c r="Q75" s="43" t="s">
        <v>28</v>
      </c>
      <c r="R75" s="105">
        <f>'市区町村別_在宅(医科)'!BO78</f>
        <v>2331</v>
      </c>
    </row>
    <row r="76" spans="2:18" ht="23.25" customHeight="1">
      <c r="B76" s="251">
        <v>13</v>
      </c>
      <c r="C76" s="285" t="s">
        <v>90</v>
      </c>
      <c r="D76" s="289">
        <f>VLOOKUP(C76,'市区町村別_在宅(医科)'!$C$7:$BO$80,65,0)</f>
        <v>21368</v>
      </c>
      <c r="E76" s="113">
        <v>1</v>
      </c>
      <c r="F76" s="116" t="s">
        <v>250</v>
      </c>
      <c r="G76" s="119" t="s">
        <v>212</v>
      </c>
      <c r="H76" s="204">
        <v>4781511</v>
      </c>
      <c r="I76" s="25">
        <f t="shared" ref="I76" si="125">IFERROR(H76/H81,"-")</f>
        <v>5.6944565191760369E-3</v>
      </c>
      <c r="J76" s="122">
        <v>10</v>
      </c>
      <c r="K76" s="25">
        <f t="shared" ref="K76" si="126">IFERROR(J76/J81,"-")</f>
        <v>3.70919881305638E-3</v>
      </c>
      <c r="L76" s="122">
        <f t="shared" si="124"/>
        <v>478151.1</v>
      </c>
      <c r="M76" s="89">
        <f>IFERROR(J76/$R$16,0)</f>
        <v>4.6798951703481842E-4</v>
      </c>
      <c r="P76" s="104">
        <v>73</v>
      </c>
      <c r="Q76" s="43" t="s">
        <v>29</v>
      </c>
      <c r="R76" s="105">
        <f>'市区町村別_在宅(医科)'!BO79</f>
        <v>3173</v>
      </c>
    </row>
    <row r="77" spans="2:18" ht="23.25" customHeight="1">
      <c r="B77" s="226"/>
      <c r="C77" s="286"/>
      <c r="D77" s="301"/>
      <c r="E77" s="114">
        <v>2</v>
      </c>
      <c r="F77" s="117" t="s">
        <v>244</v>
      </c>
      <c r="G77" s="29" t="s">
        <v>207</v>
      </c>
      <c r="H77" s="135">
        <v>18838951</v>
      </c>
      <c r="I77" s="26">
        <f t="shared" ref="I77" si="127">IFERROR(H77/H81,"-")</f>
        <v>2.2435917712285491E-2</v>
      </c>
      <c r="J77" s="123">
        <v>116</v>
      </c>
      <c r="K77" s="26">
        <f t="shared" ref="K77" si="128">IFERROR(J77/J81,"-")</f>
        <v>4.3026706231454007E-2</v>
      </c>
      <c r="L77" s="123">
        <f t="shared" si="124"/>
        <v>162404.75</v>
      </c>
      <c r="M77" s="86">
        <f t="shared" ref="M77:M81" si="129">IFERROR(J77/$R$16,0)</f>
        <v>5.4286783976038935E-3</v>
      </c>
      <c r="P77" s="104">
        <v>74</v>
      </c>
      <c r="Q77" s="43" t="s">
        <v>30</v>
      </c>
      <c r="R77" s="105">
        <f>'市区町村別_在宅(医科)'!BO80</f>
        <v>1448</v>
      </c>
    </row>
    <row r="78" spans="2:18" ht="23.25" customHeight="1">
      <c r="B78" s="226"/>
      <c r="C78" s="286"/>
      <c r="D78" s="301"/>
      <c r="E78" s="114">
        <v>3</v>
      </c>
      <c r="F78" s="117" t="s">
        <v>239</v>
      </c>
      <c r="G78" s="30" t="s">
        <v>213</v>
      </c>
      <c r="H78" s="135">
        <v>43890495</v>
      </c>
      <c r="I78" s="26">
        <f t="shared" ref="I78" si="130">IFERROR(H78/H81,"-")</f>
        <v>5.2270613908995137E-2</v>
      </c>
      <c r="J78" s="123">
        <v>354</v>
      </c>
      <c r="K78" s="26">
        <f t="shared" ref="K78" si="131">IFERROR(J78/J81,"-")</f>
        <v>0.13130563798219586</v>
      </c>
      <c r="L78" s="123">
        <f t="shared" si="124"/>
        <v>123984.44915254238</v>
      </c>
      <c r="M78" s="86">
        <f t="shared" si="129"/>
        <v>1.6566828903032571E-2</v>
      </c>
      <c r="P78" s="94"/>
      <c r="Q78" s="43" t="s">
        <v>130</v>
      </c>
      <c r="R78" s="105">
        <v>1366377</v>
      </c>
    </row>
    <row r="79" spans="2:18" ht="23.25" customHeight="1">
      <c r="B79" s="226"/>
      <c r="C79" s="286"/>
      <c r="D79" s="301"/>
      <c r="E79" s="114">
        <v>4</v>
      </c>
      <c r="F79" s="117" t="s">
        <v>253</v>
      </c>
      <c r="G79" s="30" t="s">
        <v>214</v>
      </c>
      <c r="H79" s="135">
        <v>12041112</v>
      </c>
      <c r="I79" s="26">
        <f t="shared" ref="I79" si="132">IFERROR(H79/H81,"-")</f>
        <v>1.4340150786336957E-2</v>
      </c>
      <c r="J79" s="123">
        <v>109</v>
      </c>
      <c r="K79" s="26">
        <f t="shared" ref="K79" si="133">IFERROR(J79/J81,"-")</f>
        <v>4.0430267062314541E-2</v>
      </c>
      <c r="L79" s="123">
        <f t="shared" si="124"/>
        <v>110468.91743119266</v>
      </c>
      <c r="M79" s="86">
        <f t="shared" si="129"/>
        <v>5.1010857356795208E-3</v>
      </c>
      <c r="P79" s="42"/>
      <c r="Q79" s="42"/>
      <c r="R79" s="42"/>
    </row>
    <row r="80" spans="2:18" ht="23.25" customHeight="1">
      <c r="B80" s="226"/>
      <c r="C80" s="286"/>
      <c r="D80" s="301"/>
      <c r="E80" s="115">
        <v>5</v>
      </c>
      <c r="F80" s="118" t="s">
        <v>259</v>
      </c>
      <c r="G80" s="31" t="s">
        <v>216</v>
      </c>
      <c r="H80" s="136">
        <v>12160090</v>
      </c>
      <c r="I80" s="41">
        <f t="shared" ref="I80" si="134">IFERROR(H80/H81,"-")</f>
        <v>1.4481845545114783E-2</v>
      </c>
      <c r="J80" s="124">
        <v>122</v>
      </c>
      <c r="K80" s="41">
        <f t="shared" ref="K80" si="135">IFERROR(J80/J81,"-")</f>
        <v>4.5252225519287835E-2</v>
      </c>
      <c r="L80" s="124">
        <f t="shared" si="124"/>
        <v>99672.868852459011</v>
      </c>
      <c r="M80" s="87">
        <f t="shared" si="129"/>
        <v>5.7094721078247848E-3</v>
      </c>
      <c r="P80" s="42"/>
      <c r="Q80" s="42"/>
      <c r="R80" s="42"/>
    </row>
    <row r="81" spans="2:18" ht="23.25" customHeight="1">
      <c r="B81" s="227"/>
      <c r="C81" s="287"/>
      <c r="D81" s="302"/>
      <c r="E81" s="126" t="s">
        <v>107</v>
      </c>
      <c r="F81" s="129"/>
      <c r="G81" s="132"/>
      <c r="H81" s="137">
        <v>839678200</v>
      </c>
      <c r="I81" s="27" t="s">
        <v>302</v>
      </c>
      <c r="J81" s="164">
        <v>2696</v>
      </c>
      <c r="K81" s="27" t="s">
        <v>105</v>
      </c>
      <c r="L81" s="125">
        <f t="shared" si="124"/>
        <v>311453.33827893174</v>
      </c>
      <c r="M81" s="88">
        <f t="shared" si="129"/>
        <v>0.12616997379258704</v>
      </c>
      <c r="P81" s="42"/>
      <c r="Q81" s="42"/>
      <c r="R81" s="42"/>
    </row>
    <row r="82" spans="2:18" ht="23.25" customHeight="1">
      <c r="B82" s="251">
        <v>14</v>
      </c>
      <c r="C82" s="285" t="s">
        <v>91</v>
      </c>
      <c r="D82" s="289">
        <f>VLOOKUP(C82,'市区町村別_在宅(医科)'!$C$7:$BO$80,65,0)</f>
        <v>16265</v>
      </c>
      <c r="E82" s="113">
        <v>1</v>
      </c>
      <c r="F82" s="116" t="s">
        <v>277</v>
      </c>
      <c r="G82" s="119" t="s">
        <v>278</v>
      </c>
      <c r="H82" s="204">
        <v>2247419</v>
      </c>
      <c r="I82" s="25">
        <f t="shared" ref="I82" si="136">IFERROR(H82/H87,"-")</f>
        <v>3.0121295288915917E-3</v>
      </c>
      <c r="J82" s="122">
        <v>8</v>
      </c>
      <c r="K82" s="25">
        <f t="shared" ref="K82" si="137">IFERROR(J82/J87,"-")</f>
        <v>3.605227579990987E-3</v>
      </c>
      <c r="L82" s="122">
        <f t="shared" si="124"/>
        <v>280927.375</v>
      </c>
      <c r="M82" s="89">
        <f>IFERROR(J82/$R$17,0)</f>
        <v>4.9185367353212417E-4</v>
      </c>
      <c r="P82" s="42"/>
      <c r="Q82" s="42"/>
      <c r="R82" s="42"/>
    </row>
    <row r="83" spans="2:18" ht="23.25" customHeight="1">
      <c r="B83" s="226"/>
      <c r="C83" s="286"/>
      <c r="D83" s="301"/>
      <c r="E83" s="114">
        <v>2</v>
      </c>
      <c r="F83" s="117" t="s">
        <v>251</v>
      </c>
      <c r="G83" s="29" t="s">
        <v>252</v>
      </c>
      <c r="H83" s="135">
        <v>3781638</v>
      </c>
      <c r="I83" s="26">
        <f t="shared" ref="I83" si="138">IFERROR(H83/H87,"-")</f>
        <v>5.068384438940198E-3</v>
      </c>
      <c r="J83" s="123">
        <v>20</v>
      </c>
      <c r="K83" s="26">
        <f t="shared" ref="K83" si="139">IFERROR(J83/J87,"-")</f>
        <v>9.0130689499774673E-3</v>
      </c>
      <c r="L83" s="123">
        <f t="shared" si="124"/>
        <v>189081.9</v>
      </c>
      <c r="M83" s="86">
        <f t="shared" ref="M83:M87" si="140">IFERROR(J83/$R$17,0)</f>
        <v>1.2296341838303104E-3</v>
      </c>
      <c r="P83" s="42"/>
      <c r="Q83" s="42"/>
      <c r="R83" s="42"/>
    </row>
    <row r="84" spans="2:18" ht="23.25" customHeight="1">
      <c r="B84" s="226"/>
      <c r="C84" s="286"/>
      <c r="D84" s="301"/>
      <c r="E84" s="114">
        <v>3</v>
      </c>
      <c r="F84" s="117" t="s">
        <v>244</v>
      </c>
      <c r="G84" s="30" t="s">
        <v>207</v>
      </c>
      <c r="H84" s="135">
        <v>17523291</v>
      </c>
      <c r="I84" s="26">
        <f t="shared" ref="I84" si="141">IFERROR(H84/H87,"-")</f>
        <v>2.3485795156337235E-2</v>
      </c>
      <c r="J84" s="123">
        <v>124</v>
      </c>
      <c r="K84" s="26">
        <f t="shared" ref="K84" si="142">IFERROR(J84/J87,"-")</f>
        <v>5.5881027489860298E-2</v>
      </c>
      <c r="L84" s="123">
        <f t="shared" si="124"/>
        <v>141316.86290322582</v>
      </c>
      <c r="M84" s="86">
        <f t="shared" si="140"/>
        <v>7.6237319397479252E-3</v>
      </c>
      <c r="P84" s="42"/>
      <c r="Q84" s="42"/>
      <c r="R84" s="42"/>
    </row>
    <row r="85" spans="2:18" ht="23.25" customHeight="1">
      <c r="B85" s="226"/>
      <c r="C85" s="286"/>
      <c r="D85" s="301"/>
      <c r="E85" s="114">
        <v>4</v>
      </c>
      <c r="F85" s="117" t="s">
        <v>279</v>
      </c>
      <c r="G85" s="30" t="s">
        <v>280</v>
      </c>
      <c r="H85" s="135">
        <v>9478694</v>
      </c>
      <c r="I85" s="26">
        <f t="shared" ref="I85" si="143">IFERROR(H85/H87,"-")</f>
        <v>1.2703930194025928E-2</v>
      </c>
      <c r="J85" s="123">
        <v>82</v>
      </c>
      <c r="K85" s="26">
        <f t="shared" ref="K85" si="144">IFERROR(J85/J87,"-")</f>
        <v>3.6953582694907616E-2</v>
      </c>
      <c r="L85" s="123">
        <f t="shared" si="124"/>
        <v>115593.82926829268</v>
      </c>
      <c r="M85" s="86">
        <f t="shared" si="140"/>
        <v>5.0415001537042732E-3</v>
      </c>
      <c r="P85" s="42"/>
      <c r="Q85" s="42"/>
      <c r="R85" s="42"/>
    </row>
    <row r="86" spans="2:18" ht="23.25" customHeight="1">
      <c r="B86" s="226"/>
      <c r="C86" s="286"/>
      <c r="D86" s="301"/>
      <c r="E86" s="115">
        <v>5</v>
      </c>
      <c r="F86" s="118" t="s">
        <v>273</v>
      </c>
      <c r="G86" s="31" t="s">
        <v>274</v>
      </c>
      <c r="H86" s="136">
        <v>6840432</v>
      </c>
      <c r="I86" s="41">
        <f t="shared" ref="I86" si="145">IFERROR(H86/H87,"-")</f>
        <v>9.1679687755487384E-3</v>
      </c>
      <c r="J86" s="124">
        <v>63</v>
      </c>
      <c r="K86" s="41">
        <f t="shared" ref="K86" si="146">IFERROR(J86/J87,"-")</f>
        <v>2.8391167192429023E-2</v>
      </c>
      <c r="L86" s="124">
        <f t="shared" si="124"/>
        <v>108578.28571428571</v>
      </c>
      <c r="M86" s="87">
        <f t="shared" si="140"/>
        <v>3.873347679065478E-3</v>
      </c>
      <c r="P86" s="42"/>
      <c r="Q86" s="42"/>
      <c r="R86" s="42"/>
    </row>
    <row r="87" spans="2:18" ht="23.25" customHeight="1">
      <c r="B87" s="227"/>
      <c r="C87" s="287"/>
      <c r="D87" s="302"/>
      <c r="E87" s="126" t="s">
        <v>107</v>
      </c>
      <c r="F87" s="129"/>
      <c r="G87" s="132"/>
      <c r="H87" s="137">
        <v>746122960</v>
      </c>
      <c r="I87" s="27" t="s">
        <v>302</v>
      </c>
      <c r="J87" s="164">
        <v>2219</v>
      </c>
      <c r="K87" s="27" t="s">
        <v>105</v>
      </c>
      <c r="L87" s="125">
        <f t="shared" si="124"/>
        <v>336242.88418206398</v>
      </c>
      <c r="M87" s="88">
        <f t="shared" si="140"/>
        <v>0.13642791269597296</v>
      </c>
      <c r="P87" s="42"/>
      <c r="Q87" s="42"/>
      <c r="R87" s="42"/>
    </row>
    <row r="88" spans="2:18" ht="23.25" customHeight="1">
      <c r="B88" s="251">
        <v>15</v>
      </c>
      <c r="C88" s="285" t="s">
        <v>92</v>
      </c>
      <c r="D88" s="289">
        <f>VLOOKUP(C88,'市区町村別_在宅(医科)'!$C$7:$BO$80,65,0)</f>
        <v>26539</v>
      </c>
      <c r="E88" s="113">
        <v>1</v>
      </c>
      <c r="F88" s="116" t="s">
        <v>250</v>
      </c>
      <c r="G88" s="119" t="s">
        <v>212</v>
      </c>
      <c r="H88" s="204">
        <v>1193146</v>
      </c>
      <c r="I88" s="25">
        <f t="shared" ref="I88" si="147">IFERROR(H88/H93,"-")</f>
        <v>1.1811409425173012E-3</v>
      </c>
      <c r="J88" s="122">
        <v>3</v>
      </c>
      <c r="K88" s="25">
        <f t="shared" ref="K88" si="148">IFERROR(J88/J93,"-")</f>
        <v>9.0525045262522627E-4</v>
      </c>
      <c r="L88" s="122">
        <f t="shared" si="124"/>
        <v>397715.33333333331</v>
      </c>
      <c r="M88" s="89">
        <f>IFERROR(J88/$R$18,0)</f>
        <v>1.1304118467161535E-4</v>
      </c>
      <c r="P88" s="42"/>
      <c r="Q88" s="42"/>
      <c r="R88" s="42"/>
    </row>
    <row r="89" spans="2:18" ht="23.25" customHeight="1">
      <c r="B89" s="226"/>
      <c r="C89" s="286"/>
      <c r="D89" s="301"/>
      <c r="E89" s="114">
        <v>2</v>
      </c>
      <c r="F89" s="117" t="s">
        <v>244</v>
      </c>
      <c r="G89" s="29" t="s">
        <v>207</v>
      </c>
      <c r="H89" s="135">
        <v>30528441</v>
      </c>
      <c r="I89" s="26">
        <f t="shared" ref="I89" si="149">IFERROR(H89/H93,"-")</f>
        <v>3.0221273487338367E-2</v>
      </c>
      <c r="J89" s="123">
        <v>148</v>
      </c>
      <c r="K89" s="26">
        <f t="shared" ref="K89" si="150">IFERROR(J89/J93,"-")</f>
        <v>4.4659022329511168E-2</v>
      </c>
      <c r="L89" s="123">
        <f t="shared" si="124"/>
        <v>206273.25</v>
      </c>
      <c r="M89" s="86">
        <f t="shared" ref="M89:M93" si="151">IFERROR(J89/$R$18,0)</f>
        <v>5.5766984437996912E-3</v>
      </c>
      <c r="P89" s="42"/>
      <c r="Q89" s="42"/>
      <c r="R89" s="42"/>
    </row>
    <row r="90" spans="2:18" ht="23.25" customHeight="1">
      <c r="B90" s="226"/>
      <c r="C90" s="286"/>
      <c r="D90" s="301"/>
      <c r="E90" s="114">
        <v>3</v>
      </c>
      <c r="F90" s="117" t="s">
        <v>239</v>
      </c>
      <c r="G90" s="30" t="s">
        <v>213</v>
      </c>
      <c r="H90" s="135">
        <v>47338828</v>
      </c>
      <c r="I90" s="26">
        <f t="shared" ref="I90" si="152">IFERROR(H90/H93,"-")</f>
        <v>4.6862519692966668E-2</v>
      </c>
      <c r="J90" s="123">
        <v>361</v>
      </c>
      <c r="K90" s="26">
        <f t="shared" ref="K90" si="153">IFERROR(J90/J93,"-")</f>
        <v>0.10893180446590223</v>
      </c>
      <c r="L90" s="123">
        <f t="shared" si="124"/>
        <v>131132.48753462604</v>
      </c>
      <c r="M90" s="86">
        <f t="shared" si="151"/>
        <v>1.3602622555484381E-2</v>
      </c>
      <c r="P90" s="42"/>
      <c r="Q90" s="42"/>
      <c r="R90" s="42"/>
    </row>
    <row r="91" spans="2:18" ht="23.25" customHeight="1">
      <c r="B91" s="226"/>
      <c r="C91" s="286"/>
      <c r="D91" s="301"/>
      <c r="E91" s="114">
        <v>4</v>
      </c>
      <c r="F91" s="117" t="s">
        <v>242</v>
      </c>
      <c r="G91" s="30" t="s">
        <v>205</v>
      </c>
      <c r="H91" s="135">
        <v>32967327</v>
      </c>
      <c r="I91" s="26">
        <f t="shared" ref="I91" si="154">IFERROR(H91/H93,"-")</f>
        <v>3.2635620188188261E-2</v>
      </c>
      <c r="J91" s="123">
        <v>340</v>
      </c>
      <c r="K91" s="26">
        <f t="shared" ref="K91" si="155">IFERROR(J91/J93,"-")</f>
        <v>0.10259505129752565</v>
      </c>
      <c r="L91" s="123">
        <f t="shared" si="124"/>
        <v>96962.726470588241</v>
      </c>
      <c r="M91" s="86">
        <f t="shared" si="151"/>
        <v>1.2811334262783074E-2</v>
      </c>
      <c r="P91" s="42"/>
      <c r="Q91" s="42"/>
      <c r="R91" s="42"/>
    </row>
    <row r="92" spans="2:18" ht="23.25" customHeight="1">
      <c r="B92" s="226"/>
      <c r="C92" s="286"/>
      <c r="D92" s="301"/>
      <c r="E92" s="115">
        <v>5</v>
      </c>
      <c r="F92" s="118" t="s">
        <v>230</v>
      </c>
      <c r="G92" s="31" t="s">
        <v>196</v>
      </c>
      <c r="H92" s="136">
        <v>144927960</v>
      </c>
      <c r="I92" s="41">
        <f t="shared" ref="I92" si="156">IFERROR(H92/H93,"-")</f>
        <v>0.14346974072872032</v>
      </c>
      <c r="J92" s="124">
        <v>1514</v>
      </c>
      <c r="K92" s="41">
        <f t="shared" ref="K92" si="157">IFERROR(J92/J93,"-")</f>
        <v>0.45684972842486421</v>
      </c>
      <c r="L92" s="124">
        <f t="shared" si="124"/>
        <v>95725.204755614264</v>
      </c>
      <c r="M92" s="87">
        <f t="shared" si="151"/>
        <v>5.7048117864275216E-2</v>
      </c>
      <c r="P92" s="42"/>
      <c r="Q92" s="42"/>
      <c r="R92" s="42"/>
    </row>
    <row r="93" spans="2:18" ht="23.25" customHeight="1">
      <c r="B93" s="227"/>
      <c r="C93" s="287"/>
      <c r="D93" s="302"/>
      <c r="E93" s="126" t="s">
        <v>107</v>
      </c>
      <c r="F93" s="129"/>
      <c r="G93" s="132"/>
      <c r="H93" s="137">
        <v>1010163950</v>
      </c>
      <c r="I93" s="27" t="s">
        <v>302</v>
      </c>
      <c r="J93" s="164">
        <v>3314</v>
      </c>
      <c r="K93" s="27" t="s">
        <v>105</v>
      </c>
      <c r="L93" s="125">
        <f t="shared" si="124"/>
        <v>304817.12432106218</v>
      </c>
      <c r="M93" s="88">
        <f t="shared" si="151"/>
        <v>0.12487282866724443</v>
      </c>
      <c r="P93" s="42"/>
      <c r="Q93" s="42"/>
      <c r="R93" s="42"/>
    </row>
    <row r="94" spans="2:18" ht="23.25" customHeight="1">
      <c r="B94" s="251">
        <v>16</v>
      </c>
      <c r="C94" s="285" t="s">
        <v>55</v>
      </c>
      <c r="D94" s="289">
        <f>VLOOKUP(C94,'市区町村別_在宅(医科)'!$C$7:$BO$80,65,0)</f>
        <v>17584</v>
      </c>
      <c r="E94" s="113">
        <v>1</v>
      </c>
      <c r="F94" s="116" t="s">
        <v>250</v>
      </c>
      <c r="G94" s="119" t="s">
        <v>212</v>
      </c>
      <c r="H94" s="204">
        <v>1663761</v>
      </c>
      <c r="I94" s="25">
        <f t="shared" ref="I94" si="158">IFERROR(H94/H99,"-")</f>
        <v>2.2107891057072705E-3</v>
      </c>
      <c r="J94" s="122">
        <v>2</v>
      </c>
      <c r="K94" s="25">
        <f t="shared" ref="K94" si="159">IFERROR(J94/J99,"-")</f>
        <v>8.1037277147487841E-4</v>
      </c>
      <c r="L94" s="122">
        <f t="shared" si="124"/>
        <v>831880.5</v>
      </c>
      <c r="M94" s="89">
        <f>IFERROR(J94/$R$19,0)</f>
        <v>1.1373976342129209E-4</v>
      </c>
      <c r="P94" s="42"/>
      <c r="Q94" s="42"/>
      <c r="R94" s="42"/>
    </row>
    <row r="95" spans="2:18" ht="23.25" customHeight="1">
      <c r="B95" s="226"/>
      <c r="C95" s="286"/>
      <c r="D95" s="301"/>
      <c r="E95" s="114">
        <v>2</v>
      </c>
      <c r="F95" s="117" t="s">
        <v>251</v>
      </c>
      <c r="G95" s="29" t="s">
        <v>252</v>
      </c>
      <c r="H95" s="135">
        <v>1798551</v>
      </c>
      <c r="I95" s="26">
        <f t="shared" ref="I95" si="160">IFERROR(H95/H99,"-")</f>
        <v>2.3898967200570976E-3</v>
      </c>
      <c r="J95" s="123">
        <v>11</v>
      </c>
      <c r="K95" s="26">
        <f t="shared" ref="K95" si="161">IFERROR(J95/J99,"-")</f>
        <v>4.4570502431118316E-3</v>
      </c>
      <c r="L95" s="123">
        <f t="shared" si="124"/>
        <v>163504.63636363635</v>
      </c>
      <c r="M95" s="86">
        <f t="shared" ref="M95:M99" si="162">IFERROR(J95/$R$19,0)</f>
        <v>6.2556869881710646E-4</v>
      </c>
      <c r="P95" s="42"/>
      <c r="Q95" s="42"/>
      <c r="R95" s="42"/>
    </row>
    <row r="96" spans="2:18" ht="23.25" customHeight="1">
      <c r="B96" s="226"/>
      <c r="C96" s="286"/>
      <c r="D96" s="301"/>
      <c r="E96" s="114">
        <v>3</v>
      </c>
      <c r="F96" s="117" t="s">
        <v>239</v>
      </c>
      <c r="G96" s="30" t="s">
        <v>213</v>
      </c>
      <c r="H96" s="135">
        <v>47946446</v>
      </c>
      <c r="I96" s="26">
        <f t="shared" ref="I96" si="163">IFERROR(H96/H99,"-")</f>
        <v>6.3710761626328494E-2</v>
      </c>
      <c r="J96" s="123">
        <v>302</v>
      </c>
      <c r="K96" s="26">
        <f t="shared" ref="K96" si="164">IFERROR(J96/J99,"-")</f>
        <v>0.12236628849270664</v>
      </c>
      <c r="L96" s="123">
        <f t="shared" si="124"/>
        <v>158763.06622516556</v>
      </c>
      <c r="M96" s="86">
        <f t="shared" si="162"/>
        <v>1.7174704276615105E-2</v>
      </c>
      <c r="P96" s="42"/>
      <c r="Q96" s="42"/>
      <c r="R96" s="42"/>
    </row>
    <row r="97" spans="2:18" ht="23.25" customHeight="1">
      <c r="B97" s="226"/>
      <c r="C97" s="286"/>
      <c r="D97" s="301"/>
      <c r="E97" s="114">
        <v>4</v>
      </c>
      <c r="F97" s="117" t="s">
        <v>244</v>
      </c>
      <c r="G97" s="30" t="s">
        <v>207</v>
      </c>
      <c r="H97" s="135">
        <v>12568288</v>
      </c>
      <c r="I97" s="26">
        <f t="shared" ref="I97" si="165">IFERROR(H97/H99,"-")</f>
        <v>1.6700616367249514E-2</v>
      </c>
      <c r="J97" s="123">
        <v>101</v>
      </c>
      <c r="K97" s="26">
        <f t="shared" ref="K97" si="166">IFERROR(J97/J99,"-")</f>
        <v>4.092382495948136E-2</v>
      </c>
      <c r="L97" s="123">
        <f t="shared" si="124"/>
        <v>124438.49504950496</v>
      </c>
      <c r="M97" s="86">
        <f t="shared" si="162"/>
        <v>5.7438580527752504E-3</v>
      </c>
      <c r="P97" s="42"/>
      <c r="Q97" s="42"/>
      <c r="R97" s="42"/>
    </row>
    <row r="98" spans="2:18" ht="23.25" customHeight="1">
      <c r="B98" s="226"/>
      <c r="C98" s="286"/>
      <c r="D98" s="301"/>
      <c r="E98" s="115">
        <v>5</v>
      </c>
      <c r="F98" s="118" t="s">
        <v>230</v>
      </c>
      <c r="G98" s="31" t="s">
        <v>196</v>
      </c>
      <c r="H98" s="136">
        <v>131612392</v>
      </c>
      <c r="I98" s="41">
        <f t="shared" ref="I98" si="167">IFERROR(H98/H99,"-")</f>
        <v>0.17488524037387262</v>
      </c>
      <c r="J98" s="124">
        <v>1228</v>
      </c>
      <c r="K98" s="41">
        <f t="shared" ref="K98" si="168">IFERROR(J98/J99,"-")</f>
        <v>0.49756888168557534</v>
      </c>
      <c r="L98" s="124">
        <f t="shared" si="124"/>
        <v>107176.21498371336</v>
      </c>
      <c r="M98" s="87">
        <f t="shared" si="162"/>
        <v>6.9836214740673336E-2</v>
      </c>
      <c r="P98" s="42"/>
      <c r="Q98" s="42"/>
      <c r="R98" s="42"/>
    </row>
    <row r="99" spans="2:18" ht="23.25" customHeight="1">
      <c r="B99" s="227"/>
      <c r="C99" s="287"/>
      <c r="D99" s="302"/>
      <c r="E99" s="126" t="s">
        <v>107</v>
      </c>
      <c r="F99" s="129"/>
      <c r="G99" s="132"/>
      <c r="H99" s="137">
        <v>752564320</v>
      </c>
      <c r="I99" s="27" t="s">
        <v>302</v>
      </c>
      <c r="J99" s="164">
        <v>2468</v>
      </c>
      <c r="K99" s="27" t="s">
        <v>105</v>
      </c>
      <c r="L99" s="125">
        <f t="shared" si="124"/>
        <v>304928.81685575366</v>
      </c>
      <c r="M99" s="88">
        <f t="shared" si="162"/>
        <v>0.14035486806187444</v>
      </c>
      <c r="P99" s="42"/>
      <c r="Q99" s="42"/>
      <c r="R99" s="42"/>
    </row>
    <row r="100" spans="2:18" ht="23.25" customHeight="1">
      <c r="B100" s="251">
        <v>17</v>
      </c>
      <c r="C100" s="285" t="s">
        <v>93</v>
      </c>
      <c r="D100" s="289">
        <f>VLOOKUP(C100,'市区町村別_在宅(医科)'!$C$7:$BO$80,65,0)</f>
        <v>24918</v>
      </c>
      <c r="E100" s="113">
        <v>1</v>
      </c>
      <c r="F100" s="116" t="s">
        <v>250</v>
      </c>
      <c r="G100" s="119" t="s">
        <v>212</v>
      </c>
      <c r="H100" s="204">
        <v>1258797</v>
      </c>
      <c r="I100" s="25">
        <f t="shared" ref="I100" si="169">IFERROR(H100/H105,"-")</f>
        <v>1.1881243909172639E-3</v>
      </c>
      <c r="J100" s="122">
        <v>5</v>
      </c>
      <c r="K100" s="25">
        <f t="shared" ref="K100" si="170">IFERROR(J100/J105,"-")</f>
        <v>1.5290519877675841E-3</v>
      </c>
      <c r="L100" s="122">
        <f t="shared" si="124"/>
        <v>251759.4</v>
      </c>
      <c r="M100" s="89">
        <f>IFERROR(J100/$R$20,0)</f>
        <v>2.0065815876073521E-4</v>
      </c>
      <c r="P100" s="42"/>
      <c r="Q100" s="42"/>
      <c r="R100" s="42"/>
    </row>
    <row r="101" spans="2:18" ht="23.25" customHeight="1">
      <c r="B101" s="226"/>
      <c r="C101" s="286"/>
      <c r="D101" s="301"/>
      <c r="E101" s="114">
        <v>2</v>
      </c>
      <c r="F101" s="117" t="s">
        <v>239</v>
      </c>
      <c r="G101" s="29" t="s">
        <v>213</v>
      </c>
      <c r="H101" s="135">
        <v>45827682</v>
      </c>
      <c r="I101" s="26">
        <f t="shared" ref="I101" si="171">IFERROR(H101/H105,"-")</f>
        <v>4.3254779573990133E-2</v>
      </c>
      <c r="J101" s="123">
        <v>456</v>
      </c>
      <c r="K101" s="26">
        <f t="shared" ref="K101" si="172">IFERROR(J101/J105,"-")</f>
        <v>0.13944954128440368</v>
      </c>
      <c r="L101" s="123">
        <f t="shared" si="124"/>
        <v>100499.30263157895</v>
      </c>
      <c r="M101" s="86">
        <f t="shared" ref="M101:M105" si="173">IFERROR(J101/$R$20,0)</f>
        <v>1.8300024078979051E-2</v>
      </c>
      <c r="P101" s="42"/>
      <c r="Q101" s="42"/>
      <c r="R101" s="42"/>
    </row>
    <row r="102" spans="2:18" ht="23.25" customHeight="1">
      <c r="B102" s="226"/>
      <c r="C102" s="286"/>
      <c r="D102" s="301"/>
      <c r="E102" s="114">
        <v>3</v>
      </c>
      <c r="F102" s="117" t="s">
        <v>257</v>
      </c>
      <c r="G102" s="30" t="s">
        <v>258</v>
      </c>
      <c r="H102" s="135">
        <v>29548859</v>
      </c>
      <c r="I102" s="26">
        <f t="shared" ref="I102" si="174">IFERROR(H102/H105,"-")</f>
        <v>2.7889898134230626E-2</v>
      </c>
      <c r="J102" s="123">
        <v>301</v>
      </c>
      <c r="K102" s="26">
        <f t="shared" ref="K102" si="175">IFERROR(J102/J105,"-")</f>
        <v>9.2048929663608559E-2</v>
      </c>
      <c r="L102" s="123">
        <f t="shared" si="124"/>
        <v>98168.966777408641</v>
      </c>
      <c r="M102" s="86">
        <f t="shared" si="173"/>
        <v>1.207962115739626E-2</v>
      </c>
      <c r="P102" s="42"/>
      <c r="Q102" s="42"/>
      <c r="R102" s="42"/>
    </row>
    <row r="103" spans="2:18" ht="23.25" customHeight="1">
      <c r="B103" s="226"/>
      <c r="C103" s="286"/>
      <c r="D103" s="301"/>
      <c r="E103" s="114">
        <v>4</v>
      </c>
      <c r="F103" s="117" t="s">
        <v>230</v>
      </c>
      <c r="G103" s="30" t="s">
        <v>196</v>
      </c>
      <c r="H103" s="135">
        <v>163936208</v>
      </c>
      <c r="I103" s="26">
        <f t="shared" ref="I103" si="176">IFERROR(H103/H105,"-")</f>
        <v>0.15473234149691004</v>
      </c>
      <c r="J103" s="123">
        <v>1793</v>
      </c>
      <c r="K103" s="26">
        <f t="shared" ref="K103" si="177">IFERROR(J103/J105,"-")</f>
        <v>0.54831804281345564</v>
      </c>
      <c r="L103" s="123">
        <f t="shared" si="124"/>
        <v>91431.237032905745</v>
      </c>
      <c r="M103" s="86">
        <f t="shared" si="173"/>
        <v>7.195601573159964E-2</v>
      </c>
      <c r="P103" s="42"/>
      <c r="Q103" s="42"/>
      <c r="R103" s="42"/>
    </row>
    <row r="104" spans="2:18" ht="23.25" customHeight="1">
      <c r="B104" s="226"/>
      <c r="C104" s="286"/>
      <c r="D104" s="301"/>
      <c r="E104" s="115">
        <v>5</v>
      </c>
      <c r="F104" s="118" t="s">
        <v>242</v>
      </c>
      <c r="G104" s="31" t="s">
        <v>205</v>
      </c>
      <c r="H104" s="136">
        <v>38765975</v>
      </c>
      <c r="I104" s="41">
        <f t="shared" ref="I104" si="178">IFERROR(H104/H105,"-")</f>
        <v>3.6589537816811513E-2</v>
      </c>
      <c r="J104" s="124">
        <v>445</v>
      </c>
      <c r="K104" s="41">
        <f t="shared" ref="K104" si="179">IFERROR(J104/J105,"-")</f>
        <v>0.13608562691131498</v>
      </c>
      <c r="L104" s="124">
        <f t="shared" si="124"/>
        <v>87114.550561797747</v>
      </c>
      <c r="M104" s="87">
        <f t="shared" si="173"/>
        <v>1.7858576129705435E-2</v>
      </c>
      <c r="P104" s="42"/>
      <c r="Q104" s="42"/>
      <c r="R104" s="42"/>
    </row>
    <row r="105" spans="2:18" ht="23.25" customHeight="1">
      <c r="B105" s="227"/>
      <c r="C105" s="287"/>
      <c r="D105" s="302"/>
      <c r="E105" s="126" t="s">
        <v>107</v>
      </c>
      <c r="F105" s="129"/>
      <c r="G105" s="132"/>
      <c r="H105" s="137">
        <v>1059482500</v>
      </c>
      <c r="I105" s="27" t="s">
        <v>302</v>
      </c>
      <c r="J105" s="164">
        <v>3270</v>
      </c>
      <c r="K105" s="27" t="s">
        <v>105</v>
      </c>
      <c r="L105" s="125">
        <f t="shared" si="124"/>
        <v>324000.7645259939</v>
      </c>
      <c r="M105" s="88">
        <f t="shared" si="173"/>
        <v>0.13123043582952082</v>
      </c>
      <c r="P105" s="42"/>
      <c r="Q105" s="42"/>
      <c r="R105" s="42"/>
    </row>
    <row r="106" spans="2:18" ht="23.25" customHeight="1">
      <c r="B106" s="251">
        <v>18</v>
      </c>
      <c r="C106" s="285" t="s">
        <v>56</v>
      </c>
      <c r="D106" s="289">
        <f>VLOOKUP(C106,'市区町村別_在宅(医科)'!$C$7:$BO$80,65,0)</f>
        <v>22386</v>
      </c>
      <c r="E106" s="113">
        <v>1</v>
      </c>
      <c r="F106" s="116" t="s">
        <v>250</v>
      </c>
      <c r="G106" s="119" t="s">
        <v>212</v>
      </c>
      <c r="H106" s="204">
        <v>8320167</v>
      </c>
      <c r="I106" s="25">
        <f t="shared" ref="I106" si="180">IFERROR(H106/H111,"-")</f>
        <v>7.6061302643603782E-3</v>
      </c>
      <c r="J106" s="122">
        <v>11</v>
      </c>
      <c r="K106" s="25">
        <f t="shared" ref="K106" si="181">IFERROR(J106/J111,"-")</f>
        <v>3.5324341682723185E-3</v>
      </c>
      <c r="L106" s="122">
        <f t="shared" si="124"/>
        <v>756378.81818181823</v>
      </c>
      <c r="M106" s="89">
        <f>IFERROR(J106/$R$21,0)</f>
        <v>4.9137854015902796E-4</v>
      </c>
      <c r="P106" s="42"/>
      <c r="Q106" s="42"/>
      <c r="R106" s="42"/>
    </row>
    <row r="107" spans="2:18" ht="23.25" customHeight="1">
      <c r="B107" s="226"/>
      <c r="C107" s="286"/>
      <c r="D107" s="301"/>
      <c r="E107" s="114">
        <v>2</v>
      </c>
      <c r="F107" s="117" t="s">
        <v>251</v>
      </c>
      <c r="G107" s="29" t="s">
        <v>252</v>
      </c>
      <c r="H107" s="135">
        <v>2759147</v>
      </c>
      <c r="I107" s="26">
        <f t="shared" ref="I107" si="182">IFERROR(H107/H111,"-")</f>
        <v>2.5223570032331254E-3</v>
      </c>
      <c r="J107" s="123">
        <v>18</v>
      </c>
      <c r="K107" s="26">
        <f t="shared" ref="K107" si="183">IFERROR(J107/J111,"-")</f>
        <v>5.7803468208092483E-3</v>
      </c>
      <c r="L107" s="123">
        <f t="shared" si="124"/>
        <v>153285.94444444444</v>
      </c>
      <c r="M107" s="86">
        <f t="shared" ref="M107:M111" si="184">IFERROR(J107/$R$21,0)</f>
        <v>8.0407397480568212E-4</v>
      </c>
      <c r="P107" s="42"/>
      <c r="Q107" s="42"/>
      <c r="R107" s="42"/>
    </row>
    <row r="108" spans="2:18" ht="23.25" customHeight="1">
      <c r="B108" s="226"/>
      <c r="C108" s="286"/>
      <c r="D108" s="301"/>
      <c r="E108" s="114">
        <v>3</v>
      </c>
      <c r="F108" s="117" t="s">
        <v>244</v>
      </c>
      <c r="G108" s="30" t="s">
        <v>207</v>
      </c>
      <c r="H108" s="135">
        <v>15799692</v>
      </c>
      <c r="I108" s="26">
        <f t="shared" ref="I108" si="185">IFERROR(H108/H111,"-")</f>
        <v>1.4443762425534554E-2</v>
      </c>
      <c r="J108" s="123">
        <v>114</v>
      </c>
      <c r="K108" s="26">
        <f t="shared" ref="K108" si="186">IFERROR(J108/J111,"-")</f>
        <v>3.6608863198458574E-2</v>
      </c>
      <c r="L108" s="123">
        <f t="shared" si="124"/>
        <v>138593.78947368421</v>
      </c>
      <c r="M108" s="86">
        <f t="shared" si="184"/>
        <v>5.0924685071026534E-3</v>
      </c>
      <c r="P108" s="42"/>
      <c r="Q108" s="42"/>
      <c r="R108" s="42"/>
    </row>
    <row r="109" spans="2:18" ht="23.25" customHeight="1">
      <c r="B109" s="226"/>
      <c r="C109" s="286"/>
      <c r="D109" s="301"/>
      <c r="E109" s="114">
        <v>4</v>
      </c>
      <c r="F109" s="117" t="s">
        <v>239</v>
      </c>
      <c r="G109" s="30" t="s">
        <v>213</v>
      </c>
      <c r="H109" s="135">
        <v>52953997</v>
      </c>
      <c r="I109" s="26">
        <f t="shared" ref="I109" si="187">IFERROR(H109/H111,"-")</f>
        <v>4.8409484953913624E-2</v>
      </c>
      <c r="J109" s="123">
        <v>408</v>
      </c>
      <c r="K109" s="26">
        <f t="shared" ref="K109" si="188">IFERROR(J109/J111,"-")</f>
        <v>0.13102119460500963</v>
      </c>
      <c r="L109" s="123">
        <f t="shared" si="124"/>
        <v>129789.20833333333</v>
      </c>
      <c r="M109" s="86">
        <f t="shared" si="184"/>
        <v>1.8225676762262128E-2</v>
      </c>
      <c r="P109" s="42"/>
      <c r="Q109" s="42"/>
      <c r="R109" s="42"/>
    </row>
    <row r="110" spans="2:18" ht="23.25" customHeight="1">
      <c r="B110" s="226"/>
      <c r="C110" s="286"/>
      <c r="D110" s="301"/>
      <c r="E110" s="115">
        <v>5</v>
      </c>
      <c r="F110" s="118" t="s">
        <v>253</v>
      </c>
      <c r="G110" s="31" t="s">
        <v>214</v>
      </c>
      <c r="H110" s="136">
        <v>14755643</v>
      </c>
      <c r="I110" s="41">
        <f t="shared" ref="I110" si="189">IFERROR(H110/H111,"-")</f>
        <v>1.3489313711178797E-2</v>
      </c>
      <c r="J110" s="124">
        <v>114</v>
      </c>
      <c r="K110" s="41">
        <f t="shared" ref="K110" si="190">IFERROR(J110/J111,"-")</f>
        <v>3.6608863198458574E-2</v>
      </c>
      <c r="L110" s="124">
        <f t="shared" si="124"/>
        <v>129435.4649122807</v>
      </c>
      <c r="M110" s="87">
        <f t="shared" si="184"/>
        <v>5.0924685071026534E-3</v>
      </c>
      <c r="P110" s="42"/>
      <c r="Q110" s="42"/>
      <c r="R110" s="42"/>
    </row>
    <row r="111" spans="2:18" ht="23.25" customHeight="1">
      <c r="B111" s="227"/>
      <c r="C111" s="287"/>
      <c r="D111" s="302"/>
      <c r="E111" s="126" t="s">
        <v>107</v>
      </c>
      <c r="F111" s="129"/>
      <c r="G111" s="132"/>
      <c r="H111" s="137">
        <v>1093876480</v>
      </c>
      <c r="I111" s="27" t="s">
        <v>302</v>
      </c>
      <c r="J111" s="164">
        <v>3114</v>
      </c>
      <c r="K111" s="27" t="s">
        <v>105</v>
      </c>
      <c r="L111" s="125">
        <f t="shared" si="124"/>
        <v>351276.96852922288</v>
      </c>
      <c r="M111" s="88">
        <f t="shared" si="184"/>
        <v>0.139104797641383</v>
      </c>
      <c r="P111" s="42"/>
      <c r="Q111" s="42"/>
      <c r="R111" s="42"/>
    </row>
    <row r="112" spans="2:18" ht="23.25" customHeight="1">
      <c r="B112" s="251">
        <v>19</v>
      </c>
      <c r="C112" s="285" t="s">
        <v>94</v>
      </c>
      <c r="D112" s="289">
        <f>VLOOKUP(C112,'市区町村別_在宅(医科)'!$C$7:$BO$80,65,0)</f>
        <v>15563</v>
      </c>
      <c r="E112" s="113">
        <v>1</v>
      </c>
      <c r="F112" s="116" t="s">
        <v>251</v>
      </c>
      <c r="G112" s="119" t="s">
        <v>252</v>
      </c>
      <c r="H112" s="204">
        <v>2724282</v>
      </c>
      <c r="I112" s="25">
        <f t="shared" ref="I112" si="191">IFERROR(H112/H117,"-")</f>
        <v>5.2234620375682201E-3</v>
      </c>
      <c r="J112" s="122">
        <v>11</v>
      </c>
      <c r="K112" s="25">
        <f t="shared" ref="K112" si="192">IFERROR(J112/J117,"-")</f>
        <v>5.876068376068376E-3</v>
      </c>
      <c r="L112" s="122">
        <f t="shared" si="124"/>
        <v>247662</v>
      </c>
      <c r="M112" s="89">
        <f>IFERROR(J112/$R$22,0)</f>
        <v>7.0680460065540064E-4</v>
      </c>
      <c r="P112" s="42"/>
      <c r="Q112" s="42"/>
      <c r="R112" s="42"/>
    </row>
    <row r="113" spans="2:18" ht="23.25" customHeight="1">
      <c r="B113" s="226"/>
      <c r="C113" s="286"/>
      <c r="D113" s="301"/>
      <c r="E113" s="114">
        <v>2</v>
      </c>
      <c r="F113" s="117" t="s">
        <v>272</v>
      </c>
      <c r="G113" s="29" t="s">
        <v>215</v>
      </c>
      <c r="H113" s="135">
        <v>1508607</v>
      </c>
      <c r="I113" s="26">
        <f t="shared" ref="I113" si="193">IFERROR(H113/H117,"-")</f>
        <v>2.8925608267094524E-3</v>
      </c>
      <c r="J113" s="123">
        <v>10</v>
      </c>
      <c r="K113" s="26">
        <f t="shared" ref="K113" si="194">IFERROR(J113/J117,"-")</f>
        <v>5.341880341880342E-3</v>
      </c>
      <c r="L113" s="123">
        <f t="shared" si="124"/>
        <v>150860.70000000001</v>
      </c>
      <c r="M113" s="86">
        <f t="shared" ref="M113:M117" si="195">IFERROR(J113/$R$22,0)</f>
        <v>6.4254963695945509E-4</v>
      </c>
      <c r="P113" s="42"/>
      <c r="Q113" s="42"/>
      <c r="R113" s="42"/>
    </row>
    <row r="114" spans="2:18" ht="23.25" customHeight="1">
      <c r="B114" s="226"/>
      <c r="C114" s="286"/>
      <c r="D114" s="301"/>
      <c r="E114" s="114">
        <v>3</v>
      </c>
      <c r="F114" s="117" t="s">
        <v>244</v>
      </c>
      <c r="G114" s="30" t="s">
        <v>207</v>
      </c>
      <c r="H114" s="135">
        <v>10542198</v>
      </c>
      <c r="I114" s="26">
        <f t="shared" ref="I114" si="196">IFERROR(H114/H117,"-")</f>
        <v>2.0213315304923506E-2</v>
      </c>
      <c r="J114" s="123">
        <v>71</v>
      </c>
      <c r="K114" s="26">
        <f t="shared" ref="K114" si="197">IFERROR(J114/J117,"-")</f>
        <v>3.7927350427350424E-2</v>
      </c>
      <c r="L114" s="123">
        <f t="shared" si="124"/>
        <v>148481.661971831</v>
      </c>
      <c r="M114" s="86">
        <f t="shared" si="195"/>
        <v>4.5621024224121315E-3</v>
      </c>
      <c r="P114" s="42"/>
      <c r="Q114" s="42"/>
      <c r="R114" s="42"/>
    </row>
    <row r="115" spans="2:18" ht="23.25" customHeight="1">
      <c r="B115" s="226"/>
      <c r="C115" s="286"/>
      <c r="D115" s="301"/>
      <c r="E115" s="114">
        <v>4</v>
      </c>
      <c r="F115" s="117" t="s">
        <v>277</v>
      </c>
      <c r="G115" s="30" t="s">
        <v>278</v>
      </c>
      <c r="H115" s="135">
        <v>1904312</v>
      </c>
      <c r="I115" s="26">
        <f t="shared" ref="I115" si="198">IFERROR(H115/H117,"-")</f>
        <v>3.6512745155184421E-3</v>
      </c>
      <c r="J115" s="123">
        <v>17</v>
      </c>
      <c r="K115" s="26">
        <f t="shared" ref="K115" si="199">IFERROR(J115/J117,"-")</f>
        <v>9.0811965811965819E-3</v>
      </c>
      <c r="L115" s="123">
        <f t="shared" si="124"/>
        <v>112018.35294117648</v>
      </c>
      <c r="M115" s="86">
        <f t="shared" si="195"/>
        <v>1.0923343828310736E-3</v>
      </c>
      <c r="P115" s="42"/>
      <c r="Q115" s="42"/>
      <c r="R115" s="42"/>
    </row>
    <row r="116" spans="2:18" ht="23.25" customHeight="1">
      <c r="B116" s="226"/>
      <c r="C116" s="286"/>
      <c r="D116" s="301"/>
      <c r="E116" s="115">
        <v>5</v>
      </c>
      <c r="F116" s="118" t="s">
        <v>242</v>
      </c>
      <c r="G116" s="31" t="s">
        <v>205</v>
      </c>
      <c r="H116" s="136">
        <v>21897079</v>
      </c>
      <c r="I116" s="41">
        <f t="shared" ref="I116" si="200">IFERROR(H116/H117,"-")</f>
        <v>4.198484624210426E-2</v>
      </c>
      <c r="J116" s="124">
        <v>221</v>
      </c>
      <c r="K116" s="41">
        <f t="shared" ref="K116" si="201">IFERROR(J116/J117,"-")</f>
        <v>0.11805555555555555</v>
      </c>
      <c r="L116" s="124">
        <f t="shared" si="124"/>
        <v>99081.805429864253</v>
      </c>
      <c r="M116" s="87">
        <f t="shared" si="195"/>
        <v>1.4200346976803958E-2</v>
      </c>
      <c r="P116" s="42"/>
      <c r="Q116" s="42"/>
      <c r="R116" s="42"/>
    </row>
    <row r="117" spans="2:18" ht="23.25" customHeight="1">
      <c r="B117" s="227"/>
      <c r="C117" s="287"/>
      <c r="D117" s="302"/>
      <c r="E117" s="126" t="s">
        <v>107</v>
      </c>
      <c r="F117" s="129"/>
      <c r="G117" s="132"/>
      <c r="H117" s="137">
        <v>521547200</v>
      </c>
      <c r="I117" s="27" t="s">
        <v>302</v>
      </c>
      <c r="J117" s="164">
        <v>1872</v>
      </c>
      <c r="K117" s="27" t="s">
        <v>105</v>
      </c>
      <c r="L117" s="125">
        <f t="shared" si="124"/>
        <v>278604.2735042735</v>
      </c>
      <c r="M117" s="88">
        <f t="shared" si="195"/>
        <v>0.12028529203881</v>
      </c>
      <c r="P117" s="42"/>
      <c r="Q117" s="42"/>
      <c r="R117" s="42"/>
    </row>
    <row r="118" spans="2:18" ht="23.25" customHeight="1">
      <c r="B118" s="251">
        <v>20</v>
      </c>
      <c r="C118" s="285" t="s">
        <v>95</v>
      </c>
      <c r="D118" s="289">
        <f>VLOOKUP(C118,'市区町村別_在宅(医科)'!$C$7:$BO$80,65,0)</f>
        <v>23794</v>
      </c>
      <c r="E118" s="113">
        <v>1</v>
      </c>
      <c r="F118" s="116" t="s">
        <v>250</v>
      </c>
      <c r="G118" s="119" t="s">
        <v>212</v>
      </c>
      <c r="H118" s="204">
        <v>650530</v>
      </c>
      <c r="I118" s="25">
        <f t="shared" ref="I118" si="202">IFERROR(H118/H123,"-")</f>
        <v>7.4015484713418206E-4</v>
      </c>
      <c r="J118" s="122">
        <v>3</v>
      </c>
      <c r="K118" s="25">
        <f t="shared" ref="K118" si="203">IFERROR(J118/J123,"-")</f>
        <v>1.0384215991692627E-3</v>
      </c>
      <c r="L118" s="122">
        <f t="shared" si="124"/>
        <v>216843.33333333334</v>
      </c>
      <c r="M118" s="89">
        <f>IFERROR(J118/$R$23,0)</f>
        <v>1.2608220559804994E-4</v>
      </c>
      <c r="P118" s="42"/>
      <c r="Q118" s="42"/>
      <c r="R118" s="42"/>
    </row>
    <row r="119" spans="2:18" ht="23.25" customHeight="1">
      <c r="B119" s="226"/>
      <c r="C119" s="286"/>
      <c r="D119" s="301"/>
      <c r="E119" s="114">
        <v>2</v>
      </c>
      <c r="F119" s="117" t="s">
        <v>244</v>
      </c>
      <c r="G119" s="29" t="s">
        <v>207</v>
      </c>
      <c r="H119" s="135">
        <v>22279706</v>
      </c>
      <c r="I119" s="26">
        <f t="shared" ref="I119" si="204">IFERROR(H119/H123,"-")</f>
        <v>2.5349226613107033E-2</v>
      </c>
      <c r="J119" s="123">
        <v>115</v>
      </c>
      <c r="K119" s="26">
        <f t="shared" ref="K119" si="205">IFERROR(J119/J123,"-")</f>
        <v>3.9806161301488403E-2</v>
      </c>
      <c r="L119" s="123">
        <f t="shared" si="124"/>
        <v>193736.57391304348</v>
      </c>
      <c r="M119" s="86">
        <f t="shared" ref="M119:M123" si="206">IFERROR(J119/$R$23,0)</f>
        <v>4.8331512145919136E-3</v>
      </c>
      <c r="P119" s="42"/>
      <c r="Q119" s="42"/>
      <c r="R119" s="42"/>
    </row>
    <row r="120" spans="2:18" ht="23.25" customHeight="1">
      <c r="B120" s="226"/>
      <c r="C120" s="286"/>
      <c r="D120" s="301"/>
      <c r="E120" s="114">
        <v>3</v>
      </c>
      <c r="F120" s="117" t="s">
        <v>239</v>
      </c>
      <c r="G120" s="30" t="s">
        <v>213</v>
      </c>
      <c r="H120" s="135">
        <v>37050818</v>
      </c>
      <c r="I120" s="26">
        <f t="shared" ref="I120" si="207">IFERROR(H120/H123,"-")</f>
        <v>4.2155384890760456E-2</v>
      </c>
      <c r="J120" s="123">
        <v>331</v>
      </c>
      <c r="K120" s="26">
        <f t="shared" ref="K120" si="208">IFERROR(J120/J123,"-")</f>
        <v>0.11457251644167532</v>
      </c>
      <c r="L120" s="123">
        <f t="shared" si="124"/>
        <v>111936.00604229607</v>
      </c>
      <c r="M120" s="86">
        <f t="shared" si="206"/>
        <v>1.3911070017651508E-2</v>
      </c>
      <c r="P120" s="42"/>
      <c r="Q120" s="42"/>
      <c r="R120" s="42"/>
    </row>
    <row r="121" spans="2:18" ht="23.25" customHeight="1">
      <c r="B121" s="226"/>
      <c r="C121" s="286"/>
      <c r="D121" s="301"/>
      <c r="E121" s="114">
        <v>4</v>
      </c>
      <c r="F121" s="117" t="s">
        <v>242</v>
      </c>
      <c r="G121" s="30" t="s">
        <v>205</v>
      </c>
      <c r="H121" s="135">
        <v>39568837</v>
      </c>
      <c r="I121" s="26">
        <f t="shared" ref="I121" si="209">IFERROR(H121/H123,"-")</f>
        <v>4.5020316512708665E-2</v>
      </c>
      <c r="J121" s="123">
        <v>357</v>
      </c>
      <c r="K121" s="26">
        <f t="shared" ref="K121" si="210">IFERROR(J121/J123,"-")</f>
        <v>0.12357217030114226</v>
      </c>
      <c r="L121" s="123">
        <f t="shared" si="124"/>
        <v>110837.07843137255</v>
      </c>
      <c r="M121" s="86">
        <f t="shared" si="206"/>
        <v>1.5003782466167941E-2</v>
      </c>
      <c r="P121" s="42"/>
      <c r="Q121" s="42"/>
      <c r="R121" s="42"/>
    </row>
    <row r="122" spans="2:18" ht="23.25" customHeight="1">
      <c r="B122" s="226"/>
      <c r="C122" s="286"/>
      <c r="D122" s="301"/>
      <c r="E122" s="115">
        <v>5</v>
      </c>
      <c r="F122" s="118" t="s">
        <v>238</v>
      </c>
      <c r="G122" s="31" t="s">
        <v>198</v>
      </c>
      <c r="H122" s="136">
        <v>63912126</v>
      </c>
      <c r="I122" s="41">
        <f t="shared" ref="I122" si="211">IFERROR(H122/H123,"-")</f>
        <v>7.2717430171630182E-2</v>
      </c>
      <c r="J122" s="124">
        <v>612</v>
      </c>
      <c r="K122" s="41">
        <f t="shared" ref="K122" si="212">IFERROR(J122/J123,"-")</f>
        <v>0.21183800623052959</v>
      </c>
      <c r="L122" s="124">
        <f t="shared" si="124"/>
        <v>104431.57843137255</v>
      </c>
      <c r="M122" s="87">
        <f t="shared" si="206"/>
        <v>2.5720769942002186E-2</v>
      </c>
      <c r="P122" s="42"/>
      <c r="Q122" s="42"/>
      <c r="R122" s="42"/>
    </row>
    <row r="123" spans="2:18" ht="23.25" customHeight="1">
      <c r="B123" s="227"/>
      <c r="C123" s="287"/>
      <c r="D123" s="302"/>
      <c r="E123" s="126" t="s">
        <v>107</v>
      </c>
      <c r="F123" s="129"/>
      <c r="G123" s="132"/>
      <c r="H123" s="137">
        <v>878910680</v>
      </c>
      <c r="I123" s="27" t="s">
        <v>302</v>
      </c>
      <c r="J123" s="164">
        <v>2889</v>
      </c>
      <c r="K123" s="27" t="s">
        <v>105</v>
      </c>
      <c r="L123" s="125">
        <f t="shared" si="124"/>
        <v>304226.61128418136</v>
      </c>
      <c r="M123" s="88">
        <f t="shared" si="206"/>
        <v>0.12141716399092208</v>
      </c>
      <c r="P123" s="42"/>
      <c r="Q123" s="42"/>
      <c r="R123" s="42"/>
    </row>
    <row r="124" spans="2:18" ht="23.25" customHeight="1">
      <c r="B124" s="251">
        <v>21</v>
      </c>
      <c r="C124" s="285" t="s">
        <v>96</v>
      </c>
      <c r="D124" s="289">
        <f>VLOOKUP(C124,'市区町村別_在宅(医科)'!$C$7:$BO$80,65,0)</f>
        <v>15666</v>
      </c>
      <c r="E124" s="113">
        <v>1</v>
      </c>
      <c r="F124" s="116" t="s">
        <v>251</v>
      </c>
      <c r="G124" s="119" t="s">
        <v>252</v>
      </c>
      <c r="H124" s="204">
        <v>3903918</v>
      </c>
      <c r="I124" s="25">
        <f t="shared" ref="I124" si="213">IFERROR(H124/H129,"-")</f>
        <v>6.1461844310635129E-3</v>
      </c>
      <c r="J124" s="122">
        <v>7</v>
      </c>
      <c r="K124" s="25">
        <f t="shared" ref="K124" si="214">IFERROR(J124/J129,"-")</f>
        <v>3.90625E-3</v>
      </c>
      <c r="L124" s="122">
        <f t="shared" si="124"/>
        <v>557702.57142857148</v>
      </c>
      <c r="M124" s="89">
        <f>IFERROR(J124/$R$24,0)</f>
        <v>4.4682752457551384E-4</v>
      </c>
      <c r="P124" s="42"/>
      <c r="Q124" s="42"/>
      <c r="R124" s="42"/>
    </row>
    <row r="125" spans="2:18" ht="23.25" customHeight="1">
      <c r="B125" s="226"/>
      <c r="C125" s="286"/>
      <c r="D125" s="301"/>
      <c r="E125" s="114">
        <v>2</v>
      </c>
      <c r="F125" s="117" t="s">
        <v>250</v>
      </c>
      <c r="G125" s="29" t="s">
        <v>212</v>
      </c>
      <c r="H125" s="135">
        <v>2719278</v>
      </c>
      <c r="I125" s="26">
        <f t="shared" ref="I125" si="215">IFERROR(H125/H129,"-")</f>
        <v>4.2811309323949748E-3</v>
      </c>
      <c r="J125" s="123">
        <v>8</v>
      </c>
      <c r="K125" s="26">
        <f t="shared" ref="K125" si="216">IFERROR(J125/J129,"-")</f>
        <v>4.464285714285714E-3</v>
      </c>
      <c r="L125" s="123">
        <f t="shared" si="124"/>
        <v>339909.75</v>
      </c>
      <c r="M125" s="86">
        <f t="shared" ref="M125:M129" si="217">IFERROR(J125/$R$24,0)</f>
        <v>5.1066002808630153E-4</v>
      </c>
      <c r="P125" s="42"/>
      <c r="Q125" s="42"/>
      <c r="R125" s="42"/>
    </row>
    <row r="126" spans="2:18" ht="23.25" customHeight="1">
      <c r="B126" s="226"/>
      <c r="C126" s="286"/>
      <c r="D126" s="301"/>
      <c r="E126" s="114">
        <v>3</v>
      </c>
      <c r="F126" s="117" t="s">
        <v>244</v>
      </c>
      <c r="G126" s="30" t="s">
        <v>207</v>
      </c>
      <c r="H126" s="135">
        <v>15708512</v>
      </c>
      <c r="I126" s="26">
        <f t="shared" ref="I126" si="218">IFERROR(H126/H129,"-")</f>
        <v>2.4730901594135522E-2</v>
      </c>
      <c r="J126" s="123">
        <v>78</v>
      </c>
      <c r="K126" s="26">
        <f t="shared" ref="K126" si="219">IFERROR(J126/J129,"-")</f>
        <v>4.3526785714285712E-2</v>
      </c>
      <c r="L126" s="123">
        <f t="shared" si="124"/>
        <v>201391.1794871795</v>
      </c>
      <c r="M126" s="86">
        <f t="shared" si="217"/>
        <v>4.9789352738414403E-3</v>
      </c>
      <c r="P126" s="42"/>
      <c r="Q126" s="42"/>
      <c r="R126" s="42"/>
    </row>
    <row r="127" spans="2:18" ht="23.25" customHeight="1">
      <c r="B127" s="226"/>
      <c r="C127" s="286"/>
      <c r="D127" s="301"/>
      <c r="E127" s="114">
        <v>4</v>
      </c>
      <c r="F127" s="117" t="s">
        <v>240</v>
      </c>
      <c r="G127" s="30" t="s">
        <v>241</v>
      </c>
      <c r="H127" s="135">
        <v>34290534</v>
      </c>
      <c r="I127" s="26">
        <f t="shared" ref="I127" si="220">IFERROR(H127/H129,"-")</f>
        <v>5.3985751289769415E-2</v>
      </c>
      <c r="J127" s="123">
        <v>206</v>
      </c>
      <c r="K127" s="26">
        <f t="shared" ref="K127" si="221">IFERROR(J127/J129,"-")</f>
        <v>0.11495535714285714</v>
      </c>
      <c r="L127" s="123">
        <f t="shared" si="124"/>
        <v>166458.90291262136</v>
      </c>
      <c r="M127" s="86">
        <f t="shared" si="217"/>
        <v>1.3149495723222264E-2</v>
      </c>
      <c r="P127" s="42"/>
      <c r="Q127" s="42"/>
      <c r="R127" s="42"/>
    </row>
    <row r="128" spans="2:18" ht="23.25" customHeight="1">
      <c r="B128" s="226"/>
      <c r="C128" s="286"/>
      <c r="D128" s="301"/>
      <c r="E128" s="115">
        <v>5</v>
      </c>
      <c r="F128" s="118" t="s">
        <v>253</v>
      </c>
      <c r="G128" s="31" t="s">
        <v>214</v>
      </c>
      <c r="H128" s="136">
        <v>15570334</v>
      </c>
      <c r="I128" s="41">
        <f t="shared" ref="I128" si="222">IFERROR(H128/H129,"-")</f>
        <v>2.4513359250183754E-2</v>
      </c>
      <c r="J128" s="124">
        <v>98</v>
      </c>
      <c r="K128" s="41">
        <f t="shared" ref="K128" si="223">IFERROR(J128/J129,"-")</f>
        <v>5.46875E-2</v>
      </c>
      <c r="L128" s="124">
        <f t="shared" si="124"/>
        <v>158880.95918367346</v>
      </c>
      <c r="M128" s="87">
        <f t="shared" si="217"/>
        <v>6.2555853440571943E-3</v>
      </c>
      <c r="P128" s="42"/>
      <c r="Q128" s="42"/>
      <c r="R128" s="42"/>
    </row>
    <row r="129" spans="2:18" ht="23.25" customHeight="1">
      <c r="B129" s="227"/>
      <c r="C129" s="287"/>
      <c r="D129" s="302"/>
      <c r="E129" s="126" t="s">
        <v>107</v>
      </c>
      <c r="F129" s="129"/>
      <c r="G129" s="132"/>
      <c r="H129" s="137">
        <v>635177490</v>
      </c>
      <c r="I129" s="27" t="s">
        <v>302</v>
      </c>
      <c r="J129" s="164">
        <v>1792</v>
      </c>
      <c r="K129" s="27" t="s">
        <v>105</v>
      </c>
      <c r="L129" s="125">
        <f t="shared" si="124"/>
        <v>354451.72433035716</v>
      </c>
      <c r="M129" s="88">
        <f t="shared" si="217"/>
        <v>0.11438784629133154</v>
      </c>
      <c r="P129" s="42"/>
      <c r="Q129" s="42"/>
      <c r="R129" s="42"/>
    </row>
    <row r="130" spans="2:18" ht="23.25" customHeight="1">
      <c r="B130" s="251">
        <v>22</v>
      </c>
      <c r="C130" s="285" t="s">
        <v>57</v>
      </c>
      <c r="D130" s="289">
        <f>VLOOKUP(C130,'市区町村別_在宅(医科)'!$C$7:$BO$80,65,0)</f>
        <v>20473</v>
      </c>
      <c r="E130" s="113">
        <v>1</v>
      </c>
      <c r="F130" s="116" t="s">
        <v>250</v>
      </c>
      <c r="G130" s="119" t="s">
        <v>212</v>
      </c>
      <c r="H130" s="204">
        <v>7066562</v>
      </c>
      <c r="I130" s="25">
        <f t="shared" ref="I130" si="224">IFERROR(H130/H135,"-")</f>
        <v>1.1202154092001685E-2</v>
      </c>
      <c r="J130" s="122">
        <v>7</v>
      </c>
      <c r="K130" s="25">
        <f t="shared" ref="K130" si="225">IFERROR(J130/J135,"-")</f>
        <v>3.3112582781456954E-3</v>
      </c>
      <c r="L130" s="122">
        <f t="shared" si="124"/>
        <v>1009508.8571428572</v>
      </c>
      <c r="M130" s="89">
        <f>IFERROR(J130/$R$25,0)</f>
        <v>3.4191374004786793E-4</v>
      </c>
      <c r="P130" s="42"/>
      <c r="Q130" s="42"/>
      <c r="R130" s="42"/>
    </row>
    <row r="131" spans="2:18" ht="23.25" customHeight="1">
      <c r="B131" s="226"/>
      <c r="C131" s="286"/>
      <c r="D131" s="301"/>
      <c r="E131" s="114">
        <v>2</v>
      </c>
      <c r="F131" s="117" t="s">
        <v>251</v>
      </c>
      <c r="G131" s="29" t="s">
        <v>252</v>
      </c>
      <c r="H131" s="135">
        <v>1611637</v>
      </c>
      <c r="I131" s="26">
        <f t="shared" ref="I131" si="226">IFERROR(H131/H135,"-")</f>
        <v>2.5548217102420272E-3</v>
      </c>
      <c r="J131" s="123">
        <v>9</v>
      </c>
      <c r="K131" s="26">
        <f t="shared" ref="K131" si="227">IFERROR(J131/J135,"-")</f>
        <v>4.2573320719016088E-3</v>
      </c>
      <c r="L131" s="123">
        <f t="shared" si="124"/>
        <v>179070.77777777778</v>
      </c>
      <c r="M131" s="86">
        <f t="shared" ref="M131:M135" si="228">IFERROR(J131/$R$25,0)</f>
        <v>4.3960338006154446E-4</v>
      </c>
      <c r="P131" s="42"/>
      <c r="Q131" s="42"/>
      <c r="R131" s="42"/>
    </row>
    <row r="132" spans="2:18" ht="23.25" customHeight="1">
      <c r="B132" s="226"/>
      <c r="C132" s="286"/>
      <c r="D132" s="301"/>
      <c r="E132" s="114">
        <v>3</v>
      </c>
      <c r="F132" s="117" t="s">
        <v>244</v>
      </c>
      <c r="G132" s="30" t="s">
        <v>207</v>
      </c>
      <c r="H132" s="135">
        <v>19394262</v>
      </c>
      <c r="I132" s="26">
        <f t="shared" ref="I132" si="229">IFERROR(H132/H135,"-")</f>
        <v>3.0744442831556956E-2</v>
      </c>
      <c r="J132" s="123">
        <v>113</v>
      </c>
      <c r="K132" s="26">
        <f t="shared" ref="K132" si="230">IFERROR(J132/J135,"-")</f>
        <v>5.3453169347209083E-2</v>
      </c>
      <c r="L132" s="123">
        <f t="shared" si="124"/>
        <v>171630.63716814161</v>
      </c>
      <c r="M132" s="86">
        <f t="shared" si="228"/>
        <v>5.5194646607727247E-3</v>
      </c>
      <c r="P132" s="42"/>
      <c r="Q132" s="42"/>
      <c r="R132" s="42"/>
    </row>
    <row r="133" spans="2:18" ht="23.25" customHeight="1">
      <c r="B133" s="226"/>
      <c r="C133" s="286"/>
      <c r="D133" s="301"/>
      <c r="E133" s="114">
        <v>4</v>
      </c>
      <c r="F133" s="117" t="s">
        <v>262</v>
      </c>
      <c r="G133" s="30" t="s">
        <v>263</v>
      </c>
      <c r="H133" s="135">
        <v>941655</v>
      </c>
      <c r="I133" s="26">
        <f t="shared" ref="I133" si="231">IFERROR(H133/H135,"-")</f>
        <v>1.4927434884890059E-3</v>
      </c>
      <c r="J133" s="123">
        <v>7</v>
      </c>
      <c r="K133" s="26">
        <f t="shared" ref="K133" si="232">IFERROR(J133/J135,"-")</f>
        <v>3.3112582781456954E-3</v>
      </c>
      <c r="L133" s="123">
        <f t="shared" si="124"/>
        <v>134522.14285714287</v>
      </c>
      <c r="M133" s="86">
        <f t="shared" si="228"/>
        <v>3.4191374004786793E-4</v>
      </c>
      <c r="P133" s="42"/>
      <c r="Q133" s="42"/>
      <c r="R133" s="42"/>
    </row>
    <row r="134" spans="2:18" ht="23.25" customHeight="1">
      <c r="B134" s="226"/>
      <c r="C134" s="286"/>
      <c r="D134" s="301"/>
      <c r="E134" s="115">
        <v>5</v>
      </c>
      <c r="F134" s="118" t="s">
        <v>239</v>
      </c>
      <c r="G134" s="31" t="s">
        <v>213</v>
      </c>
      <c r="H134" s="136">
        <v>29055702</v>
      </c>
      <c r="I134" s="41">
        <f t="shared" ref="I134" si="233">IFERROR(H134/H135,"-")</f>
        <v>4.606008566192181E-2</v>
      </c>
      <c r="J134" s="124">
        <v>274</v>
      </c>
      <c r="K134" s="41">
        <f t="shared" ref="K134" si="234">IFERROR(J134/J135,"-")</f>
        <v>0.12961210974456008</v>
      </c>
      <c r="L134" s="124">
        <f t="shared" si="124"/>
        <v>106042.70802919708</v>
      </c>
      <c r="M134" s="87">
        <f t="shared" si="228"/>
        <v>1.3383480681873687E-2</v>
      </c>
      <c r="P134" s="42"/>
      <c r="Q134" s="42"/>
      <c r="R134" s="42"/>
    </row>
    <row r="135" spans="2:18" ht="23.25" customHeight="1">
      <c r="B135" s="227"/>
      <c r="C135" s="287"/>
      <c r="D135" s="302"/>
      <c r="E135" s="126" t="s">
        <v>107</v>
      </c>
      <c r="F135" s="129"/>
      <c r="G135" s="132"/>
      <c r="H135" s="137">
        <v>630821710</v>
      </c>
      <c r="I135" s="27" t="s">
        <v>302</v>
      </c>
      <c r="J135" s="164">
        <v>2114</v>
      </c>
      <c r="K135" s="27" t="s">
        <v>105</v>
      </c>
      <c r="L135" s="125">
        <f t="shared" si="124"/>
        <v>298401.94418164616</v>
      </c>
      <c r="M135" s="88">
        <f t="shared" si="228"/>
        <v>0.10325794949445612</v>
      </c>
      <c r="P135" s="42"/>
      <c r="Q135" s="42"/>
      <c r="R135" s="42"/>
    </row>
    <row r="136" spans="2:18" ht="23.25" customHeight="1">
      <c r="B136" s="251">
        <v>23</v>
      </c>
      <c r="C136" s="285" t="s">
        <v>97</v>
      </c>
      <c r="D136" s="289">
        <f>VLOOKUP(C136,'市区町村別_在宅(医科)'!$C$7:$BO$80,65,0)</f>
        <v>32694</v>
      </c>
      <c r="E136" s="113">
        <v>1</v>
      </c>
      <c r="F136" s="116" t="s">
        <v>244</v>
      </c>
      <c r="G136" s="119" t="s">
        <v>207</v>
      </c>
      <c r="H136" s="204">
        <v>36706531</v>
      </c>
      <c r="I136" s="25">
        <f t="shared" ref="I136" si="235">IFERROR(H136/H141,"-")</f>
        <v>2.5479168516238552E-2</v>
      </c>
      <c r="J136" s="122">
        <v>168</v>
      </c>
      <c r="K136" s="25">
        <f t="shared" ref="K136" si="236">IFERROR(J136/J141,"-")</f>
        <v>4.0239520958083835E-2</v>
      </c>
      <c r="L136" s="122">
        <f t="shared" si="124"/>
        <v>218491.25595238095</v>
      </c>
      <c r="M136" s="89">
        <f>IFERROR(J136/$R$26,0)</f>
        <v>5.1385575334923841E-3</v>
      </c>
      <c r="P136" s="42"/>
      <c r="Q136" s="42"/>
      <c r="R136" s="42"/>
    </row>
    <row r="137" spans="2:18" ht="23.25" customHeight="1">
      <c r="B137" s="226"/>
      <c r="C137" s="286"/>
      <c r="D137" s="301"/>
      <c r="E137" s="114">
        <v>2</v>
      </c>
      <c r="F137" s="117" t="s">
        <v>253</v>
      </c>
      <c r="G137" s="29" t="s">
        <v>214</v>
      </c>
      <c r="H137" s="135">
        <v>34401921</v>
      </c>
      <c r="I137" s="26">
        <f t="shared" ref="I137" si="237">IFERROR(H137/H141,"-")</f>
        <v>2.3879465549096042E-2</v>
      </c>
      <c r="J137" s="123">
        <v>190</v>
      </c>
      <c r="K137" s="26">
        <f t="shared" ref="K137" si="238">IFERROR(J137/J141,"-")</f>
        <v>4.5508982035928146E-2</v>
      </c>
      <c r="L137" s="123">
        <f t="shared" si="124"/>
        <v>181062.74210526317</v>
      </c>
      <c r="M137" s="86">
        <f t="shared" ref="M137:M141" si="239">IFERROR(J137/$R$26,0)</f>
        <v>5.8114638771640057E-3</v>
      </c>
      <c r="P137" s="42"/>
      <c r="Q137" s="42"/>
      <c r="R137" s="42"/>
    </row>
    <row r="138" spans="2:18" ht="23.25" customHeight="1">
      <c r="B138" s="226"/>
      <c r="C138" s="286"/>
      <c r="D138" s="301"/>
      <c r="E138" s="114">
        <v>3</v>
      </c>
      <c r="F138" s="117" t="s">
        <v>251</v>
      </c>
      <c r="G138" s="30" t="s">
        <v>252</v>
      </c>
      <c r="H138" s="135">
        <v>5105621</v>
      </c>
      <c r="I138" s="26">
        <f t="shared" ref="I138" si="240">IFERROR(H138/H141,"-")</f>
        <v>3.5439736279913349E-3</v>
      </c>
      <c r="J138" s="123">
        <v>32</v>
      </c>
      <c r="K138" s="26">
        <f t="shared" ref="K138" si="241">IFERROR(J138/J141,"-")</f>
        <v>7.6646706586826346E-3</v>
      </c>
      <c r="L138" s="123">
        <f t="shared" ref="L138:L201" si="242">IFERROR(H138/J138,"-")</f>
        <v>159550.65625</v>
      </c>
      <c r="M138" s="86">
        <f t="shared" si="239"/>
        <v>9.787728635223588E-4</v>
      </c>
      <c r="P138" s="42"/>
      <c r="Q138" s="42"/>
      <c r="R138" s="42"/>
    </row>
    <row r="139" spans="2:18" ht="23.25" customHeight="1">
      <c r="B139" s="226"/>
      <c r="C139" s="286"/>
      <c r="D139" s="301"/>
      <c r="E139" s="114">
        <v>4</v>
      </c>
      <c r="F139" s="117" t="s">
        <v>250</v>
      </c>
      <c r="G139" s="30" t="s">
        <v>212</v>
      </c>
      <c r="H139" s="135">
        <v>887401</v>
      </c>
      <c r="I139" s="26">
        <f t="shared" ref="I139" si="243">IFERROR(H139/H141,"-")</f>
        <v>6.1597320706984295E-4</v>
      </c>
      <c r="J139" s="123">
        <v>7</v>
      </c>
      <c r="K139" s="26">
        <f t="shared" ref="K139" si="244">IFERROR(J139/J141,"-")</f>
        <v>1.6766467065868263E-3</v>
      </c>
      <c r="L139" s="123">
        <f t="shared" si="242"/>
        <v>126771.57142857143</v>
      </c>
      <c r="M139" s="86">
        <f t="shared" si="239"/>
        <v>2.1410656389551599E-4</v>
      </c>
      <c r="P139" s="42"/>
      <c r="Q139" s="42"/>
      <c r="R139" s="42"/>
    </row>
    <row r="140" spans="2:18" ht="23.25" customHeight="1">
      <c r="B140" s="226"/>
      <c r="C140" s="286"/>
      <c r="D140" s="301"/>
      <c r="E140" s="115">
        <v>5</v>
      </c>
      <c r="F140" s="118" t="s">
        <v>239</v>
      </c>
      <c r="G140" s="31" t="s">
        <v>213</v>
      </c>
      <c r="H140" s="136">
        <v>67760491</v>
      </c>
      <c r="I140" s="41">
        <f t="shared" ref="I140" si="245">IFERROR(H140/H141,"-")</f>
        <v>4.7034708045063309E-2</v>
      </c>
      <c r="J140" s="124">
        <v>568</v>
      </c>
      <c r="K140" s="41">
        <f t="shared" ref="K140" si="246">IFERROR(J140/J141,"-")</f>
        <v>0.13604790419161678</v>
      </c>
      <c r="L140" s="124">
        <f t="shared" si="242"/>
        <v>119296.63908450704</v>
      </c>
      <c r="M140" s="87">
        <f t="shared" si="239"/>
        <v>1.737321832752187E-2</v>
      </c>
      <c r="P140" s="42"/>
      <c r="Q140" s="42"/>
      <c r="R140" s="42"/>
    </row>
    <row r="141" spans="2:18" ht="23.25" customHeight="1">
      <c r="B141" s="227"/>
      <c r="C141" s="287"/>
      <c r="D141" s="302"/>
      <c r="E141" s="126" t="s">
        <v>107</v>
      </c>
      <c r="F141" s="129"/>
      <c r="G141" s="132"/>
      <c r="H141" s="137">
        <v>1440648700</v>
      </c>
      <c r="I141" s="27" t="s">
        <v>302</v>
      </c>
      <c r="J141" s="164">
        <v>4175</v>
      </c>
      <c r="K141" s="27" t="s">
        <v>105</v>
      </c>
      <c r="L141" s="125">
        <f t="shared" si="242"/>
        <v>345065.55688622757</v>
      </c>
      <c r="M141" s="88">
        <f t="shared" si="239"/>
        <v>0.12769927203768275</v>
      </c>
      <c r="P141" s="42"/>
      <c r="Q141" s="42"/>
      <c r="R141" s="42"/>
    </row>
    <row r="142" spans="2:18" ht="23.25" customHeight="1">
      <c r="B142" s="251">
        <v>24</v>
      </c>
      <c r="C142" s="285" t="s">
        <v>98</v>
      </c>
      <c r="D142" s="289">
        <f>VLOOKUP(C142,'市区町村別_在宅(医科)'!$C$7:$BO$80,65,0)</f>
        <v>14573</v>
      </c>
      <c r="E142" s="113">
        <v>1</v>
      </c>
      <c r="F142" s="116" t="s">
        <v>250</v>
      </c>
      <c r="G142" s="119" t="s">
        <v>212</v>
      </c>
      <c r="H142" s="204">
        <v>5737000</v>
      </c>
      <c r="I142" s="25">
        <f t="shared" ref="I142" si="247">IFERROR(H142/H147,"-")</f>
        <v>1.0299394992677232E-2</v>
      </c>
      <c r="J142" s="122">
        <v>4</v>
      </c>
      <c r="K142" s="25">
        <f t="shared" ref="K142" si="248">IFERROR(J142/J147,"-")</f>
        <v>2.0060180541624875E-3</v>
      </c>
      <c r="L142" s="122">
        <f t="shared" si="242"/>
        <v>1434250</v>
      </c>
      <c r="M142" s="89">
        <f>IFERROR(J142/$R$27,0)</f>
        <v>2.7448020311535029E-4</v>
      </c>
      <c r="P142" s="42"/>
      <c r="Q142" s="42"/>
      <c r="R142" s="42"/>
    </row>
    <row r="143" spans="2:18" ht="23.25" customHeight="1">
      <c r="B143" s="226"/>
      <c r="C143" s="286"/>
      <c r="D143" s="301"/>
      <c r="E143" s="114">
        <v>2</v>
      </c>
      <c r="F143" s="117" t="s">
        <v>262</v>
      </c>
      <c r="G143" s="29" t="s">
        <v>263</v>
      </c>
      <c r="H143" s="135">
        <v>1011185</v>
      </c>
      <c r="I143" s="26">
        <f t="shared" ref="I143" si="249">IFERROR(H143/H147,"-")</f>
        <v>1.8153379337058266E-3</v>
      </c>
      <c r="J143" s="123">
        <v>3</v>
      </c>
      <c r="K143" s="26">
        <f t="shared" ref="K143" si="250">IFERROR(J143/J147,"-")</f>
        <v>1.5045135406218655E-3</v>
      </c>
      <c r="L143" s="123">
        <f t="shared" si="242"/>
        <v>337061.66666666669</v>
      </c>
      <c r="M143" s="86">
        <f t="shared" ref="M143:M147" si="251">IFERROR(J143/$R$27,0)</f>
        <v>2.0586015233651272E-4</v>
      </c>
      <c r="P143" s="42"/>
      <c r="Q143" s="42"/>
      <c r="R143" s="42"/>
    </row>
    <row r="144" spans="2:18" ht="23.25" customHeight="1">
      <c r="B144" s="226"/>
      <c r="C144" s="286"/>
      <c r="D144" s="301"/>
      <c r="E144" s="114">
        <v>3</v>
      </c>
      <c r="F144" s="117" t="s">
        <v>244</v>
      </c>
      <c r="G144" s="30" t="s">
        <v>207</v>
      </c>
      <c r="H144" s="135">
        <v>13381086</v>
      </c>
      <c r="I144" s="26">
        <f t="shared" ref="I144" si="252">IFERROR(H144/H147,"-")</f>
        <v>2.4022501332575111E-2</v>
      </c>
      <c r="J144" s="123">
        <v>94</v>
      </c>
      <c r="K144" s="26">
        <f t="shared" ref="K144" si="253">IFERROR(J144/J147,"-")</f>
        <v>4.7141424272818457E-2</v>
      </c>
      <c r="L144" s="123">
        <f t="shared" si="242"/>
        <v>142351.97872340426</v>
      </c>
      <c r="M144" s="86">
        <f t="shared" si="251"/>
        <v>6.4502847732107321E-3</v>
      </c>
      <c r="P144" s="42"/>
      <c r="Q144" s="42"/>
      <c r="R144" s="42"/>
    </row>
    <row r="145" spans="2:18" ht="23.25" customHeight="1">
      <c r="B145" s="226"/>
      <c r="C145" s="286"/>
      <c r="D145" s="301"/>
      <c r="E145" s="114">
        <v>4</v>
      </c>
      <c r="F145" s="117" t="s">
        <v>239</v>
      </c>
      <c r="G145" s="30" t="s">
        <v>213</v>
      </c>
      <c r="H145" s="135">
        <v>27436952</v>
      </c>
      <c r="I145" s="26">
        <f t="shared" ref="I145" si="254">IFERROR(H145/H147,"-")</f>
        <v>4.9256406840356558E-2</v>
      </c>
      <c r="J145" s="123">
        <v>252</v>
      </c>
      <c r="K145" s="26">
        <f t="shared" ref="K145" si="255">IFERROR(J145/J147,"-")</f>
        <v>0.12637913741223672</v>
      </c>
      <c r="L145" s="123">
        <f t="shared" si="242"/>
        <v>108876.79365079365</v>
      </c>
      <c r="M145" s="86">
        <f t="shared" si="251"/>
        <v>1.7292252796267071E-2</v>
      </c>
      <c r="P145" s="42"/>
      <c r="Q145" s="42"/>
      <c r="R145" s="42"/>
    </row>
    <row r="146" spans="2:18" ht="23.25" customHeight="1">
      <c r="B146" s="226"/>
      <c r="C146" s="286"/>
      <c r="D146" s="301"/>
      <c r="E146" s="115">
        <v>5</v>
      </c>
      <c r="F146" s="118" t="s">
        <v>230</v>
      </c>
      <c r="G146" s="31" t="s">
        <v>196</v>
      </c>
      <c r="H146" s="136">
        <v>97550750</v>
      </c>
      <c r="I146" s="41">
        <f t="shared" ref="I146" si="256">IFERROR(H146/H147,"-")</f>
        <v>0.17512876173643169</v>
      </c>
      <c r="J146" s="124">
        <v>919</v>
      </c>
      <c r="K146" s="41">
        <f t="shared" ref="K146" si="257">IFERROR(J146/J147,"-")</f>
        <v>0.46088264794383149</v>
      </c>
      <c r="L146" s="124">
        <f t="shared" si="242"/>
        <v>106148.80304679</v>
      </c>
      <c r="M146" s="87">
        <f t="shared" si="251"/>
        <v>6.3061826665751733E-2</v>
      </c>
      <c r="P146" s="42"/>
      <c r="Q146" s="42"/>
      <c r="R146" s="42"/>
    </row>
    <row r="147" spans="2:18" ht="23.25" customHeight="1">
      <c r="B147" s="227"/>
      <c r="C147" s="287"/>
      <c r="D147" s="302"/>
      <c r="E147" s="126" t="s">
        <v>107</v>
      </c>
      <c r="F147" s="129"/>
      <c r="G147" s="132"/>
      <c r="H147" s="137">
        <v>557023010</v>
      </c>
      <c r="I147" s="27" t="s">
        <v>302</v>
      </c>
      <c r="J147" s="164">
        <v>1994</v>
      </c>
      <c r="K147" s="27" t="s">
        <v>105</v>
      </c>
      <c r="L147" s="125">
        <f t="shared" si="242"/>
        <v>279349.55366098293</v>
      </c>
      <c r="M147" s="88">
        <f t="shared" si="251"/>
        <v>0.13682838125300212</v>
      </c>
      <c r="P147" s="42"/>
      <c r="Q147" s="42"/>
      <c r="R147" s="42"/>
    </row>
    <row r="148" spans="2:18" ht="23.25" customHeight="1">
      <c r="B148" s="251">
        <v>25</v>
      </c>
      <c r="C148" s="285" t="s">
        <v>99</v>
      </c>
      <c r="D148" s="289">
        <f>VLOOKUP(C148,'市区町村別_在宅(医科)'!$C$7:$BO$80,65,0)</f>
        <v>10044</v>
      </c>
      <c r="E148" s="113">
        <v>1</v>
      </c>
      <c r="F148" s="116" t="s">
        <v>250</v>
      </c>
      <c r="G148" s="119" t="s">
        <v>212</v>
      </c>
      <c r="H148" s="204">
        <v>1594233</v>
      </c>
      <c r="I148" s="25">
        <f t="shared" ref="I148" si="258">IFERROR(H148/H153,"-")</f>
        <v>4.0506569108716903E-3</v>
      </c>
      <c r="J148" s="122">
        <v>3</v>
      </c>
      <c r="K148" s="25">
        <f t="shared" ref="K148" si="259">IFERROR(J148/J153,"-")</f>
        <v>2.0053475935828879E-3</v>
      </c>
      <c r="L148" s="122">
        <f t="shared" si="242"/>
        <v>531411</v>
      </c>
      <c r="M148" s="89">
        <f>IFERROR(J148/$R$28,0)</f>
        <v>2.9868578255675028E-4</v>
      </c>
      <c r="P148" s="42"/>
      <c r="Q148" s="42"/>
      <c r="R148" s="42"/>
    </row>
    <row r="149" spans="2:18" ht="23.25" customHeight="1">
      <c r="B149" s="226"/>
      <c r="C149" s="286"/>
      <c r="D149" s="301"/>
      <c r="E149" s="114">
        <v>2</v>
      </c>
      <c r="F149" s="117" t="s">
        <v>244</v>
      </c>
      <c r="G149" s="29" t="s">
        <v>207</v>
      </c>
      <c r="H149" s="135">
        <v>13777870</v>
      </c>
      <c r="I149" s="26">
        <f t="shared" ref="I149" si="260">IFERROR(H149/H153,"-")</f>
        <v>3.5007068811517349E-2</v>
      </c>
      <c r="J149" s="123">
        <v>68</v>
      </c>
      <c r="K149" s="26">
        <f t="shared" ref="K149" si="261">IFERROR(J149/J153,"-")</f>
        <v>4.5454545454545456E-2</v>
      </c>
      <c r="L149" s="123">
        <f t="shared" si="242"/>
        <v>202615.73529411765</v>
      </c>
      <c r="M149" s="86">
        <f t="shared" ref="M149:M153" si="262">IFERROR(J149/$R$28,0)</f>
        <v>6.7702110712863405E-3</v>
      </c>
      <c r="P149" s="42"/>
      <c r="Q149" s="42"/>
      <c r="R149" s="42"/>
    </row>
    <row r="150" spans="2:18" ht="23.25" customHeight="1">
      <c r="B150" s="226"/>
      <c r="C150" s="286"/>
      <c r="D150" s="301"/>
      <c r="E150" s="114">
        <v>3</v>
      </c>
      <c r="F150" s="117" t="s">
        <v>239</v>
      </c>
      <c r="G150" s="30" t="s">
        <v>213</v>
      </c>
      <c r="H150" s="135">
        <v>16536677</v>
      </c>
      <c r="I150" s="26">
        <f t="shared" ref="I150" si="263">IFERROR(H150/H153,"-")</f>
        <v>4.2016697040459537E-2</v>
      </c>
      <c r="J150" s="123">
        <v>157</v>
      </c>
      <c r="K150" s="26">
        <f t="shared" ref="K150" si="264">IFERROR(J150/J153,"-")</f>
        <v>0.10494652406417113</v>
      </c>
      <c r="L150" s="123">
        <f t="shared" si="242"/>
        <v>105329.15286624203</v>
      </c>
      <c r="M150" s="86">
        <f t="shared" si="262"/>
        <v>1.5631222620469933E-2</v>
      </c>
      <c r="P150" s="42"/>
      <c r="Q150" s="42"/>
      <c r="R150" s="42"/>
    </row>
    <row r="151" spans="2:18" ht="23.25" customHeight="1">
      <c r="B151" s="226"/>
      <c r="C151" s="286"/>
      <c r="D151" s="301"/>
      <c r="E151" s="114">
        <v>4</v>
      </c>
      <c r="F151" s="117" t="s">
        <v>257</v>
      </c>
      <c r="G151" s="30" t="s">
        <v>258</v>
      </c>
      <c r="H151" s="135">
        <v>9631427</v>
      </c>
      <c r="I151" s="26">
        <f t="shared" ref="I151" si="265">IFERROR(H151/H153,"-")</f>
        <v>2.447170917871239E-2</v>
      </c>
      <c r="J151" s="123">
        <v>95</v>
      </c>
      <c r="K151" s="26">
        <f t="shared" ref="K151" si="266">IFERROR(J151/J153,"-")</f>
        <v>6.3502673796791448E-2</v>
      </c>
      <c r="L151" s="123">
        <f t="shared" si="242"/>
        <v>101383.44210526315</v>
      </c>
      <c r="M151" s="86">
        <f t="shared" si="262"/>
        <v>9.4583831142970934E-3</v>
      </c>
      <c r="P151" s="42"/>
      <c r="Q151" s="42"/>
      <c r="R151" s="42"/>
    </row>
    <row r="152" spans="2:18" ht="23.25" customHeight="1">
      <c r="B152" s="226"/>
      <c r="C152" s="286"/>
      <c r="D152" s="301"/>
      <c r="E152" s="115">
        <v>5</v>
      </c>
      <c r="F152" s="118" t="s">
        <v>253</v>
      </c>
      <c r="G152" s="31" t="s">
        <v>214</v>
      </c>
      <c r="H152" s="136">
        <v>3744415</v>
      </c>
      <c r="I152" s="41">
        <f t="shared" ref="I152" si="267">IFERROR(H152/H153,"-")</f>
        <v>9.5138793996370798E-3</v>
      </c>
      <c r="J152" s="124">
        <v>40</v>
      </c>
      <c r="K152" s="41">
        <f t="shared" ref="K152" si="268">IFERROR(J152/J153,"-")</f>
        <v>2.6737967914438502E-2</v>
      </c>
      <c r="L152" s="124">
        <f t="shared" si="242"/>
        <v>93610.375</v>
      </c>
      <c r="M152" s="87">
        <f t="shared" si="262"/>
        <v>3.9824771007566703E-3</v>
      </c>
      <c r="P152" s="42"/>
      <c r="Q152" s="42"/>
      <c r="R152" s="42"/>
    </row>
    <row r="153" spans="2:18" ht="23.25" customHeight="1">
      <c r="B153" s="227"/>
      <c r="C153" s="287"/>
      <c r="D153" s="302"/>
      <c r="E153" s="126" t="s">
        <v>107</v>
      </c>
      <c r="F153" s="129"/>
      <c r="G153" s="132"/>
      <c r="H153" s="137">
        <v>393573940</v>
      </c>
      <c r="I153" s="27" t="s">
        <v>302</v>
      </c>
      <c r="J153" s="164">
        <v>1496</v>
      </c>
      <c r="K153" s="27" t="s">
        <v>105</v>
      </c>
      <c r="L153" s="125">
        <f t="shared" si="242"/>
        <v>263084.18449197861</v>
      </c>
      <c r="M153" s="88">
        <f t="shared" si="262"/>
        <v>0.14894464356829948</v>
      </c>
      <c r="P153" s="42"/>
      <c r="Q153" s="42"/>
      <c r="R153" s="42"/>
    </row>
    <row r="154" spans="2:18" ht="23.25" customHeight="1">
      <c r="B154" s="251">
        <v>26</v>
      </c>
      <c r="C154" s="285" t="s">
        <v>31</v>
      </c>
      <c r="D154" s="289">
        <f>VLOOKUP(C154,'市区町村別_在宅(医科)'!$C$7:$BO$80,65,0)</f>
        <v>139896</v>
      </c>
      <c r="E154" s="113">
        <v>1</v>
      </c>
      <c r="F154" s="116" t="s">
        <v>244</v>
      </c>
      <c r="G154" s="119" t="s">
        <v>207</v>
      </c>
      <c r="H154" s="204">
        <v>161242164</v>
      </c>
      <c r="I154" s="25">
        <f t="shared" ref="I154" si="269">IFERROR(H154/H159,"-")</f>
        <v>3.3518051056507153E-2</v>
      </c>
      <c r="J154" s="122">
        <v>789</v>
      </c>
      <c r="K154" s="25">
        <f t="shared" ref="K154" si="270">IFERROR(J154/J159,"-")</f>
        <v>4.8327820654171259E-2</v>
      </c>
      <c r="L154" s="122">
        <f t="shared" si="242"/>
        <v>204362.69201520912</v>
      </c>
      <c r="M154" s="89">
        <f>IFERROR(J154/$R$29,0)</f>
        <v>5.6399039286326984E-3</v>
      </c>
      <c r="P154" s="42"/>
      <c r="Q154" s="42"/>
      <c r="R154" s="42"/>
    </row>
    <row r="155" spans="2:18" ht="23.25" customHeight="1">
      <c r="B155" s="226"/>
      <c r="C155" s="286"/>
      <c r="D155" s="301"/>
      <c r="E155" s="114">
        <v>2</v>
      </c>
      <c r="F155" s="117" t="s">
        <v>242</v>
      </c>
      <c r="G155" s="29" t="s">
        <v>205</v>
      </c>
      <c r="H155" s="135">
        <v>227249233</v>
      </c>
      <c r="I155" s="26">
        <f t="shared" ref="I155" si="271">IFERROR(H155/H159,"-")</f>
        <v>4.7239203476865339E-2</v>
      </c>
      <c r="J155" s="123">
        <v>1865</v>
      </c>
      <c r="K155" s="26">
        <f t="shared" ref="K155" si="272">IFERROR(J155/J159,"-")</f>
        <v>0.11423496263628567</v>
      </c>
      <c r="L155" s="123">
        <f t="shared" si="242"/>
        <v>121849.45469168901</v>
      </c>
      <c r="M155" s="86">
        <f t="shared" ref="M155:M159" si="273">IFERROR(J155/$R$29,0)</f>
        <v>1.3331331846514553E-2</v>
      </c>
      <c r="P155" s="42"/>
      <c r="Q155" s="42"/>
      <c r="R155" s="42"/>
    </row>
    <row r="156" spans="2:18" ht="23.25" customHeight="1">
      <c r="B156" s="226"/>
      <c r="C156" s="286"/>
      <c r="D156" s="301"/>
      <c r="E156" s="114">
        <v>3</v>
      </c>
      <c r="F156" s="117" t="s">
        <v>239</v>
      </c>
      <c r="G156" s="30" t="s">
        <v>213</v>
      </c>
      <c r="H156" s="135">
        <v>198716085</v>
      </c>
      <c r="I156" s="26">
        <f t="shared" ref="I156" si="274">IFERROR(H156/H159,"-")</f>
        <v>4.1307904319488144E-2</v>
      </c>
      <c r="J156" s="123">
        <v>1962</v>
      </c>
      <c r="K156" s="26">
        <f t="shared" ref="K156" si="275">IFERROR(J156/J159,"-")</f>
        <v>0.12017640573318633</v>
      </c>
      <c r="L156" s="123">
        <f t="shared" si="242"/>
        <v>101282.40825688074</v>
      </c>
      <c r="M156" s="86">
        <f t="shared" si="273"/>
        <v>1.4024704065877509E-2</v>
      </c>
      <c r="P156" s="42"/>
      <c r="Q156" s="42"/>
      <c r="R156" s="42"/>
    </row>
    <row r="157" spans="2:18" ht="23.25" customHeight="1">
      <c r="B157" s="226"/>
      <c r="C157" s="286"/>
      <c r="D157" s="301"/>
      <c r="E157" s="114">
        <v>4</v>
      </c>
      <c r="F157" s="117" t="s">
        <v>251</v>
      </c>
      <c r="G157" s="30" t="s">
        <v>252</v>
      </c>
      <c r="H157" s="135">
        <v>8859358</v>
      </c>
      <c r="I157" s="26">
        <f t="shared" ref="I157" si="276">IFERROR(H157/H159,"-")</f>
        <v>1.841630045177731E-3</v>
      </c>
      <c r="J157" s="123">
        <v>91</v>
      </c>
      <c r="K157" s="26">
        <f t="shared" ref="K157" si="277">IFERROR(J157/J159,"-")</f>
        <v>5.5739311527624649E-3</v>
      </c>
      <c r="L157" s="123">
        <f t="shared" si="242"/>
        <v>97355.582417582424</v>
      </c>
      <c r="M157" s="86">
        <f t="shared" si="273"/>
        <v>6.5048321610339114E-4</v>
      </c>
      <c r="P157" s="42"/>
      <c r="Q157" s="42"/>
      <c r="R157" s="42"/>
    </row>
    <row r="158" spans="2:18" ht="23.25" customHeight="1">
      <c r="B158" s="226"/>
      <c r="C158" s="286"/>
      <c r="D158" s="301"/>
      <c r="E158" s="115">
        <v>5</v>
      </c>
      <c r="F158" s="118" t="s">
        <v>243</v>
      </c>
      <c r="G158" s="31" t="s">
        <v>206</v>
      </c>
      <c r="H158" s="136">
        <v>222579977</v>
      </c>
      <c r="I158" s="41">
        <f t="shared" ref="I158" si="278">IFERROR(H158/H159,"-")</f>
        <v>4.6268586628756658E-2</v>
      </c>
      <c r="J158" s="124">
        <v>2367</v>
      </c>
      <c r="K158" s="41">
        <f t="shared" ref="K158" si="279">IFERROR(J158/J159,"-")</f>
        <v>0.14498346196251377</v>
      </c>
      <c r="L158" s="124">
        <f t="shared" si="242"/>
        <v>94034.63329108576</v>
      </c>
      <c r="M158" s="87">
        <f t="shared" si="273"/>
        <v>1.6919711785898097E-2</v>
      </c>
      <c r="P158" s="42"/>
      <c r="Q158" s="42"/>
      <c r="R158" s="42"/>
    </row>
    <row r="159" spans="2:18" ht="23.25" customHeight="1">
      <c r="B159" s="227"/>
      <c r="C159" s="287"/>
      <c r="D159" s="302"/>
      <c r="E159" s="126" t="s">
        <v>107</v>
      </c>
      <c r="F159" s="129"/>
      <c r="G159" s="132"/>
      <c r="H159" s="137">
        <v>4810606790</v>
      </c>
      <c r="I159" s="27" t="s">
        <v>302</v>
      </c>
      <c r="J159" s="164">
        <v>16326</v>
      </c>
      <c r="K159" s="27" t="s">
        <v>105</v>
      </c>
      <c r="L159" s="125">
        <f t="shared" si="242"/>
        <v>294659.24231287517</v>
      </c>
      <c r="M159" s="88">
        <f t="shared" si="273"/>
        <v>0.11670097786927432</v>
      </c>
      <c r="P159" s="42"/>
      <c r="Q159" s="42"/>
      <c r="R159" s="42"/>
    </row>
    <row r="160" spans="2:18" ht="23.25" customHeight="1">
      <c r="B160" s="251">
        <v>27</v>
      </c>
      <c r="C160" s="285" t="s">
        <v>32</v>
      </c>
      <c r="D160" s="289">
        <f>VLOOKUP(C160,'市区町村別_在宅(医科)'!$C$7:$BO$80,65,0)</f>
        <v>23699</v>
      </c>
      <c r="E160" s="113">
        <v>1</v>
      </c>
      <c r="F160" s="116" t="s">
        <v>251</v>
      </c>
      <c r="G160" s="119" t="s">
        <v>252</v>
      </c>
      <c r="H160" s="204">
        <v>2513130</v>
      </c>
      <c r="I160" s="25">
        <f t="shared" ref="I160" si="280">IFERROR(H160/H165,"-")</f>
        <v>3.2307017464247058E-3</v>
      </c>
      <c r="J160" s="122">
        <v>13</v>
      </c>
      <c r="K160" s="25">
        <f t="shared" ref="K160" si="281">IFERROR(J160/J165,"-")</f>
        <v>4.5486354093771872E-3</v>
      </c>
      <c r="L160" s="122">
        <f t="shared" si="242"/>
        <v>193317.69230769231</v>
      </c>
      <c r="M160" s="89">
        <f>IFERROR(J160/$R$30,0)</f>
        <v>5.4854635216675812E-4</v>
      </c>
      <c r="P160" s="42"/>
      <c r="Q160" s="42"/>
      <c r="R160" s="42"/>
    </row>
    <row r="161" spans="2:18" ht="23.25" customHeight="1">
      <c r="B161" s="226"/>
      <c r="C161" s="286"/>
      <c r="D161" s="301"/>
      <c r="E161" s="114">
        <v>2</v>
      </c>
      <c r="F161" s="117" t="s">
        <v>244</v>
      </c>
      <c r="G161" s="29" t="s">
        <v>207</v>
      </c>
      <c r="H161" s="135">
        <v>20776347</v>
      </c>
      <c r="I161" s="26">
        <f t="shared" ref="I161" si="282">IFERROR(H161/H165,"-")</f>
        <v>2.6708598654755503E-2</v>
      </c>
      <c r="J161" s="123">
        <v>122</v>
      </c>
      <c r="K161" s="26">
        <f t="shared" ref="K161" si="283">IFERROR(J161/J165,"-")</f>
        <v>4.2687193841847444E-2</v>
      </c>
      <c r="L161" s="123">
        <f t="shared" si="242"/>
        <v>170297.92622950819</v>
      </c>
      <c r="M161" s="86">
        <f t="shared" ref="M161:M165" si="284">IFERROR(J161/$R$30,0)</f>
        <v>5.1478965357188069E-3</v>
      </c>
      <c r="P161" s="42"/>
      <c r="Q161" s="42"/>
      <c r="R161" s="42"/>
    </row>
    <row r="162" spans="2:18" ht="23.25" customHeight="1">
      <c r="B162" s="226"/>
      <c r="C162" s="286"/>
      <c r="D162" s="301"/>
      <c r="E162" s="114">
        <v>3</v>
      </c>
      <c r="F162" s="117" t="s">
        <v>259</v>
      </c>
      <c r="G162" s="30" t="s">
        <v>216</v>
      </c>
      <c r="H162" s="135">
        <v>11369168</v>
      </c>
      <c r="I162" s="26">
        <f t="shared" ref="I162" si="285">IFERROR(H162/H165,"-")</f>
        <v>1.4615396303810738E-2</v>
      </c>
      <c r="J162" s="123">
        <v>111</v>
      </c>
      <c r="K162" s="26">
        <f t="shared" ref="K162" si="286">IFERROR(J162/J165,"-")</f>
        <v>3.8838348495451362E-2</v>
      </c>
      <c r="L162" s="123">
        <f t="shared" si="242"/>
        <v>102424.93693693694</v>
      </c>
      <c r="M162" s="86">
        <f t="shared" si="284"/>
        <v>4.6837419300392417E-3</v>
      </c>
      <c r="P162" s="42"/>
      <c r="Q162" s="42"/>
      <c r="R162" s="42"/>
    </row>
    <row r="163" spans="2:18" ht="23.25" customHeight="1">
      <c r="B163" s="226"/>
      <c r="C163" s="286"/>
      <c r="D163" s="301"/>
      <c r="E163" s="114">
        <v>4</v>
      </c>
      <c r="F163" s="117" t="s">
        <v>242</v>
      </c>
      <c r="G163" s="30" t="s">
        <v>205</v>
      </c>
      <c r="H163" s="135">
        <v>34410892</v>
      </c>
      <c r="I163" s="26">
        <f t="shared" ref="I163" si="287">IFERROR(H163/H165,"-")</f>
        <v>4.4236203013943542E-2</v>
      </c>
      <c r="J163" s="123">
        <v>360</v>
      </c>
      <c r="K163" s="26">
        <f t="shared" ref="K163" si="288">IFERROR(J163/J165,"-")</f>
        <v>0.12596221133659902</v>
      </c>
      <c r="L163" s="123">
        <f t="shared" si="242"/>
        <v>95585.811111111107</v>
      </c>
      <c r="M163" s="86">
        <f t="shared" si="284"/>
        <v>1.519051436769484E-2</v>
      </c>
      <c r="P163" s="42"/>
      <c r="Q163" s="42"/>
      <c r="R163" s="42"/>
    </row>
    <row r="164" spans="2:18" ht="23.25" customHeight="1">
      <c r="B164" s="226"/>
      <c r="C164" s="286"/>
      <c r="D164" s="301"/>
      <c r="E164" s="115">
        <v>5</v>
      </c>
      <c r="F164" s="118" t="s">
        <v>239</v>
      </c>
      <c r="G164" s="31" t="s">
        <v>213</v>
      </c>
      <c r="H164" s="136">
        <v>29911307</v>
      </c>
      <c r="I164" s="41">
        <f t="shared" ref="I164" si="289">IFERROR(H164/H165,"-")</f>
        <v>3.8451855559698676E-2</v>
      </c>
      <c r="J164" s="124">
        <v>341</v>
      </c>
      <c r="K164" s="41">
        <f t="shared" ref="K164" si="290">IFERROR(J164/J165,"-")</f>
        <v>0.11931420573827851</v>
      </c>
      <c r="L164" s="124">
        <f t="shared" si="242"/>
        <v>87716.442815249262</v>
      </c>
      <c r="M164" s="87">
        <f t="shared" si="284"/>
        <v>1.43887927760665E-2</v>
      </c>
      <c r="P164" s="42"/>
      <c r="Q164" s="42"/>
      <c r="R164" s="42"/>
    </row>
    <row r="165" spans="2:18" ht="23.25" customHeight="1">
      <c r="B165" s="227"/>
      <c r="C165" s="287"/>
      <c r="D165" s="302"/>
      <c r="E165" s="126" t="s">
        <v>107</v>
      </c>
      <c r="F165" s="129"/>
      <c r="G165" s="132"/>
      <c r="H165" s="137">
        <v>777889820</v>
      </c>
      <c r="I165" s="27" t="s">
        <v>302</v>
      </c>
      <c r="J165" s="164">
        <v>2858</v>
      </c>
      <c r="K165" s="27" t="s">
        <v>105</v>
      </c>
      <c r="L165" s="125">
        <f t="shared" si="242"/>
        <v>272179.78306508047</v>
      </c>
      <c r="M165" s="88">
        <f t="shared" si="284"/>
        <v>0.12059580573019958</v>
      </c>
      <c r="P165" s="42"/>
      <c r="Q165" s="42"/>
      <c r="R165" s="42"/>
    </row>
    <row r="166" spans="2:18" ht="23.25" customHeight="1">
      <c r="B166" s="251">
        <v>28</v>
      </c>
      <c r="C166" s="285" t="s">
        <v>33</v>
      </c>
      <c r="D166" s="289">
        <f>VLOOKUP(C166,'市区町村別_在宅(医科)'!$C$7:$BO$80,65,0)</f>
        <v>19774</v>
      </c>
      <c r="E166" s="113">
        <v>1</v>
      </c>
      <c r="F166" s="116" t="s">
        <v>244</v>
      </c>
      <c r="G166" s="119" t="s">
        <v>207</v>
      </c>
      <c r="H166" s="204">
        <v>25029409</v>
      </c>
      <c r="I166" s="25">
        <f t="shared" ref="I166" si="291">IFERROR(H166/H171,"-")</f>
        <v>3.9371058367328439E-2</v>
      </c>
      <c r="J166" s="122">
        <v>121</v>
      </c>
      <c r="K166" s="25">
        <f t="shared" ref="K166" si="292">IFERROR(J166/J171,"-")</f>
        <v>5.6967984934086627E-2</v>
      </c>
      <c r="L166" s="122">
        <f t="shared" si="242"/>
        <v>206854.61983471076</v>
      </c>
      <c r="M166" s="89">
        <f>IFERROR(J166/$R$31,0)</f>
        <v>6.1191463537979161E-3</v>
      </c>
      <c r="P166" s="42"/>
      <c r="Q166" s="42"/>
      <c r="R166" s="42"/>
    </row>
    <row r="167" spans="2:18" ht="23.25" customHeight="1">
      <c r="B167" s="226"/>
      <c r="C167" s="286"/>
      <c r="D167" s="301"/>
      <c r="E167" s="114">
        <v>2</v>
      </c>
      <c r="F167" s="117" t="s">
        <v>239</v>
      </c>
      <c r="G167" s="29" t="s">
        <v>213</v>
      </c>
      <c r="H167" s="135">
        <v>34529209</v>
      </c>
      <c r="I167" s="26">
        <f t="shared" ref="I167" si="293">IFERROR(H167/H171,"-")</f>
        <v>5.4314167103053951E-2</v>
      </c>
      <c r="J167" s="123">
        <v>263</v>
      </c>
      <c r="K167" s="26">
        <f t="shared" ref="K167" si="294">IFERROR(J167/J171,"-")</f>
        <v>0.12382297551789077</v>
      </c>
      <c r="L167" s="123">
        <f t="shared" si="242"/>
        <v>131289.7680608365</v>
      </c>
      <c r="M167" s="86">
        <f t="shared" ref="M167:M171" si="295">IFERROR(J167/$R$31,0)</f>
        <v>1.3300293314453322E-2</v>
      </c>
      <c r="P167" s="42"/>
      <c r="Q167" s="42"/>
      <c r="R167" s="42"/>
    </row>
    <row r="168" spans="2:18" ht="23.25" customHeight="1">
      <c r="B168" s="226"/>
      <c r="C168" s="286"/>
      <c r="D168" s="301"/>
      <c r="E168" s="114">
        <v>3</v>
      </c>
      <c r="F168" s="117" t="s">
        <v>243</v>
      </c>
      <c r="G168" s="30" t="s">
        <v>206</v>
      </c>
      <c r="H168" s="135">
        <v>37712662</v>
      </c>
      <c r="I168" s="26">
        <f t="shared" ref="I168" si="296">IFERROR(H168/H171,"-")</f>
        <v>5.9321712981290506E-2</v>
      </c>
      <c r="J168" s="123">
        <v>315</v>
      </c>
      <c r="K168" s="26">
        <f t="shared" ref="K168" si="297">IFERROR(J168/J171,"-")</f>
        <v>0.14830508474576271</v>
      </c>
      <c r="L168" s="123">
        <f t="shared" si="242"/>
        <v>119722.73650793651</v>
      </c>
      <c r="M168" s="86">
        <f t="shared" si="295"/>
        <v>1.5930009102862346E-2</v>
      </c>
      <c r="P168" s="42"/>
      <c r="Q168" s="42"/>
      <c r="R168" s="42"/>
    </row>
    <row r="169" spans="2:18" ht="23.25" customHeight="1">
      <c r="B169" s="226"/>
      <c r="C169" s="286"/>
      <c r="D169" s="301"/>
      <c r="E169" s="114">
        <v>4</v>
      </c>
      <c r="F169" s="117" t="s">
        <v>242</v>
      </c>
      <c r="G169" s="30" t="s">
        <v>205</v>
      </c>
      <c r="H169" s="135">
        <v>31870600</v>
      </c>
      <c r="I169" s="26">
        <f t="shared" ref="I169" si="298">IFERROR(H169/H171,"-")</f>
        <v>5.0132196601277233E-2</v>
      </c>
      <c r="J169" s="123">
        <v>296</v>
      </c>
      <c r="K169" s="26">
        <f t="shared" ref="K169" si="299">IFERROR(J169/J171,"-")</f>
        <v>0.13935969868173259</v>
      </c>
      <c r="L169" s="123">
        <f t="shared" si="242"/>
        <v>107670.94594594595</v>
      </c>
      <c r="M169" s="86">
        <f t="shared" si="295"/>
        <v>1.4969151410943663E-2</v>
      </c>
      <c r="P169" s="42"/>
      <c r="Q169" s="42"/>
      <c r="R169" s="42"/>
    </row>
    <row r="170" spans="2:18" ht="23.25" customHeight="1">
      <c r="B170" s="226"/>
      <c r="C170" s="286"/>
      <c r="D170" s="301"/>
      <c r="E170" s="115">
        <v>5</v>
      </c>
      <c r="F170" s="118" t="s">
        <v>230</v>
      </c>
      <c r="G170" s="31" t="s">
        <v>196</v>
      </c>
      <c r="H170" s="136">
        <v>92338250</v>
      </c>
      <c r="I170" s="41">
        <f t="shared" ref="I170" si="300">IFERROR(H170/H171,"-")</f>
        <v>0.14524732207168636</v>
      </c>
      <c r="J170" s="124">
        <v>949</v>
      </c>
      <c r="K170" s="41">
        <f t="shared" ref="K170" si="301">IFERROR(J170/J171,"-")</f>
        <v>0.4467984934086629</v>
      </c>
      <c r="L170" s="124">
        <f t="shared" si="242"/>
        <v>97300.579557428879</v>
      </c>
      <c r="M170" s="87">
        <f t="shared" si="295"/>
        <v>4.7992313138464651E-2</v>
      </c>
      <c r="P170" s="42"/>
      <c r="Q170" s="42"/>
      <c r="R170" s="42"/>
    </row>
    <row r="171" spans="2:18" ht="23.25" customHeight="1">
      <c r="B171" s="227"/>
      <c r="C171" s="287"/>
      <c r="D171" s="302"/>
      <c r="E171" s="126" t="s">
        <v>107</v>
      </c>
      <c r="F171" s="129"/>
      <c r="G171" s="132"/>
      <c r="H171" s="137">
        <v>635731170</v>
      </c>
      <c r="I171" s="27" t="s">
        <v>302</v>
      </c>
      <c r="J171" s="164">
        <v>2124</v>
      </c>
      <c r="K171" s="27" t="s">
        <v>105</v>
      </c>
      <c r="L171" s="125">
        <f t="shared" si="242"/>
        <v>299308.46045197739</v>
      </c>
      <c r="M171" s="88">
        <f t="shared" si="295"/>
        <v>0.10741377566501467</v>
      </c>
      <c r="P171" s="42"/>
      <c r="Q171" s="42"/>
      <c r="R171" s="42"/>
    </row>
    <row r="172" spans="2:18" ht="23.25" customHeight="1">
      <c r="B172" s="251">
        <v>29</v>
      </c>
      <c r="C172" s="285" t="s">
        <v>34</v>
      </c>
      <c r="D172" s="289">
        <f>VLOOKUP(C172,'市区町村別_在宅(医科)'!$C$7:$BO$80,65,0)</f>
        <v>16521</v>
      </c>
      <c r="E172" s="113">
        <v>1</v>
      </c>
      <c r="F172" s="116" t="s">
        <v>251</v>
      </c>
      <c r="G172" s="119" t="s">
        <v>252</v>
      </c>
      <c r="H172" s="204">
        <v>3588596</v>
      </c>
      <c r="I172" s="25">
        <f t="shared" ref="I172" si="302">IFERROR(H172/H177,"-")</f>
        <v>6.7927787339867388E-3</v>
      </c>
      <c r="J172" s="122">
        <v>16</v>
      </c>
      <c r="K172" s="25">
        <f t="shared" ref="K172" si="303">IFERROR(J172/J177,"-")</f>
        <v>8.6206896551724137E-3</v>
      </c>
      <c r="L172" s="122">
        <f t="shared" si="242"/>
        <v>224287.25</v>
      </c>
      <c r="M172" s="89">
        <f>IFERROR(J172/$R$32,0)</f>
        <v>9.6846437866957209E-4</v>
      </c>
      <c r="P172" s="42"/>
      <c r="Q172" s="42"/>
      <c r="R172" s="42"/>
    </row>
    <row r="173" spans="2:18" ht="23.25" customHeight="1">
      <c r="B173" s="226"/>
      <c r="C173" s="286"/>
      <c r="D173" s="301"/>
      <c r="E173" s="114">
        <v>2</v>
      </c>
      <c r="F173" s="117" t="s">
        <v>272</v>
      </c>
      <c r="G173" s="29" t="s">
        <v>215</v>
      </c>
      <c r="H173" s="135">
        <v>3675740</v>
      </c>
      <c r="I173" s="26">
        <f t="shared" ref="I173" si="304">IFERROR(H173/H177,"-")</f>
        <v>6.9577317991951215E-3</v>
      </c>
      <c r="J173" s="123">
        <v>17</v>
      </c>
      <c r="K173" s="26">
        <f t="shared" ref="K173" si="305">IFERROR(J173/J177,"-")</f>
        <v>9.1594827586206889E-3</v>
      </c>
      <c r="L173" s="123">
        <f t="shared" si="242"/>
        <v>216220</v>
      </c>
      <c r="M173" s="86">
        <f t="shared" ref="M173:M177" si="306">IFERROR(J173/$R$32,0)</f>
        <v>1.0289934023364202E-3</v>
      </c>
      <c r="P173" s="42"/>
      <c r="Q173" s="42"/>
      <c r="R173" s="42"/>
    </row>
    <row r="174" spans="2:18" ht="23.25" customHeight="1">
      <c r="B174" s="226"/>
      <c r="C174" s="286"/>
      <c r="D174" s="301"/>
      <c r="E174" s="114">
        <v>3</v>
      </c>
      <c r="F174" s="117" t="s">
        <v>242</v>
      </c>
      <c r="G174" s="30" t="s">
        <v>205</v>
      </c>
      <c r="H174" s="135">
        <v>30589227</v>
      </c>
      <c r="I174" s="26">
        <f t="shared" ref="I174" si="307">IFERROR(H174/H177,"-")</f>
        <v>5.7901711603839764E-2</v>
      </c>
      <c r="J174" s="123">
        <v>232</v>
      </c>
      <c r="K174" s="26">
        <f t="shared" ref="K174" si="308">IFERROR(J174/J177,"-")</f>
        <v>0.125</v>
      </c>
      <c r="L174" s="123">
        <f t="shared" si="242"/>
        <v>131850.11637931035</v>
      </c>
      <c r="M174" s="86">
        <f t="shared" si="306"/>
        <v>1.4042733490708795E-2</v>
      </c>
      <c r="P174" s="42"/>
      <c r="Q174" s="42"/>
      <c r="R174" s="42"/>
    </row>
    <row r="175" spans="2:18" ht="23.25" customHeight="1">
      <c r="B175" s="226"/>
      <c r="C175" s="286"/>
      <c r="D175" s="301"/>
      <c r="E175" s="114">
        <v>4</v>
      </c>
      <c r="F175" s="117" t="s">
        <v>244</v>
      </c>
      <c r="G175" s="30" t="s">
        <v>207</v>
      </c>
      <c r="H175" s="135">
        <v>9007765</v>
      </c>
      <c r="I175" s="26">
        <f t="shared" ref="I175" si="309">IFERROR(H175/H177,"-")</f>
        <v>1.7050611028031591E-2</v>
      </c>
      <c r="J175" s="123">
        <v>69</v>
      </c>
      <c r="K175" s="26">
        <f t="shared" ref="K175" si="310">IFERROR(J175/J177,"-")</f>
        <v>3.7176724137931036E-2</v>
      </c>
      <c r="L175" s="123">
        <f t="shared" si="242"/>
        <v>130547.31884057971</v>
      </c>
      <c r="M175" s="86">
        <f t="shared" si="306"/>
        <v>4.1765026330125299E-3</v>
      </c>
      <c r="P175" s="42"/>
      <c r="Q175" s="42"/>
      <c r="R175" s="42"/>
    </row>
    <row r="176" spans="2:18" ht="23.25" customHeight="1">
      <c r="B176" s="226"/>
      <c r="C176" s="286"/>
      <c r="D176" s="301"/>
      <c r="E176" s="115">
        <v>5</v>
      </c>
      <c r="F176" s="118" t="s">
        <v>257</v>
      </c>
      <c r="G176" s="31" t="s">
        <v>258</v>
      </c>
      <c r="H176" s="136">
        <v>10826948</v>
      </c>
      <c r="I176" s="41">
        <f t="shared" ref="I176" si="311">IFERROR(H176/H177,"-")</f>
        <v>2.0494104693975095E-2</v>
      </c>
      <c r="J176" s="124">
        <v>104</v>
      </c>
      <c r="K176" s="41">
        <f t="shared" ref="K176" si="312">IFERROR(J176/J177,"-")</f>
        <v>5.6034482758620691E-2</v>
      </c>
      <c r="L176" s="124">
        <f t="shared" si="242"/>
        <v>104105.26923076923</v>
      </c>
      <c r="M176" s="87">
        <f t="shared" si="306"/>
        <v>6.295018461352218E-3</v>
      </c>
      <c r="P176" s="42"/>
      <c r="Q176" s="42"/>
      <c r="R176" s="42"/>
    </row>
    <row r="177" spans="2:18" ht="23.25" customHeight="1">
      <c r="B177" s="227"/>
      <c r="C177" s="287"/>
      <c r="D177" s="302"/>
      <c r="E177" s="126" t="s">
        <v>107</v>
      </c>
      <c r="F177" s="129"/>
      <c r="G177" s="132"/>
      <c r="H177" s="137">
        <v>528295730</v>
      </c>
      <c r="I177" s="27" t="s">
        <v>302</v>
      </c>
      <c r="J177" s="164">
        <v>1856</v>
      </c>
      <c r="K177" s="27" t="s">
        <v>105</v>
      </c>
      <c r="L177" s="125">
        <f t="shared" si="242"/>
        <v>284642.09590517241</v>
      </c>
      <c r="M177" s="88">
        <f t="shared" si="306"/>
        <v>0.11234186792567036</v>
      </c>
      <c r="P177" s="42"/>
      <c r="Q177" s="42"/>
      <c r="R177" s="42"/>
    </row>
    <row r="178" spans="2:18" ht="23.25" customHeight="1">
      <c r="B178" s="251">
        <v>30</v>
      </c>
      <c r="C178" s="285" t="s">
        <v>35</v>
      </c>
      <c r="D178" s="289">
        <f>VLOOKUP(C178,'市区町村別_在宅(医科)'!$C$7:$BO$80,65,0)</f>
        <v>22094</v>
      </c>
      <c r="E178" s="113">
        <v>1</v>
      </c>
      <c r="F178" s="116" t="s">
        <v>244</v>
      </c>
      <c r="G178" s="119" t="s">
        <v>207</v>
      </c>
      <c r="H178" s="204">
        <v>31308743</v>
      </c>
      <c r="I178" s="25">
        <f t="shared" ref="I178" si="313">IFERROR(H178/H183,"-")</f>
        <v>3.5845391280862435E-2</v>
      </c>
      <c r="J178" s="122">
        <v>143</v>
      </c>
      <c r="K178" s="25">
        <f t="shared" ref="K178" si="314">IFERROR(J178/J183,"-")</f>
        <v>4.9463853337945347E-2</v>
      </c>
      <c r="L178" s="122">
        <f t="shared" si="242"/>
        <v>218942.25874125873</v>
      </c>
      <c r="M178" s="89">
        <f>IFERROR(J178/$R$33,0)</f>
        <v>6.4723454331492717E-3</v>
      </c>
      <c r="P178" s="42"/>
      <c r="Q178" s="42"/>
      <c r="R178" s="42"/>
    </row>
    <row r="179" spans="2:18" ht="23.25" customHeight="1">
      <c r="B179" s="226"/>
      <c r="C179" s="286"/>
      <c r="D179" s="301"/>
      <c r="E179" s="114">
        <v>2</v>
      </c>
      <c r="F179" s="117" t="s">
        <v>281</v>
      </c>
      <c r="G179" s="29" t="s">
        <v>282</v>
      </c>
      <c r="H179" s="135">
        <v>1017943</v>
      </c>
      <c r="I179" s="26">
        <f t="shared" ref="I179" si="315">IFERROR(H179/H183,"-")</f>
        <v>1.1654433120044121E-3</v>
      </c>
      <c r="J179" s="123">
        <v>8</v>
      </c>
      <c r="K179" s="26">
        <f t="shared" ref="K179" si="316">IFERROR(J179/J183,"-")</f>
        <v>2.767208578346593E-3</v>
      </c>
      <c r="L179" s="123">
        <f t="shared" si="242"/>
        <v>127242.875</v>
      </c>
      <c r="M179" s="86">
        <f t="shared" ref="M179:M183" si="317">IFERROR(J179/$R$33,0)</f>
        <v>3.6208925500135782E-4</v>
      </c>
      <c r="P179" s="42"/>
      <c r="Q179" s="42"/>
      <c r="R179" s="42"/>
    </row>
    <row r="180" spans="2:18" ht="23.25" customHeight="1">
      <c r="B180" s="226"/>
      <c r="C180" s="286"/>
      <c r="D180" s="301"/>
      <c r="E180" s="114">
        <v>3</v>
      </c>
      <c r="F180" s="117" t="s">
        <v>242</v>
      </c>
      <c r="G180" s="30" t="s">
        <v>205</v>
      </c>
      <c r="H180" s="135">
        <v>36458451</v>
      </c>
      <c r="I180" s="26">
        <f t="shared" ref="I180" si="318">IFERROR(H180/H183,"-")</f>
        <v>4.174129384846751E-2</v>
      </c>
      <c r="J180" s="123">
        <v>300</v>
      </c>
      <c r="K180" s="26">
        <f t="shared" ref="K180" si="319">IFERROR(J180/J183,"-")</f>
        <v>0.10377032168799723</v>
      </c>
      <c r="L180" s="123">
        <f t="shared" si="242"/>
        <v>121528.17</v>
      </c>
      <c r="M180" s="86">
        <f t="shared" si="317"/>
        <v>1.3578347062550919E-2</v>
      </c>
      <c r="P180" s="42"/>
      <c r="Q180" s="42"/>
      <c r="R180" s="42"/>
    </row>
    <row r="181" spans="2:18" ht="23.25" customHeight="1">
      <c r="B181" s="226"/>
      <c r="C181" s="286"/>
      <c r="D181" s="301"/>
      <c r="E181" s="114">
        <v>4</v>
      </c>
      <c r="F181" s="117" t="s">
        <v>239</v>
      </c>
      <c r="G181" s="30" t="s">
        <v>213</v>
      </c>
      <c r="H181" s="135">
        <v>37597835</v>
      </c>
      <c r="I181" s="26">
        <f t="shared" ref="I181" si="320">IFERROR(H181/H183,"-")</f>
        <v>4.3045775005668689E-2</v>
      </c>
      <c r="J181" s="123">
        <v>364</v>
      </c>
      <c r="K181" s="26">
        <f t="shared" ref="K181" si="321">IFERROR(J181/J183,"-")</f>
        <v>0.12590799031476999</v>
      </c>
      <c r="L181" s="123">
        <f t="shared" si="242"/>
        <v>103290.7554945055</v>
      </c>
      <c r="M181" s="86">
        <f t="shared" si="317"/>
        <v>1.6475061102561781E-2</v>
      </c>
      <c r="P181" s="42"/>
      <c r="Q181" s="42"/>
      <c r="R181" s="42"/>
    </row>
    <row r="182" spans="2:18" ht="23.25" customHeight="1">
      <c r="B182" s="226"/>
      <c r="C182" s="286"/>
      <c r="D182" s="301"/>
      <c r="E182" s="115">
        <v>5</v>
      </c>
      <c r="F182" s="118" t="s">
        <v>243</v>
      </c>
      <c r="G182" s="31" t="s">
        <v>206</v>
      </c>
      <c r="H182" s="136">
        <v>39474483</v>
      </c>
      <c r="I182" s="41">
        <f t="shared" ref="I182" si="322">IFERROR(H182/H183,"-")</f>
        <v>4.5194349985393935E-2</v>
      </c>
      <c r="J182" s="124">
        <v>412</v>
      </c>
      <c r="K182" s="41">
        <f t="shared" ref="K182" si="323">IFERROR(J182/J183,"-")</f>
        <v>0.14251124178484953</v>
      </c>
      <c r="L182" s="124">
        <f t="shared" si="242"/>
        <v>95811.851941747576</v>
      </c>
      <c r="M182" s="87">
        <f t="shared" si="317"/>
        <v>1.8647596632569929E-2</v>
      </c>
      <c r="P182" s="42"/>
      <c r="Q182" s="42"/>
      <c r="R182" s="42"/>
    </row>
    <row r="183" spans="2:18" ht="23.25" customHeight="1">
      <c r="B183" s="227"/>
      <c r="C183" s="287"/>
      <c r="D183" s="302"/>
      <c r="E183" s="126" t="s">
        <v>107</v>
      </c>
      <c r="F183" s="129"/>
      <c r="G183" s="132"/>
      <c r="H183" s="137">
        <v>873438450</v>
      </c>
      <c r="I183" s="27" t="s">
        <v>302</v>
      </c>
      <c r="J183" s="164">
        <v>2891</v>
      </c>
      <c r="K183" s="27" t="s">
        <v>105</v>
      </c>
      <c r="L183" s="125">
        <f t="shared" si="242"/>
        <v>302123.29643721896</v>
      </c>
      <c r="M183" s="88">
        <f t="shared" si="317"/>
        <v>0.1308500045261157</v>
      </c>
      <c r="P183" s="42"/>
      <c r="Q183" s="42"/>
      <c r="R183" s="42"/>
    </row>
    <row r="184" spans="2:18" ht="23.25" customHeight="1">
      <c r="B184" s="251">
        <v>31</v>
      </c>
      <c r="C184" s="285" t="s">
        <v>36</v>
      </c>
      <c r="D184" s="289">
        <f>VLOOKUP(C184,'市区町村別_在宅(医科)'!$C$7:$BO$80,65,0)</f>
        <v>29681</v>
      </c>
      <c r="E184" s="113">
        <v>1</v>
      </c>
      <c r="F184" s="116" t="s">
        <v>244</v>
      </c>
      <c r="G184" s="119" t="s">
        <v>207</v>
      </c>
      <c r="H184" s="204">
        <v>40537550</v>
      </c>
      <c r="I184" s="25">
        <f t="shared" ref="I184" si="324">IFERROR(H184/H189,"-")</f>
        <v>4.4623203674030359E-2</v>
      </c>
      <c r="J184" s="122">
        <v>171</v>
      </c>
      <c r="K184" s="25">
        <f t="shared" ref="K184" si="325">IFERROR(J184/J189,"-")</f>
        <v>5.5992141453831044E-2</v>
      </c>
      <c r="L184" s="122">
        <f t="shared" si="242"/>
        <v>237061.69590643275</v>
      </c>
      <c r="M184" s="89">
        <f>IFERROR(J184/$R$34,0)</f>
        <v>5.761261413025168E-3</v>
      </c>
      <c r="P184" s="42"/>
      <c r="Q184" s="42"/>
      <c r="R184" s="42"/>
    </row>
    <row r="185" spans="2:18" ht="23.25" customHeight="1">
      <c r="B185" s="226"/>
      <c r="C185" s="286"/>
      <c r="D185" s="301"/>
      <c r="E185" s="114">
        <v>2</v>
      </c>
      <c r="F185" s="117" t="s">
        <v>240</v>
      </c>
      <c r="G185" s="29" t="s">
        <v>241</v>
      </c>
      <c r="H185" s="135">
        <v>53920111</v>
      </c>
      <c r="I185" s="26">
        <f t="shared" ref="I185" si="326">IFERROR(H185/H189,"-")</f>
        <v>5.9354551404298607E-2</v>
      </c>
      <c r="J185" s="123">
        <v>379</v>
      </c>
      <c r="K185" s="26">
        <f t="shared" ref="K185" si="327">IFERROR(J185/J189,"-")</f>
        <v>0.12409954158480681</v>
      </c>
      <c r="L185" s="123">
        <f t="shared" si="242"/>
        <v>142269.4221635884</v>
      </c>
      <c r="M185" s="86">
        <f t="shared" ref="M185:M189" si="328">IFERROR(J185/$R$34,0)</f>
        <v>1.2769111552845255E-2</v>
      </c>
      <c r="P185" s="42"/>
      <c r="Q185" s="42"/>
      <c r="R185" s="42"/>
    </row>
    <row r="186" spans="2:18" ht="23.25" customHeight="1">
      <c r="B186" s="226"/>
      <c r="C186" s="286"/>
      <c r="D186" s="301"/>
      <c r="E186" s="114">
        <v>3</v>
      </c>
      <c r="F186" s="117" t="s">
        <v>283</v>
      </c>
      <c r="G186" s="30" t="s">
        <v>284</v>
      </c>
      <c r="H186" s="135">
        <v>395163</v>
      </c>
      <c r="I186" s="26">
        <f t="shared" ref="I186" si="329">IFERROR(H186/H189,"-")</f>
        <v>4.3499025060569424E-4</v>
      </c>
      <c r="J186" s="123">
        <v>3</v>
      </c>
      <c r="K186" s="26">
        <f t="shared" ref="K186" si="330">IFERROR(J186/J189,"-")</f>
        <v>9.8231827111984276E-4</v>
      </c>
      <c r="L186" s="123">
        <f t="shared" si="242"/>
        <v>131721</v>
      </c>
      <c r="M186" s="86">
        <f t="shared" si="328"/>
        <v>1.0107476163202049E-4</v>
      </c>
      <c r="P186" s="42"/>
      <c r="Q186" s="42"/>
      <c r="R186" s="42"/>
    </row>
    <row r="187" spans="2:18" ht="23.25" customHeight="1">
      <c r="B187" s="226"/>
      <c r="C187" s="286"/>
      <c r="D187" s="301"/>
      <c r="E187" s="114">
        <v>4</v>
      </c>
      <c r="F187" s="117" t="s">
        <v>242</v>
      </c>
      <c r="G187" s="30" t="s">
        <v>205</v>
      </c>
      <c r="H187" s="135">
        <v>32867808</v>
      </c>
      <c r="I187" s="26">
        <f t="shared" ref="I187" si="331">IFERROR(H187/H189,"-")</f>
        <v>3.6180452215363895E-2</v>
      </c>
      <c r="J187" s="123">
        <v>267</v>
      </c>
      <c r="K187" s="26">
        <f t="shared" ref="K187" si="332">IFERROR(J187/J189,"-")</f>
        <v>8.7426326129666013E-2</v>
      </c>
      <c r="L187" s="123">
        <f t="shared" si="242"/>
        <v>123100.40449438202</v>
      </c>
      <c r="M187" s="86">
        <f t="shared" si="328"/>
        <v>8.9956537852498228E-3</v>
      </c>
      <c r="P187" s="42"/>
      <c r="Q187" s="42"/>
      <c r="R187" s="42"/>
    </row>
    <row r="188" spans="2:18" ht="23.25" customHeight="1">
      <c r="B188" s="226"/>
      <c r="C188" s="286"/>
      <c r="D188" s="301"/>
      <c r="E188" s="115">
        <v>5</v>
      </c>
      <c r="F188" s="118" t="s">
        <v>251</v>
      </c>
      <c r="G188" s="31" t="s">
        <v>252</v>
      </c>
      <c r="H188" s="136">
        <v>1874850</v>
      </c>
      <c r="I188" s="41">
        <f t="shared" ref="I188" si="333">IFERROR(H188/H189,"-")</f>
        <v>2.0638103044771038E-3</v>
      </c>
      <c r="J188" s="124">
        <v>18</v>
      </c>
      <c r="K188" s="41">
        <f t="shared" ref="K188" si="334">IFERROR(J188/J189,"-")</f>
        <v>5.893909626719057E-3</v>
      </c>
      <c r="L188" s="124">
        <f t="shared" si="242"/>
        <v>104158.33333333333</v>
      </c>
      <c r="M188" s="87">
        <f t="shared" si="328"/>
        <v>6.0644856979212287E-4</v>
      </c>
      <c r="P188" s="42"/>
      <c r="Q188" s="42"/>
      <c r="R188" s="42"/>
    </row>
    <row r="189" spans="2:18" ht="23.25" customHeight="1">
      <c r="B189" s="227"/>
      <c r="C189" s="287"/>
      <c r="D189" s="302"/>
      <c r="E189" s="126" t="s">
        <v>107</v>
      </c>
      <c r="F189" s="129"/>
      <c r="G189" s="132"/>
      <c r="H189" s="137">
        <v>908441050</v>
      </c>
      <c r="I189" s="27" t="s">
        <v>302</v>
      </c>
      <c r="J189" s="164">
        <v>3054</v>
      </c>
      <c r="K189" s="27" t="s">
        <v>105</v>
      </c>
      <c r="L189" s="125">
        <f t="shared" si="242"/>
        <v>297459.41388343158</v>
      </c>
      <c r="M189" s="88">
        <f t="shared" si="328"/>
        <v>0.10289410734139685</v>
      </c>
      <c r="P189" s="42"/>
      <c r="Q189" s="42"/>
      <c r="R189" s="42"/>
    </row>
    <row r="190" spans="2:18" ht="23.25" customHeight="1">
      <c r="B190" s="251">
        <v>32</v>
      </c>
      <c r="C190" s="285" t="s">
        <v>37</v>
      </c>
      <c r="D190" s="289">
        <f>VLOOKUP(C190,'市区町村別_在宅(医科)'!$C$7:$BO$80,65,0)</f>
        <v>24506</v>
      </c>
      <c r="E190" s="113">
        <v>1</v>
      </c>
      <c r="F190" s="116" t="s">
        <v>244</v>
      </c>
      <c r="G190" s="119" t="s">
        <v>207</v>
      </c>
      <c r="H190" s="204">
        <v>31130300</v>
      </c>
      <c r="I190" s="25">
        <f t="shared" ref="I190" si="335">IFERROR(H190/H195,"-")</f>
        <v>3.9786326099338125E-2</v>
      </c>
      <c r="J190" s="122">
        <v>133</v>
      </c>
      <c r="K190" s="25">
        <f t="shared" ref="K190" si="336">IFERROR(J190/J195,"-")</f>
        <v>4.8346055979643768E-2</v>
      </c>
      <c r="L190" s="122">
        <f t="shared" si="242"/>
        <v>234062.40601503759</v>
      </c>
      <c r="M190" s="89">
        <f>IFERROR(J190/$R$35,0)</f>
        <v>5.4272423080062027E-3</v>
      </c>
      <c r="P190" s="42"/>
      <c r="Q190" s="42"/>
      <c r="R190" s="42"/>
    </row>
    <row r="191" spans="2:18" ht="23.25" customHeight="1">
      <c r="B191" s="226"/>
      <c r="C191" s="286"/>
      <c r="D191" s="301"/>
      <c r="E191" s="114">
        <v>2</v>
      </c>
      <c r="F191" s="117" t="s">
        <v>242</v>
      </c>
      <c r="G191" s="29" t="s">
        <v>205</v>
      </c>
      <c r="H191" s="135">
        <v>47460039</v>
      </c>
      <c r="I191" s="26">
        <f t="shared" ref="I191" si="337">IFERROR(H191/H195,"-")</f>
        <v>6.0656678166972539E-2</v>
      </c>
      <c r="J191" s="123">
        <v>316</v>
      </c>
      <c r="K191" s="26">
        <f t="shared" ref="K191" si="338">IFERROR(J191/J195,"-")</f>
        <v>0.11486732097419121</v>
      </c>
      <c r="L191" s="123">
        <f t="shared" si="242"/>
        <v>150189.99683544305</v>
      </c>
      <c r="M191" s="86">
        <f t="shared" ref="M191:M195" si="339">IFERROR(J191/$R$35,0)</f>
        <v>1.2894801273157595E-2</v>
      </c>
      <c r="P191" s="42"/>
      <c r="Q191" s="42"/>
      <c r="R191" s="42"/>
    </row>
    <row r="192" spans="2:18" ht="23.25" customHeight="1">
      <c r="B192" s="226"/>
      <c r="C192" s="286"/>
      <c r="D192" s="301"/>
      <c r="E192" s="114">
        <v>3</v>
      </c>
      <c r="F192" s="117" t="s">
        <v>239</v>
      </c>
      <c r="G192" s="30" t="s">
        <v>213</v>
      </c>
      <c r="H192" s="135">
        <v>32743123</v>
      </c>
      <c r="I192" s="26">
        <f t="shared" ref="I192" si="340">IFERROR(H192/H195,"-")</f>
        <v>4.184760728899941E-2</v>
      </c>
      <c r="J192" s="123">
        <v>303</v>
      </c>
      <c r="K192" s="26">
        <f t="shared" ref="K192" si="341">IFERROR(J192/J195,"-")</f>
        <v>0.11014176663031625</v>
      </c>
      <c r="L192" s="123">
        <f t="shared" si="242"/>
        <v>108063.11221122112</v>
      </c>
      <c r="M192" s="86">
        <f t="shared" si="339"/>
        <v>1.2364318942299845E-2</v>
      </c>
      <c r="P192" s="42"/>
      <c r="Q192" s="42"/>
      <c r="R192" s="42"/>
    </row>
    <row r="193" spans="2:18" ht="23.25" customHeight="1">
      <c r="B193" s="226"/>
      <c r="C193" s="286"/>
      <c r="D193" s="301"/>
      <c r="E193" s="114">
        <v>4</v>
      </c>
      <c r="F193" s="117" t="s">
        <v>257</v>
      </c>
      <c r="G193" s="30" t="s">
        <v>258</v>
      </c>
      <c r="H193" s="135">
        <v>18911283</v>
      </c>
      <c r="I193" s="26">
        <f t="shared" ref="I193" si="342">IFERROR(H193/H195,"-")</f>
        <v>2.4169714792175771E-2</v>
      </c>
      <c r="J193" s="123">
        <v>193</v>
      </c>
      <c r="K193" s="26">
        <f t="shared" ref="K193" si="343">IFERROR(J193/J195,"-")</f>
        <v>7.015630679752817E-2</v>
      </c>
      <c r="L193" s="123">
        <f t="shared" si="242"/>
        <v>97985.92227979275</v>
      </c>
      <c r="M193" s="86">
        <f t="shared" si="339"/>
        <v>7.8756222965804291E-3</v>
      </c>
      <c r="P193" s="42"/>
      <c r="Q193" s="42"/>
      <c r="R193" s="42"/>
    </row>
    <row r="194" spans="2:18" ht="23.25" customHeight="1">
      <c r="B194" s="226"/>
      <c r="C194" s="286"/>
      <c r="D194" s="301"/>
      <c r="E194" s="115">
        <v>5</v>
      </c>
      <c r="F194" s="118" t="s">
        <v>243</v>
      </c>
      <c r="G194" s="31" t="s">
        <v>206</v>
      </c>
      <c r="H194" s="136">
        <v>38597621</v>
      </c>
      <c r="I194" s="41">
        <f t="shared" ref="I194" si="344">IFERROR(H194/H195,"-")</f>
        <v>4.9329994756384013E-2</v>
      </c>
      <c r="J194" s="124">
        <v>437</v>
      </c>
      <c r="K194" s="41">
        <f t="shared" ref="K194" si="345">IFERROR(J194/J195,"-")</f>
        <v>0.1588513267902581</v>
      </c>
      <c r="L194" s="124">
        <f t="shared" si="242"/>
        <v>88324.075514874145</v>
      </c>
      <c r="M194" s="87">
        <f t="shared" si="339"/>
        <v>1.7832367583448951E-2</v>
      </c>
      <c r="P194" s="42"/>
      <c r="Q194" s="42"/>
      <c r="R194" s="42"/>
    </row>
    <row r="195" spans="2:18" ht="23.25" customHeight="1">
      <c r="B195" s="227"/>
      <c r="C195" s="287"/>
      <c r="D195" s="302"/>
      <c r="E195" s="126" t="s">
        <v>107</v>
      </c>
      <c r="F195" s="129"/>
      <c r="G195" s="132"/>
      <c r="H195" s="137">
        <v>782437160</v>
      </c>
      <c r="I195" s="27" t="s">
        <v>302</v>
      </c>
      <c r="J195" s="164">
        <v>2751</v>
      </c>
      <c r="K195" s="27" t="s">
        <v>105</v>
      </c>
      <c r="L195" s="125">
        <f t="shared" si="242"/>
        <v>284419.17848055251</v>
      </c>
      <c r="M195" s="88">
        <f t="shared" si="339"/>
        <v>0.11225822247612829</v>
      </c>
      <c r="P195" s="42"/>
      <c r="Q195" s="42"/>
      <c r="R195" s="42"/>
    </row>
    <row r="196" spans="2:18" ht="23.25" customHeight="1">
      <c r="B196" s="251">
        <v>33</v>
      </c>
      <c r="C196" s="285" t="s">
        <v>38</v>
      </c>
      <c r="D196" s="289">
        <f>VLOOKUP(C196,'市区町村別_在宅(医科)'!$C$7:$BO$80,65,0)</f>
        <v>7125</v>
      </c>
      <c r="E196" s="113">
        <v>1</v>
      </c>
      <c r="F196" s="116" t="s">
        <v>250</v>
      </c>
      <c r="G196" s="119" t="s">
        <v>212</v>
      </c>
      <c r="H196" s="204">
        <v>867379</v>
      </c>
      <c r="I196" s="25">
        <f t="shared" ref="I196" si="346">IFERROR(H196/H201,"-")</f>
        <v>2.8497200198926704E-3</v>
      </c>
      <c r="J196" s="122">
        <v>1</v>
      </c>
      <c r="K196" s="25">
        <f t="shared" ref="K196" si="347">IFERROR(J196/J201,"-")</f>
        <v>1.2562814070351759E-3</v>
      </c>
      <c r="L196" s="122">
        <f t="shared" si="242"/>
        <v>867379</v>
      </c>
      <c r="M196" s="89">
        <f>IFERROR(J196/$R$36,0)</f>
        <v>1.4035087719298245E-4</v>
      </c>
      <c r="P196" s="42"/>
      <c r="Q196" s="42"/>
      <c r="R196" s="42"/>
    </row>
    <row r="197" spans="2:18" ht="23.25" customHeight="1">
      <c r="B197" s="226"/>
      <c r="C197" s="286"/>
      <c r="D197" s="301"/>
      <c r="E197" s="114">
        <v>2</v>
      </c>
      <c r="F197" s="117" t="s">
        <v>272</v>
      </c>
      <c r="G197" s="29" t="s">
        <v>215</v>
      </c>
      <c r="H197" s="135">
        <v>2395914</v>
      </c>
      <c r="I197" s="26">
        <f t="shared" ref="I197" si="348">IFERROR(H197/H201,"-")</f>
        <v>7.8716271569188642E-3</v>
      </c>
      <c r="J197" s="123">
        <v>5</v>
      </c>
      <c r="K197" s="26">
        <f t="shared" ref="K197" si="349">IFERROR(J197/J201,"-")</f>
        <v>6.2814070351758797E-3</v>
      </c>
      <c r="L197" s="123">
        <f t="shared" si="242"/>
        <v>479182.8</v>
      </c>
      <c r="M197" s="86">
        <f t="shared" ref="M197:M201" si="350">IFERROR(J197/$R$36,0)</f>
        <v>7.0175438596491223E-4</v>
      </c>
      <c r="P197" s="42"/>
      <c r="Q197" s="42"/>
      <c r="R197" s="42"/>
    </row>
    <row r="198" spans="2:18" ht="23.25" customHeight="1">
      <c r="B198" s="226"/>
      <c r="C198" s="286"/>
      <c r="D198" s="301"/>
      <c r="E198" s="114">
        <v>3</v>
      </c>
      <c r="F198" s="117" t="s">
        <v>253</v>
      </c>
      <c r="G198" s="30" t="s">
        <v>214</v>
      </c>
      <c r="H198" s="135">
        <v>12099831</v>
      </c>
      <c r="I198" s="26">
        <f t="shared" ref="I198" si="351">IFERROR(H198/H201,"-")</f>
        <v>3.9753245856791498E-2</v>
      </c>
      <c r="J198" s="123">
        <v>33</v>
      </c>
      <c r="K198" s="26">
        <f t="shared" ref="K198" si="352">IFERROR(J198/J201,"-")</f>
        <v>4.1457286432160803E-2</v>
      </c>
      <c r="L198" s="123">
        <f t="shared" si="242"/>
        <v>366661.54545454547</v>
      </c>
      <c r="M198" s="86">
        <f t="shared" si="350"/>
        <v>4.6315789473684215E-3</v>
      </c>
      <c r="P198" s="42"/>
      <c r="Q198" s="42"/>
      <c r="R198" s="42"/>
    </row>
    <row r="199" spans="2:18" ht="23.25" customHeight="1">
      <c r="B199" s="226"/>
      <c r="C199" s="286"/>
      <c r="D199" s="301"/>
      <c r="E199" s="114">
        <v>4</v>
      </c>
      <c r="F199" s="117" t="s">
        <v>273</v>
      </c>
      <c r="G199" s="30" t="s">
        <v>274</v>
      </c>
      <c r="H199" s="135">
        <v>4144716</v>
      </c>
      <c r="I199" s="26">
        <f t="shared" ref="I199" si="353">IFERROR(H199/H201,"-")</f>
        <v>1.3617207889480228E-2</v>
      </c>
      <c r="J199" s="123">
        <v>12</v>
      </c>
      <c r="K199" s="26">
        <f t="shared" ref="K199" si="354">IFERROR(J199/J201,"-")</f>
        <v>1.507537688442211E-2</v>
      </c>
      <c r="L199" s="123">
        <f t="shared" si="242"/>
        <v>345393</v>
      </c>
      <c r="M199" s="86">
        <f t="shared" si="350"/>
        <v>1.6842105263157896E-3</v>
      </c>
      <c r="P199" s="42"/>
      <c r="Q199" s="42"/>
      <c r="R199" s="42"/>
    </row>
    <row r="200" spans="2:18" ht="23.25" customHeight="1">
      <c r="B200" s="226"/>
      <c r="C200" s="286"/>
      <c r="D200" s="301"/>
      <c r="E200" s="115">
        <v>5</v>
      </c>
      <c r="F200" s="118" t="s">
        <v>240</v>
      </c>
      <c r="G200" s="31" t="s">
        <v>241</v>
      </c>
      <c r="H200" s="136">
        <v>25291433</v>
      </c>
      <c r="I200" s="41">
        <f t="shared" ref="I200" si="355">IFERROR(H200/H201,"-")</f>
        <v>8.3093437761202593E-2</v>
      </c>
      <c r="J200" s="124">
        <v>93</v>
      </c>
      <c r="K200" s="41">
        <f t="shared" ref="K200" si="356">IFERROR(J200/J201,"-")</f>
        <v>0.11683417085427136</v>
      </c>
      <c r="L200" s="124">
        <f t="shared" si="242"/>
        <v>271950.89247311826</v>
      </c>
      <c r="M200" s="87">
        <f t="shared" si="350"/>
        <v>1.3052631578947368E-2</v>
      </c>
      <c r="P200" s="42"/>
      <c r="Q200" s="42"/>
      <c r="R200" s="42"/>
    </row>
    <row r="201" spans="2:18" ht="23.25" customHeight="1">
      <c r="B201" s="227"/>
      <c r="C201" s="287"/>
      <c r="D201" s="302"/>
      <c r="E201" s="126" t="s">
        <v>107</v>
      </c>
      <c r="F201" s="129"/>
      <c r="G201" s="132"/>
      <c r="H201" s="137">
        <v>304373410</v>
      </c>
      <c r="I201" s="27" t="s">
        <v>302</v>
      </c>
      <c r="J201" s="164">
        <v>796</v>
      </c>
      <c r="K201" s="27" t="s">
        <v>105</v>
      </c>
      <c r="L201" s="125">
        <f t="shared" si="242"/>
        <v>382378.65577889449</v>
      </c>
      <c r="M201" s="88">
        <f t="shared" si="350"/>
        <v>0.11171929824561404</v>
      </c>
      <c r="P201" s="42"/>
      <c r="Q201" s="42"/>
      <c r="R201" s="42"/>
    </row>
    <row r="202" spans="2:18" ht="23.25" customHeight="1">
      <c r="B202" s="251">
        <v>34</v>
      </c>
      <c r="C202" s="285" t="s">
        <v>39</v>
      </c>
      <c r="D202" s="289">
        <f>VLOOKUP(C202,'市区町村別_在宅(医科)'!$C$7:$BO$80,65,0)</f>
        <v>31044</v>
      </c>
      <c r="E202" s="113">
        <v>1</v>
      </c>
      <c r="F202" s="116" t="s">
        <v>250</v>
      </c>
      <c r="G202" s="119" t="s">
        <v>212</v>
      </c>
      <c r="H202" s="204">
        <v>1349072</v>
      </c>
      <c r="I202" s="25">
        <f t="shared" ref="I202" si="357">IFERROR(H202/H207,"-")</f>
        <v>1.4259439239692187E-3</v>
      </c>
      <c r="J202" s="122">
        <v>3</v>
      </c>
      <c r="K202" s="25">
        <f t="shared" ref="K202" si="358">IFERROR(J202/J207,"-")</f>
        <v>9.3574547723019339E-4</v>
      </c>
      <c r="L202" s="122">
        <f t="shared" ref="L202:L265" si="359">IFERROR(H202/J202,"-")</f>
        <v>449690.66666666669</v>
      </c>
      <c r="M202" s="89">
        <f>IFERROR(J202/$R$37,0)</f>
        <v>9.6637031310398139E-5</v>
      </c>
      <c r="P202" s="42"/>
      <c r="Q202" s="42"/>
      <c r="R202" s="42"/>
    </row>
    <row r="203" spans="2:18" ht="23.25" customHeight="1">
      <c r="B203" s="226"/>
      <c r="C203" s="286"/>
      <c r="D203" s="301"/>
      <c r="E203" s="114">
        <v>2</v>
      </c>
      <c r="F203" s="117" t="s">
        <v>251</v>
      </c>
      <c r="G203" s="29" t="s">
        <v>252</v>
      </c>
      <c r="H203" s="135">
        <v>4049840</v>
      </c>
      <c r="I203" s="26">
        <f t="shared" ref="I203" si="360">IFERROR(H203/H207,"-")</f>
        <v>4.2806052909314697E-3</v>
      </c>
      <c r="J203" s="123">
        <v>22</v>
      </c>
      <c r="K203" s="26">
        <f t="shared" ref="K203" si="361">IFERROR(J203/J207,"-")</f>
        <v>6.8621334996880846E-3</v>
      </c>
      <c r="L203" s="123">
        <f t="shared" si="359"/>
        <v>184083.63636363635</v>
      </c>
      <c r="M203" s="86">
        <f t="shared" ref="M203:M207" si="362">IFERROR(J203/$R$37,0)</f>
        <v>7.0867156294291973E-4</v>
      </c>
      <c r="P203" s="42"/>
      <c r="Q203" s="42"/>
      <c r="R203" s="42"/>
    </row>
    <row r="204" spans="2:18" ht="23.25" customHeight="1">
      <c r="B204" s="226"/>
      <c r="C204" s="286"/>
      <c r="D204" s="301"/>
      <c r="E204" s="114">
        <v>3</v>
      </c>
      <c r="F204" s="117" t="s">
        <v>244</v>
      </c>
      <c r="G204" s="30" t="s">
        <v>207</v>
      </c>
      <c r="H204" s="135">
        <v>33585655</v>
      </c>
      <c r="I204" s="26">
        <f t="shared" ref="I204" si="363">IFERROR(H204/H207,"-")</f>
        <v>3.5499410468660238E-2</v>
      </c>
      <c r="J204" s="123">
        <v>187</v>
      </c>
      <c r="K204" s="26">
        <f t="shared" ref="K204" si="364">IFERROR(J204/J207,"-")</f>
        <v>5.8328134747348721E-2</v>
      </c>
      <c r="L204" s="123">
        <f t="shared" si="359"/>
        <v>179602.43315508022</v>
      </c>
      <c r="M204" s="86">
        <f t="shared" si="362"/>
        <v>6.0237082850148173E-3</v>
      </c>
      <c r="P204" s="42"/>
      <c r="Q204" s="42"/>
      <c r="R204" s="42"/>
    </row>
    <row r="205" spans="2:18" ht="23.25" customHeight="1">
      <c r="B205" s="226"/>
      <c r="C205" s="286"/>
      <c r="D205" s="301"/>
      <c r="E205" s="114">
        <v>4</v>
      </c>
      <c r="F205" s="117" t="s">
        <v>277</v>
      </c>
      <c r="G205" s="30" t="s">
        <v>278</v>
      </c>
      <c r="H205" s="135">
        <v>2646393</v>
      </c>
      <c r="I205" s="26">
        <f t="shared" ref="I205" si="365">IFERROR(H205/H207,"-")</f>
        <v>2.7971880068555811E-3</v>
      </c>
      <c r="J205" s="123">
        <v>22</v>
      </c>
      <c r="K205" s="26">
        <f t="shared" ref="K205" si="366">IFERROR(J205/J207,"-")</f>
        <v>6.8621334996880846E-3</v>
      </c>
      <c r="L205" s="123">
        <f t="shared" si="359"/>
        <v>120290.59090909091</v>
      </c>
      <c r="M205" s="86">
        <f t="shared" si="362"/>
        <v>7.0867156294291973E-4</v>
      </c>
      <c r="P205" s="42"/>
      <c r="Q205" s="42"/>
      <c r="R205" s="42"/>
    </row>
    <row r="206" spans="2:18" ht="23.25" customHeight="1">
      <c r="B206" s="226"/>
      <c r="C206" s="286"/>
      <c r="D206" s="301"/>
      <c r="E206" s="115">
        <v>5</v>
      </c>
      <c r="F206" s="118" t="s">
        <v>239</v>
      </c>
      <c r="G206" s="31" t="s">
        <v>213</v>
      </c>
      <c r="H206" s="136">
        <v>44932391</v>
      </c>
      <c r="I206" s="41">
        <f t="shared" ref="I206" si="367">IFERROR(H206/H207,"-")</f>
        <v>4.7492698637181113E-2</v>
      </c>
      <c r="J206" s="124">
        <v>414</v>
      </c>
      <c r="K206" s="41">
        <f t="shared" ref="K206" si="368">IFERROR(J206/J207,"-")</f>
        <v>0.1291328758577667</v>
      </c>
      <c r="L206" s="124">
        <f t="shared" si="359"/>
        <v>108532.34541062803</v>
      </c>
      <c r="M206" s="87">
        <f t="shared" si="362"/>
        <v>1.3335910320834943E-2</v>
      </c>
      <c r="P206" s="42"/>
      <c r="Q206" s="42"/>
      <c r="R206" s="42"/>
    </row>
    <row r="207" spans="2:18" ht="23.25" customHeight="1">
      <c r="B207" s="227"/>
      <c r="C207" s="287"/>
      <c r="D207" s="302"/>
      <c r="E207" s="126" t="s">
        <v>107</v>
      </c>
      <c r="F207" s="129"/>
      <c r="G207" s="132"/>
      <c r="H207" s="137">
        <v>946090500</v>
      </c>
      <c r="I207" s="27" t="s">
        <v>302</v>
      </c>
      <c r="J207" s="164">
        <v>3206</v>
      </c>
      <c r="K207" s="27" t="s">
        <v>105</v>
      </c>
      <c r="L207" s="125">
        <f t="shared" si="359"/>
        <v>295099.96880848409</v>
      </c>
      <c r="M207" s="88">
        <f t="shared" si="362"/>
        <v>0.10327277412704548</v>
      </c>
      <c r="P207" s="42"/>
      <c r="Q207" s="42"/>
      <c r="R207" s="42"/>
    </row>
    <row r="208" spans="2:18" ht="23.25" customHeight="1">
      <c r="B208" s="251">
        <v>35</v>
      </c>
      <c r="C208" s="285" t="s">
        <v>2</v>
      </c>
      <c r="D208" s="289">
        <f>VLOOKUP(C208,'市区町村別_在宅(医科)'!$C$7:$BO$80,65,0)</f>
        <v>63683</v>
      </c>
      <c r="E208" s="113">
        <v>1</v>
      </c>
      <c r="F208" s="116" t="s">
        <v>244</v>
      </c>
      <c r="G208" s="119" t="s">
        <v>207</v>
      </c>
      <c r="H208" s="204">
        <v>87008615</v>
      </c>
      <c r="I208" s="25">
        <f t="shared" ref="I208" si="369">IFERROR(H208/H213,"-")</f>
        <v>3.3785347263954102E-2</v>
      </c>
      <c r="J208" s="122">
        <v>450</v>
      </c>
      <c r="K208" s="25">
        <f t="shared" ref="K208" si="370">IFERROR(J208/J213,"-")</f>
        <v>5.0584532374100717E-2</v>
      </c>
      <c r="L208" s="122">
        <f t="shared" si="359"/>
        <v>193352.47777777776</v>
      </c>
      <c r="M208" s="89">
        <f>IFERROR(J208/$R$38,0)</f>
        <v>7.0662500196284721E-3</v>
      </c>
      <c r="P208" s="42"/>
      <c r="Q208" s="42"/>
      <c r="R208" s="42"/>
    </row>
    <row r="209" spans="2:18" ht="23.25" customHeight="1">
      <c r="B209" s="226"/>
      <c r="C209" s="286"/>
      <c r="D209" s="301"/>
      <c r="E209" s="114">
        <v>2</v>
      </c>
      <c r="F209" s="117" t="s">
        <v>250</v>
      </c>
      <c r="G209" s="29" t="s">
        <v>212</v>
      </c>
      <c r="H209" s="135">
        <v>3353415</v>
      </c>
      <c r="I209" s="26">
        <f t="shared" ref="I209" si="371">IFERROR(H209/H213,"-")</f>
        <v>1.3021272697554449E-3</v>
      </c>
      <c r="J209" s="123">
        <v>20</v>
      </c>
      <c r="K209" s="26">
        <f t="shared" ref="K209" si="372">IFERROR(J209/J213,"-")</f>
        <v>2.2482014388489208E-3</v>
      </c>
      <c r="L209" s="123">
        <f t="shared" si="359"/>
        <v>167670.75</v>
      </c>
      <c r="M209" s="86">
        <f t="shared" ref="M209:M213" si="373">IFERROR(J209/$R$38,0)</f>
        <v>3.1405555642793209E-4</v>
      </c>
      <c r="P209" s="42"/>
      <c r="Q209" s="42"/>
      <c r="R209" s="42"/>
    </row>
    <row r="210" spans="2:18" ht="23.25" customHeight="1">
      <c r="B210" s="226"/>
      <c r="C210" s="286"/>
      <c r="D210" s="301"/>
      <c r="E210" s="114">
        <v>3</v>
      </c>
      <c r="F210" s="117" t="s">
        <v>242</v>
      </c>
      <c r="G210" s="30" t="s">
        <v>205</v>
      </c>
      <c r="H210" s="135">
        <v>109605421</v>
      </c>
      <c r="I210" s="26">
        <f t="shared" ref="I210" si="374">IFERROR(H210/H213,"-")</f>
        <v>4.2559661597841636E-2</v>
      </c>
      <c r="J210" s="123">
        <v>959</v>
      </c>
      <c r="K210" s="26">
        <f t="shared" ref="K210" si="375">IFERROR(J210/J213,"-")</f>
        <v>0.10780125899280575</v>
      </c>
      <c r="L210" s="123">
        <f t="shared" si="359"/>
        <v>114291.36704900938</v>
      </c>
      <c r="M210" s="86">
        <f t="shared" si="373"/>
        <v>1.5058963930719343E-2</v>
      </c>
      <c r="P210" s="42"/>
      <c r="Q210" s="42"/>
      <c r="R210" s="42"/>
    </row>
    <row r="211" spans="2:18" ht="23.25" customHeight="1">
      <c r="B211" s="226"/>
      <c r="C211" s="286"/>
      <c r="D211" s="301"/>
      <c r="E211" s="114">
        <v>4</v>
      </c>
      <c r="F211" s="117" t="s">
        <v>257</v>
      </c>
      <c r="G211" s="30" t="s">
        <v>258</v>
      </c>
      <c r="H211" s="135">
        <v>62721876</v>
      </c>
      <c r="I211" s="26">
        <f t="shared" ref="I211" si="376">IFERROR(H211/H213,"-")</f>
        <v>2.4354833848426027E-2</v>
      </c>
      <c r="J211" s="123">
        <v>628</v>
      </c>
      <c r="K211" s="26">
        <f t="shared" ref="K211" si="377">IFERROR(J211/J213,"-")</f>
        <v>7.059352517985612E-2</v>
      </c>
      <c r="L211" s="123">
        <f t="shared" si="359"/>
        <v>99875.598726114651</v>
      </c>
      <c r="M211" s="86">
        <f t="shared" si="373"/>
        <v>9.8613444718370687E-3</v>
      </c>
      <c r="P211" s="42"/>
      <c r="Q211" s="42"/>
      <c r="R211" s="42"/>
    </row>
    <row r="212" spans="2:18" ht="23.25" customHeight="1">
      <c r="B212" s="226"/>
      <c r="C212" s="286"/>
      <c r="D212" s="301"/>
      <c r="E212" s="115">
        <v>5</v>
      </c>
      <c r="F212" s="118" t="s">
        <v>239</v>
      </c>
      <c r="G212" s="31" t="s">
        <v>213</v>
      </c>
      <c r="H212" s="136">
        <v>89087374</v>
      </c>
      <c r="I212" s="41">
        <f t="shared" ref="I212" si="378">IFERROR(H212/H213,"-")</f>
        <v>3.45925270437158E-2</v>
      </c>
      <c r="J212" s="124">
        <v>897</v>
      </c>
      <c r="K212" s="41">
        <f t="shared" ref="K212" si="379">IFERROR(J212/J213,"-")</f>
        <v>0.1008318345323741</v>
      </c>
      <c r="L212" s="124">
        <f t="shared" si="359"/>
        <v>99317.027870680045</v>
      </c>
      <c r="M212" s="87">
        <f t="shared" si="373"/>
        <v>1.4085391705792755E-2</v>
      </c>
      <c r="P212" s="42"/>
      <c r="Q212" s="42"/>
      <c r="R212" s="42"/>
    </row>
    <row r="213" spans="2:18" ht="23.25" customHeight="1">
      <c r="B213" s="227"/>
      <c r="C213" s="287"/>
      <c r="D213" s="302"/>
      <c r="E213" s="126" t="s">
        <v>107</v>
      </c>
      <c r="F213" s="129"/>
      <c r="G213" s="132"/>
      <c r="H213" s="137">
        <v>2575335820</v>
      </c>
      <c r="I213" s="27" t="s">
        <v>302</v>
      </c>
      <c r="J213" s="164">
        <v>8896</v>
      </c>
      <c r="K213" s="27" t="s">
        <v>105</v>
      </c>
      <c r="L213" s="125">
        <f t="shared" si="359"/>
        <v>289493.68480215827</v>
      </c>
      <c r="M213" s="88">
        <f t="shared" si="373"/>
        <v>0.1396919114991442</v>
      </c>
      <c r="P213" s="42"/>
      <c r="Q213" s="42"/>
      <c r="R213" s="42"/>
    </row>
    <row r="214" spans="2:18" ht="23.25" customHeight="1">
      <c r="B214" s="251">
        <v>36</v>
      </c>
      <c r="C214" s="285" t="s">
        <v>3</v>
      </c>
      <c r="D214" s="289">
        <f>VLOOKUP(C214,'市区町村別_在宅(医科)'!$C$7:$BO$80,65,0)</f>
        <v>17589</v>
      </c>
      <c r="E214" s="113">
        <v>1</v>
      </c>
      <c r="F214" s="116" t="s">
        <v>250</v>
      </c>
      <c r="G214" s="119" t="s">
        <v>212</v>
      </c>
      <c r="H214" s="204">
        <v>216918</v>
      </c>
      <c r="I214" s="25">
        <f t="shared" ref="I214" si="380">IFERROR(H214/H219,"-")</f>
        <v>3.0485863013381354E-4</v>
      </c>
      <c r="J214" s="122">
        <v>1</v>
      </c>
      <c r="K214" s="25">
        <f t="shared" ref="K214" si="381">IFERROR(J214/J219,"-")</f>
        <v>4.0290088638195002E-4</v>
      </c>
      <c r="L214" s="122">
        <f t="shared" si="359"/>
        <v>216918</v>
      </c>
      <c r="M214" s="89">
        <f>IFERROR(J214/$R$39,0)</f>
        <v>5.6853715390300756E-5</v>
      </c>
      <c r="P214" s="42"/>
      <c r="Q214" s="42"/>
      <c r="R214" s="42"/>
    </row>
    <row r="215" spans="2:18" ht="23.25" customHeight="1">
      <c r="B215" s="226"/>
      <c r="C215" s="286"/>
      <c r="D215" s="301"/>
      <c r="E215" s="114">
        <v>2</v>
      </c>
      <c r="F215" s="117" t="s">
        <v>244</v>
      </c>
      <c r="G215" s="29" t="s">
        <v>207</v>
      </c>
      <c r="H215" s="135">
        <v>31662254</v>
      </c>
      <c r="I215" s="26">
        <f t="shared" ref="I215" si="382">IFERROR(H215/H219,"-")</f>
        <v>4.4498434345646092E-2</v>
      </c>
      <c r="J215" s="123">
        <v>151</v>
      </c>
      <c r="K215" s="26">
        <f t="shared" ref="K215" si="383">IFERROR(J215/J219,"-")</f>
        <v>6.0838033843674456E-2</v>
      </c>
      <c r="L215" s="123">
        <f t="shared" si="359"/>
        <v>209683.80132450332</v>
      </c>
      <c r="M215" s="86">
        <f t="shared" ref="M215:M219" si="384">IFERROR(J215/$R$39,0)</f>
        <v>8.584911023935415E-3</v>
      </c>
      <c r="P215" s="42"/>
      <c r="Q215" s="42"/>
      <c r="R215" s="42"/>
    </row>
    <row r="216" spans="2:18" ht="23.25" customHeight="1">
      <c r="B216" s="226"/>
      <c r="C216" s="286"/>
      <c r="D216" s="301"/>
      <c r="E216" s="114">
        <v>3</v>
      </c>
      <c r="F216" s="117" t="s">
        <v>283</v>
      </c>
      <c r="G216" s="30" t="s">
        <v>284</v>
      </c>
      <c r="H216" s="135">
        <v>867993</v>
      </c>
      <c r="I216" s="26">
        <f t="shared" ref="I216" si="385">IFERROR(H216/H219,"-")</f>
        <v>1.2198856570028269E-3</v>
      </c>
      <c r="J216" s="123">
        <v>6</v>
      </c>
      <c r="K216" s="26">
        <f t="shared" ref="K216" si="386">IFERROR(J216/J219,"-")</f>
        <v>2.4174053182917004E-3</v>
      </c>
      <c r="L216" s="123">
        <f t="shared" si="359"/>
        <v>144665.5</v>
      </c>
      <c r="M216" s="86">
        <f t="shared" si="384"/>
        <v>3.4112229234180454E-4</v>
      </c>
      <c r="P216" s="42"/>
      <c r="Q216" s="42"/>
      <c r="R216" s="42"/>
    </row>
    <row r="217" spans="2:18" ht="23.25" customHeight="1">
      <c r="B217" s="226"/>
      <c r="C217" s="286"/>
      <c r="D217" s="301"/>
      <c r="E217" s="114">
        <v>4</v>
      </c>
      <c r="F217" s="117" t="s">
        <v>253</v>
      </c>
      <c r="G217" s="30" t="s">
        <v>214</v>
      </c>
      <c r="H217" s="135">
        <v>6753361</v>
      </c>
      <c r="I217" s="26">
        <f t="shared" ref="I217" si="387">IFERROR(H217/H219,"-")</f>
        <v>9.4912380865540026E-3</v>
      </c>
      <c r="J217" s="123">
        <v>58</v>
      </c>
      <c r="K217" s="26">
        <f t="shared" ref="K217" si="388">IFERROR(J217/J219,"-")</f>
        <v>2.3368251410153102E-2</v>
      </c>
      <c r="L217" s="123">
        <f t="shared" si="359"/>
        <v>116437.25862068965</v>
      </c>
      <c r="M217" s="86">
        <f t="shared" si="384"/>
        <v>3.2975154926374439E-3</v>
      </c>
      <c r="P217" s="42"/>
      <c r="Q217" s="42"/>
      <c r="R217" s="42"/>
    </row>
    <row r="218" spans="2:18" ht="23.25" customHeight="1">
      <c r="B218" s="226"/>
      <c r="C218" s="286"/>
      <c r="D218" s="301"/>
      <c r="E218" s="115">
        <v>5</v>
      </c>
      <c r="F218" s="118" t="s">
        <v>243</v>
      </c>
      <c r="G218" s="31" t="s">
        <v>206</v>
      </c>
      <c r="H218" s="136">
        <v>42747993</v>
      </c>
      <c r="I218" s="41">
        <f t="shared" ref="I218" si="389">IFERROR(H218/H219,"-")</f>
        <v>6.0078437874910566E-2</v>
      </c>
      <c r="J218" s="124">
        <v>412</v>
      </c>
      <c r="K218" s="41">
        <f t="shared" ref="K218" si="390">IFERROR(J218/J219,"-")</f>
        <v>0.16599516518936341</v>
      </c>
      <c r="L218" s="124">
        <f t="shared" si="359"/>
        <v>103757.2645631068</v>
      </c>
      <c r="M218" s="87">
        <f t="shared" si="384"/>
        <v>2.3423730740803912E-2</v>
      </c>
      <c r="P218" s="42"/>
      <c r="Q218" s="42"/>
      <c r="R218" s="42"/>
    </row>
    <row r="219" spans="2:18" ht="23.25" customHeight="1">
      <c r="B219" s="227"/>
      <c r="C219" s="287"/>
      <c r="D219" s="302"/>
      <c r="E219" s="126" t="s">
        <v>107</v>
      </c>
      <c r="F219" s="129"/>
      <c r="G219" s="132"/>
      <c r="H219" s="137">
        <v>711536360</v>
      </c>
      <c r="I219" s="27" t="s">
        <v>302</v>
      </c>
      <c r="J219" s="164">
        <v>2482</v>
      </c>
      <c r="K219" s="27" t="s">
        <v>105</v>
      </c>
      <c r="L219" s="125">
        <f t="shared" si="359"/>
        <v>286678.63013698632</v>
      </c>
      <c r="M219" s="88">
        <f t="shared" si="384"/>
        <v>0.14111092159872649</v>
      </c>
      <c r="P219" s="42"/>
      <c r="Q219" s="42"/>
      <c r="R219" s="42"/>
    </row>
    <row r="220" spans="2:18" ht="23.25" customHeight="1">
      <c r="B220" s="251">
        <v>37</v>
      </c>
      <c r="C220" s="285" t="s">
        <v>4</v>
      </c>
      <c r="D220" s="289">
        <f>VLOOKUP(C220,'市区町村別_在宅(医科)'!$C$7:$BO$80,65,0)</f>
        <v>54245</v>
      </c>
      <c r="E220" s="113">
        <v>1</v>
      </c>
      <c r="F220" s="116" t="s">
        <v>244</v>
      </c>
      <c r="G220" s="119" t="s">
        <v>207</v>
      </c>
      <c r="H220" s="204">
        <v>75532214</v>
      </c>
      <c r="I220" s="25">
        <f t="shared" ref="I220" si="391">IFERROR(H220/H225,"-")</f>
        <v>3.6152435278567555E-2</v>
      </c>
      <c r="J220" s="122">
        <v>386</v>
      </c>
      <c r="K220" s="25">
        <f t="shared" ref="K220" si="392">IFERROR(J220/J225,"-")</f>
        <v>5.2660300136425649E-2</v>
      </c>
      <c r="L220" s="122">
        <f t="shared" si="359"/>
        <v>195679.31088082903</v>
      </c>
      <c r="M220" s="89">
        <f>IFERROR(J220/$R$40,0)</f>
        <v>7.1158632131993731E-3</v>
      </c>
      <c r="P220" s="42"/>
      <c r="Q220" s="42"/>
      <c r="R220" s="42"/>
    </row>
    <row r="221" spans="2:18" ht="23.25" customHeight="1">
      <c r="B221" s="226"/>
      <c r="C221" s="286"/>
      <c r="D221" s="301"/>
      <c r="E221" s="114">
        <v>2</v>
      </c>
      <c r="F221" s="117" t="s">
        <v>242</v>
      </c>
      <c r="G221" s="29" t="s">
        <v>205</v>
      </c>
      <c r="H221" s="135">
        <v>79253504</v>
      </c>
      <c r="I221" s="26">
        <f t="shared" ref="I221" si="393">IFERROR(H221/H225,"-")</f>
        <v>3.7933578565030476E-2</v>
      </c>
      <c r="J221" s="123">
        <v>742</v>
      </c>
      <c r="K221" s="26">
        <f t="shared" ref="K221" si="394">IFERROR(J221/J225,"-")</f>
        <v>0.10122783083219646</v>
      </c>
      <c r="L221" s="123">
        <f t="shared" si="359"/>
        <v>106810.65229110511</v>
      </c>
      <c r="M221" s="86">
        <f t="shared" ref="M221:M225" si="395">IFERROR(J221/$R$40,0)</f>
        <v>1.3678680062678588E-2</v>
      </c>
      <c r="P221" s="42"/>
      <c r="Q221" s="42"/>
      <c r="R221" s="42"/>
    </row>
    <row r="222" spans="2:18" ht="23.25" customHeight="1">
      <c r="B222" s="226"/>
      <c r="C222" s="286"/>
      <c r="D222" s="301"/>
      <c r="E222" s="114">
        <v>3</v>
      </c>
      <c r="F222" s="117" t="s">
        <v>239</v>
      </c>
      <c r="G222" s="30" t="s">
        <v>213</v>
      </c>
      <c r="H222" s="135">
        <v>80997377</v>
      </c>
      <c r="I222" s="26">
        <f t="shared" ref="I222" si="396">IFERROR(H222/H225,"-")</f>
        <v>3.8768258927591295E-2</v>
      </c>
      <c r="J222" s="123">
        <v>765</v>
      </c>
      <c r="K222" s="26">
        <f t="shared" ref="K222" si="397">IFERROR(J222/J225,"-")</f>
        <v>0.1043656207366985</v>
      </c>
      <c r="L222" s="123">
        <f t="shared" si="359"/>
        <v>105878.92418300653</v>
      </c>
      <c r="M222" s="86">
        <f t="shared" si="395"/>
        <v>1.4102682274864043E-2</v>
      </c>
      <c r="P222" s="42"/>
      <c r="Q222" s="42"/>
      <c r="R222" s="42"/>
    </row>
    <row r="223" spans="2:18" ht="23.25" customHeight="1">
      <c r="B223" s="226"/>
      <c r="C223" s="286"/>
      <c r="D223" s="301"/>
      <c r="E223" s="114">
        <v>4</v>
      </c>
      <c r="F223" s="117" t="s">
        <v>250</v>
      </c>
      <c r="G223" s="30" t="s">
        <v>212</v>
      </c>
      <c r="H223" s="135">
        <v>1846019</v>
      </c>
      <c r="I223" s="26">
        <f t="shared" ref="I223" si="398">IFERROR(H223/H225,"-")</f>
        <v>8.8357111338621685E-4</v>
      </c>
      <c r="J223" s="123">
        <v>18</v>
      </c>
      <c r="K223" s="26">
        <f t="shared" ref="K223" si="399">IFERROR(J223/J225,"-")</f>
        <v>2.4556616643929058E-3</v>
      </c>
      <c r="L223" s="123">
        <f t="shared" si="359"/>
        <v>102556.61111111111</v>
      </c>
      <c r="M223" s="86">
        <f t="shared" si="395"/>
        <v>3.3182781823209512E-4</v>
      </c>
      <c r="P223" s="42"/>
      <c r="Q223" s="42"/>
      <c r="R223" s="42"/>
    </row>
    <row r="224" spans="2:18" ht="23.25" customHeight="1">
      <c r="B224" s="226"/>
      <c r="C224" s="286"/>
      <c r="D224" s="301"/>
      <c r="E224" s="115">
        <v>5</v>
      </c>
      <c r="F224" s="118" t="s">
        <v>230</v>
      </c>
      <c r="G224" s="31" t="s">
        <v>196</v>
      </c>
      <c r="H224" s="136">
        <v>363330265</v>
      </c>
      <c r="I224" s="41">
        <f t="shared" ref="I224" si="400">IFERROR(H224/H225,"-")</f>
        <v>0.17390293749574581</v>
      </c>
      <c r="J224" s="124">
        <v>3597</v>
      </c>
      <c r="K224" s="41">
        <f t="shared" ref="K224" si="401">IFERROR(J224/J225,"-")</f>
        <v>0.49072305593451571</v>
      </c>
      <c r="L224" s="124">
        <f t="shared" si="359"/>
        <v>101009.24798443147</v>
      </c>
      <c r="M224" s="87">
        <f t="shared" si="395"/>
        <v>6.6310259010047015E-2</v>
      </c>
      <c r="P224" s="42"/>
      <c r="Q224" s="42"/>
      <c r="R224" s="42"/>
    </row>
    <row r="225" spans="2:18" ht="23.25" customHeight="1">
      <c r="B225" s="227"/>
      <c r="C225" s="287"/>
      <c r="D225" s="302"/>
      <c r="E225" s="126" t="s">
        <v>107</v>
      </c>
      <c r="F225" s="129"/>
      <c r="G225" s="132"/>
      <c r="H225" s="137">
        <v>2089270430</v>
      </c>
      <c r="I225" s="27" t="s">
        <v>302</v>
      </c>
      <c r="J225" s="164">
        <v>7330</v>
      </c>
      <c r="K225" s="27" t="s">
        <v>105</v>
      </c>
      <c r="L225" s="125">
        <f t="shared" si="359"/>
        <v>285030.07230559346</v>
      </c>
      <c r="M225" s="88">
        <f t="shared" si="395"/>
        <v>0.13512766153562542</v>
      </c>
      <c r="P225" s="42"/>
      <c r="Q225" s="42"/>
      <c r="R225" s="42"/>
    </row>
    <row r="226" spans="2:18" ht="23.25" customHeight="1">
      <c r="B226" s="251">
        <v>38</v>
      </c>
      <c r="C226" s="285" t="s">
        <v>40</v>
      </c>
      <c r="D226" s="289">
        <f>VLOOKUP(C226,'市区町村別_在宅(医科)'!$C$7:$BO$80,65,0)</f>
        <v>11343</v>
      </c>
      <c r="E226" s="113">
        <v>1</v>
      </c>
      <c r="F226" s="116" t="s">
        <v>244</v>
      </c>
      <c r="G226" s="119" t="s">
        <v>207</v>
      </c>
      <c r="H226" s="204">
        <v>16697893</v>
      </c>
      <c r="I226" s="25">
        <f t="shared" ref="I226" si="402">IFERROR(H226/H231,"-")</f>
        <v>5.0720109890023103E-2</v>
      </c>
      <c r="J226" s="122">
        <v>76</v>
      </c>
      <c r="K226" s="25">
        <f t="shared" ref="K226" si="403">IFERROR(J226/J231,"-")</f>
        <v>6.5857885615251299E-2</v>
      </c>
      <c r="L226" s="122">
        <f t="shared" si="359"/>
        <v>219709.11842105264</v>
      </c>
      <c r="M226" s="89">
        <f>IFERROR(J226/$R$41,0)</f>
        <v>6.7001675041876048E-3</v>
      </c>
      <c r="P226" s="42"/>
      <c r="Q226" s="42"/>
      <c r="R226" s="42"/>
    </row>
    <row r="227" spans="2:18" ht="23.25" customHeight="1">
      <c r="B227" s="226"/>
      <c r="C227" s="286"/>
      <c r="D227" s="301"/>
      <c r="E227" s="114">
        <v>2</v>
      </c>
      <c r="F227" s="117" t="s">
        <v>281</v>
      </c>
      <c r="G227" s="29" t="s">
        <v>282</v>
      </c>
      <c r="H227" s="135">
        <v>1068302</v>
      </c>
      <c r="I227" s="26">
        <f t="shared" ref="I227" si="404">IFERROR(H227/H231,"-")</f>
        <v>3.2449839531090217E-3</v>
      </c>
      <c r="J227" s="123">
        <v>6</v>
      </c>
      <c r="K227" s="26">
        <f t="shared" ref="K227" si="405">IFERROR(J227/J231,"-")</f>
        <v>5.1993067590987872E-3</v>
      </c>
      <c r="L227" s="123">
        <f t="shared" si="359"/>
        <v>178050.33333333334</v>
      </c>
      <c r="M227" s="86">
        <f t="shared" ref="M227:M231" si="406">IFERROR(J227/$R$41,0)</f>
        <v>5.2896059243586358E-4</v>
      </c>
      <c r="P227" s="42"/>
      <c r="Q227" s="42"/>
      <c r="R227" s="42"/>
    </row>
    <row r="228" spans="2:18" ht="23.25" customHeight="1">
      <c r="B228" s="226"/>
      <c r="C228" s="286"/>
      <c r="D228" s="301"/>
      <c r="E228" s="114">
        <v>3</v>
      </c>
      <c r="F228" s="117" t="s">
        <v>251</v>
      </c>
      <c r="G228" s="30" t="s">
        <v>252</v>
      </c>
      <c r="H228" s="135">
        <v>716390</v>
      </c>
      <c r="I228" s="26">
        <f t="shared" ref="I228" si="407">IFERROR(H228/H231,"-")</f>
        <v>2.1760457756025658E-3</v>
      </c>
      <c r="J228" s="123">
        <v>5</v>
      </c>
      <c r="K228" s="26">
        <f t="shared" ref="K228" si="408">IFERROR(J228/J231,"-")</f>
        <v>4.3327556325823222E-3</v>
      </c>
      <c r="L228" s="123">
        <f t="shared" si="359"/>
        <v>143278</v>
      </c>
      <c r="M228" s="86">
        <f t="shared" si="406"/>
        <v>4.4080049369655297E-4</v>
      </c>
      <c r="P228" s="42"/>
      <c r="Q228" s="42"/>
      <c r="R228" s="42"/>
    </row>
    <row r="229" spans="2:18" ht="23.25" customHeight="1">
      <c r="B229" s="226"/>
      <c r="C229" s="286"/>
      <c r="D229" s="301"/>
      <c r="E229" s="114">
        <v>4</v>
      </c>
      <c r="F229" s="117" t="s">
        <v>259</v>
      </c>
      <c r="G229" s="30" t="s">
        <v>216</v>
      </c>
      <c r="H229" s="135">
        <v>6535657</v>
      </c>
      <c r="I229" s="26">
        <f t="shared" ref="I229" si="409">IFERROR(H229/H231,"-")</f>
        <v>1.9852159864930188E-2</v>
      </c>
      <c r="J229" s="123">
        <v>56</v>
      </c>
      <c r="K229" s="26">
        <f t="shared" ref="K229" si="410">IFERROR(J229/J231,"-")</f>
        <v>4.852686308492201E-2</v>
      </c>
      <c r="L229" s="123">
        <f t="shared" si="359"/>
        <v>116708.16071428571</v>
      </c>
      <c r="M229" s="86">
        <f t="shared" si="406"/>
        <v>4.9369655294013931E-3</v>
      </c>
      <c r="P229" s="42"/>
      <c r="Q229" s="42"/>
      <c r="R229" s="42"/>
    </row>
    <row r="230" spans="2:18" ht="23.25" customHeight="1">
      <c r="B230" s="226"/>
      <c r="C230" s="286"/>
      <c r="D230" s="301"/>
      <c r="E230" s="115">
        <v>5</v>
      </c>
      <c r="F230" s="118" t="s">
        <v>243</v>
      </c>
      <c r="G230" s="31" t="s">
        <v>206</v>
      </c>
      <c r="H230" s="136">
        <v>22925557</v>
      </c>
      <c r="I230" s="41">
        <f t="shared" ref="I230" si="411">IFERROR(H230/H231,"-")</f>
        <v>6.9636736223545589E-2</v>
      </c>
      <c r="J230" s="124">
        <v>206</v>
      </c>
      <c r="K230" s="41">
        <f t="shared" ref="K230" si="412">IFERROR(J230/J231,"-")</f>
        <v>0.17850953206239167</v>
      </c>
      <c r="L230" s="124">
        <f t="shared" si="359"/>
        <v>111289.11165048544</v>
      </c>
      <c r="M230" s="87">
        <f t="shared" si="406"/>
        <v>1.8160980340297981E-2</v>
      </c>
      <c r="P230" s="42"/>
      <c r="Q230" s="42"/>
      <c r="R230" s="42"/>
    </row>
    <row r="231" spans="2:18" ht="23.25" customHeight="1">
      <c r="B231" s="227"/>
      <c r="C231" s="287"/>
      <c r="D231" s="302"/>
      <c r="E231" s="126" t="s">
        <v>107</v>
      </c>
      <c r="F231" s="129"/>
      <c r="G231" s="132"/>
      <c r="H231" s="137">
        <v>329216420</v>
      </c>
      <c r="I231" s="27" t="s">
        <v>302</v>
      </c>
      <c r="J231" s="164">
        <v>1154</v>
      </c>
      <c r="K231" s="27" t="s">
        <v>105</v>
      </c>
      <c r="L231" s="125">
        <f t="shared" si="359"/>
        <v>285282.85961871751</v>
      </c>
      <c r="M231" s="88">
        <f t="shared" si="406"/>
        <v>0.10173675394516442</v>
      </c>
      <c r="P231" s="42"/>
      <c r="Q231" s="42"/>
      <c r="R231" s="42"/>
    </row>
    <row r="232" spans="2:18" ht="23.25" customHeight="1">
      <c r="B232" s="251">
        <v>39</v>
      </c>
      <c r="C232" s="285" t="s">
        <v>8</v>
      </c>
      <c r="D232" s="289">
        <f>VLOOKUP(C232,'市区町村別_在宅(医科)'!$C$7:$BO$80,65,0)</f>
        <v>63463</v>
      </c>
      <c r="E232" s="113">
        <v>1</v>
      </c>
      <c r="F232" s="116" t="s">
        <v>244</v>
      </c>
      <c r="G232" s="119" t="s">
        <v>207</v>
      </c>
      <c r="H232" s="204">
        <v>71533153</v>
      </c>
      <c r="I232" s="25">
        <f t="shared" ref="I232" si="413">IFERROR(H232/H237,"-")</f>
        <v>3.5118878324680351E-2</v>
      </c>
      <c r="J232" s="122">
        <v>385</v>
      </c>
      <c r="K232" s="25">
        <f t="shared" ref="K232" si="414">IFERROR(J232/J237,"-")</f>
        <v>5.6551116333725032E-2</v>
      </c>
      <c r="L232" s="122">
        <f t="shared" si="359"/>
        <v>185800.39740259742</v>
      </c>
      <c r="M232" s="89">
        <f>IFERROR(J232/$R$42,0)</f>
        <v>6.0665269527126042E-3</v>
      </c>
      <c r="P232" s="42"/>
      <c r="Q232" s="42"/>
      <c r="R232" s="42"/>
    </row>
    <row r="233" spans="2:18" ht="23.25" customHeight="1">
      <c r="B233" s="226"/>
      <c r="C233" s="286"/>
      <c r="D233" s="301"/>
      <c r="E233" s="114">
        <v>2</v>
      </c>
      <c r="F233" s="117" t="s">
        <v>242</v>
      </c>
      <c r="G233" s="29" t="s">
        <v>205</v>
      </c>
      <c r="H233" s="135">
        <v>105795240</v>
      </c>
      <c r="I233" s="26">
        <f t="shared" ref="I233" si="415">IFERROR(H233/H237,"-")</f>
        <v>5.1939695163309187E-2</v>
      </c>
      <c r="J233" s="123">
        <v>637</v>
      </c>
      <c r="K233" s="26">
        <f t="shared" ref="K233" si="416">IFERROR(J233/J237,"-")</f>
        <v>9.3566392479435961E-2</v>
      </c>
      <c r="L233" s="123">
        <f t="shared" si="359"/>
        <v>166083.57927786501</v>
      </c>
      <c r="M233" s="86">
        <f t="shared" ref="M233:M237" si="417">IFERROR(J233/$R$42,0)</f>
        <v>1.0037344594488127E-2</v>
      </c>
      <c r="P233" s="42"/>
      <c r="Q233" s="42"/>
      <c r="R233" s="42"/>
    </row>
    <row r="234" spans="2:18" ht="23.25" customHeight="1">
      <c r="B234" s="226"/>
      <c r="C234" s="286"/>
      <c r="D234" s="301"/>
      <c r="E234" s="114">
        <v>3</v>
      </c>
      <c r="F234" s="117" t="s">
        <v>239</v>
      </c>
      <c r="G234" s="30" t="s">
        <v>213</v>
      </c>
      <c r="H234" s="135">
        <v>87104167</v>
      </c>
      <c r="I234" s="26">
        <f t="shared" ref="I234" si="418">IFERROR(H234/H237,"-")</f>
        <v>4.2763397308177339E-2</v>
      </c>
      <c r="J234" s="123">
        <v>698</v>
      </c>
      <c r="K234" s="26">
        <f t="shared" ref="K234" si="419">IFERROR(J234/J237,"-")</f>
        <v>0.10252643948296122</v>
      </c>
      <c r="L234" s="123">
        <f t="shared" si="359"/>
        <v>124791.07020057307</v>
      </c>
      <c r="M234" s="86">
        <f t="shared" si="417"/>
        <v>1.099853457920363E-2</v>
      </c>
      <c r="P234" s="42"/>
      <c r="Q234" s="42"/>
      <c r="R234" s="42"/>
    </row>
    <row r="235" spans="2:18" ht="23.25" customHeight="1">
      <c r="B235" s="226"/>
      <c r="C235" s="286"/>
      <c r="D235" s="301"/>
      <c r="E235" s="114">
        <v>4</v>
      </c>
      <c r="F235" s="117" t="s">
        <v>268</v>
      </c>
      <c r="G235" s="30" t="s">
        <v>269</v>
      </c>
      <c r="H235" s="135">
        <v>47232594</v>
      </c>
      <c r="I235" s="26">
        <f t="shared" ref="I235" si="420">IFERROR(H235/H237,"-")</f>
        <v>2.3188628657889961E-2</v>
      </c>
      <c r="J235" s="123">
        <v>412</v>
      </c>
      <c r="K235" s="26">
        <f t="shared" ref="K235" si="421">IFERROR(J235/J237,"-")</f>
        <v>6.0517038777908344E-2</v>
      </c>
      <c r="L235" s="123">
        <f t="shared" si="359"/>
        <v>114642.21844660194</v>
      </c>
      <c r="M235" s="86">
        <f t="shared" si="417"/>
        <v>6.4919717000456959E-3</v>
      </c>
      <c r="P235" s="42"/>
      <c r="Q235" s="42"/>
      <c r="R235" s="42"/>
    </row>
    <row r="236" spans="2:18" ht="23.25" customHeight="1">
      <c r="B236" s="226"/>
      <c r="C236" s="286"/>
      <c r="D236" s="301"/>
      <c r="E236" s="115">
        <v>5</v>
      </c>
      <c r="F236" s="118" t="s">
        <v>230</v>
      </c>
      <c r="G236" s="31" t="s">
        <v>196</v>
      </c>
      <c r="H236" s="136">
        <v>344574437</v>
      </c>
      <c r="I236" s="41">
        <f t="shared" ref="I236" si="422">IFERROR(H236/H237,"-")</f>
        <v>0.16916726327998202</v>
      </c>
      <c r="J236" s="124">
        <v>3310</v>
      </c>
      <c r="K236" s="41">
        <f t="shared" ref="K236" si="423">IFERROR(J236/J237,"-")</f>
        <v>0.48619271445358403</v>
      </c>
      <c r="L236" s="124">
        <f t="shared" si="359"/>
        <v>104101.03836858006</v>
      </c>
      <c r="M236" s="87">
        <f t="shared" si="417"/>
        <v>5.215637458046421E-2</v>
      </c>
      <c r="P236" s="42"/>
      <c r="Q236" s="42"/>
      <c r="R236" s="42"/>
    </row>
    <row r="237" spans="2:18" ht="23.25" customHeight="1">
      <c r="B237" s="227"/>
      <c r="C237" s="287"/>
      <c r="D237" s="302"/>
      <c r="E237" s="126" t="s">
        <v>107</v>
      </c>
      <c r="F237" s="129"/>
      <c r="G237" s="132"/>
      <c r="H237" s="137">
        <v>2036886040</v>
      </c>
      <c r="I237" s="27" t="s">
        <v>302</v>
      </c>
      <c r="J237" s="164">
        <v>6808</v>
      </c>
      <c r="K237" s="27" t="s">
        <v>105</v>
      </c>
      <c r="L237" s="125">
        <f t="shared" si="359"/>
        <v>299190.07638072857</v>
      </c>
      <c r="M237" s="88">
        <f t="shared" si="417"/>
        <v>0.10727510517939587</v>
      </c>
      <c r="P237" s="42"/>
      <c r="Q237" s="42"/>
      <c r="R237" s="42"/>
    </row>
    <row r="238" spans="2:18" ht="23.25" customHeight="1">
      <c r="B238" s="251">
        <v>40</v>
      </c>
      <c r="C238" s="285" t="s">
        <v>41</v>
      </c>
      <c r="D238" s="289">
        <f>VLOOKUP(C238,'市区町村別_在宅(医科)'!$C$7:$BO$80,65,0)</f>
        <v>13721</v>
      </c>
      <c r="E238" s="113">
        <v>1</v>
      </c>
      <c r="F238" s="116" t="s">
        <v>242</v>
      </c>
      <c r="G238" s="119" t="s">
        <v>205</v>
      </c>
      <c r="H238" s="204">
        <v>35126261</v>
      </c>
      <c r="I238" s="25">
        <f t="shared" ref="I238" si="424">IFERROR(H238/H243,"-")</f>
        <v>9.5956005894123383E-2</v>
      </c>
      <c r="J238" s="122">
        <v>154</v>
      </c>
      <c r="K238" s="25">
        <f t="shared" ref="K238" si="425">IFERROR(J238/J243,"-")</f>
        <v>0.11382113821138211</v>
      </c>
      <c r="L238" s="122">
        <f t="shared" si="359"/>
        <v>228092.60389610389</v>
      </c>
      <c r="M238" s="89">
        <f>IFERROR(J238/$R$43,0)</f>
        <v>1.122367174404198E-2</v>
      </c>
      <c r="P238" s="42"/>
      <c r="Q238" s="42"/>
      <c r="R238" s="42"/>
    </row>
    <row r="239" spans="2:18" ht="23.25" customHeight="1">
      <c r="B239" s="226"/>
      <c r="C239" s="286"/>
      <c r="D239" s="301"/>
      <c r="E239" s="114">
        <v>2</v>
      </c>
      <c r="F239" s="117" t="s">
        <v>244</v>
      </c>
      <c r="G239" s="29" t="s">
        <v>207</v>
      </c>
      <c r="H239" s="135">
        <v>12396986</v>
      </c>
      <c r="I239" s="26">
        <f t="shared" ref="I239" si="426">IFERROR(H239/H243,"-")</f>
        <v>3.3865410886896423E-2</v>
      </c>
      <c r="J239" s="123">
        <v>75</v>
      </c>
      <c r="K239" s="26">
        <f t="shared" ref="K239" si="427">IFERROR(J239/J243,"-")</f>
        <v>5.543237250554324E-2</v>
      </c>
      <c r="L239" s="123">
        <f t="shared" si="359"/>
        <v>165293.14666666667</v>
      </c>
      <c r="M239" s="86">
        <f t="shared" ref="M239:M243" si="428">IFERROR(J239/$R$43,0)</f>
        <v>5.4660739013191462E-3</v>
      </c>
      <c r="P239" s="42"/>
      <c r="Q239" s="42"/>
      <c r="R239" s="42"/>
    </row>
    <row r="240" spans="2:18" ht="23.25" customHeight="1">
      <c r="B240" s="226"/>
      <c r="C240" s="286"/>
      <c r="D240" s="301"/>
      <c r="E240" s="114">
        <v>3</v>
      </c>
      <c r="F240" s="117" t="s">
        <v>253</v>
      </c>
      <c r="G240" s="30" t="s">
        <v>214</v>
      </c>
      <c r="H240" s="135">
        <v>5760849</v>
      </c>
      <c r="I240" s="26">
        <f t="shared" ref="I240" si="429">IFERROR(H240/H243,"-")</f>
        <v>1.5737173409921278E-2</v>
      </c>
      <c r="J240" s="123">
        <v>46</v>
      </c>
      <c r="K240" s="26">
        <f t="shared" ref="K240" si="430">IFERROR(J240/J243,"-")</f>
        <v>3.399852180339985E-2</v>
      </c>
      <c r="L240" s="123">
        <f t="shared" si="359"/>
        <v>125235.84782608696</v>
      </c>
      <c r="M240" s="86">
        <f t="shared" si="428"/>
        <v>3.3525253261424094E-3</v>
      </c>
      <c r="P240" s="42"/>
      <c r="Q240" s="42"/>
      <c r="R240" s="42"/>
    </row>
    <row r="241" spans="2:18" ht="23.25" customHeight="1">
      <c r="B241" s="226"/>
      <c r="C241" s="286"/>
      <c r="D241" s="301"/>
      <c r="E241" s="114">
        <v>4</v>
      </c>
      <c r="F241" s="117" t="s">
        <v>256</v>
      </c>
      <c r="G241" s="30" t="s">
        <v>217</v>
      </c>
      <c r="H241" s="135">
        <v>1243200</v>
      </c>
      <c r="I241" s="26">
        <f t="shared" ref="I241" si="431">IFERROR(H241/H243,"-")</f>
        <v>3.3961060224307451E-3</v>
      </c>
      <c r="J241" s="123">
        <v>12</v>
      </c>
      <c r="K241" s="26">
        <f t="shared" ref="K241" si="432">IFERROR(J241/J243,"-")</f>
        <v>8.869179600886918E-3</v>
      </c>
      <c r="L241" s="123">
        <f t="shared" si="359"/>
        <v>103600</v>
      </c>
      <c r="M241" s="86">
        <f t="shared" si="428"/>
        <v>8.7457182421106332E-4</v>
      </c>
      <c r="P241" s="42"/>
      <c r="Q241" s="42"/>
      <c r="R241" s="42"/>
    </row>
    <row r="242" spans="2:18" ht="23.25" customHeight="1">
      <c r="B242" s="226"/>
      <c r="C242" s="286"/>
      <c r="D242" s="301"/>
      <c r="E242" s="115">
        <v>5</v>
      </c>
      <c r="F242" s="118" t="s">
        <v>239</v>
      </c>
      <c r="G242" s="31" t="s">
        <v>213</v>
      </c>
      <c r="H242" s="136">
        <v>14776683</v>
      </c>
      <c r="I242" s="41">
        <f t="shared" ref="I242" si="433">IFERROR(H242/H243,"-")</f>
        <v>4.0366137490226842E-2</v>
      </c>
      <c r="J242" s="124">
        <v>154</v>
      </c>
      <c r="K242" s="41">
        <f t="shared" ref="K242" si="434">IFERROR(J242/J243,"-")</f>
        <v>0.11382113821138211</v>
      </c>
      <c r="L242" s="124">
        <f t="shared" si="359"/>
        <v>95952.487012987011</v>
      </c>
      <c r="M242" s="87">
        <f t="shared" si="428"/>
        <v>1.122367174404198E-2</v>
      </c>
      <c r="P242" s="42"/>
      <c r="Q242" s="42"/>
      <c r="R242" s="42"/>
    </row>
    <row r="243" spans="2:18" ht="23.25" customHeight="1">
      <c r="B243" s="227"/>
      <c r="C243" s="287"/>
      <c r="D243" s="302"/>
      <c r="E243" s="126" t="s">
        <v>107</v>
      </c>
      <c r="F243" s="129"/>
      <c r="G243" s="132"/>
      <c r="H243" s="137">
        <v>366066310</v>
      </c>
      <c r="I243" s="27" t="s">
        <v>302</v>
      </c>
      <c r="J243" s="164">
        <v>1353</v>
      </c>
      <c r="K243" s="27" t="s">
        <v>105</v>
      </c>
      <c r="L243" s="125">
        <f t="shared" si="359"/>
        <v>270558.98743532889</v>
      </c>
      <c r="M243" s="88">
        <f t="shared" si="428"/>
        <v>9.8607973179797387E-2</v>
      </c>
      <c r="P243" s="42"/>
      <c r="Q243" s="42"/>
      <c r="R243" s="42"/>
    </row>
    <row r="244" spans="2:18" ht="23.25" customHeight="1">
      <c r="B244" s="251">
        <v>41</v>
      </c>
      <c r="C244" s="285" t="s">
        <v>12</v>
      </c>
      <c r="D244" s="289">
        <f>VLOOKUP(C244,'市区町村別_在宅(医科)'!$C$7:$BO$80,65,0)</f>
        <v>25327</v>
      </c>
      <c r="E244" s="113">
        <v>1</v>
      </c>
      <c r="F244" s="116" t="s">
        <v>244</v>
      </c>
      <c r="G244" s="119" t="s">
        <v>207</v>
      </c>
      <c r="H244" s="204">
        <v>23360672</v>
      </c>
      <c r="I244" s="25">
        <f t="shared" ref="I244" si="435">IFERROR(H244/H249,"-")</f>
        <v>2.5362372660748058E-2</v>
      </c>
      <c r="J244" s="122">
        <v>140</v>
      </c>
      <c r="K244" s="25">
        <f t="shared" ref="K244" si="436">IFERROR(J244/J249,"-")</f>
        <v>4.4303797468354431E-2</v>
      </c>
      <c r="L244" s="122">
        <f t="shared" si="359"/>
        <v>166861.94285714286</v>
      </c>
      <c r="M244" s="89">
        <f>IFERROR(J244/$R$44,0)</f>
        <v>5.5276977139021594E-3</v>
      </c>
      <c r="P244" s="42"/>
      <c r="Q244" s="42"/>
      <c r="R244" s="42"/>
    </row>
    <row r="245" spans="2:18" ht="23.25" customHeight="1">
      <c r="B245" s="226"/>
      <c r="C245" s="286"/>
      <c r="D245" s="301"/>
      <c r="E245" s="114">
        <v>2</v>
      </c>
      <c r="F245" s="117" t="s">
        <v>256</v>
      </c>
      <c r="G245" s="29" t="s">
        <v>217</v>
      </c>
      <c r="H245" s="135">
        <v>6573346</v>
      </c>
      <c r="I245" s="26">
        <f t="shared" ref="I245" si="437">IFERROR(H245/H249,"-")</f>
        <v>7.1365948239861254E-3</v>
      </c>
      <c r="J245" s="123">
        <v>50</v>
      </c>
      <c r="K245" s="26">
        <f t="shared" ref="K245" si="438">IFERROR(J245/J249,"-")</f>
        <v>1.5822784810126583E-2</v>
      </c>
      <c r="L245" s="123">
        <f t="shared" si="359"/>
        <v>131466.92000000001</v>
      </c>
      <c r="M245" s="86">
        <f t="shared" ref="M245:M249" si="439">IFERROR(J245/$R$44,0)</f>
        <v>1.9741777549650572E-3</v>
      </c>
      <c r="P245" s="42"/>
      <c r="Q245" s="42"/>
      <c r="R245" s="42"/>
    </row>
    <row r="246" spans="2:18" ht="23.25" customHeight="1">
      <c r="B246" s="226"/>
      <c r="C246" s="286"/>
      <c r="D246" s="301"/>
      <c r="E246" s="114">
        <v>3</v>
      </c>
      <c r="F246" s="117" t="s">
        <v>242</v>
      </c>
      <c r="G246" s="30" t="s">
        <v>205</v>
      </c>
      <c r="H246" s="135">
        <v>39887297</v>
      </c>
      <c r="I246" s="26">
        <f t="shared" ref="I246" si="440">IFERROR(H246/H249,"-")</f>
        <v>4.3305110869410697E-2</v>
      </c>
      <c r="J246" s="123">
        <v>348</v>
      </c>
      <c r="K246" s="26">
        <f t="shared" ref="K246" si="441">IFERROR(J246/J249,"-")</f>
        <v>0.11012658227848102</v>
      </c>
      <c r="L246" s="123">
        <f t="shared" si="359"/>
        <v>114618.66954022988</v>
      </c>
      <c r="M246" s="86">
        <f t="shared" si="439"/>
        <v>1.3740277174556796E-2</v>
      </c>
      <c r="P246" s="42"/>
      <c r="Q246" s="42"/>
      <c r="R246" s="42"/>
    </row>
    <row r="247" spans="2:18" ht="23.25" customHeight="1">
      <c r="B247" s="226"/>
      <c r="C247" s="286"/>
      <c r="D247" s="301"/>
      <c r="E247" s="114">
        <v>4</v>
      </c>
      <c r="F247" s="117" t="s">
        <v>239</v>
      </c>
      <c r="G247" s="30" t="s">
        <v>213</v>
      </c>
      <c r="H247" s="135">
        <v>44894071</v>
      </c>
      <c r="I247" s="26">
        <f t="shared" ref="I247" si="442">IFERROR(H247/H249,"-")</f>
        <v>4.8740899189889844E-2</v>
      </c>
      <c r="J247" s="123">
        <v>395</v>
      </c>
      <c r="K247" s="26">
        <f t="shared" ref="K247" si="443">IFERROR(J247/J249,"-")</f>
        <v>0.125</v>
      </c>
      <c r="L247" s="123">
        <f t="shared" si="359"/>
        <v>113655.8759493671</v>
      </c>
      <c r="M247" s="86">
        <f t="shared" si="439"/>
        <v>1.559600426422395E-2</v>
      </c>
      <c r="P247" s="42"/>
      <c r="Q247" s="42"/>
      <c r="R247" s="42"/>
    </row>
    <row r="248" spans="2:18" ht="23.25" customHeight="1">
      <c r="B248" s="226"/>
      <c r="C248" s="286"/>
      <c r="D248" s="301"/>
      <c r="E248" s="115">
        <v>5</v>
      </c>
      <c r="F248" s="118" t="s">
        <v>230</v>
      </c>
      <c r="G248" s="31" t="s">
        <v>196</v>
      </c>
      <c r="H248" s="136">
        <v>144506671</v>
      </c>
      <c r="I248" s="41">
        <f t="shared" ref="I248" si="444">IFERROR(H248/H249,"-")</f>
        <v>0.15688898169821974</v>
      </c>
      <c r="J248" s="124">
        <v>1634</v>
      </c>
      <c r="K248" s="41">
        <f t="shared" ref="K248" si="445">IFERROR(J248/J249,"-")</f>
        <v>0.51708860759493669</v>
      </c>
      <c r="L248" s="124">
        <f t="shared" si="359"/>
        <v>88437.375152998779</v>
      </c>
      <c r="M248" s="87">
        <f t="shared" si="439"/>
        <v>6.4516129032258063E-2</v>
      </c>
      <c r="P248" s="42"/>
      <c r="Q248" s="42"/>
      <c r="R248" s="42"/>
    </row>
    <row r="249" spans="2:18" ht="23.25" customHeight="1">
      <c r="B249" s="227"/>
      <c r="C249" s="287"/>
      <c r="D249" s="302"/>
      <c r="E249" s="126" t="s">
        <v>107</v>
      </c>
      <c r="F249" s="129"/>
      <c r="G249" s="132"/>
      <c r="H249" s="137">
        <v>921075970</v>
      </c>
      <c r="I249" s="27" t="s">
        <v>302</v>
      </c>
      <c r="J249" s="164">
        <v>3160</v>
      </c>
      <c r="K249" s="27" t="s">
        <v>105</v>
      </c>
      <c r="L249" s="125">
        <f t="shared" si="359"/>
        <v>291479.73734177212</v>
      </c>
      <c r="M249" s="88">
        <f t="shared" si="439"/>
        <v>0.1247680341137916</v>
      </c>
      <c r="P249" s="42"/>
      <c r="Q249" s="42"/>
      <c r="R249" s="42"/>
    </row>
    <row r="250" spans="2:18" ht="23.25" customHeight="1">
      <c r="B250" s="251">
        <v>42</v>
      </c>
      <c r="C250" s="285" t="s">
        <v>13</v>
      </c>
      <c r="D250" s="289">
        <f>VLOOKUP(C250,'市区町村別_在宅(医科)'!$C$7:$BO$80,65,0)</f>
        <v>66900</v>
      </c>
      <c r="E250" s="113">
        <v>1</v>
      </c>
      <c r="F250" s="116" t="s">
        <v>250</v>
      </c>
      <c r="G250" s="119" t="s">
        <v>212</v>
      </c>
      <c r="H250" s="204">
        <v>14254553</v>
      </c>
      <c r="I250" s="25">
        <f t="shared" ref="I250" si="446">IFERROR(H250/H255,"-")</f>
        <v>7.5703305496373592E-3</v>
      </c>
      <c r="J250" s="122">
        <v>11</v>
      </c>
      <c r="K250" s="25">
        <f t="shared" ref="K250" si="447">IFERROR(J250/J255,"-")</f>
        <v>1.5324602953468932E-3</v>
      </c>
      <c r="L250" s="122">
        <f t="shared" si="359"/>
        <v>1295868.4545454546</v>
      </c>
      <c r="M250" s="89">
        <f>IFERROR(J250/$R$45,0)</f>
        <v>1.6442451420029894E-4</v>
      </c>
      <c r="P250" s="42"/>
      <c r="Q250" s="42"/>
      <c r="R250" s="42"/>
    </row>
    <row r="251" spans="2:18" ht="23.25" customHeight="1">
      <c r="B251" s="226"/>
      <c r="C251" s="286"/>
      <c r="D251" s="301"/>
      <c r="E251" s="114">
        <v>2</v>
      </c>
      <c r="F251" s="117" t="s">
        <v>244</v>
      </c>
      <c r="G251" s="29" t="s">
        <v>207</v>
      </c>
      <c r="H251" s="135">
        <v>54185422</v>
      </c>
      <c r="I251" s="26">
        <f t="shared" ref="I251" si="448">IFERROR(H251/H255,"-")</f>
        <v>2.8776879605526197E-2</v>
      </c>
      <c r="J251" s="123">
        <v>434</v>
      </c>
      <c r="K251" s="26">
        <f t="shared" ref="K251" si="449">IFERROR(J251/J255,"-")</f>
        <v>6.0462524380050155E-2</v>
      </c>
      <c r="L251" s="123">
        <f t="shared" si="359"/>
        <v>124851.20276497696</v>
      </c>
      <c r="M251" s="86">
        <f t="shared" ref="M251:M255" si="450">IFERROR(J251/$R$45,0)</f>
        <v>6.4872944693572495E-3</v>
      </c>
      <c r="P251" s="42"/>
      <c r="Q251" s="42"/>
      <c r="R251" s="42"/>
    </row>
    <row r="252" spans="2:18" ht="23.25" customHeight="1">
      <c r="B252" s="226"/>
      <c r="C252" s="286"/>
      <c r="D252" s="301"/>
      <c r="E252" s="114">
        <v>3</v>
      </c>
      <c r="F252" s="117" t="s">
        <v>253</v>
      </c>
      <c r="G252" s="30" t="s">
        <v>214</v>
      </c>
      <c r="H252" s="135">
        <v>29372461</v>
      </c>
      <c r="I252" s="26">
        <f t="shared" ref="I252" si="451">IFERROR(H252/H255,"-")</f>
        <v>1.559917303799929E-2</v>
      </c>
      <c r="J252" s="123">
        <v>281</v>
      </c>
      <c r="K252" s="26">
        <f t="shared" ref="K252" si="452">IFERROR(J252/J255,"-")</f>
        <v>3.9147394817497912E-2</v>
      </c>
      <c r="L252" s="123">
        <f t="shared" si="359"/>
        <v>104528.33096085409</v>
      </c>
      <c r="M252" s="86">
        <f t="shared" si="450"/>
        <v>4.2002989536621821E-3</v>
      </c>
      <c r="P252" s="42"/>
      <c r="Q252" s="42"/>
      <c r="R252" s="42"/>
    </row>
    <row r="253" spans="2:18" ht="23.25" customHeight="1">
      <c r="B253" s="226"/>
      <c r="C253" s="286"/>
      <c r="D253" s="301"/>
      <c r="E253" s="114">
        <v>4</v>
      </c>
      <c r="F253" s="117" t="s">
        <v>239</v>
      </c>
      <c r="G253" s="30" t="s">
        <v>213</v>
      </c>
      <c r="H253" s="135">
        <v>86094176</v>
      </c>
      <c r="I253" s="26">
        <f t="shared" ref="I253" si="453">IFERROR(H253/H255,"-")</f>
        <v>4.5723031140903231E-2</v>
      </c>
      <c r="J253" s="123">
        <v>838</v>
      </c>
      <c r="K253" s="26">
        <f t="shared" ref="K253" si="454">IFERROR(J253/J255,"-")</f>
        <v>0.11674561159097241</v>
      </c>
      <c r="L253" s="123">
        <f t="shared" si="359"/>
        <v>102737.68019093078</v>
      </c>
      <c r="M253" s="86">
        <f t="shared" si="450"/>
        <v>1.2526158445440957E-2</v>
      </c>
      <c r="P253" s="42"/>
      <c r="Q253" s="42"/>
      <c r="R253" s="42"/>
    </row>
    <row r="254" spans="2:18" ht="23.25" customHeight="1">
      <c r="B254" s="226"/>
      <c r="C254" s="286"/>
      <c r="D254" s="301"/>
      <c r="E254" s="115">
        <v>5</v>
      </c>
      <c r="F254" s="118" t="s">
        <v>242</v>
      </c>
      <c r="G254" s="31" t="s">
        <v>205</v>
      </c>
      <c r="H254" s="136">
        <v>75883649</v>
      </c>
      <c r="I254" s="41">
        <f t="shared" ref="I254" si="455">IFERROR(H254/H255,"-")</f>
        <v>4.0300408314638728E-2</v>
      </c>
      <c r="J254" s="124">
        <v>780</v>
      </c>
      <c r="K254" s="41">
        <f t="shared" ref="K254" si="456">IFERROR(J254/J255,"-")</f>
        <v>0.10866536639732516</v>
      </c>
      <c r="L254" s="124">
        <f t="shared" si="359"/>
        <v>97286.729487179487</v>
      </c>
      <c r="M254" s="87">
        <f t="shared" si="450"/>
        <v>1.1659192825112108E-2</v>
      </c>
      <c r="P254" s="42"/>
      <c r="Q254" s="42"/>
      <c r="R254" s="42"/>
    </row>
    <row r="255" spans="2:18" ht="23.25" customHeight="1">
      <c r="B255" s="227"/>
      <c r="C255" s="287"/>
      <c r="D255" s="302"/>
      <c r="E255" s="126" t="s">
        <v>107</v>
      </c>
      <c r="F255" s="129"/>
      <c r="G255" s="132"/>
      <c r="H255" s="137">
        <v>1882949880</v>
      </c>
      <c r="I255" s="27" t="s">
        <v>302</v>
      </c>
      <c r="J255" s="164">
        <v>7178</v>
      </c>
      <c r="K255" s="27" t="s">
        <v>105</v>
      </c>
      <c r="L255" s="125">
        <f t="shared" si="359"/>
        <v>262322.35720256338</v>
      </c>
      <c r="M255" s="88">
        <f t="shared" si="450"/>
        <v>0.10729446935724962</v>
      </c>
      <c r="P255" s="42"/>
      <c r="Q255" s="42"/>
      <c r="R255" s="42"/>
    </row>
    <row r="256" spans="2:18" ht="23.25" customHeight="1">
      <c r="B256" s="251">
        <v>43</v>
      </c>
      <c r="C256" s="285" t="s">
        <v>9</v>
      </c>
      <c r="D256" s="289">
        <f>VLOOKUP(C256,'市区町村別_在宅(医科)'!$C$7:$BO$80,65,0)</f>
        <v>41176</v>
      </c>
      <c r="E256" s="113">
        <v>1</v>
      </c>
      <c r="F256" s="116" t="s">
        <v>244</v>
      </c>
      <c r="G256" s="119" t="s">
        <v>207</v>
      </c>
      <c r="H256" s="204">
        <v>41042688</v>
      </c>
      <c r="I256" s="25">
        <f t="shared" ref="I256" si="457">IFERROR(H256/H261,"-")</f>
        <v>3.0437409207776732E-2</v>
      </c>
      <c r="J256" s="122">
        <v>286</v>
      </c>
      <c r="K256" s="25">
        <f t="shared" ref="K256" si="458">IFERROR(J256/J261,"-")</f>
        <v>5.797689033042773E-2</v>
      </c>
      <c r="L256" s="122">
        <f t="shared" si="359"/>
        <v>143505.90209790209</v>
      </c>
      <c r="M256" s="89">
        <f>IFERROR(J256/$R$46,0)</f>
        <v>6.945793666213328E-3</v>
      </c>
      <c r="P256" s="42"/>
      <c r="Q256" s="42"/>
      <c r="R256" s="42"/>
    </row>
    <row r="257" spans="2:18" ht="23.25" customHeight="1">
      <c r="B257" s="226"/>
      <c r="C257" s="286"/>
      <c r="D257" s="301"/>
      <c r="E257" s="114">
        <v>2</v>
      </c>
      <c r="F257" s="117" t="s">
        <v>242</v>
      </c>
      <c r="G257" s="29" t="s">
        <v>205</v>
      </c>
      <c r="H257" s="135">
        <v>52719719</v>
      </c>
      <c r="I257" s="26">
        <f t="shared" ref="I257" si="459">IFERROR(H257/H261,"-")</f>
        <v>3.9097138582200125E-2</v>
      </c>
      <c r="J257" s="123">
        <v>499</v>
      </c>
      <c r="K257" s="26">
        <f t="shared" ref="K257" si="460">IFERROR(J257/J261,"-")</f>
        <v>0.10115548347861342</v>
      </c>
      <c r="L257" s="123">
        <f t="shared" si="359"/>
        <v>105650.73947895791</v>
      </c>
      <c r="M257" s="86">
        <f t="shared" ref="M257:M261" si="461">IFERROR(J257/$R$46,0)</f>
        <v>1.2118709928113465E-2</v>
      </c>
      <c r="P257" s="42"/>
      <c r="Q257" s="42"/>
      <c r="R257" s="42"/>
    </row>
    <row r="258" spans="2:18" ht="23.25" customHeight="1">
      <c r="B258" s="226"/>
      <c r="C258" s="286"/>
      <c r="D258" s="301"/>
      <c r="E258" s="114">
        <v>3</v>
      </c>
      <c r="F258" s="117" t="s">
        <v>239</v>
      </c>
      <c r="G258" s="30" t="s">
        <v>213</v>
      </c>
      <c r="H258" s="135">
        <v>51203411</v>
      </c>
      <c r="I258" s="26">
        <f t="shared" ref="I258" si="462">IFERROR(H258/H261,"-")</f>
        <v>3.7972638961682445E-2</v>
      </c>
      <c r="J258" s="123">
        <v>523</v>
      </c>
      <c r="K258" s="26">
        <f t="shared" ref="K258" si="463">IFERROR(J258/J261,"-")</f>
        <v>0.10602067707277518</v>
      </c>
      <c r="L258" s="123">
        <f t="shared" si="359"/>
        <v>97903.27151051625</v>
      </c>
      <c r="M258" s="86">
        <f t="shared" si="461"/>
        <v>1.2701573732271225E-2</v>
      </c>
      <c r="P258" s="42"/>
      <c r="Q258" s="42"/>
      <c r="R258" s="42"/>
    </row>
    <row r="259" spans="2:18" ht="23.25" customHeight="1">
      <c r="B259" s="226"/>
      <c r="C259" s="286"/>
      <c r="D259" s="301"/>
      <c r="E259" s="114">
        <v>4</v>
      </c>
      <c r="F259" s="117" t="s">
        <v>275</v>
      </c>
      <c r="G259" s="30" t="s">
        <v>276</v>
      </c>
      <c r="H259" s="135">
        <v>565001</v>
      </c>
      <c r="I259" s="26">
        <f t="shared" ref="I259" si="464">IFERROR(H259/H261,"-")</f>
        <v>4.1900683112672986E-4</v>
      </c>
      <c r="J259" s="123">
        <v>6</v>
      </c>
      <c r="K259" s="26">
        <f t="shared" ref="K259" si="465">IFERROR(J259/J261,"-")</f>
        <v>1.216298398540442E-3</v>
      </c>
      <c r="L259" s="123">
        <f t="shared" si="359"/>
        <v>94166.833333333328</v>
      </c>
      <c r="M259" s="86">
        <f t="shared" si="461"/>
        <v>1.4571595103944046E-4</v>
      </c>
      <c r="P259" s="42"/>
      <c r="Q259" s="42"/>
      <c r="R259" s="42"/>
    </row>
    <row r="260" spans="2:18" ht="23.25" customHeight="1">
      <c r="B260" s="226"/>
      <c r="C260" s="286"/>
      <c r="D260" s="301"/>
      <c r="E260" s="115">
        <v>5</v>
      </c>
      <c r="F260" s="118" t="s">
        <v>230</v>
      </c>
      <c r="G260" s="31" t="s">
        <v>196</v>
      </c>
      <c r="H260" s="136">
        <v>229759504</v>
      </c>
      <c r="I260" s="41">
        <f t="shared" ref="I260" si="466">IFERROR(H260/H261,"-")</f>
        <v>0.17039049787927668</v>
      </c>
      <c r="J260" s="124">
        <v>2511</v>
      </c>
      <c r="K260" s="41">
        <f t="shared" ref="K260" si="467">IFERROR(J260/J261,"-")</f>
        <v>0.50902087978917498</v>
      </c>
      <c r="L260" s="124">
        <f t="shared" si="359"/>
        <v>91501.196336121066</v>
      </c>
      <c r="M260" s="87">
        <f t="shared" si="461"/>
        <v>6.0982125510005827E-2</v>
      </c>
      <c r="P260" s="42"/>
      <c r="Q260" s="42"/>
      <c r="R260" s="42"/>
    </row>
    <row r="261" spans="2:18" ht="23.25" customHeight="1">
      <c r="B261" s="227"/>
      <c r="C261" s="287"/>
      <c r="D261" s="302"/>
      <c r="E261" s="126" t="s">
        <v>107</v>
      </c>
      <c r="F261" s="129"/>
      <c r="G261" s="132"/>
      <c r="H261" s="137">
        <v>1348429090</v>
      </c>
      <c r="I261" s="27" t="s">
        <v>302</v>
      </c>
      <c r="J261" s="164">
        <v>4933</v>
      </c>
      <c r="K261" s="27" t="s">
        <v>105</v>
      </c>
      <c r="L261" s="125">
        <f t="shared" si="359"/>
        <v>273348.69045205758</v>
      </c>
      <c r="M261" s="88">
        <f t="shared" si="461"/>
        <v>0.11980279774625996</v>
      </c>
      <c r="P261" s="42"/>
      <c r="Q261" s="42"/>
      <c r="R261" s="42"/>
    </row>
    <row r="262" spans="2:18" ht="23.25" customHeight="1">
      <c r="B262" s="251">
        <v>44</v>
      </c>
      <c r="C262" s="285" t="s">
        <v>19</v>
      </c>
      <c r="D262" s="289">
        <f>VLOOKUP(C262,'市区町村別_在宅(医科)'!$C$7:$BO$80,65,0)</f>
        <v>44796</v>
      </c>
      <c r="E262" s="113">
        <v>1</v>
      </c>
      <c r="F262" s="116" t="s">
        <v>250</v>
      </c>
      <c r="G262" s="119" t="s">
        <v>212</v>
      </c>
      <c r="H262" s="204">
        <v>3213236</v>
      </c>
      <c r="I262" s="25">
        <f t="shared" ref="I262" si="468">IFERROR(H262/H267,"-")</f>
        <v>1.5504455589569136E-3</v>
      </c>
      <c r="J262" s="122">
        <v>9</v>
      </c>
      <c r="K262" s="25">
        <f t="shared" ref="K262" si="469">IFERROR(J262/J267,"-")</f>
        <v>1.559792027729636E-3</v>
      </c>
      <c r="L262" s="122">
        <f t="shared" si="359"/>
        <v>357026.22222222225</v>
      </c>
      <c r="M262" s="89">
        <f>IFERROR(J262/$R$47,0)</f>
        <v>2.0091079560675059E-4</v>
      </c>
      <c r="P262" s="42"/>
      <c r="Q262" s="42"/>
      <c r="R262" s="42"/>
    </row>
    <row r="263" spans="2:18" ht="23.25" customHeight="1">
      <c r="B263" s="226"/>
      <c r="C263" s="286"/>
      <c r="D263" s="301"/>
      <c r="E263" s="114">
        <v>2</v>
      </c>
      <c r="F263" s="117" t="s">
        <v>244</v>
      </c>
      <c r="G263" s="29" t="s">
        <v>207</v>
      </c>
      <c r="H263" s="135">
        <v>77617032</v>
      </c>
      <c r="I263" s="26">
        <f t="shared" ref="I263" si="470">IFERROR(H263/H267,"-")</f>
        <v>3.7451647673503174E-2</v>
      </c>
      <c r="J263" s="123">
        <v>255</v>
      </c>
      <c r="K263" s="26">
        <f t="shared" ref="K263" si="471">IFERROR(J263/J267,"-")</f>
        <v>4.419410745233969E-2</v>
      </c>
      <c r="L263" s="123">
        <f t="shared" si="359"/>
        <v>304380.51764705882</v>
      </c>
      <c r="M263" s="86">
        <f t="shared" ref="M263:M267" si="472">IFERROR(J263/$R$47,0)</f>
        <v>5.6924725421912672E-3</v>
      </c>
      <c r="P263" s="42"/>
      <c r="Q263" s="42"/>
      <c r="R263" s="42"/>
    </row>
    <row r="264" spans="2:18" ht="23.25" customHeight="1">
      <c r="B264" s="226"/>
      <c r="C264" s="286"/>
      <c r="D264" s="301"/>
      <c r="E264" s="114">
        <v>3</v>
      </c>
      <c r="F264" s="117" t="s">
        <v>251</v>
      </c>
      <c r="G264" s="30" t="s">
        <v>252</v>
      </c>
      <c r="H264" s="135">
        <v>3745749</v>
      </c>
      <c r="I264" s="26">
        <f t="shared" ref="I264" si="473">IFERROR(H264/H267,"-")</f>
        <v>1.807392890536923E-3</v>
      </c>
      <c r="J264" s="123">
        <v>21</v>
      </c>
      <c r="K264" s="26">
        <f t="shared" ref="K264" si="474">IFERROR(J264/J267,"-")</f>
        <v>3.6395147313691509E-3</v>
      </c>
      <c r="L264" s="123">
        <f t="shared" si="359"/>
        <v>178369</v>
      </c>
      <c r="M264" s="86">
        <f t="shared" si="472"/>
        <v>4.6879185641575139E-4</v>
      </c>
      <c r="P264" s="42"/>
      <c r="Q264" s="42"/>
      <c r="R264" s="42"/>
    </row>
    <row r="265" spans="2:18" ht="23.25" customHeight="1">
      <c r="B265" s="226"/>
      <c r="C265" s="286"/>
      <c r="D265" s="301"/>
      <c r="E265" s="114">
        <v>4</v>
      </c>
      <c r="F265" s="117" t="s">
        <v>253</v>
      </c>
      <c r="G265" s="30" t="s">
        <v>214</v>
      </c>
      <c r="H265" s="135">
        <v>26246409</v>
      </c>
      <c r="I265" s="26">
        <f t="shared" ref="I265" si="475">IFERROR(H265/H267,"-")</f>
        <v>1.2664375810745544E-2</v>
      </c>
      <c r="J265" s="123">
        <v>158</v>
      </c>
      <c r="K265" s="26">
        <f t="shared" ref="K265" si="476">IFERROR(J265/J267,"-")</f>
        <v>2.7383015597920276E-2</v>
      </c>
      <c r="L265" s="123">
        <f t="shared" si="359"/>
        <v>166116.51265822785</v>
      </c>
      <c r="M265" s="86">
        <f t="shared" si="472"/>
        <v>3.5271006339851773E-3</v>
      </c>
      <c r="P265" s="42"/>
      <c r="Q265" s="42"/>
      <c r="R265" s="42"/>
    </row>
    <row r="266" spans="2:18" ht="23.25" customHeight="1">
      <c r="B266" s="226"/>
      <c r="C266" s="286"/>
      <c r="D266" s="301"/>
      <c r="E266" s="115">
        <v>5</v>
      </c>
      <c r="F266" s="118" t="s">
        <v>240</v>
      </c>
      <c r="G266" s="31" t="s">
        <v>241</v>
      </c>
      <c r="H266" s="136">
        <v>93778576</v>
      </c>
      <c r="I266" s="41">
        <f t="shared" ref="I266" si="477">IFERROR(H266/H267,"-")</f>
        <v>4.5249890354926749E-2</v>
      </c>
      <c r="J266" s="124">
        <v>677</v>
      </c>
      <c r="K266" s="41">
        <f t="shared" ref="K266" si="478">IFERROR(J266/J267,"-")</f>
        <v>0.11733102253032929</v>
      </c>
      <c r="L266" s="124">
        <f t="shared" ref="L266:L329" si="479">IFERROR(H266/J266,"-")</f>
        <v>138520.7917282127</v>
      </c>
      <c r="M266" s="87">
        <f t="shared" si="472"/>
        <v>1.5112956513974462E-2</v>
      </c>
      <c r="P266" s="42"/>
      <c r="Q266" s="42"/>
      <c r="R266" s="42"/>
    </row>
    <row r="267" spans="2:18" ht="23.25" customHeight="1">
      <c r="B267" s="227"/>
      <c r="C267" s="287"/>
      <c r="D267" s="302"/>
      <c r="E267" s="126" t="s">
        <v>107</v>
      </c>
      <c r="F267" s="129"/>
      <c r="G267" s="132"/>
      <c r="H267" s="137">
        <v>2072459740</v>
      </c>
      <c r="I267" s="27" t="s">
        <v>302</v>
      </c>
      <c r="J267" s="164">
        <v>5770</v>
      </c>
      <c r="K267" s="27" t="s">
        <v>105</v>
      </c>
      <c r="L267" s="125">
        <f t="shared" si="479"/>
        <v>359178.4644714038</v>
      </c>
      <c r="M267" s="88">
        <f t="shared" si="472"/>
        <v>0.12880614340566121</v>
      </c>
      <c r="P267" s="42"/>
      <c r="Q267" s="42"/>
      <c r="R267" s="42"/>
    </row>
    <row r="268" spans="2:18" ht="23.25" customHeight="1">
      <c r="B268" s="251">
        <v>45</v>
      </c>
      <c r="C268" s="285" t="s">
        <v>42</v>
      </c>
      <c r="D268" s="289">
        <f>VLOOKUP(C268,'市区町村別_在宅(医科)'!$C$7:$BO$80,65,0)</f>
        <v>15681</v>
      </c>
      <c r="E268" s="113">
        <v>1</v>
      </c>
      <c r="F268" s="116" t="s">
        <v>256</v>
      </c>
      <c r="G268" s="119" t="s">
        <v>217</v>
      </c>
      <c r="H268" s="204">
        <v>5811032</v>
      </c>
      <c r="I268" s="25">
        <f t="shared" ref="I268" si="480">IFERROR(H268/H273,"-")</f>
        <v>1.0823247910483013E-2</v>
      </c>
      <c r="J268" s="122">
        <v>33</v>
      </c>
      <c r="K268" s="25">
        <f t="shared" ref="K268" si="481">IFERROR(J268/J273,"-")</f>
        <v>1.7751479289940829E-2</v>
      </c>
      <c r="L268" s="122">
        <f t="shared" si="479"/>
        <v>176091.87878787878</v>
      </c>
      <c r="M268" s="89">
        <f>IFERROR(J268/$R$48,0)</f>
        <v>2.1044576238760282E-3</v>
      </c>
      <c r="P268" s="42"/>
      <c r="Q268" s="42"/>
      <c r="R268" s="42"/>
    </row>
    <row r="269" spans="2:18" ht="23.25" customHeight="1">
      <c r="B269" s="226"/>
      <c r="C269" s="286"/>
      <c r="D269" s="301"/>
      <c r="E269" s="114">
        <v>2</v>
      </c>
      <c r="F269" s="117" t="s">
        <v>239</v>
      </c>
      <c r="G269" s="29" t="s">
        <v>213</v>
      </c>
      <c r="H269" s="135">
        <v>21443435</v>
      </c>
      <c r="I269" s="26">
        <f t="shared" ref="I269" si="482">IFERROR(H269/H273,"-")</f>
        <v>3.9939138703302325E-2</v>
      </c>
      <c r="J269" s="123">
        <v>191</v>
      </c>
      <c r="K269" s="26">
        <f t="shared" ref="K269" si="483">IFERROR(J269/J273,"-")</f>
        <v>0.10274341043571812</v>
      </c>
      <c r="L269" s="123">
        <f t="shared" si="479"/>
        <v>112269.29319371728</v>
      </c>
      <c r="M269" s="86">
        <f t="shared" ref="M269:M273" si="484">IFERROR(J269/$R$48,0)</f>
        <v>1.2180345641221861E-2</v>
      </c>
      <c r="P269" s="42"/>
      <c r="Q269" s="42"/>
      <c r="R269" s="42"/>
    </row>
    <row r="270" spans="2:18" ht="23.25" customHeight="1">
      <c r="B270" s="226"/>
      <c r="C270" s="286"/>
      <c r="D270" s="301"/>
      <c r="E270" s="114">
        <v>3</v>
      </c>
      <c r="F270" s="117" t="s">
        <v>281</v>
      </c>
      <c r="G270" s="30" t="s">
        <v>282</v>
      </c>
      <c r="H270" s="135">
        <v>747589</v>
      </c>
      <c r="I270" s="26">
        <f t="shared" ref="I270" si="485">IFERROR(H270/H273,"-")</f>
        <v>1.39241034675942E-3</v>
      </c>
      <c r="J270" s="123">
        <v>7</v>
      </c>
      <c r="K270" s="26">
        <f t="shared" ref="K270" si="486">IFERROR(J270/J273,"-")</f>
        <v>3.7654653039268424E-3</v>
      </c>
      <c r="L270" s="123">
        <f t="shared" si="479"/>
        <v>106798.42857142857</v>
      </c>
      <c r="M270" s="86">
        <f t="shared" si="484"/>
        <v>4.4640010203430902E-4</v>
      </c>
      <c r="P270" s="42"/>
      <c r="Q270" s="42"/>
      <c r="R270" s="42"/>
    </row>
    <row r="271" spans="2:18" ht="23.25" customHeight="1">
      <c r="B271" s="226"/>
      <c r="C271" s="286"/>
      <c r="D271" s="301"/>
      <c r="E271" s="114">
        <v>4</v>
      </c>
      <c r="F271" s="117" t="s">
        <v>253</v>
      </c>
      <c r="G271" s="30" t="s">
        <v>214</v>
      </c>
      <c r="H271" s="135">
        <v>5706726</v>
      </c>
      <c r="I271" s="26">
        <f t="shared" ref="I271" si="487">IFERROR(H271/H273,"-")</f>
        <v>1.06289743810048E-2</v>
      </c>
      <c r="J271" s="123">
        <v>54</v>
      </c>
      <c r="K271" s="26">
        <f t="shared" ref="K271" si="488">IFERROR(J271/J273,"-")</f>
        <v>2.9047875201721356E-2</v>
      </c>
      <c r="L271" s="123">
        <f t="shared" si="479"/>
        <v>105680.11111111111</v>
      </c>
      <c r="M271" s="86">
        <f t="shared" si="484"/>
        <v>3.4436579299789555E-3</v>
      </c>
      <c r="P271" s="42"/>
      <c r="Q271" s="42"/>
      <c r="R271" s="42"/>
    </row>
    <row r="272" spans="2:18" ht="23.25" customHeight="1">
      <c r="B272" s="226"/>
      <c r="C272" s="286"/>
      <c r="D272" s="301"/>
      <c r="E272" s="115">
        <v>5</v>
      </c>
      <c r="F272" s="118" t="s">
        <v>244</v>
      </c>
      <c r="G272" s="31" t="s">
        <v>207</v>
      </c>
      <c r="H272" s="136">
        <v>11335759</v>
      </c>
      <c r="I272" s="41">
        <f t="shared" ref="I272" si="489">IFERROR(H272/H273,"-")</f>
        <v>2.1113242864690646E-2</v>
      </c>
      <c r="J272" s="124">
        <v>114</v>
      </c>
      <c r="K272" s="41">
        <f t="shared" ref="K272" si="490">IFERROR(J272/J273,"-")</f>
        <v>6.1323292092522859E-2</v>
      </c>
      <c r="L272" s="124">
        <f t="shared" si="479"/>
        <v>99436.482456140351</v>
      </c>
      <c r="M272" s="87">
        <f t="shared" si="484"/>
        <v>7.2699445188444617E-3</v>
      </c>
      <c r="P272" s="42"/>
      <c r="Q272" s="42"/>
      <c r="R272" s="42"/>
    </row>
    <row r="273" spans="2:18" ht="23.25" customHeight="1">
      <c r="B273" s="227"/>
      <c r="C273" s="287"/>
      <c r="D273" s="302"/>
      <c r="E273" s="126" t="s">
        <v>107</v>
      </c>
      <c r="F273" s="129"/>
      <c r="G273" s="132"/>
      <c r="H273" s="137">
        <v>536902790</v>
      </c>
      <c r="I273" s="27" t="s">
        <v>302</v>
      </c>
      <c r="J273" s="164">
        <v>1859</v>
      </c>
      <c r="K273" s="27" t="s">
        <v>105</v>
      </c>
      <c r="L273" s="125">
        <f t="shared" si="479"/>
        <v>288812.68961807422</v>
      </c>
      <c r="M273" s="88">
        <f t="shared" si="484"/>
        <v>0.11855111281168293</v>
      </c>
      <c r="P273" s="42"/>
      <c r="Q273" s="42"/>
      <c r="R273" s="42"/>
    </row>
    <row r="274" spans="2:18" ht="23.25" customHeight="1">
      <c r="B274" s="251">
        <v>46</v>
      </c>
      <c r="C274" s="285" t="s">
        <v>22</v>
      </c>
      <c r="D274" s="289">
        <f>VLOOKUP(C274,'市区町村別_在宅(医科)'!$C$7:$BO$80,65,0)</f>
        <v>20155</v>
      </c>
      <c r="E274" s="113">
        <v>1</v>
      </c>
      <c r="F274" s="116" t="s">
        <v>244</v>
      </c>
      <c r="G274" s="119" t="s">
        <v>207</v>
      </c>
      <c r="H274" s="204">
        <v>20014041</v>
      </c>
      <c r="I274" s="25">
        <f t="shared" ref="I274" si="491">IFERROR(H274/H279,"-")</f>
        <v>3.321458322670634E-2</v>
      </c>
      <c r="J274" s="122">
        <v>113</v>
      </c>
      <c r="K274" s="25">
        <f t="shared" ref="K274" si="492">IFERROR(J274/J279,"-")</f>
        <v>4.6985446985446988E-2</v>
      </c>
      <c r="L274" s="122">
        <f t="shared" si="479"/>
        <v>177115.40707964601</v>
      </c>
      <c r="M274" s="89">
        <f>IFERROR(J274/$R$49,0)</f>
        <v>5.6065492433639294E-3</v>
      </c>
      <c r="P274" s="42"/>
      <c r="Q274" s="42"/>
      <c r="R274" s="42"/>
    </row>
    <row r="275" spans="2:18" ht="23.25" customHeight="1">
      <c r="B275" s="226"/>
      <c r="C275" s="286"/>
      <c r="D275" s="301"/>
      <c r="E275" s="114">
        <v>2</v>
      </c>
      <c r="F275" s="117" t="s">
        <v>242</v>
      </c>
      <c r="G275" s="29" t="s">
        <v>205</v>
      </c>
      <c r="H275" s="135">
        <v>42036674</v>
      </c>
      <c r="I275" s="26">
        <f t="shared" ref="I275" si="493">IFERROR(H275/H279,"-")</f>
        <v>6.9762553556621698E-2</v>
      </c>
      <c r="J275" s="123">
        <v>250</v>
      </c>
      <c r="K275" s="26">
        <f t="shared" ref="K275" si="494">IFERROR(J275/J279,"-")</f>
        <v>0.10395010395010396</v>
      </c>
      <c r="L275" s="123">
        <f t="shared" si="479"/>
        <v>168146.696</v>
      </c>
      <c r="M275" s="86">
        <f t="shared" ref="M275:M279" si="495">IFERROR(J275/$R$49,0)</f>
        <v>1.2403870007442322E-2</v>
      </c>
      <c r="P275" s="42"/>
      <c r="Q275" s="42"/>
      <c r="R275" s="42"/>
    </row>
    <row r="276" spans="2:18" ht="23.25" customHeight="1">
      <c r="B276" s="226"/>
      <c r="C276" s="286"/>
      <c r="D276" s="301"/>
      <c r="E276" s="114">
        <v>3</v>
      </c>
      <c r="F276" s="117" t="s">
        <v>253</v>
      </c>
      <c r="G276" s="30" t="s">
        <v>214</v>
      </c>
      <c r="H276" s="135">
        <v>13709084</v>
      </c>
      <c r="I276" s="26">
        <f t="shared" ref="I276" si="496">IFERROR(H276/H279,"-")</f>
        <v>2.2751103162020517E-2</v>
      </c>
      <c r="J276" s="123">
        <v>88</v>
      </c>
      <c r="K276" s="26">
        <f t="shared" ref="K276" si="497">IFERROR(J276/J279,"-")</f>
        <v>3.6590436590436592E-2</v>
      </c>
      <c r="L276" s="123">
        <f t="shared" si="479"/>
        <v>155785.04545454544</v>
      </c>
      <c r="M276" s="86">
        <f t="shared" si="495"/>
        <v>4.3661622426196976E-3</v>
      </c>
      <c r="P276" s="42"/>
      <c r="Q276" s="42"/>
      <c r="R276" s="42"/>
    </row>
    <row r="277" spans="2:18" ht="23.25" customHeight="1">
      <c r="B277" s="226"/>
      <c r="C277" s="286"/>
      <c r="D277" s="301"/>
      <c r="E277" s="114">
        <v>4</v>
      </c>
      <c r="F277" s="117" t="s">
        <v>240</v>
      </c>
      <c r="G277" s="30" t="s">
        <v>241</v>
      </c>
      <c r="H277" s="135">
        <v>35501038</v>
      </c>
      <c r="I277" s="26">
        <f t="shared" ref="I277" si="498">IFERROR(H277/H279,"-")</f>
        <v>5.8916246913127863E-2</v>
      </c>
      <c r="J277" s="123">
        <v>274</v>
      </c>
      <c r="K277" s="26">
        <f t="shared" ref="K277" si="499">IFERROR(J277/J279,"-")</f>
        <v>0.11392931392931394</v>
      </c>
      <c r="L277" s="123">
        <f t="shared" si="479"/>
        <v>129565.83211678833</v>
      </c>
      <c r="M277" s="86">
        <f t="shared" si="495"/>
        <v>1.3594641528156785E-2</v>
      </c>
      <c r="P277" s="42"/>
      <c r="Q277" s="42"/>
      <c r="R277" s="42"/>
    </row>
    <row r="278" spans="2:18" ht="23.25" customHeight="1">
      <c r="B278" s="226"/>
      <c r="C278" s="286"/>
      <c r="D278" s="301"/>
      <c r="E278" s="115">
        <v>5</v>
      </c>
      <c r="F278" s="118" t="s">
        <v>239</v>
      </c>
      <c r="G278" s="31" t="s">
        <v>213</v>
      </c>
      <c r="H278" s="136">
        <v>29209885</v>
      </c>
      <c r="I278" s="41">
        <f t="shared" ref="I278" si="500">IFERROR(H278/H279,"-")</f>
        <v>4.8475675470786794E-2</v>
      </c>
      <c r="J278" s="124">
        <v>273</v>
      </c>
      <c r="K278" s="41">
        <f t="shared" ref="K278" si="501">IFERROR(J278/J279,"-")</f>
        <v>0.11351351351351352</v>
      </c>
      <c r="L278" s="124">
        <f t="shared" si="479"/>
        <v>106995.91575091575</v>
      </c>
      <c r="M278" s="87">
        <f t="shared" si="495"/>
        <v>1.3545026048127016E-2</v>
      </c>
      <c r="P278" s="42"/>
      <c r="Q278" s="42"/>
      <c r="R278" s="42"/>
    </row>
    <row r="279" spans="2:18" ht="23.25" customHeight="1">
      <c r="B279" s="227"/>
      <c r="C279" s="287"/>
      <c r="D279" s="302"/>
      <c r="E279" s="126" t="s">
        <v>107</v>
      </c>
      <c r="F279" s="129"/>
      <c r="G279" s="132"/>
      <c r="H279" s="137">
        <v>602567880</v>
      </c>
      <c r="I279" s="27" t="s">
        <v>302</v>
      </c>
      <c r="J279" s="164">
        <v>2405</v>
      </c>
      <c r="K279" s="27" t="s">
        <v>105</v>
      </c>
      <c r="L279" s="125">
        <f t="shared" si="479"/>
        <v>250547.97505197505</v>
      </c>
      <c r="M279" s="88">
        <f t="shared" si="495"/>
        <v>0.11932522947159514</v>
      </c>
      <c r="P279" s="42"/>
      <c r="Q279" s="42"/>
      <c r="R279" s="42"/>
    </row>
    <row r="280" spans="2:18" ht="23.25" customHeight="1">
      <c r="B280" s="251">
        <v>47</v>
      </c>
      <c r="C280" s="285" t="s">
        <v>14</v>
      </c>
      <c r="D280" s="289">
        <f>VLOOKUP(C280,'市区町村別_在宅(医科)'!$C$7:$BO$80,65,0)</f>
        <v>40830</v>
      </c>
      <c r="E280" s="113">
        <v>1</v>
      </c>
      <c r="F280" s="116" t="s">
        <v>250</v>
      </c>
      <c r="G280" s="119" t="s">
        <v>212</v>
      </c>
      <c r="H280" s="204">
        <v>827512</v>
      </c>
      <c r="I280" s="25">
        <f t="shared" ref="I280" si="502">IFERROR(H280/H285,"-")</f>
        <v>6.9957757033140217E-4</v>
      </c>
      <c r="J280" s="122">
        <v>5</v>
      </c>
      <c r="K280" s="25">
        <f t="shared" ref="K280" si="503">IFERROR(J280/J285,"-")</f>
        <v>1.1600928074245939E-3</v>
      </c>
      <c r="L280" s="122">
        <f t="shared" si="479"/>
        <v>165502.39999999999</v>
      </c>
      <c r="M280" s="89">
        <f>IFERROR(J280/$R$50,0)</f>
        <v>1.2245897624295861E-4</v>
      </c>
      <c r="P280" s="42"/>
      <c r="Q280" s="42"/>
      <c r="R280" s="42"/>
    </row>
    <row r="281" spans="2:18" ht="23.25" customHeight="1">
      <c r="B281" s="226"/>
      <c r="C281" s="286"/>
      <c r="D281" s="301"/>
      <c r="E281" s="114">
        <v>2</v>
      </c>
      <c r="F281" s="117" t="s">
        <v>244</v>
      </c>
      <c r="G281" s="29" t="s">
        <v>207</v>
      </c>
      <c r="H281" s="135">
        <v>34051067</v>
      </c>
      <c r="I281" s="26">
        <f t="shared" ref="I281" si="504">IFERROR(H281/H285,"-")</f>
        <v>2.8786727828782888E-2</v>
      </c>
      <c r="J281" s="123">
        <v>219</v>
      </c>
      <c r="K281" s="26">
        <f t="shared" ref="K281" si="505">IFERROR(J281/J285,"-")</f>
        <v>5.0812064965197218E-2</v>
      </c>
      <c r="L281" s="123">
        <f t="shared" si="479"/>
        <v>155484.32420091325</v>
      </c>
      <c r="M281" s="86">
        <f t="shared" ref="M281:M285" si="506">IFERROR(J281/$R$50,0)</f>
        <v>5.3637031594415867E-3</v>
      </c>
      <c r="P281" s="42"/>
      <c r="Q281" s="42"/>
      <c r="R281" s="42"/>
    </row>
    <row r="282" spans="2:18" ht="23.25" customHeight="1">
      <c r="B282" s="226"/>
      <c r="C282" s="286"/>
      <c r="D282" s="301"/>
      <c r="E282" s="114">
        <v>3</v>
      </c>
      <c r="F282" s="117" t="s">
        <v>242</v>
      </c>
      <c r="G282" s="30" t="s">
        <v>205</v>
      </c>
      <c r="H282" s="135">
        <v>71309618</v>
      </c>
      <c r="I282" s="26">
        <f t="shared" ref="I282" si="507">IFERROR(H282/H285,"-")</f>
        <v>6.0285058466463835E-2</v>
      </c>
      <c r="J282" s="123">
        <v>528</v>
      </c>
      <c r="K282" s="26">
        <f t="shared" ref="K282" si="508">IFERROR(J282/J285,"-")</f>
        <v>0.12250580046403713</v>
      </c>
      <c r="L282" s="123">
        <f t="shared" si="479"/>
        <v>135056.0946969697</v>
      </c>
      <c r="M282" s="86">
        <f t="shared" si="506"/>
        <v>1.2931667891256429E-2</v>
      </c>
      <c r="P282" s="42"/>
      <c r="Q282" s="42"/>
      <c r="R282" s="42"/>
    </row>
    <row r="283" spans="2:18" ht="23.25" customHeight="1">
      <c r="B283" s="226"/>
      <c r="C283" s="286"/>
      <c r="D283" s="301"/>
      <c r="E283" s="114">
        <v>4</v>
      </c>
      <c r="F283" s="117" t="s">
        <v>239</v>
      </c>
      <c r="G283" s="30" t="s">
        <v>213</v>
      </c>
      <c r="H283" s="135">
        <v>61698950</v>
      </c>
      <c r="I283" s="26">
        <f t="shared" ref="I283" si="509">IFERROR(H283/H285,"-")</f>
        <v>5.2160212218068935E-2</v>
      </c>
      <c r="J283" s="123">
        <v>598</v>
      </c>
      <c r="K283" s="26">
        <f t="shared" ref="K283" si="510">IFERROR(J283/J285,"-")</f>
        <v>0.13874709976798144</v>
      </c>
      <c r="L283" s="123">
        <f t="shared" si="479"/>
        <v>103175.5016722408</v>
      </c>
      <c r="M283" s="86">
        <f t="shared" si="506"/>
        <v>1.464609355865785E-2</v>
      </c>
      <c r="P283" s="42"/>
      <c r="Q283" s="42"/>
      <c r="R283" s="42"/>
    </row>
    <row r="284" spans="2:18" ht="23.25" customHeight="1">
      <c r="B284" s="226"/>
      <c r="C284" s="286"/>
      <c r="D284" s="301"/>
      <c r="E284" s="115">
        <v>5</v>
      </c>
      <c r="F284" s="118" t="s">
        <v>251</v>
      </c>
      <c r="G284" s="31" t="s">
        <v>252</v>
      </c>
      <c r="H284" s="136">
        <v>3453776</v>
      </c>
      <c r="I284" s="41">
        <f t="shared" ref="I284" si="511">IFERROR(H284/H285,"-")</f>
        <v>2.9198177459044809E-3</v>
      </c>
      <c r="J284" s="124">
        <v>34</v>
      </c>
      <c r="K284" s="41">
        <f t="shared" ref="K284" si="512">IFERROR(J284/J285,"-")</f>
        <v>7.8886310904872393E-3</v>
      </c>
      <c r="L284" s="124">
        <f t="shared" si="479"/>
        <v>101581.64705882352</v>
      </c>
      <c r="M284" s="87">
        <f t="shared" si="506"/>
        <v>8.3272103845211858E-4</v>
      </c>
      <c r="P284" s="42"/>
      <c r="Q284" s="42"/>
      <c r="R284" s="42"/>
    </row>
    <row r="285" spans="2:18" ht="23.25" customHeight="1">
      <c r="B285" s="227"/>
      <c r="C285" s="287"/>
      <c r="D285" s="302"/>
      <c r="E285" s="126" t="s">
        <v>107</v>
      </c>
      <c r="F285" s="129"/>
      <c r="G285" s="132"/>
      <c r="H285" s="137">
        <v>1182873830</v>
      </c>
      <c r="I285" s="27" t="s">
        <v>302</v>
      </c>
      <c r="J285" s="164">
        <v>4310</v>
      </c>
      <c r="K285" s="27" t="s">
        <v>105</v>
      </c>
      <c r="L285" s="125">
        <f t="shared" si="479"/>
        <v>274448.68445475638</v>
      </c>
      <c r="M285" s="88">
        <f t="shared" si="506"/>
        <v>0.10555963752143033</v>
      </c>
      <c r="P285" s="42"/>
      <c r="Q285" s="42"/>
      <c r="R285" s="42"/>
    </row>
    <row r="286" spans="2:18" ht="23.25" customHeight="1">
      <c r="B286" s="251">
        <v>48</v>
      </c>
      <c r="C286" s="285" t="s">
        <v>23</v>
      </c>
      <c r="D286" s="289">
        <f>VLOOKUP(C286,'市区町村別_在宅(医科)'!$C$7:$BO$80,65,0)</f>
        <v>21923</v>
      </c>
      <c r="E286" s="113">
        <v>1</v>
      </c>
      <c r="F286" s="116" t="s">
        <v>253</v>
      </c>
      <c r="G286" s="119" t="s">
        <v>214</v>
      </c>
      <c r="H286" s="204">
        <v>21875099</v>
      </c>
      <c r="I286" s="25">
        <f t="shared" ref="I286" si="513">IFERROR(H286/H291,"-")</f>
        <v>4.670958263196321E-2</v>
      </c>
      <c r="J286" s="122">
        <v>81</v>
      </c>
      <c r="K286" s="25">
        <f t="shared" ref="K286" si="514">IFERROR(J286/J291,"-")</f>
        <v>4.0399002493765587E-2</v>
      </c>
      <c r="L286" s="122">
        <f t="shared" si="479"/>
        <v>270062.95061728393</v>
      </c>
      <c r="M286" s="89">
        <f>IFERROR(J286/$R$51,0)</f>
        <v>3.6947498061396709E-3</v>
      </c>
      <c r="P286" s="42"/>
      <c r="Q286" s="42"/>
      <c r="R286" s="42"/>
    </row>
    <row r="287" spans="2:18" ht="23.25" customHeight="1">
      <c r="B287" s="226"/>
      <c r="C287" s="286"/>
      <c r="D287" s="301"/>
      <c r="E287" s="114">
        <v>2</v>
      </c>
      <c r="F287" s="117" t="s">
        <v>244</v>
      </c>
      <c r="G287" s="29" t="s">
        <v>207</v>
      </c>
      <c r="H287" s="135">
        <v>13211946</v>
      </c>
      <c r="I287" s="26">
        <f t="shared" ref="I287" si="515">IFERROR(H287/H291,"-")</f>
        <v>2.8211277279981031E-2</v>
      </c>
      <c r="J287" s="123">
        <v>106</v>
      </c>
      <c r="K287" s="26">
        <f t="shared" ref="K287" si="516">IFERROR(J287/J291,"-")</f>
        <v>5.2867830423940151E-2</v>
      </c>
      <c r="L287" s="123">
        <f t="shared" si="479"/>
        <v>124641</v>
      </c>
      <c r="M287" s="86">
        <f t="shared" ref="M287:M291" si="517">IFERROR(J287/$R$51,0)</f>
        <v>4.8351046845778404E-3</v>
      </c>
      <c r="P287" s="42"/>
      <c r="Q287" s="42"/>
      <c r="R287" s="42"/>
    </row>
    <row r="288" spans="2:18" ht="23.25" customHeight="1">
      <c r="B288" s="226"/>
      <c r="C288" s="286"/>
      <c r="D288" s="301"/>
      <c r="E288" s="114">
        <v>3</v>
      </c>
      <c r="F288" s="117" t="s">
        <v>242</v>
      </c>
      <c r="G288" s="30" t="s">
        <v>205</v>
      </c>
      <c r="H288" s="135">
        <v>20344727</v>
      </c>
      <c r="I288" s="26">
        <f t="shared" ref="I288" si="518">IFERROR(H288/H291,"-")</f>
        <v>4.3441801425960769E-2</v>
      </c>
      <c r="J288" s="123">
        <v>178</v>
      </c>
      <c r="K288" s="26">
        <f t="shared" ref="K288" si="519">IFERROR(J288/J291,"-")</f>
        <v>8.8778054862842889E-2</v>
      </c>
      <c r="L288" s="123">
        <f t="shared" si="479"/>
        <v>114296.2191011236</v>
      </c>
      <c r="M288" s="86">
        <f t="shared" si="517"/>
        <v>8.11932673447977E-3</v>
      </c>
      <c r="P288" s="42"/>
      <c r="Q288" s="42"/>
      <c r="R288" s="42"/>
    </row>
    <row r="289" spans="2:18" ht="23.25" customHeight="1">
      <c r="B289" s="226"/>
      <c r="C289" s="286"/>
      <c r="D289" s="301"/>
      <c r="E289" s="114">
        <v>4</v>
      </c>
      <c r="F289" s="117" t="s">
        <v>281</v>
      </c>
      <c r="G289" s="30" t="s">
        <v>282</v>
      </c>
      <c r="H289" s="135">
        <v>836863</v>
      </c>
      <c r="I289" s="26">
        <f t="shared" ref="I289" si="520">IFERROR(H289/H291,"-")</f>
        <v>1.7869414648195479E-3</v>
      </c>
      <c r="J289" s="123">
        <v>8</v>
      </c>
      <c r="K289" s="26">
        <f t="shared" ref="K289" si="521">IFERROR(J289/J291,"-")</f>
        <v>3.9900249376558601E-3</v>
      </c>
      <c r="L289" s="123">
        <f t="shared" si="479"/>
        <v>104607.875</v>
      </c>
      <c r="M289" s="86">
        <f t="shared" si="517"/>
        <v>3.6491356110021438E-4</v>
      </c>
      <c r="P289" s="42"/>
      <c r="Q289" s="42"/>
      <c r="R289" s="42"/>
    </row>
    <row r="290" spans="2:18" ht="23.25" customHeight="1">
      <c r="B290" s="226"/>
      <c r="C290" s="286"/>
      <c r="D290" s="301"/>
      <c r="E290" s="115">
        <v>5</v>
      </c>
      <c r="F290" s="118" t="s">
        <v>240</v>
      </c>
      <c r="G290" s="31" t="s">
        <v>241</v>
      </c>
      <c r="H290" s="136">
        <v>27269874</v>
      </c>
      <c r="I290" s="41">
        <f t="shared" ref="I290" si="522">IFERROR(H290/H291,"-")</f>
        <v>5.8228967693642213E-2</v>
      </c>
      <c r="J290" s="124">
        <v>282</v>
      </c>
      <c r="K290" s="41">
        <f t="shared" ref="K290" si="523">IFERROR(J290/J291,"-")</f>
        <v>0.14064837905236907</v>
      </c>
      <c r="L290" s="124">
        <f t="shared" si="479"/>
        <v>96701.680851063837</v>
      </c>
      <c r="M290" s="87">
        <f t="shared" si="517"/>
        <v>1.2863203028782556E-2</v>
      </c>
      <c r="P290" s="42"/>
      <c r="Q290" s="42"/>
      <c r="R290" s="42"/>
    </row>
    <row r="291" spans="2:18" ht="23.25" customHeight="1">
      <c r="B291" s="227"/>
      <c r="C291" s="287"/>
      <c r="D291" s="302"/>
      <c r="E291" s="126" t="s">
        <v>107</v>
      </c>
      <c r="F291" s="129"/>
      <c r="G291" s="132"/>
      <c r="H291" s="137">
        <v>468321440</v>
      </c>
      <c r="I291" s="27" t="s">
        <v>302</v>
      </c>
      <c r="J291" s="164">
        <v>2005</v>
      </c>
      <c r="K291" s="27" t="s">
        <v>105</v>
      </c>
      <c r="L291" s="125">
        <f t="shared" si="479"/>
        <v>233576.77805486284</v>
      </c>
      <c r="M291" s="88">
        <f t="shared" si="517"/>
        <v>9.1456461250741236E-2</v>
      </c>
      <c r="P291" s="42"/>
      <c r="Q291" s="42"/>
      <c r="R291" s="42"/>
    </row>
    <row r="292" spans="2:18" ht="23.25" customHeight="1">
      <c r="B292" s="251">
        <v>49</v>
      </c>
      <c r="C292" s="285" t="s">
        <v>24</v>
      </c>
      <c r="D292" s="289">
        <f>VLOOKUP(C292,'市区町村別_在宅(医科)'!$C$7:$BO$80,65,0)</f>
        <v>21943</v>
      </c>
      <c r="E292" s="113">
        <v>1</v>
      </c>
      <c r="F292" s="116" t="s">
        <v>244</v>
      </c>
      <c r="G292" s="119" t="s">
        <v>207</v>
      </c>
      <c r="H292" s="204">
        <v>28216846</v>
      </c>
      <c r="I292" s="25">
        <f t="shared" ref="I292" si="524">IFERROR(H292/H297,"-")</f>
        <v>3.8254408347410437E-2</v>
      </c>
      <c r="J292" s="122">
        <v>142</v>
      </c>
      <c r="K292" s="25">
        <f t="shared" ref="K292" si="525">IFERROR(J292/J297,"-")</f>
        <v>5.3403535163595334E-2</v>
      </c>
      <c r="L292" s="122">
        <f t="shared" si="479"/>
        <v>198710.18309859154</v>
      </c>
      <c r="M292" s="89">
        <f>IFERROR(J292/$R$52,0)</f>
        <v>6.4713120357289345E-3</v>
      </c>
      <c r="P292" s="42"/>
      <c r="Q292" s="42"/>
      <c r="R292" s="42"/>
    </row>
    <row r="293" spans="2:18" ht="23.25" customHeight="1">
      <c r="B293" s="226"/>
      <c r="C293" s="286"/>
      <c r="D293" s="301"/>
      <c r="E293" s="114">
        <v>2</v>
      </c>
      <c r="F293" s="117" t="s">
        <v>242</v>
      </c>
      <c r="G293" s="29" t="s">
        <v>205</v>
      </c>
      <c r="H293" s="135">
        <v>31133082</v>
      </c>
      <c r="I293" s="26">
        <f t="shared" ref="I293" si="526">IFERROR(H293/H297,"-")</f>
        <v>4.2208035297120507E-2</v>
      </c>
      <c r="J293" s="123">
        <v>233</v>
      </c>
      <c r="K293" s="26">
        <f t="shared" ref="K293" si="527">IFERROR(J293/J297,"-")</f>
        <v>8.7626927416321929E-2</v>
      </c>
      <c r="L293" s="123">
        <f t="shared" si="479"/>
        <v>133618.37768240343</v>
      </c>
      <c r="M293" s="86">
        <f t="shared" ref="M293:M297" si="528">IFERROR(J293/$R$52,0)</f>
        <v>1.0618420452991842E-2</v>
      </c>
      <c r="P293" s="42"/>
      <c r="Q293" s="42"/>
      <c r="R293" s="42"/>
    </row>
    <row r="294" spans="2:18" ht="23.25" customHeight="1">
      <c r="B294" s="226"/>
      <c r="C294" s="286"/>
      <c r="D294" s="301"/>
      <c r="E294" s="114">
        <v>3</v>
      </c>
      <c r="F294" s="117" t="s">
        <v>253</v>
      </c>
      <c r="G294" s="30" t="s">
        <v>214</v>
      </c>
      <c r="H294" s="135">
        <v>11078930</v>
      </c>
      <c r="I294" s="26">
        <f t="shared" ref="I294" si="529">IFERROR(H294/H297,"-")</f>
        <v>1.502003137673062E-2</v>
      </c>
      <c r="J294" s="123">
        <v>89</v>
      </c>
      <c r="K294" s="26">
        <f t="shared" ref="K294" si="530">IFERROR(J294/J297,"-")</f>
        <v>3.3471229785633695E-2</v>
      </c>
      <c r="L294" s="123">
        <f t="shared" si="479"/>
        <v>124482.3595505618</v>
      </c>
      <c r="M294" s="86">
        <f t="shared" si="528"/>
        <v>4.0559631773230643E-3</v>
      </c>
      <c r="P294" s="42"/>
      <c r="Q294" s="42"/>
      <c r="R294" s="42"/>
    </row>
    <row r="295" spans="2:18" ht="23.25" customHeight="1">
      <c r="B295" s="226"/>
      <c r="C295" s="286"/>
      <c r="D295" s="301"/>
      <c r="E295" s="114">
        <v>4</v>
      </c>
      <c r="F295" s="117" t="s">
        <v>239</v>
      </c>
      <c r="G295" s="30" t="s">
        <v>213</v>
      </c>
      <c r="H295" s="135">
        <v>35481623</v>
      </c>
      <c r="I295" s="26">
        <f t="shared" ref="I295" si="531">IFERROR(H295/H297,"-")</f>
        <v>4.8103480278088848E-2</v>
      </c>
      <c r="J295" s="123">
        <v>341</v>
      </c>
      <c r="K295" s="26">
        <f t="shared" ref="K295" si="532">IFERROR(J295/J297,"-")</f>
        <v>0.1282437006393381</v>
      </c>
      <c r="L295" s="123">
        <f t="shared" si="479"/>
        <v>104051.68035190617</v>
      </c>
      <c r="M295" s="86">
        <f t="shared" si="528"/>
        <v>1.5540263409743425E-2</v>
      </c>
      <c r="P295" s="42"/>
      <c r="Q295" s="42"/>
      <c r="R295" s="42"/>
    </row>
    <row r="296" spans="2:18" ht="23.25" customHeight="1">
      <c r="B296" s="226"/>
      <c r="C296" s="286"/>
      <c r="D296" s="301"/>
      <c r="E296" s="115">
        <v>5</v>
      </c>
      <c r="F296" s="118" t="s">
        <v>243</v>
      </c>
      <c r="G296" s="31" t="s">
        <v>206</v>
      </c>
      <c r="H296" s="136">
        <v>43536589</v>
      </c>
      <c r="I296" s="41">
        <f t="shared" ref="I296" si="533">IFERROR(H296/H297,"-")</f>
        <v>5.9023834685824825E-2</v>
      </c>
      <c r="J296" s="124">
        <v>449</v>
      </c>
      <c r="K296" s="41">
        <f t="shared" ref="K296" si="534">IFERROR(J296/J297,"-")</f>
        <v>0.16886047386235428</v>
      </c>
      <c r="L296" s="124">
        <f t="shared" si="479"/>
        <v>96963.449888641422</v>
      </c>
      <c r="M296" s="87">
        <f t="shared" si="528"/>
        <v>2.0462106366495009E-2</v>
      </c>
      <c r="P296" s="42"/>
      <c r="Q296" s="42"/>
      <c r="R296" s="42"/>
    </row>
    <row r="297" spans="2:18" ht="23.25" customHeight="1">
      <c r="B297" s="227"/>
      <c r="C297" s="287"/>
      <c r="D297" s="302"/>
      <c r="E297" s="126" t="s">
        <v>107</v>
      </c>
      <c r="F297" s="129"/>
      <c r="G297" s="132"/>
      <c r="H297" s="137">
        <v>737610310</v>
      </c>
      <c r="I297" s="27" t="s">
        <v>302</v>
      </c>
      <c r="J297" s="164">
        <v>2659</v>
      </c>
      <c r="K297" s="27" t="s">
        <v>105</v>
      </c>
      <c r="L297" s="125">
        <f t="shared" si="479"/>
        <v>277401.39526137646</v>
      </c>
      <c r="M297" s="88">
        <f t="shared" si="528"/>
        <v>0.12117759650002279</v>
      </c>
      <c r="P297" s="42"/>
      <c r="Q297" s="42"/>
      <c r="R297" s="42"/>
    </row>
    <row r="298" spans="2:18" ht="23.25" customHeight="1">
      <c r="B298" s="251">
        <v>50</v>
      </c>
      <c r="C298" s="285" t="s">
        <v>15</v>
      </c>
      <c r="D298" s="289">
        <f>VLOOKUP(C298,'市区町村別_在宅(医科)'!$C$7:$BO$80,65,0)</f>
        <v>19908</v>
      </c>
      <c r="E298" s="113">
        <v>1</v>
      </c>
      <c r="F298" s="116" t="s">
        <v>285</v>
      </c>
      <c r="G298" s="119" t="s">
        <v>286</v>
      </c>
      <c r="H298" s="204">
        <v>157500</v>
      </c>
      <c r="I298" s="25">
        <f t="shared" ref="I298" si="535">IFERROR(H298/H303,"-")</f>
        <v>2.5820685487230432E-4</v>
      </c>
      <c r="J298" s="122">
        <v>1</v>
      </c>
      <c r="K298" s="25">
        <f t="shared" ref="K298" si="536">IFERROR(J298/J303,"-")</f>
        <v>4.3859649122807018E-4</v>
      </c>
      <c r="L298" s="122">
        <f t="shared" si="479"/>
        <v>157500</v>
      </c>
      <c r="M298" s="89">
        <f>IFERROR(J298/$R$53,0)</f>
        <v>5.023106288929074E-5</v>
      </c>
      <c r="P298" s="42"/>
      <c r="Q298" s="42"/>
      <c r="R298" s="42"/>
    </row>
    <row r="299" spans="2:18" ht="23.25" customHeight="1">
      <c r="B299" s="226"/>
      <c r="C299" s="286"/>
      <c r="D299" s="301"/>
      <c r="E299" s="114">
        <v>2</v>
      </c>
      <c r="F299" s="117" t="s">
        <v>244</v>
      </c>
      <c r="G299" s="29" t="s">
        <v>207</v>
      </c>
      <c r="H299" s="135">
        <v>18847974</v>
      </c>
      <c r="I299" s="26">
        <f t="shared" ref="I299" si="537">IFERROR(H299/H303,"-")</f>
        <v>3.0899530712729939E-2</v>
      </c>
      <c r="J299" s="123">
        <v>133</v>
      </c>
      <c r="K299" s="26">
        <f t="shared" ref="K299" si="538">IFERROR(J299/J303,"-")</f>
        <v>5.8333333333333334E-2</v>
      </c>
      <c r="L299" s="123">
        <f t="shared" si="479"/>
        <v>141714.09022556391</v>
      </c>
      <c r="M299" s="86">
        <f t="shared" ref="M299:M303" si="539">IFERROR(J299/$R$53,0)</f>
        <v>6.6807313642756683E-3</v>
      </c>
      <c r="P299" s="42"/>
      <c r="Q299" s="42"/>
      <c r="R299" s="42"/>
    </row>
    <row r="300" spans="2:18" ht="23.25" customHeight="1">
      <c r="B300" s="226"/>
      <c r="C300" s="286"/>
      <c r="D300" s="301"/>
      <c r="E300" s="114">
        <v>3</v>
      </c>
      <c r="F300" s="117" t="s">
        <v>287</v>
      </c>
      <c r="G300" s="30" t="s">
        <v>288</v>
      </c>
      <c r="H300" s="135">
        <v>125900</v>
      </c>
      <c r="I300" s="26">
        <f t="shared" ref="I300" si="540">IFERROR(H300/H303,"-")</f>
        <v>2.0640154303760709E-4</v>
      </c>
      <c r="J300" s="123">
        <v>1</v>
      </c>
      <c r="K300" s="26">
        <f t="shared" ref="K300" si="541">IFERROR(J300/J303,"-")</f>
        <v>4.3859649122807018E-4</v>
      </c>
      <c r="L300" s="123">
        <f t="shared" si="479"/>
        <v>125900</v>
      </c>
      <c r="M300" s="86">
        <f t="shared" si="539"/>
        <v>5.023106288929074E-5</v>
      </c>
      <c r="P300" s="42"/>
      <c r="Q300" s="42"/>
      <c r="R300" s="42"/>
    </row>
    <row r="301" spans="2:18" ht="23.25" customHeight="1">
      <c r="B301" s="226"/>
      <c r="C301" s="286"/>
      <c r="D301" s="301"/>
      <c r="E301" s="114">
        <v>4</v>
      </c>
      <c r="F301" s="117" t="s">
        <v>264</v>
      </c>
      <c r="G301" s="30" t="s">
        <v>265</v>
      </c>
      <c r="H301" s="135">
        <v>6241662</v>
      </c>
      <c r="I301" s="26">
        <f t="shared" ref="I301" si="542">IFERROR(H301/H303,"-")</f>
        <v>1.0232634375847472E-2</v>
      </c>
      <c r="J301" s="123">
        <v>56</v>
      </c>
      <c r="K301" s="26">
        <f t="shared" ref="K301" si="543">IFERROR(J301/J303,"-")</f>
        <v>2.456140350877193E-2</v>
      </c>
      <c r="L301" s="123">
        <f t="shared" si="479"/>
        <v>111458.25</v>
      </c>
      <c r="M301" s="86">
        <f t="shared" si="539"/>
        <v>2.8129395218002813E-3</v>
      </c>
      <c r="P301" s="42"/>
      <c r="Q301" s="42"/>
      <c r="R301" s="42"/>
    </row>
    <row r="302" spans="2:18" ht="23.25" customHeight="1">
      <c r="B302" s="226"/>
      <c r="C302" s="286"/>
      <c r="D302" s="301"/>
      <c r="E302" s="115">
        <v>5</v>
      </c>
      <c r="F302" s="118" t="s">
        <v>242</v>
      </c>
      <c r="G302" s="31" t="s">
        <v>205</v>
      </c>
      <c r="H302" s="136">
        <v>21031376</v>
      </c>
      <c r="I302" s="41">
        <f t="shared" ref="I302" si="544">IFERROR(H302/H303,"-")</f>
        <v>3.4479018733948347E-2</v>
      </c>
      <c r="J302" s="124">
        <v>198</v>
      </c>
      <c r="K302" s="41">
        <f t="shared" ref="K302" si="545">IFERROR(J302/J303,"-")</f>
        <v>8.6842105263157901E-2</v>
      </c>
      <c r="L302" s="124">
        <f t="shared" si="479"/>
        <v>106219.07070707071</v>
      </c>
      <c r="M302" s="87">
        <f t="shared" si="539"/>
        <v>9.9457504520795662E-3</v>
      </c>
      <c r="P302" s="42"/>
      <c r="Q302" s="42"/>
      <c r="R302" s="42"/>
    </row>
    <row r="303" spans="2:18" ht="23.25" customHeight="1">
      <c r="B303" s="227"/>
      <c r="C303" s="287"/>
      <c r="D303" s="302"/>
      <c r="E303" s="126" t="s">
        <v>107</v>
      </c>
      <c r="F303" s="129"/>
      <c r="G303" s="132"/>
      <c r="H303" s="137">
        <v>609976060</v>
      </c>
      <c r="I303" s="27" t="s">
        <v>302</v>
      </c>
      <c r="J303" s="164">
        <v>2280</v>
      </c>
      <c r="K303" s="27" t="s">
        <v>105</v>
      </c>
      <c r="L303" s="125">
        <f t="shared" si="479"/>
        <v>267533.35964912281</v>
      </c>
      <c r="M303" s="88">
        <f t="shared" si="539"/>
        <v>0.11452682338758288</v>
      </c>
      <c r="P303" s="42"/>
      <c r="Q303" s="42"/>
      <c r="R303" s="42"/>
    </row>
    <row r="304" spans="2:18" ht="23.25" customHeight="1">
      <c r="B304" s="251">
        <v>51</v>
      </c>
      <c r="C304" s="285" t="s">
        <v>43</v>
      </c>
      <c r="D304" s="289">
        <f>VLOOKUP(C304,'市区町村別_在宅(医科)'!$C$7:$BO$80,65,0)</f>
        <v>26891</v>
      </c>
      <c r="E304" s="113">
        <v>1</v>
      </c>
      <c r="F304" s="116" t="s">
        <v>289</v>
      </c>
      <c r="G304" s="119" t="s">
        <v>290</v>
      </c>
      <c r="H304" s="204">
        <v>943189</v>
      </c>
      <c r="I304" s="25">
        <f t="shared" ref="I304" si="546">IFERROR(H304/H309,"-")</f>
        <v>1.2253006701675184E-3</v>
      </c>
      <c r="J304" s="122">
        <v>3</v>
      </c>
      <c r="K304" s="25">
        <f t="shared" ref="K304" si="547">IFERROR(J304/J309,"-")</f>
        <v>1.1316484345529989E-3</v>
      </c>
      <c r="L304" s="122">
        <f t="shared" si="479"/>
        <v>314396.33333333331</v>
      </c>
      <c r="M304" s="89">
        <f>IFERROR(J304/$R$54,0)</f>
        <v>1.1156148897400617E-4</v>
      </c>
      <c r="P304" s="42"/>
      <c r="Q304" s="42"/>
      <c r="R304" s="42"/>
    </row>
    <row r="305" spans="2:18" ht="23.25" customHeight="1">
      <c r="B305" s="226"/>
      <c r="C305" s="286"/>
      <c r="D305" s="301"/>
      <c r="E305" s="114">
        <v>2</v>
      </c>
      <c r="F305" s="117" t="s">
        <v>244</v>
      </c>
      <c r="G305" s="29" t="s">
        <v>207</v>
      </c>
      <c r="H305" s="135">
        <v>38229955</v>
      </c>
      <c r="I305" s="26">
        <f t="shared" ref="I305" si="548">IFERROR(H305/H309,"-")</f>
        <v>4.9664690196741128E-2</v>
      </c>
      <c r="J305" s="123">
        <v>147</v>
      </c>
      <c r="K305" s="26">
        <f t="shared" ref="K305" si="549">IFERROR(J305/J309,"-")</f>
        <v>5.5450773293096944E-2</v>
      </c>
      <c r="L305" s="123">
        <f t="shared" si="479"/>
        <v>260067.72108843538</v>
      </c>
      <c r="M305" s="86">
        <f t="shared" ref="M305:M309" si="550">IFERROR(J305/$R$54,0)</f>
        <v>5.4665129597263025E-3</v>
      </c>
      <c r="P305" s="42"/>
      <c r="Q305" s="42"/>
      <c r="R305" s="42"/>
    </row>
    <row r="306" spans="2:18" ht="23.25" customHeight="1">
      <c r="B306" s="226"/>
      <c r="C306" s="286"/>
      <c r="D306" s="301"/>
      <c r="E306" s="114">
        <v>3</v>
      </c>
      <c r="F306" s="117" t="s">
        <v>250</v>
      </c>
      <c r="G306" s="30" t="s">
        <v>212</v>
      </c>
      <c r="H306" s="135">
        <v>940845</v>
      </c>
      <c r="I306" s="26">
        <f t="shared" ref="I306" si="551">IFERROR(H306/H309,"-")</f>
        <v>1.2222555702237395E-3</v>
      </c>
      <c r="J306" s="123">
        <v>7</v>
      </c>
      <c r="K306" s="26">
        <f t="shared" ref="K306" si="552">IFERROR(J306/J309,"-")</f>
        <v>2.6405130139569972E-3</v>
      </c>
      <c r="L306" s="123">
        <f t="shared" si="479"/>
        <v>134406.42857142858</v>
      </c>
      <c r="M306" s="86">
        <f t="shared" si="550"/>
        <v>2.6031014093934774E-4</v>
      </c>
      <c r="P306" s="42"/>
      <c r="Q306" s="42"/>
      <c r="R306" s="42"/>
    </row>
    <row r="307" spans="2:18" ht="23.25" customHeight="1">
      <c r="B307" s="226"/>
      <c r="C307" s="286"/>
      <c r="D307" s="301"/>
      <c r="E307" s="114">
        <v>4</v>
      </c>
      <c r="F307" s="117" t="s">
        <v>259</v>
      </c>
      <c r="G307" s="30" t="s">
        <v>216</v>
      </c>
      <c r="H307" s="135">
        <v>13978454</v>
      </c>
      <c r="I307" s="26">
        <f t="shared" ref="I307" si="553">IFERROR(H307/H309,"-")</f>
        <v>1.8159466505764832E-2</v>
      </c>
      <c r="J307" s="123">
        <v>117</v>
      </c>
      <c r="K307" s="26">
        <f t="shared" ref="K307" si="554">IFERROR(J307/J309,"-")</f>
        <v>4.4134288947566956E-2</v>
      </c>
      <c r="L307" s="123">
        <f t="shared" si="479"/>
        <v>119473.96581196581</v>
      </c>
      <c r="M307" s="86">
        <f t="shared" si="550"/>
        <v>4.3508980699862405E-3</v>
      </c>
      <c r="P307" s="42"/>
      <c r="Q307" s="42"/>
      <c r="R307" s="42"/>
    </row>
    <row r="308" spans="2:18" ht="23.25" customHeight="1">
      <c r="B308" s="226"/>
      <c r="C308" s="286"/>
      <c r="D308" s="301"/>
      <c r="E308" s="115">
        <v>5</v>
      </c>
      <c r="F308" s="118" t="s">
        <v>251</v>
      </c>
      <c r="G308" s="31" t="s">
        <v>252</v>
      </c>
      <c r="H308" s="136">
        <v>2133516</v>
      </c>
      <c r="I308" s="41">
        <f t="shared" ref="I308" si="555">IFERROR(H308/H309,"-")</f>
        <v>2.7716593223766637E-3</v>
      </c>
      <c r="J308" s="124">
        <v>18</v>
      </c>
      <c r="K308" s="41">
        <f t="shared" ref="K308" si="556">IFERROR(J308/J309,"-")</f>
        <v>6.7898906073179935E-3</v>
      </c>
      <c r="L308" s="124">
        <f t="shared" si="479"/>
        <v>118528.66666666667</v>
      </c>
      <c r="M308" s="87">
        <f t="shared" si="550"/>
        <v>6.6936893384403708E-4</v>
      </c>
      <c r="P308" s="42"/>
      <c r="Q308" s="42"/>
      <c r="R308" s="42"/>
    </row>
    <row r="309" spans="2:18" ht="23.25" customHeight="1">
      <c r="B309" s="227"/>
      <c r="C309" s="287"/>
      <c r="D309" s="302"/>
      <c r="E309" s="126" t="s">
        <v>107</v>
      </c>
      <c r="F309" s="129"/>
      <c r="G309" s="132"/>
      <c r="H309" s="137">
        <v>769761270</v>
      </c>
      <c r="I309" s="27" t="s">
        <v>302</v>
      </c>
      <c r="J309" s="164">
        <v>2651</v>
      </c>
      <c r="K309" s="27" t="s">
        <v>105</v>
      </c>
      <c r="L309" s="125">
        <f t="shared" si="479"/>
        <v>290366.37872500945</v>
      </c>
      <c r="M309" s="88">
        <f t="shared" si="550"/>
        <v>9.8583169090030121E-2</v>
      </c>
      <c r="P309" s="42"/>
      <c r="Q309" s="42"/>
      <c r="R309" s="42"/>
    </row>
    <row r="310" spans="2:18" ht="23.25" customHeight="1">
      <c r="B310" s="251">
        <v>52</v>
      </c>
      <c r="C310" s="285" t="s">
        <v>5</v>
      </c>
      <c r="D310" s="289">
        <f>VLOOKUP(C310,'市区町村別_在宅(医科)'!$C$7:$BO$80,65,0)</f>
        <v>21754</v>
      </c>
      <c r="E310" s="113">
        <v>1</v>
      </c>
      <c r="F310" s="116" t="s">
        <v>244</v>
      </c>
      <c r="G310" s="119" t="s">
        <v>207</v>
      </c>
      <c r="H310" s="204">
        <v>30051107</v>
      </c>
      <c r="I310" s="25">
        <f t="shared" ref="I310" si="557">IFERROR(H310/H315,"-")</f>
        <v>3.4213603838777501E-2</v>
      </c>
      <c r="J310" s="122">
        <v>166</v>
      </c>
      <c r="K310" s="25">
        <f t="shared" ref="K310" si="558">IFERROR(J310/J315,"-")</f>
        <v>5.5186170212765957E-2</v>
      </c>
      <c r="L310" s="122">
        <f t="shared" si="479"/>
        <v>181030.76506024096</v>
      </c>
      <c r="M310" s="89">
        <f>IFERROR(J310/$R$55,0)</f>
        <v>7.6307805461064632E-3</v>
      </c>
      <c r="P310" s="42"/>
      <c r="Q310" s="42"/>
      <c r="R310" s="42"/>
    </row>
    <row r="311" spans="2:18" ht="23.25" customHeight="1">
      <c r="B311" s="226"/>
      <c r="C311" s="286"/>
      <c r="D311" s="301"/>
      <c r="E311" s="114">
        <v>2</v>
      </c>
      <c r="F311" s="117" t="s">
        <v>239</v>
      </c>
      <c r="G311" s="29" t="s">
        <v>213</v>
      </c>
      <c r="H311" s="135">
        <v>30639133</v>
      </c>
      <c r="I311" s="26">
        <f t="shared" ref="I311" si="559">IFERROR(H311/H315,"-")</f>
        <v>3.488307962916689E-2</v>
      </c>
      <c r="J311" s="123">
        <v>273</v>
      </c>
      <c r="K311" s="26">
        <f t="shared" ref="K311" si="560">IFERROR(J311/J315,"-")</f>
        <v>9.0757978723404256E-2</v>
      </c>
      <c r="L311" s="123">
        <f t="shared" si="479"/>
        <v>112231.25641025641</v>
      </c>
      <c r="M311" s="86">
        <f t="shared" ref="M311:M315" si="561">IFERROR(J311/$R$55,0)</f>
        <v>1.2549416199319666E-2</v>
      </c>
      <c r="P311" s="42"/>
      <c r="Q311" s="42"/>
      <c r="R311" s="42"/>
    </row>
    <row r="312" spans="2:18" ht="23.25" customHeight="1">
      <c r="B312" s="226"/>
      <c r="C312" s="286"/>
      <c r="D312" s="301"/>
      <c r="E312" s="114">
        <v>3</v>
      </c>
      <c r="F312" s="117" t="s">
        <v>230</v>
      </c>
      <c r="G312" s="30" t="s">
        <v>196</v>
      </c>
      <c r="H312" s="135">
        <v>152987450</v>
      </c>
      <c r="I312" s="26">
        <f t="shared" ref="I312" si="562">IFERROR(H312/H315,"-")</f>
        <v>0.17417834246854139</v>
      </c>
      <c r="J312" s="123">
        <v>1488</v>
      </c>
      <c r="K312" s="26">
        <f t="shared" ref="K312" si="563">IFERROR(J312/J315,"-")</f>
        <v>0.49468085106382981</v>
      </c>
      <c r="L312" s="123">
        <f t="shared" si="479"/>
        <v>102814.14650537634</v>
      </c>
      <c r="M312" s="86">
        <f t="shared" si="561"/>
        <v>6.8401213569918171E-2</v>
      </c>
      <c r="P312" s="42"/>
      <c r="Q312" s="42"/>
      <c r="R312" s="42"/>
    </row>
    <row r="313" spans="2:18" ht="23.25" customHeight="1">
      <c r="B313" s="226"/>
      <c r="C313" s="286"/>
      <c r="D313" s="301"/>
      <c r="E313" s="114">
        <v>4</v>
      </c>
      <c r="F313" s="117" t="s">
        <v>242</v>
      </c>
      <c r="G313" s="30" t="s">
        <v>205</v>
      </c>
      <c r="H313" s="135">
        <v>29809311</v>
      </c>
      <c r="I313" s="26">
        <f t="shared" ref="I313" si="564">IFERROR(H313/H315,"-")</f>
        <v>3.3938315725304639E-2</v>
      </c>
      <c r="J313" s="123">
        <v>300</v>
      </c>
      <c r="K313" s="26">
        <f t="shared" ref="K313" si="565">IFERROR(J313/J315,"-")</f>
        <v>9.9734042553191488E-2</v>
      </c>
      <c r="L313" s="123">
        <f t="shared" si="479"/>
        <v>99364.37</v>
      </c>
      <c r="M313" s="86">
        <f t="shared" si="561"/>
        <v>1.3790567251999633E-2</v>
      </c>
      <c r="P313" s="42"/>
      <c r="Q313" s="42"/>
      <c r="R313" s="42"/>
    </row>
    <row r="314" spans="2:18" ht="23.25" customHeight="1">
      <c r="B314" s="226"/>
      <c r="C314" s="286"/>
      <c r="D314" s="301"/>
      <c r="E314" s="115">
        <v>5</v>
      </c>
      <c r="F314" s="118" t="s">
        <v>257</v>
      </c>
      <c r="G314" s="31" t="s">
        <v>258</v>
      </c>
      <c r="H314" s="136">
        <v>20319899</v>
      </c>
      <c r="I314" s="41">
        <f t="shared" ref="I314" si="566">IFERROR(H314/H315,"-")</f>
        <v>2.31344880050499E-2</v>
      </c>
      <c r="J314" s="124">
        <v>207</v>
      </c>
      <c r="K314" s="41">
        <f t="shared" ref="K314" si="567">IFERROR(J314/J315,"-")</f>
        <v>6.8816489361702121E-2</v>
      </c>
      <c r="L314" s="124">
        <f t="shared" si="479"/>
        <v>98163.76328502415</v>
      </c>
      <c r="M314" s="87">
        <f t="shared" si="561"/>
        <v>9.5154914038797465E-3</v>
      </c>
      <c r="P314" s="42"/>
      <c r="Q314" s="42"/>
      <c r="R314" s="42"/>
    </row>
    <row r="315" spans="2:18" ht="23.25" customHeight="1">
      <c r="B315" s="227"/>
      <c r="C315" s="287"/>
      <c r="D315" s="302"/>
      <c r="E315" s="126" t="s">
        <v>107</v>
      </c>
      <c r="F315" s="129"/>
      <c r="G315" s="132"/>
      <c r="H315" s="137">
        <v>878337960</v>
      </c>
      <c r="I315" s="27" t="s">
        <v>302</v>
      </c>
      <c r="J315" s="164">
        <v>3008</v>
      </c>
      <c r="K315" s="27" t="s">
        <v>105</v>
      </c>
      <c r="L315" s="125">
        <f t="shared" si="479"/>
        <v>292000.65159574465</v>
      </c>
      <c r="M315" s="88">
        <f t="shared" si="561"/>
        <v>0.13827342098004963</v>
      </c>
      <c r="P315" s="42"/>
      <c r="Q315" s="42"/>
      <c r="R315" s="42"/>
    </row>
    <row r="316" spans="2:18" ht="23.25" customHeight="1">
      <c r="B316" s="251">
        <v>53</v>
      </c>
      <c r="C316" s="285" t="s">
        <v>20</v>
      </c>
      <c r="D316" s="289">
        <f>VLOOKUP(C316,'市区町村別_在宅(医科)'!$C$7:$BO$80,65,0)</f>
        <v>12051</v>
      </c>
      <c r="E316" s="113">
        <v>1</v>
      </c>
      <c r="F316" s="116" t="s">
        <v>291</v>
      </c>
      <c r="G316" s="119" t="s">
        <v>292</v>
      </c>
      <c r="H316" s="204">
        <v>276082</v>
      </c>
      <c r="I316" s="25">
        <f t="shared" ref="I316" si="568">IFERROR(H316/H321,"-")</f>
        <v>7.9974487604869801E-4</v>
      </c>
      <c r="J316" s="122">
        <v>1</v>
      </c>
      <c r="K316" s="25">
        <f t="shared" ref="K316" si="569">IFERROR(J316/J321,"-")</f>
        <v>7.668711656441718E-4</v>
      </c>
      <c r="L316" s="122">
        <f t="shared" si="479"/>
        <v>276082</v>
      </c>
      <c r="M316" s="89">
        <f>IFERROR(J316/$R$56,0)</f>
        <v>8.2980665504937354E-5</v>
      </c>
      <c r="P316" s="42"/>
      <c r="Q316" s="42"/>
      <c r="R316" s="42"/>
    </row>
    <row r="317" spans="2:18" ht="23.25" customHeight="1">
      <c r="B317" s="226"/>
      <c r="C317" s="286"/>
      <c r="D317" s="301"/>
      <c r="E317" s="114">
        <v>2</v>
      </c>
      <c r="F317" s="117" t="s">
        <v>244</v>
      </c>
      <c r="G317" s="29" t="s">
        <v>207</v>
      </c>
      <c r="H317" s="135">
        <v>13789922</v>
      </c>
      <c r="I317" s="26">
        <f t="shared" ref="I317" si="570">IFERROR(H317/H321,"-")</f>
        <v>3.9946173457926316E-2</v>
      </c>
      <c r="J317" s="123">
        <v>56</v>
      </c>
      <c r="K317" s="26">
        <f t="shared" ref="K317" si="571">IFERROR(J317/J321,"-")</f>
        <v>4.2944785276073622E-2</v>
      </c>
      <c r="L317" s="123">
        <f t="shared" si="479"/>
        <v>246248.60714285713</v>
      </c>
      <c r="M317" s="86">
        <f t="shared" ref="M317:M321" si="572">IFERROR(J317/$R$56,0)</f>
        <v>4.6469172682764917E-3</v>
      </c>
      <c r="P317" s="42"/>
      <c r="Q317" s="42"/>
      <c r="R317" s="42"/>
    </row>
    <row r="318" spans="2:18" ht="23.25" customHeight="1">
      <c r="B318" s="226"/>
      <c r="C318" s="286"/>
      <c r="D318" s="301"/>
      <c r="E318" s="114">
        <v>3</v>
      </c>
      <c r="F318" s="117" t="s">
        <v>281</v>
      </c>
      <c r="G318" s="30" t="s">
        <v>282</v>
      </c>
      <c r="H318" s="135">
        <v>426993</v>
      </c>
      <c r="I318" s="26">
        <f t="shared" ref="I318" si="573">IFERROR(H318/H321,"-")</f>
        <v>1.2368986890078373E-3</v>
      </c>
      <c r="J318" s="123">
        <v>3</v>
      </c>
      <c r="K318" s="26">
        <f t="shared" ref="K318" si="574">IFERROR(J318/J321,"-")</f>
        <v>2.3006134969325155E-3</v>
      </c>
      <c r="L318" s="123">
        <f t="shared" si="479"/>
        <v>142331</v>
      </c>
      <c r="M318" s="86">
        <f t="shared" si="572"/>
        <v>2.4894199651481205E-4</v>
      </c>
      <c r="P318" s="42"/>
      <c r="Q318" s="42"/>
      <c r="R318" s="42"/>
    </row>
    <row r="319" spans="2:18" ht="23.25" customHeight="1">
      <c r="B319" s="226"/>
      <c r="C319" s="286"/>
      <c r="D319" s="301"/>
      <c r="E319" s="114">
        <v>4</v>
      </c>
      <c r="F319" s="117" t="s">
        <v>250</v>
      </c>
      <c r="G319" s="30" t="s">
        <v>212</v>
      </c>
      <c r="H319" s="135">
        <v>337309</v>
      </c>
      <c r="I319" s="26">
        <f t="shared" ref="I319" si="575">IFERROR(H319/H321,"-")</f>
        <v>9.7710515135036066E-4</v>
      </c>
      <c r="J319" s="123">
        <v>3</v>
      </c>
      <c r="K319" s="26">
        <f t="shared" ref="K319" si="576">IFERROR(J319/J321,"-")</f>
        <v>2.3006134969325155E-3</v>
      </c>
      <c r="L319" s="123">
        <f t="shared" si="479"/>
        <v>112436.33333333333</v>
      </c>
      <c r="M319" s="86">
        <f t="shared" si="572"/>
        <v>2.4894199651481205E-4</v>
      </c>
      <c r="P319" s="42"/>
      <c r="Q319" s="42"/>
      <c r="R319" s="42"/>
    </row>
    <row r="320" spans="2:18" ht="23.25" customHeight="1">
      <c r="B320" s="226"/>
      <c r="C320" s="286"/>
      <c r="D320" s="301"/>
      <c r="E320" s="115">
        <v>5</v>
      </c>
      <c r="F320" s="118" t="s">
        <v>242</v>
      </c>
      <c r="G320" s="31" t="s">
        <v>205</v>
      </c>
      <c r="H320" s="136">
        <v>18790229</v>
      </c>
      <c r="I320" s="41">
        <f t="shared" ref="I320" si="577">IFERROR(H320/H321,"-")</f>
        <v>5.4430891410999813E-2</v>
      </c>
      <c r="J320" s="124">
        <v>169</v>
      </c>
      <c r="K320" s="41">
        <f t="shared" ref="K320" si="578">IFERROR(J320/J321,"-")</f>
        <v>0.12960122699386503</v>
      </c>
      <c r="L320" s="124">
        <f t="shared" si="479"/>
        <v>111184.78698224852</v>
      </c>
      <c r="M320" s="87">
        <f t="shared" si="572"/>
        <v>1.4023732470334413E-2</v>
      </c>
      <c r="P320" s="42"/>
      <c r="Q320" s="42"/>
      <c r="R320" s="42"/>
    </row>
    <row r="321" spans="2:18" ht="23.25" customHeight="1">
      <c r="B321" s="227"/>
      <c r="C321" s="287"/>
      <c r="D321" s="302"/>
      <c r="E321" s="126" t="s">
        <v>107</v>
      </c>
      <c r="F321" s="129"/>
      <c r="G321" s="132"/>
      <c r="H321" s="137">
        <v>345212590</v>
      </c>
      <c r="I321" s="27" t="s">
        <v>302</v>
      </c>
      <c r="J321" s="164">
        <v>1304</v>
      </c>
      <c r="K321" s="27" t="s">
        <v>105</v>
      </c>
      <c r="L321" s="125">
        <f t="shared" si="479"/>
        <v>264733.58128834359</v>
      </c>
      <c r="M321" s="88">
        <f t="shared" si="572"/>
        <v>0.1082067878184383</v>
      </c>
      <c r="P321" s="42"/>
      <c r="Q321" s="42"/>
      <c r="R321" s="42"/>
    </row>
    <row r="322" spans="2:18" ht="23.25" customHeight="1">
      <c r="B322" s="251">
        <v>54</v>
      </c>
      <c r="C322" s="285" t="s">
        <v>25</v>
      </c>
      <c r="D322" s="289">
        <f>VLOOKUP(C322,'市区町村別_在宅(医科)'!$C$7:$BO$80,65,0)</f>
        <v>20276</v>
      </c>
      <c r="E322" s="113">
        <v>1</v>
      </c>
      <c r="F322" s="116" t="s">
        <v>253</v>
      </c>
      <c r="G322" s="119" t="s">
        <v>214</v>
      </c>
      <c r="H322" s="204">
        <v>17831928</v>
      </c>
      <c r="I322" s="25">
        <f t="shared" ref="I322" si="579">IFERROR(H322/H327,"-")</f>
        <v>2.6330683504748025E-2</v>
      </c>
      <c r="J322" s="122">
        <v>75</v>
      </c>
      <c r="K322" s="25">
        <f t="shared" ref="K322" si="580">IFERROR(J322/J327,"-")</f>
        <v>3.2023911187019638E-2</v>
      </c>
      <c r="L322" s="122">
        <f t="shared" si="479"/>
        <v>237759.04</v>
      </c>
      <c r="M322" s="89">
        <f>IFERROR(J322/$R$57,0)</f>
        <v>3.698954428881436E-3</v>
      </c>
      <c r="P322" s="42"/>
      <c r="Q322" s="42"/>
      <c r="R322" s="42"/>
    </row>
    <row r="323" spans="2:18" ht="23.25" customHeight="1">
      <c r="B323" s="226"/>
      <c r="C323" s="286"/>
      <c r="D323" s="301"/>
      <c r="E323" s="114">
        <v>2</v>
      </c>
      <c r="F323" s="117" t="s">
        <v>256</v>
      </c>
      <c r="G323" s="29" t="s">
        <v>217</v>
      </c>
      <c r="H323" s="135">
        <v>5943428</v>
      </c>
      <c r="I323" s="26">
        <f t="shared" ref="I323" si="581">IFERROR(H323/H327,"-")</f>
        <v>8.776085322981202E-3</v>
      </c>
      <c r="J323" s="123">
        <v>31</v>
      </c>
      <c r="K323" s="26">
        <f t="shared" ref="K323" si="582">IFERROR(J323/J327,"-")</f>
        <v>1.3236549957301452E-2</v>
      </c>
      <c r="L323" s="123">
        <f t="shared" si="479"/>
        <v>191723.48387096773</v>
      </c>
      <c r="M323" s="86">
        <f t="shared" ref="M323:M327" si="583">IFERROR(J323/$R$57,0)</f>
        <v>1.5289011639376604E-3</v>
      </c>
      <c r="P323" s="42"/>
      <c r="Q323" s="42"/>
      <c r="R323" s="42"/>
    </row>
    <row r="324" spans="2:18" ht="23.25" customHeight="1">
      <c r="B324" s="226"/>
      <c r="C324" s="286"/>
      <c r="D324" s="301"/>
      <c r="E324" s="114">
        <v>3</v>
      </c>
      <c r="F324" s="117" t="s">
        <v>244</v>
      </c>
      <c r="G324" s="30" t="s">
        <v>207</v>
      </c>
      <c r="H324" s="135">
        <v>19193225</v>
      </c>
      <c r="I324" s="26">
        <f t="shared" ref="I324" si="584">IFERROR(H324/H327,"-")</f>
        <v>2.8340779130019894E-2</v>
      </c>
      <c r="J324" s="123">
        <v>112</v>
      </c>
      <c r="K324" s="26">
        <f t="shared" ref="K324" si="585">IFERROR(J324/J327,"-")</f>
        <v>4.7822374039282661E-2</v>
      </c>
      <c r="L324" s="123">
        <f t="shared" si="479"/>
        <v>171368.08035714287</v>
      </c>
      <c r="M324" s="86">
        <f t="shared" si="583"/>
        <v>5.5237719471296111E-3</v>
      </c>
      <c r="P324" s="42"/>
      <c r="Q324" s="42"/>
      <c r="R324" s="42"/>
    </row>
    <row r="325" spans="2:18" ht="23.25" customHeight="1">
      <c r="B325" s="226"/>
      <c r="C325" s="286"/>
      <c r="D325" s="301"/>
      <c r="E325" s="114">
        <v>4</v>
      </c>
      <c r="F325" s="117" t="s">
        <v>242</v>
      </c>
      <c r="G325" s="30" t="s">
        <v>205</v>
      </c>
      <c r="H325" s="135">
        <v>24498978</v>
      </c>
      <c r="I325" s="26">
        <f t="shared" ref="I325" si="586">IFERROR(H325/H327,"-")</f>
        <v>3.6175271451734485E-2</v>
      </c>
      <c r="J325" s="123">
        <v>221</v>
      </c>
      <c r="K325" s="26">
        <f t="shared" ref="K325" si="587">IFERROR(J325/J327,"-")</f>
        <v>9.4363791631084548E-2</v>
      </c>
      <c r="L325" s="123">
        <f t="shared" si="479"/>
        <v>110855.10407239819</v>
      </c>
      <c r="M325" s="86">
        <f t="shared" si="583"/>
        <v>1.0899585717103965E-2</v>
      </c>
      <c r="P325" s="42"/>
      <c r="Q325" s="42"/>
      <c r="R325" s="42"/>
    </row>
    <row r="326" spans="2:18" ht="23.25" customHeight="1">
      <c r="B326" s="226"/>
      <c r="C326" s="286"/>
      <c r="D326" s="301"/>
      <c r="E326" s="115">
        <v>5</v>
      </c>
      <c r="F326" s="118" t="s">
        <v>239</v>
      </c>
      <c r="G326" s="31" t="s">
        <v>213</v>
      </c>
      <c r="H326" s="136">
        <v>33569756</v>
      </c>
      <c r="I326" s="41">
        <f t="shared" ref="I326" si="588">IFERROR(H326/H327,"-")</f>
        <v>4.9569212065437684E-2</v>
      </c>
      <c r="J326" s="124">
        <v>304</v>
      </c>
      <c r="K326" s="41">
        <f t="shared" ref="K326" si="589">IFERROR(J326/J327,"-")</f>
        <v>0.12980358667805295</v>
      </c>
      <c r="L326" s="124">
        <f t="shared" si="479"/>
        <v>110426.82894736843</v>
      </c>
      <c r="M326" s="87">
        <f t="shared" si="583"/>
        <v>1.4993095285066088E-2</v>
      </c>
      <c r="P326" s="42"/>
      <c r="Q326" s="42"/>
      <c r="R326" s="42"/>
    </row>
    <row r="327" spans="2:18" ht="23.25" customHeight="1">
      <c r="B327" s="227"/>
      <c r="C327" s="287"/>
      <c r="D327" s="302"/>
      <c r="E327" s="126" t="s">
        <v>107</v>
      </c>
      <c r="F327" s="129"/>
      <c r="G327" s="132"/>
      <c r="H327" s="137">
        <v>677229970</v>
      </c>
      <c r="I327" s="27" t="s">
        <v>302</v>
      </c>
      <c r="J327" s="164">
        <v>2342</v>
      </c>
      <c r="K327" s="27" t="s">
        <v>105</v>
      </c>
      <c r="L327" s="125">
        <f t="shared" si="479"/>
        <v>289167.365499573</v>
      </c>
      <c r="M327" s="88">
        <f t="shared" si="583"/>
        <v>0.11550601696587098</v>
      </c>
      <c r="P327" s="42"/>
      <c r="Q327" s="42"/>
      <c r="R327" s="42"/>
    </row>
    <row r="328" spans="2:18" ht="23.25" customHeight="1">
      <c r="B328" s="251">
        <v>55</v>
      </c>
      <c r="C328" s="285" t="s">
        <v>16</v>
      </c>
      <c r="D328" s="289">
        <f>VLOOKUP(C328,'市区町村別_在宅(医科)'!$C$7:$BO$80,65,0)</f>
        <v>21086</v>
      </c>
      <c r="E328" s="113">
        <v>1</v>
      </c>
      <c r="F328" s="116" t="s">
        <v>244</v>
      </c>
      <c r="G328" s="119" t="s">
        <v>207</v>
      </c>
      <c r="H328" s="204">
        <v>19701829</v>
      </c>
      <c r="I328" s="25">
        <f t="shared" ref="I328" si="590">IFERROR(H328/H333,"-")</f>
        <v>3.6663397538071123E-2</v>
      </c>
      <c r="J328" s="122">
        <v>106</v>
      </c>
      <c r="K328" s="25">
        <f t="shared" ref="K328" si="591">IFERROR(J328/J333,"-")</f>
        <v>5.4979253112033194E-2</v>
      </c>
      <c r="L328" s="122">
        <f t="shared" si="479"/>
        <v>185866.31132075473</v>
      </c>
      <c r="M328" s="89">
        <f>IFERROR(J328/$R$58,0)</f>
        <v>5.0270321540358534E-3</v>
      </c>
      <c r="P328" s="42"/>
      <c r="Q328" s="42"/>
      <c r="R328" s="42"/>
    </row>
    <row r="329" spans="2:18" ht="23.25" customHeight="1">
      <c r="B329" s="226"/>
      <c r="C329" s="286"/>
      <c r="D329" s="301"/>
      <c r="E329" s="114">
        <v>2</v>
      </c>
      <c r="F329" s="117" t="s">
        <v>242</v>
      </c>
      <c r="G329" s="29" t="s">
        <v>205</v>
      </c>
      <c r="H329" s="135">
        <v>29218017</v>
      </c>
      <c r="I329" s="26">
        <f t="shared" ref="I329" si="592">IFERROR(H329/H333,"-")</f>
        <v>5.4372199278814176E-2</v>
      </c>
      <c r="J329" s="123">
        <v>214</v>
      </c>
      <c r="K329" s="26">
        <f t="shared" ref="K329" si="593">IFERROR(J329/J333,"-")</f>
        <v>0.11099585062240663</v>
      </c>
      <c r="L329" s="123">
        <f t="shared" si="479"/>
        <v>136532.78971962616</v>
      </c>
      <c r="M329" s="86">
        <f t="shared" ref="M329:M333" si="594">IFERROR(J329/$R$58,0)</f>
        <v>1.0148913971355401E-2</v>
      </c>
      <c r="P329" s="42"/>
      <c r="Q329" s="42"/>
      <c r="R329" s="42"/>
    </row>
    <row r="330" spans="2:18" ht="23.25" customHeight="1">
      <c r="B330" s="226"/>
      <c r="C330" s="286"/>
      <c r="D330" s="301"/>
      <c r="E330" s="114">
        <v>3</v>
      </c>
      <c r="F330" s="117" t="s">
        <v>239</v>
      </c>
      <c r="G330" s="30" t="s">
        <v>213</v>
      </c>
      <c r="H330" s="135">
        <v>32120472</v>
      </c>
      <c r="I330" s="26">
        <f t="shared" ref="I330" si="595">IFERROR(H330/H333,"-")</f>
        <v>5.9773416673471406E-2</v>
      </c>
      <c r="J330" s="123">
        <v>260</v>
      </c>
      <c r="K330" s="26">
        <f t="shared" ref="K330" si="596">IFERROR(J330/J333,"-")</f>
        <v>0.13485477178423236</v>
      </c>
      <c r="L330" s="123">
        <f t="shared" ref="L330:L393" si="597">IFERROR(H330/J330,"-")</f>
        <v>123540.27692307692</v>
      </c>
      <c r="M330" s="86">
        <f t="shared" si="594"/>
        <v>1.2330456226880395E-2</v>
      </c>
      <c r="P330" s="42"/>
      <c r="Q330" s="42"/>
      <c r="R330" s="42"/>
    </row>
    <row r="331" spans="2:18" ht="23.25" customHeight="1">
      <c r="B331" s="226"/>
      <c r="C331" s="286"/>
      <c r="D331" s="301"/>
      <c r="E331" s="114">
        <v>4</v>
      </c>
      <c r="F331" s="117" t="s">
        <v>230</v>
      </c>
      <c r="G331" s="30" t="s">
        <v>196</v>
      </c>
      <c r="H331" s="135">
        <v>83417577</v>
      </c>
      <c r="I331" s="26">
        <f t="shared" ref="I331" si="598">IFERROR(H331/H333,"-")</f>
        <v>0.15523288661238804</v>
      </c>
      <c r="J331" s="123">
        <v>976</v>
      </c>
      <c r="K331" s="26">
        <f t="shared" ref="K331" si="599">IFERROR(J331/J333,"-")</f>
        <v>0.50622406639004147</v>
      </c>
      <c r="L331" s="123">
        <f t="shared" si="597"/>
        <v>85468.828893442624</v>
      </c>
      <c r="M331" s="86">
        <f t="shared" si="594"/>
        <v>4.6286635682443331E-2</v>
      </c>
      <c r="P331" s="42"/>
      <c r="Q331" s="42"/>
      <c r="R331" s="42"/>
    </row>
    <row r="332" spans="2:18" ht="23.25" customHeight="1">
      <c r="B332" s="226"/>
      <c r="C332" s="286"/>
      <c r="D332" s="301"/>
      <c r="E332" s="115">
        <v>5</v>
      </c>
      <c r="F332" s="118" t="s">
        <v>256</v>
      </c>
      <c r="G332" s="31" t="s">
        <v>217</v>
      </c>
      <c r="H332" s="136">
        <v>2396023</v>
      </c>
      <c r="I332" s="41">
        <f t="shared" ref="I332" si="600">IFERROR(H332/H333,"-")</f>
        <v>4.4587913010188948E-3</v>
      </c>
      <c r="J332" s="124">
        <v>29</v>
      </c>
      <c r="K332" s="41">
        <f t="shared" ref="K332" si="601">IFERROR(J332/J333,"-")</f>
        <v>1.504149377593361E-2</v>
      </c>
      <c r="L332" s="124">
        <f t="shared" si="597"/>
        <v>82621.482758620696</v>
      </c>
      <c r="M332" s="87">
        <f t="shared" si="594"/>
        <v>1.3753201176135825E-3</v>
      </c>
      <c r="P332" s="42"/>
      <c r="Q332" s="42"/>
      <c r="R332" s="42"/>
    </row>
    <row r="333" spans="2:18" ht="23.25" customHeight="1">
      <c r="B333" s="227"/>
      <c r="C333" s="287"/>
      <c r="D333" s="302"/>
      <c r="E333" s="126" t="s">
        <v>107</v>
      </c>
      <c r="F333" s="129"/>
      <c r="G333" s="132"/>
      <c r="H333" s="137">
        <v>537370520</v>
      </c>
      <c r="I333" s="27" t="s">
        <v>302</v>
      </c>
      <c r="J333" s="164">
        <v>1928</v>
      </c>
      <c r="K333" s="27" t="s">
        <v>105</v>
      </c>
      <c r="L333" s="125">
        <f t="shared" si="597"/>
        <v>278719.14937759336</v>
      </c>
      <c r="M333" s="88">
        <f t="shared" si="594"/>
        <v>9.1435075405482305E-2</v>
      </c>
      <c r="P333" s="42"/>
      <c r="Q333" s="42"/>
      <c r="R333" s="42"/>
    </row>
    <row r="334" spans="2:18" ht="23.25" customHeight="1">
      <c r="B334" s="251">
        <v>56</v>
      </c>
      <c r="C334" s="285" t="s">
        <v>10</v>
      </c>
      <c r="D334" s="289">
        <f>VLOOKUP(C334,'市区町村別_在宅(医科)'!$C$7:$BO$80,65,0)</f>
        <v>13466</v>
      </c>
      <c r="E334" s="113">
        <v>1</v>
      </c>
      <c r="F334" s="116" t="s">
        <v>244</v>
      </c>
      <c r="G334" s="119" t="s">
        <v>207</v>
      </c>
      <c r="H334" s="204">
        <v>17310260</v>
      </c>
      <c r="I334" s="25">
        <f t="shared" ref="I334" si="602">IFERROR(H334/H339,"-")</f>
        <v>4.4998107820293724E-2</v>
      </c>
      <c r="J334" s="122">
        <v>93</v>
      </c>
      <c r="K334" s="25">
        <f t="shared" ref="K334" si="603">IFERROR(J334/J339,"-")</f>
        <v>6.6004258339247696E-2</v>
      </c>
      <c r="L334" s="122">
        <f t="shared" si="597"/>
        <v>186131.82795698923</v>
      </c>
      <c r="M334" s="89">
        <f>IFERROR(J334/$R$59,0)</f>
        <v>6.9062824892321406E-3</v>
      </c>
      <c r="P334" s="42"/>
      <c r="Q334" s="42"/>
      <c r="R334" s="42"/>
    </row>
    <row r="335" spans="2:18" ht="23.25" customHeight="1">
      <c r="B335" s="226"/>
      <c r="C335" s="286"/>
      <c r="D335" s="301"/>
      <c r="E335" s="114">
        <v>2</v>
      </c>
      <c r="F335" s="117" t="s">
        <v>262</v>
      </c>
      <c r="G335" s="29" t="s">
        <v>263</v>
      </c>
      <c r="H335" s="135">
        <v>301666</v>
      </c>
      <c r="I335" s="26">
        <f t="shared" ref="I335" si="604">IFERROR(H335/H339,"-")</f>
        <v>7.841822822832659E-4</v>
      </c>
      <c r="J335" s="123">
        <v>2</v>
      </c>
      <c r="K335" s="26">
        <f t="shared" ref="K335" si="605">IFERROR(J335/J339,"-")</f>
        <v>1.4194464158977999E-3</v>
      </c>
      <c r="L335" s="123">
        <f t="shared" si="597"/>
        <v>150833</v>
      </c>
      <c r="M335" s="86">
        <f t="shared" ref="M335:M339" si="606">IFERROR(J335/$R$59,0)</f>
        <v>1.4852220406950839E-4</v>
      </c>
      <c r="P335" s="42"/>
      <c r="Q335" s="42"/>
      <c r="R335" s="42"/>
    </row>
    <row r="336" spans="2:18" ht="23.25" customHeight="1">
      <c r="B336" s="226"/>
      <c r="C336" s="286"/>
      <c r="D336" s="301"/>
      <c r="E336" s="114">
        <v>3</v>
      </c>
      <c r="F336" s="117" t="s">
        <v>242</v>
      </c>
      <c r="G336" s="30" t="s">
        <v>205</v>
      </c>
      <c r="H336" s="135">
        <v>20810113</v>
      </c>
      <c r="I336" s="26">
        <f t="shared" ref="I336" si="607">IFERROR(H336/H339,"-")</f>
        <v>5.4095993273728764E-2</v>
      </c>
      <c r="J336" s="123">
        <v>150</v>
      </c>
      <c r="K336" s="26">
        <f t="shared" ref="K336" si="608">IFERROR(J336/J339,"-")</f>
        <v>0.10645848119233499</v>
      </c>
      <c r="L336" s="123">
        <f t="shared" si="597"/>
        <v>138734.08666666667</v>
      </c>
      <c r="M336" s="86">
        <f t="shared" si="606"/>
        <v>1.1139165305213129E-2</v>
      </c>
      <c r="P336" s="42"/>
      <c r="Q336" s="42"/>
      <c r="R336" s="42"/>
    </row>
    <row r="337" spans="2:18" ht="23.25" customHeight="1">
      <c r="B337" s="226"/>
      <c r="C337" s="286"/>
      <c r="D337" s="301"/>
      <c r="E337" s="114">
        <v>4</v>
      </c>
      <c r="F337" s="117" t="s">
        <v>250</v>
      </c>
      <c r="G337" s="30" t="s">
        <v>212</v>
      </c>
      <c r="H337" s="135">
        <v>836161</v>
      </c>
      <c r="I337" s="26">
        <f t="shared" ref="I337" si="609">IFERROR(H337/H339,"-")</f>
        <v>2.1736047195781358E-3</v>
      </c>
      <c r="J337" s="123">
        <v>7</v>
      </c>
      <c r="K337" s="26">
        <f t="shared" ref="K337" si="610">IFERROR(J337/J339,"-")</f>
        <v>4.9680624556422996E-3</v>
      </c>
      <c r="L337" s="123">
        <f t="shared" si="597"/>
        <v>119451.57142857143</v>
      </c>
      <c r="M337" s="86">
        <f t="shared" si="606"/>
        <v>5.1982771424327937E-4</v>
      </c>
      <c r="P337" s="42"/>
      <c r="Q337" s="42"/>
      <c r="R337" s="42"/>
    </row>
    <row r="338" spans="2:18" ht="23.25" customHeight="1">
      <c r="B338" s="226"/>
      <c r="C338" s="286"/>
      <c r="D338" s="301"/>
      <c r="E338" s="115">
        <v>5</v>
      </c>
      <c r="F338" s="118" t="s">
        <v>273</v>
      </c>
      <c r="G338" s="31" t="s">
        <v>274</v>
      </c>
      <c r="H338" s="136">
        <v>2039145</v>
      </c>
      <c r="I338" s="41">
        <f t="shared" ref="I338" si="611">IFERROR(H338/H339,"-")</f>
        <v>5.3007676702263766E-3</v>
      </c>
      <c r="J338" s="124">
        <v>19</v>
      </c>
      <c r="K338" s="41">
        <f t="shared" ref="K338" si="612">IFERROR(J338/J339,"-")</f>
        <v>1.3484740951029099E-2</v>
      </c>
      <c r="L338" s="124">
        <f t="shared" si="597"/>
        <v>107323.42105263157</v>
      </c>
      <c r="M338" s="87">
        <f t="shared" si="606"/>
        <v>1.4109609386603298E-3</v>
      </c>
      <c r="P338" s="42"/>
      <c r="Q338" s="42"/>
      <c r="R338" s="42"/>
    </row>
    <row r="339" spans="2:18" ht="23.25" customHeight="1">
      <c r="B339" s="227"/>
      <c r="C339" s="287"/>
      <c r="D339" s="302"/>
      <c r="E339" s="126" t="s">
        <v>107</v>
      </c>
      <c r="F339" s="129"/>
      <c r="G339" s="132"/>
      <c r="H339" s="137">
        <v>384688620</v>
      </c>
      <c r="I339" s="27" t="s">
        <v>302</v>
      </c>
      <c r="J339" s="164">
        <v>1409</v>
      </c>
      <c r="K339" s="27" t="s">
        <v>105</v>
      </c>
      <c r="L339" s="125">
        <f t="shared" si="597"/>
        <v>273022.44144783536</v>
      </c>
      <c r="M339" s="88">
        <f t="shared" si="606"/>
        <v>0.10463389276696866</v>
      </c>
      <c r="P339" s="42"/>
      <c r="Q339" s="42"/>
      <c r="R339" s="42"/>
    </row>
    <row r="340" spans="2:18" ht="23.25" customHeight="1">
      <c r="B340" s="251">
        <v>57</v>
      </c>
      <c r="C340" s="285" t="s">
        <v>44</v>
      </c>
      <c r="D340" s="289">
        <f>VLOOKUP(C340,'市区町村別_在宅(医科)'!$C$7:$BO$80,65,0)</f>
        <v>9612</v>
      </c>
      <c r="E340" s="113">
        <v>1</v>
      </c>
      <c r="F340" s="116" t="s">
        <v>244</v>
      </c>
      <c r="G340" s="119" t="s">
        <v>207</v>
      </c>
      <c r="H340" s="204">
        <v>12497613</v>
      </c>
      <c r="I340" s="25">
        <f t="shared" ref="I340" si="613">IFERROR(H340/H345,"-")</f>
        <v>3.3582512110957606E-2</v>
      </c>
      <c r="J340" s="122">
        <v>46</v>
      </c>
      <c r="K340" s="25">
        <f t="shared" ref="K340" si="614">IFERROR(J340/J345,"-")</f>
        <v>4.0961709706144253E-2</v>
      </c>
      <c r="L340" s="122">
        <f t="shared" si="597"/>
        <v>271687.23913043475</v>
      </c>
      <c r="M340" s="89">
        <f>IFERROR(J340/$R$60,0)</f>
        <v>4.78568456096546E-3</v>
      </c>
      <c r="P340" s="42"/>
      <c r="Q340" s="42"/>
      <c r="R340" s="42"/>
    </row>
    <row r="341" spans="2:18" ht="23.25" customHeight="1">
      <c r="B341" s="226"/>
      <c r="C341" s="286"/>
      <c r="D341" s="301"/>
      <c r="E341" s="114">
        <v>2</v>
      </c>
      <c r="F341" s="117" t="s">
        <v>256</v>
      </c>
      <c r="G341" s="29" t="s">
        <v>217</v>
      </c>
      <c r="H341" s="135">
        <v>4172603</v>
      </c>
      <c r="I341" s="26">
        <f t="shared" ref="I341" si="615">IFERROR(H341/H345,"-")</f>
        <v>1.1212260355774982E-2</v>
      </c>
      <c r="J341" s="123">
        <v>22</v>
      </c>
      <c r="K341" s="26">
        <f t="shared" ref="K341" si="616">IFERROR(J341/J345,"-")</f>
        <v>1.9590382902938557E-2</v>
      </c>
      <c r="L341" s="123">
        <f t="shared" si="597"/>
        <v>189663.77272727274</v>
      </c>
      <c r="M341" s="86">
        <f t="shared" ref="M341:M345" si="617">IFERROR(J341/$R$60,0)</f>
        <v>2.2888056595921765E-3</v>
      </c>
      <c r="P341" s="42"/>
      <c r="Q341" s="42"/>
      <c r="R341" s="42"/>
    </row>
    <row r="342" spans="2:18" ht="23.25" customHeight="1">
      <c r="B342" s="226"/>
      <c r="C342" s="286"/>
      <c r="D342" s="301"/>
      <c r="E342" s="114">
        <v>3</v>
      </c>
      <c r="F342" s="117" t="s">
        <v>250</v>
      </c>
      <c r="G342" s="30" t="s">
        <v>212</v>
      </c>
      <c r="H342" s="135">
        <v>553014</v>
      </c>
      <c r="I342" s="26">
        <f t="shared" ref="I342" si="618">IFERROR(H342/H345,"-")</f>
        <v>1.4860117169998069E-3</v>
      </c>
      <c r="J342" s="123">
        <v>4</v>
      </c>
      <c r="K342" s="26">
        <f t="shared" ref="K342" si="619">IFERROR(J342/J345,"-")</f>
        <v>3.5618878005342831E-3</v>
      </c>
      <c r="L342" s="123">
        <f t="shared" si="597"/>
        <v>138253.5</v>
      </c>
      <c r="M342" s="86">
        <f t="shared" si="617"/>
        <v>4.1614648356221392E-4</v>
      </c>
      <c r="P342" s="42"/>
      <c r="Q342" s="42"/>
      <c r="R342" s="42"/>
    </row>
    <row r="343" spans="2:18" ht="23.25" customHeight="1">
      <c r="B343" s="226"/>
      <c r="C343" s="286"/>
      <c r="D343" s="301"/>
      <c r="E343" s="114">
        <v>4</v>
      </c>
      <c r="F343" s="117" t="s">
        <v>239</v>
      </c>
      <c r="G343" s="30" t="s">
        <v>213</v>
      </c>
      <c r="H343" s="135">
        <v>15616784</v>
      </c>
      <c r="I343" s="26">
        <f t="shared" ref="I343" si="620">IFERROR(H343/H345,"-")</f>
        <v>4.1964080485946312E-2</v>
      </c>
      <c r="J343" s="123">
        <v>134</v>
      </c>
      <c r="K343" s="26">
        <f t="shared" ref="K343" si="621">IFERROR(J343/J345,"-")</f>
        <v>0.11932324131789848</v>
      </c>
      <c r="L343" s="123">
        <f t="shared" si="597"/>
        <v>116543.16417910448</v>
      </c>
      <c r="M343" s="86">
        <f t="shared" si="617"/>
        <v>1.3940907199334166E-2</v>
      </c>
      <c r="P343" s="42"/>
      <c r="Q343" s="42"/>
      <c r="R343" s="42"/>
    </row>
    <row r="344" spans="2:18" ht="23.25" customHeight="1">
      <c r="B344" s="226"/>
      <c r="C344" s="286"/>
      <c r="D344" s="301"/>
      <c r="E344" s="115">
        <v>5</v>
      </c>
      <c r="F344" s="118" t="s">
        <v>259</v>
      </c>
      <c r="G344" s="31" t="s">
        <v>216</v>
      </c>
      <c r="H344" s="136">
        <v>5995717</v>
      </c>
      <c r="I344" s="41">
        <f t="shared" ref="I344" si="622">IFERROR(H344/H345,"-")</f>
        <v>1.6111175691419986E-2</v>
      </c>
      <c r="J344" s="124">
        <v>52</v>
      </c>
      <c r="K344" s="41">
        <f t="shared" ref="K344" si="623">IFERROR(J344/J345,"-")</f>
        <v>4.6304541406945683E-2</v>
      </c>
      <c r="L344" s="124">
        <f t="shared" si="597"/>
        <v>115302.25</v>
      </c>
      <c r="M344" s="87">
        <f t="shared" si="617"/>
        <v>5.4099042863087806E-3</v>
      </c>
      <c r="P344" s="42"/>
      <c r="Q344" s="42"/>
      <c r="R344" s="42"/>
    </row>
    <row r="345" spans="2:18" ht="23.25" customHeight="1">
      <c r="B345" s="227"/>
      <c r="C345" s="287"/>
      <c r="D345" s="302"/>
      <c r="E345" s="126" t="s">
        <v>107</v>
      </c>
      <c r="F345" s="129"/>
      <c r="G345" s="132"/>
      <c r="H345" s="137">
        <v>372146460</v>
      </c>
      <c r="I345" s="27" t="s">
        <v>302</v>
      </c>
      <c r="J345" s="164">
        <v>1123</v>
      </c>
      <c r="K345" s="27" t="s">
        <v>105</v>
      </c>
      <c r="L345" s="125">
        <f t="shared" si="597"/>
        <v>331385.9839715049</v>
      </c>
      <c r="M345" s="88">
        <f t="shared" si="617"/>
        <v>0.11683312526009156</v>
      </c>
      <c r="P345" s="42"/>
      <c r="Q345" s="42"/>
      <c r="R345" s="42"/>
    </row>
    <row r="346" spans="2:18" ht="23.25" customHeight="1">
      <c r="B346" s="251">
        <v>58</v>
      </c>
      <c r="C346" s="285" t="s">
        <v>26</v>
      </c>
      <c r="D346" s="289">
        <f>VLOOKUP(C346,'市区町村別_在宅(医科)'!$C$7:$BO$80,65,0)</f>
        <v>11221</v>
      </c>
      <c r="E346" s="113">
        <v>1</v>
      </c>
      <c r="F346" s="116" t="s">
        <v>273</v>
      </c>
      <c r="G346" s="119" t="s">
        <v>274</v>
      </c>
      <c r="H346" s="204">
        <v>6078390</v>
      </c>
      <c r="I346" s="25">
        <f t="shared" ref="I346" si="624">IFERROR(H346/H351,"-")</f>
        <v>1.3388507124814686E-2</v>
      </c>
      <c r="J346" s="122">
        <v>14</v>
      </c>
      <c r="K346" s="25">
        <f t="shared" ref="K346" si="625">IFERROR(J346/J351,"-")</f>
        <v>9.7765363128491621E-3</v>
      </c>
      <c r="L346" s="122">
        <f t="shared" si="597"/>
        <v>434170.71428571426</v>
      </c>
      <c r="M346" s="89">
        <f>IFERROR(J346/$R$61,0)</f>
        <v>1.2476606363069245E-3</v>
      </c>
      <c r="P346" s="42"/>
      <c r="Q346" s="42"/>
      <c r="R346" s="42"/>
    </row>
    <row r="347" spans="2:18" ht="23.25" customHeight="1">
      <c r="B347" s="226"/>
      <c r="C347" s="286"/>
      <c r="D347" s="301"/>
      <c r="E347" s="114">
        <v>2</v>
      </c>
      <c r="F347" s="117" t="s">
        <v>244</v>
      </c>
      <c r="G347" s="29" t="s">
        <v>207</v>
      </c>
      <c r="H347" s="135">
        <v>19998913</v>
      </c>
      <c r="I347" s="26">
        <f t="shared" ref="I347" si="626">IFERROR(H347/H351,"-")</f>
        <v>4.4050412887137722E-2</v>
      </c>
      <c r="J347" s="123">
        <v>75</v>
      </c>
      <c r="K347" s="26">
        <f t="shared" ref="K347" si="627">IFERROR(J347/J351,"-")</f>
        <v>5.2374301675977654E-2</v>
      </c>
      <c r="L347" s="123">
        <f t="shared" si="597"/>
        <v>266652.17333333334</v>
      </c>
      <c r="M347" s="86">
        <f t="shared" ref="M347:M351" si="628">IFERROR(J347/$R$61,0)</f>
        <v>6.6838962659299525E-3</v>
      </c>
      <c r="P347" s="42"/>
      <c r="Q347" s="42"/>
      <c r="R347" s="42"/>
    </row>
    <row r="348" spans="2:18" ht="23.25" customHeight="1">
      <c r="B348" s="226"/>
      <c r="C348" s="286"/>
      <c r="D348" s="301"/>
      <c r="E348" s="114">
        <v>3</v>
      </c>
      <c r="F348" s="117" t="s">
        <v>240</v>
      </c>
      <c r="G348" s="30" t="s">
        <v>241</v>
      </c>
      <c r="H348" s="135">
        <v>29281219</v>
      </c>
      <c r="I348" s="26">
        <f t="shared" ref="I348" si="629">IFERROR(H348/H351,"-")</f>
        <v>6.4495994696746869E-2</v>
      </c>
      <c r="J348" s="123">
        <v>191</v>
      </c>
      <c r="K348" s="26">
        <f t="shared" ref="K348" si="630">IFERROR(J348/J351,"-")</f>
        <v>0.13337988826815642</v>
      </c>
      <c r="L348" s="123">
        <f t="shared" si="597"/>
        <v>153304.8115183246</v>
      </c>
      <c r="M348" s="86">
        <f t="shared" si="628"/>
        <v>1.7021655823901614E-2</v>
      </c>
      <c r="P348" s="42"/>
      <c r="Q348" s="42"/>
      <c r="R348" s="42"/>
    </row>
    <row r="349" spans="2:18" ht="23.25" customHeight="1">
      <c r="B349" s="226"/>
      <c r="C349" s="286"/>
      <c r="D349" s="301"/>
      <c r="E349" s="114">
        <v>4</v>
      </c>
      <c r="F349" s="117" t="s">
        <v>242</v>
      </c>
      <c r="G349" s="30" t="s">
        <v>205</v>
      </c>
      <c r="H349" s="135">
        <v>17964261</v>
      </c>
      <c r="I349" s="26">
        <f t="shared" ref="I349" si="631">IFERROR(H349/H351,"-")</f>
        <v>3.9568806277736471E-2</v>
      </c>
      <c r="J349" s="123">
        <v>134</v>
      </c>
      <c r="K349" s="26">
        <f t="shared" ref="K349" si="632">IFERROR(J349/J351,"-")</f>
        <v>9.3575418994413406E-2</v>
      </c>
      <c r="L349" s="123">
        <f t="shared" si="597"/>
        <v>134061.64925373133</v>
      </c>
      <c r="M349" s="86">
        <f t="shared" si="628"/>
        <v>1.194189466179485E-2</v>
      </c>
      <c r="P349" s="42"/>
      <c r="Q349" s="42"/>
      <c r="R349" s="42"/>
    </row>
    <row r="350" spans="2:18" ht="23.25" customHeight="1">
      <c r="B350" s="226"/>
      <c r="C350" s="286"/>
      <c r="D350" s="301"/>
      <c r="E350" s="115">
        <v>5</v>
      </c>
      <c r="F350" s="118" t="s">
        <v>272</v>
      </c>
      <c r="G350" s="31" t="s">
        <v>215</v>
      </c>
      <c r="H350" s="136">
        <v>1776117</v>
      </c>
      <c r="I350" s="41">
        <f t="shared" ref="I350" si="633">IFERROR(H350/H351,"-")</f>
        <v>3.9121469844818259E-3</v>
      </c>
      <c r="J350" s="124">
        <v>14</v>
      </c>
      <c r="K350" s="41">
        <f t="shared" ref="K350" si="634">IFERROR(J350/J351,"-")</f>
        <v>9.7765363128491621E-3</v>
      </c>
      <c r="L350" s="124">
        <f t="shared" si="597"/>
        <v>126865.5</v>
      </c>
      <c r="M350" s="87">
        <f t="shared" si="628"/>
        <v>1.2476606363069245E-3</v>
      </c>
      <c r="P350" s="42"/>
      <c r="Q350" s="42"/>
      <c r="R350" s="42"/>
    </row>
    <row r="351" spans="2:18" ht="23.25" customHeight="1">
      <c r="B351" s="227"/>
      <c r="C351" s="287"/>
      <c r="D351" s="302"/>
      <c r="E351" s="126" t="s">
        <v>107</v>
      </c>
      <c r="F351" s="129"/>
      <c r="G351" s="132"/>
      <c r="H351" s="137">
        <v>454000580</v>
      </c>
      <c r="I351" s="27" t="s">
        <v>302</v>
      </c>
      <c r="J351" s="164">
        <v>1432</v>
      </c>
      <c r="K351" s="27" t="s">
        <v>105</v>
      </c>
      <c r="L351" s="125">
        <f t="shared" si="597"/>
        <v>317039.51117318438</v>
      </c>
      <c r="M351" s="88">
        <f t="shared" si="628"/>
        <v>0.12761785937082257</v>
      </c>
      <c r="P351" s="42"/>
      <c r="Q351" s="42"/>
      <c r="R351" s="42"/>
    </row>
    <row r="352" spans="2:18" ht="23.25" customHeight="1">
      <c r="B352" s="251">
        <v>59</v>
      </c>
      <c r="C352" s="285" t="s">
        <v>21</v>
      </c>
      <c r="D352" s="289">
        <f>VLOOKUP(C352,'市区町村別_在宅(医科)'!$C$7:$BO$80,65,0)</f>
        <v>80159</v>
      </c>
      <c r="E352" s="113">
        <v>1</v>
      </c>
      <c r="F352" s="116" t="s">
        <v>244</v>
      </c>
      <c r="G352" s="119" t="s">
        <v>207</v>
      </c>
      <c r="H352" s="204">
        <v>87729259</v>
      </c>
      <c r="I352" s="25">
        <f t="shared" ref="I352" si="635">IFERROR(H352/H357,"-")</f>
        <v>2.9471251881260496E-2</v>
      </c>
      <c r="J352" s="122">
        <v>424</v>
      </c>
      <c r="K352" s="25">
        <f t="shared" ref="K352" si="636">IFERROR(J352/J357,"-")</f>
        <v>4.3657331136738059E-2</v>
      </c>
      <c r="L352" s="122">
        <f t="shared" si="597"/>
        <v>206908.62971698114</v>
      </c>
      <c r="M352" s="89">
        <f>IFERROR(J352/$R$62,0)</f>
        <v>5.2894871443007023E-3</v>
      </c>
      <c r="P352" s="42"/>
      <c r="Q352" s="42"/>
      <c r="R352" s="42"/>
    </row>
    <row r="353" spans="2:18" ht="23.25" customHeight="1">
      <c r="B353" s="226"/>
      <c r="C353" s="286"/>
      <c r="D353" s="301"/>
      <c r="E353" s="114">
        <v>2</v>
      </c>
      <c r="F353" s="117" t="s">
        <v>250</v>
      </c>
      <c r="G353" s="29" t="s">
        <v>212</v>
      </c>
      <c r="H353" s="135">
        <v>6169313</v>
      </c>
      <c r="I353" s="26">
        <f t="shared" ref="I353" si="637">IFERROR(H353/H357,"-")</f>
        <v>2.0724827660670748E-3</v>
      </c>
      <c r="J353" s="123">
        <v>40</v>
      </c>
      <c r="K353" s="26">
        <f t="shared" ref="K353" si="638">IFERROR(J353/J357,"-")</f>
        <v>4.1186161449752881E-3</v>
      </c>
      <c r="L353" s="123">
        <f t="shared" si="597"/>
        <v>154232.82500000001</v>
      </c>
      <c r="M353" s="86">
        <f t="shared" ref="M353:M357" si="639">IFERROR(J353/$R$62,0)</f>
        <v>4.9900822116044359E-4</v>
      </c>
      <c r="P353" s="42"/>
      <c r="Q353" s="42"/>
      <c r="R353" s="42"/>
    </row>
    <row r="354" spans="2:18" ht="23.25" customHeight="1">
      <c r="B354" s="226"/>
      <c r="C354" s="286"/>
      <c r="D354" s="301"/>
      <c r="E354" s="114">
        <v>3</v>
      </c>
      <c r="F354" s="117" t="s">
        <v>239</v>
      </c>
      <c r="G354" s="30" t="s">
        <v>213</v>
      </c>
      <c r="H354" s="135">
        <v>143253384</v>
      </c>
      <c r="I354" s="26">
        <f t="shared" ref="I354" si="640">IFERROR(H354/H357,"-")</f>
        <v>4.8123700243574749E-2</v>
      </c>
      <c r="J354" s="123">
        <v>1237</v>
      </c>
      <c r="K354" s="26">
        <f t="shared" ref="K354" si="641">IFERROR(J354/J357,"-")</f>
        <v>0.12736820428336079</v>
      </c>
      <c r="L354" s="123">
        <f t="shared" si="597"/>
        <v>115807.10105092968</v>
      </c>
      <c r="M354" s="86">
        <f t="shared" si="639"/>
        <v>1.5431829239386718E-2</v>
      </c>
      <c r="P354" s="42"/>
      <c r="Q354" s="42"/>
      <c r="R354" s="42"/>
    </row>
    <row r="355" spans="2:18" ht="23.25" customHeight="1">
      <c r="B355" s="226"/>
      <c r="C355" s="286"/>
      <c r="D355" s="301"/>
      <c r="E355" s="114">
        <v>4</v>
      </c>
      <c r="F355" s="117" t="s">
        <v>242</v>
      </c>
      <c r="G355" s="30" t="s">
        <v>205</v>
      </c>
      <c r="H355" s="135">
        <v>116352170</v>
      </c>
      <c r="I355" s="26">
        <f t="shared" ref="I355" si="642">IFERROR(H355/H357,"-")</f>
        <v>3.9086664450240498E-2</v>
      </c>
      <c r="J355" s="123">
        <v>1094</v>
      </c>
      <c r="K355" s="26">
        <f t="shared" ref="K355" si="643">IFERROR(J355/J357,"-")</f>
        <v>0.11264415156507414</v>
      </c>
      <c r="L355" s="123">
        <f t="shared" si="597"/>
        <v>106354.81718464351</v>
      </c>
      <c r="M355" s="86">
        <f t="shared" si="639"/>
        <v>1.3647874848738133E-2</v>
      </c>
      <c r="P355" s="42"/>
      <c r="Q355" s="42"/>
      <c r="R355" s="42"/>
    </row>
    <row r="356" spans="2:18" ht="23.25" customHeight="1">
      <c r="B356" s="226"/>
      <c r="C356" s="286"/>
      <c r="D356" s="301"/>
      <c r="E356" s="115">
        <v>5</v>
      </c>
      <c r="F356" s="118" t="s">
        <v>243</v>
      </c>
      <c r="G356" s="31" t="s">
        <v>206</v>
      </c>
      <c r="H356" s="136">
        <v>149963126</v>
      </c>
      <c r="I356" s="41">
        <f t="shared" ref="I356" si="644">IFERROR(H356/H357,"-")</f>
        <v>5.0377731553018189E-2</v>
      </c>
      <c r="J356" s="124">
        <v>1603</v>
      </c>
      <c r="K356" s="41">
        <f t="shared" ref="K356" si="645">IFERROR(J356/J357,"-")</f>
        <v>0.16505354200988467</v>
      </c>
      <c r="L356" s="124">
        <f t="shared" si="597"/>
        <v>93551.544603867747</v>
      </c>
      <c r="M356" s="87">
        <f t="shared" si="639"/>
        <v>1.9997754463004776E-2</v>
      </c>
      <c r="P356" s="42"/>
      <c r="Q356" s="42"/>
      <c r="R356" s="42"/>
    </row>
    <row r="357" spans="2:18" ht="23.25" customHeight="1">
      <c r="B357" s="227"/>
      <c r="C357" s="287"/>
      <c r="D357" s="302"/>
      <c r="E357" s="126" t="s">
        <v>107</v>
      </c>
      <c r="F357" s="129"/>
      <c r="G357" s="132"/>
      <c r="H357" s="137">
        <v>2976774090</v>
      </c>
      <c r="I357" s="27" t="s">
        <v>302</v>
      </c>
      <c r="J357" s="164">
        <v>9712</v>
      </c>
      <c r="K357" s="27" t="s">
        <v>105</v>
      </c>
      <c r="L357" s="125">
        <f t="shared" si="597"/>
        <v>306504.74567545304</v>
      </c>
      <c r="M357" s="88">
        <f t="shared" si="639"/>
        <v>0.12115919609775572</v>
      </c>
      <c r="P357" s="42"/>
      <c r="Q357" s="42"/>
      <c r="R357" s="42"/>
    </row>
    <row r="358" spans="2:18" ht="23.25" customHeight="1">
      <c r="B358" s="251">
        <v>60</v>
      </c>
      <c r="C358" s="285" t="s">
        <v>45</v>
      </c>
      <c r="D358" s="289">
        <f>VLOOKUP(C358,'市区町村別_在宅(医科)'!$C$7:$BO$80,65,0)</f>
        <v>10569</v>
      </c>
      <c r="E358" s="113">
        <v>1</v>
      </c>
      <c r="F358" s="116" t="s">
        <v>281</v>
      </c>
      <c r="G358" s="119" t="s">
        <v>282</v>
      </c>
      <c r="H358" s="204">
        <v>275431</v>
      </c>
      <c r="I358" s="25">
        <f t="shared" ref="I358" si="646">IFERROR(H358/H363,"-")</f>
        <v>1.3236013609550117E-3</v>
      </c>
      <c r="J358" s="122">
        <v>2</v>
      </c>
      <c r="K358" s="25">
        <f t="shared" ref="K358" si="647">IFERROR(J358/J363,"-")</f>
        <v>2.2831050228310501E-3</v>
      </c>
      <c r="L358" s="122">
        <f t="shared" si="597"/>
        <v>137715.5</v>
      </c>
      <c r="M358" s="89">
        <f>IFERROR(J358/$R$63,0)</f>
        <v>1.8923266155738481E-4</v>
      </c>
      <c r="P358" s="42"/>
      <c r="Q358" s="42"/>
      <c r="R358" s="42"/>
    </row>
    <row r="359" spans="2:18" ht="23.25" customHeight="1">
      <c r="B359" s="226"/>
      <c r="C359" s="286"/>
      <c r="D359" s="301"/>
      <c r="E359" s="114">
        <v>2</v>
      </c>
      <c r="F359" s="117" t="s">
        <v>279</v>
      </c>
      <c r="G359" s="29" t="s">
        <v>280</v>
      </c>
      <c r="H359" s="135">
        <v>3055267</v>
      </c>
      <c r="I359" s="26">
        <f t="shared" ref="I359" si="648">IFERROR(H359/H363,"-")</f>
        <v>1.4682281802995798E-2</v>
      </c>
      <c r="J359" s="123">
        <v>23</v>
      </c>
      <c r="K359" s="26">
        <f t="shared" ref="K359" si="649">IFERROR(J359/J363,"-")</f>
        <v>2.6255707762557076E-2</v>
      </c>
      <c r="L359" s="123">
        <f t="shared" si="597"/>
        <v>132837.69565217392</v>
      </c>
      <c r="M359" s="86">
        <f t="shared" ref="M359:M363" si="650">IFERROR(J359/$R$63,0)</f>
        <v>2.1761756079099253E-3</v>
      </c>
      <c r="P359" s="42"/>
      <c r="Q359" s="42"/>
      <c r="R359" s="42"/>
    </row>
    <row r="360" spans="2:18" ht="23.25" customHeight="1">
      <c r="B360" s="226"/>
      <c r="C360" s="286"/>
      <c r="D360" s="301"/>
      <c r="E360" s="114">
        <v>3</v>
      </c>
      <c r="F360" s="117" t="s">
        <v>244</v>
      </c>
      <c r="G360" s="30" t="s">
        <v>207</v>
      </c>
      <c r="H360" s="135">
        <v>5035516</v>
      </c>
      <c r="I360" s="26">
        <f t="shared" ref="I360" si="651">IFERROR(H360/H363,"-")</f>
        <v>2.4198495560451571E-2</v>
      </c>
      <c r="J360" s="123">
        <v>40</v>
      </c>
      <c r="K360" s="26">
        <f t="shared" ref="K360" si="652">IFERROR(J360/J363,"-")</f>
        <v>4.5662100456621002E-2</v>
      </c>
      <c r="L360" s="123">
        <f t="shared" si="597"/>
        <v>125887.9</v>
      </c>
      <c r="M360" s="86">
        <f t="shared" si="650"/>
        <v>3.7846532311476963E-3</v>
      </c>
      <c r="P360" s="42"/>
      <c r="Q360" s="42"/>
      <c r="R360" s="42"/>
    </row>
    <row r="361" spans="2:18" ht="23.25" customHeight="1">
      <c r="B361" s="226"/>
      <c r="C361" s="286"/>
      <c r="D361" s="301"/>
      <c r="E361" s="114">
        <v>4</v>
      </c>
      <c r="F361" s="117" t="s">
        <v>240</v>
      </c>
      <c r="G361" s="30" t="s">
        <v>241</v>
      </c>
      <c r="H361" s="135">
        <v>9516804</v>
      </c>
      <c r="I361" s="26">
        <f t="shared" ref="I361" si="653">IFERROR(H361/H363,"-")</f>
        <v>4.573361286980078E-2</v>
      </c>
      <c r="J361" s="123">
        <v>88</v>
      </c>
      <c r="K361" s="26">
        <f t="shared" ref="K361" si="654">IFERROR(J361/J363,"-")</f>
        <v>0.1004566210045662</v>
      </c>
      <c r="L361" s="123">
        <f t="shared" si="597"/>
        <v>108145.5</v>
      </c>
      <c r="M361" s="86">
        <f t="shared" si="650"/>
        <v>8.3262371085249306E-3</v>
      </c>
      <c r="P361" s="42"/>
      <c r="Q361" s="42"/>
      <c r="R361" s="42"/>
    </row>
    <row r="362" spans="2:18" ht="23.25" customHeight="1">
      <c r="B362" s="226"/>
      <c r="C362" s="286"/>
      <c r="D362" s="301"/>
      <c r="E362" s="115">
        <v>5</v>
      </c>
      <c r="F362" s="118" t="s">
        <v>273</v>
      </c>
      <c r="G362" s="31" t="s">
        <v>274</v>
      </c>
      <c r="H362" s="136">
        <v>2489365</v>
      </c>
      <c r="I362" s="41">
        <f t="shared" ref="I362" si="655">IFERROR(H362/H363,"-")</f>
        <v>1.1962803395092684E-2</v>
      </c>
      <c r="J362" s="124">
        <v>24</v>
      </c>
      <c r="K362" s="41">
        <f t="shared" ref="K362" si="656">IFERROR(J362/J363,"-")</f>
        <v>2.7397260273972601E-2</v>
      </c>
      <c r="L362" s="124">
        <f t="shared" si="597"/>
        <v>103723.54166666667</v>
      </c>
      <c r="M362" s="87">
        <f t="shared" si="650"/>
        <v>2.2707919386886176E-3</v>
      </c>
      <c r="P362" s="42"/>
      <c r="Q362" s="42"/>
      <c r="R362" s="42"/>
    </row>
    <row r="363" spans="2:18" ht="23.25" customHeight="1">
      <c r="B363" s="227"/>
      <c r="C363" s="287"/>
      <c r="D363" s="302"/>
      <c r="E363" s="126" t="s">
        <v>107</v>
      </c>
      <c r="F363" s="129"/>
      <c r="G363" s="132"/>
      <c r="H363" s="137">
        <v>208092110</v>
      </c>
      <c r="I363" s="27" t="s">
        <v>302</v>
      </c>
      <c r="J363" s="164">
        <v>876</v>
      </c>
      <c r="K363" s="27" t="s">
        <v>105</v>
      </c>
      <c r="L363" s="125">
        <f t="shared" si="597"/>
        <v>237548.07077625571</v>
      </c>
      <c r="M363" s="88">
        <f t="shared" si="650"/>
        <v>8.2883905762134544E-2</v>
      </c>
      <c r="P363" s="42"/>
      <c r="Q363" s="42"/>
      <c r="R363" s="42"/>
    </row>
    <row r="364" spans="2:18" ht="23.25" customHeight="1">
      <c r="B364" s="251">
        <v>61</v>
      </c>
      <c r="C364" s="285" t="s">
        <v>17</v>
      </c>
      <c r="D364" s="289">
        <f>VLOOKUP(C364,'市区町村別_在宅(医科)'!$C$7:$BO$80,65,0)</f>
        <v>9287</v>
      </c>
      <c r="E364" s="113">
        <v>1</v>
      </c>
      <c r="F364" s="116" t="s">
        <v>244</v>
      </c>
      <c r="G364" s="119" t="s">
        <v>207</v>
      </c>
      <c r="H364" s="204">
        <v>9197920</v>
      </c>
      <c r="I364" s="25">
        <f t="shared" ref="I364" si="657">IFERROR(H364/H369,"-")</f>
        <v>3.6225676981595831E-2</v>
      </c>
      <c r="J364" s="122">
        <v>43</v>
      </c>
      <c r="K364" s="25">
        <f t="shared" ref="K364" si="658">IFERROR(J364/J369,"-")</f>
        <v>4.3172690763052211E-2</v>
      </c>
      <c r="L364" s="122">
        <f t="shared" si="597"/>
        <v>213905.11627906977</v>
      </c>
      <c r="M364" s="89">
        <f>IFERROR(J364/$R$64,0)</f>
        <v>4.6301281361042319E-3</v>
      </c>
      <c r="P364" s="42"/>
      <c r="Q364" s="42"/>
      <c r="R364" s="42"/>
    </row>
    <row r="365" spans="2:18" ht="23.25" customHeight="1">
      <c r="B365" s="226"/>
      <c r="C365" s="286"/>
      <c r="D365" s="301"/>
      <c r="E365" s="114">
        <v>2</v>
      </c>
      <c r="F365" s="117" t="s">
        <v>242</v>
      </c>
      <c r="G365" s="29" t="s">
        <v>205</v>
      </c>
      <c r="H365" s="135">
        <v>13120404</v>
      </c>
      <c r="I365" s="26">
        <f t="shared" ref="I365" si="659">IFERROR(H365/H369,"-")</f>
        <v>5.1674239085797428E-2</v>
      </c>
      <c r="J365" s="123">
        <v>90</v>
      </c>
      <c r="K365" s="26">
        <f t="shared" ref="K365" si="660">IFERROR(J365/J369,"-")</f>
        <v>9.036144578313253E-2</v>
      </c>
      <c r="L365" s="123">
        <f t="shared" si="597"/>
        <v>145782.26666666666</v>
      </c>
      <c r="M365" s="86">
        <f t="shared" ref="M365:M369" si="661">IFERROR(J365/$R$64,0)</f>
        <v>9.6909658662646704E-3</v>
      </c>
      <c r="P365" s="42"/>
      <c r="Q365" s="42"/>
      <c r="R365" s="42"/>
    </row>
    <row r="366" spans="2:18" ht="23.25" customHeight="1">
      <c r="B366" s="226"/>
      <c r="C366" s="286"/>
      <c r="D366" s="301"/>
      <c r="E366" s="114">
        <v>3</v>
      </c>
      <c r="F366" s="117" t="s">
        <v>277</v>
      </c>
      <c r="G366" s="30" t="s">
        <v>278</v>
      </c>
      <c r="H366" s="135">
        <v>278263</v>
      </c>
      <c r="I366" s="26">
        <f t="shared" ref="I366" si="662">IFERROR(H366/H369,"-")</f>
        <v>1.09592881368068E-3</v>
      </c>
      <c r="J366" s="123">
        <v>2</v>
      </c>
      <c r="K366" s="26">
        <f t="shared" ref="K366" si="663">IFERROR(J366/J369,"-")</f>
        <v>2.008032128514056E-3</v>
      </c>
      <c r="L366" s="123">
        <f t="shared" si="597"/>
        <v>139131.5</v>
      </c>
      <c r="M366" s="86">
        <f t="shared" si="661"/>
        <v>2.1535479702810379E-4</v>
      </c>
      <c r="P366" s="42"/>
      <c r="Q366" s="42"/>
      <c r="R366" s="42"/>
    </row>
    <row r="367" spans="2:18" ht="23.25" customHeight="1">
      <c r="B367" s="226"/>
      <c r="C367" s="286"/>
      <c r="D367" s="301"/>
      <c r="E367" s="114">
        <v>4</v>
      </c>
      <c r="F367" s="117" t="s">
        <v>239</v>
      </c>
      <c r="G367" s="30" t="s">
        <v>213</v>
      </c>
      <c r="H367" s="135">
        <v>15573742</v>
      </c>
      <c r="I367" s="26">
        <f t="shared" ref="I367" si="664">IFERROR(H367/H369,"-")</f>
        <v>6.1336622528431674E-2</v>
      </c>
      <c r="J367" s="123">
        <v>134</v>
      </c>
      <c r="K367" s="26">
        <f t="shared" ref="K367" si="665">IFERROR(J367/J369,"-")</f>
        <v>0.13453815261044177</v>
      </c>
      <c r="L367" s="123">
        <f t="shared" si="597"/>
        <v>116221.95522388059</v>
      </c>
      <c r="M367" s="86">
        <f t="shared" si="661"/>
        <v>1.4428771400882955E-2</v>
      </c>
      <c r="P367" s="42"/>
      <c r="Q367" s="42"/>
      <c r="R367" s="42"/>
    </row>
    <row r="368" spans="2:18" ht="23.25" customHeight="1">
      <c r="B368" s="226"/>
      <c r="C368" s="286"/>
      <c r="D368" s="301"/>
      <c r="E368" s="115">
        <v>5</v>
      </c>
      <c r="F368" s="118" t="s">
        <v>243</v>
      </c>
      <c r="G368" s="31" t="s">
        <v>206</v>
      </c>
      <c r="H368" s="136">
        <v>16717150</v>
      </c>
      <c r="I368" s="41">
        <f t="shared" ref="I368" si="666">IFERROR(H368/H369,"-")</f>
        <v>6.583989379695461E-2</v>
      </c>
      <c r="J368" s="124">
        <v>152</v>
      </c>
      <c r="K368" s="41">
        <f t="shared" ref="K368" si="667">IFERROR(J368/J369,"-")</f>
        <v>0.15261044176706828</v>
      </c>
      <c r="L368" s="124">
        <f t="shared" si="597"/>
        <v>109981.25</v>
      </c>
      <c r="M368" s="87">
        <f t="shared" si="661"/>
        <v>1.6366964574135889E-2</v>
      </c>
      <c r="P368" s="42"/>
      <c r="Q368" s="42"/>
      <c r="R368" s="42"/>
    </row>
    <row r="369" spans="2:18" ht="23.25" customHeight="1">
      <c r="B369" s="227"/>
      <c r="C369" s="287"/>
      <c r="D369" s="302"/>
      <c r="E369" s="126" t="s">
        <v>107</v>
      </c>
      <c r="F369" s="129"/>
      <c r="G369" s="132"/>
      <c r="H369" s="137">
        <v>253906090</v>
      </c>
      <c r="I369" s="27" t="s">
        <v>302</v>
      </c>
      <c r="J369" s="164">
        <v>996</v>
      </c>
      <c r="K369" s="27" t="s">
        <v>105</v>
      </c>
      <c r="L369" s="125">
        <f t="shared" si="597"/>
        <v>254925.79317269076</v>
      </c>
      <c r="M369" s="88">
        <f t="shared" si="661"/>
        <v>0.1072466889199957</v>
      </c>
      <c r="P369" s="42"/>
      <c r="Q369" s="42"/>
      <c r="R369" s="42"/>
    </row>
    <row r="370" spans="2:18" ht="23.25" customHeight="1">
      <c r="B370" s="251">
        <v>62</v>
      </c>
      <c r="C370" s="285" t="s">
        <v>18</v>
      </c>
      <c r="D370" s="289">
        <f>VLOOKUP(C370,'市区町村別_在宅(医科)'!$C$7:$BO$80,65,0)</f>
        <v>13662</v>
      </c>
      <c r="E370" s="113">
        <v>1</v>
      </c>
      <c r="F370" s="116" t="s">
        <v>251</v>
      </c>
      <c r="G370" s="119" t="s">
        <v>252</v>
      </c>
      <c r="H370" s="204">
        <v>1583531</v>
      </c>
      <c r="I370" s="25">
        <f t="shared" ref="I370" si="668">IFERROR(H370/H375,"-")</f>
        <v>4.8380647264477019E-3</v>
      </c>
      <c r="J370" s="122">
        <v>5</v>
      </c>
      <c r="K370" s="25">
        <f t="shared" ref="K370" si="669">IFERROR(J370/J375,"-")</f>
        <v>3.5816618911174787E-3</v>
      </c>
      <c r="L370" s="122">
        <f t="shared" si="597"/>
        <v>316706.2</v>
      </c>
      <c r="M370" s="89">
        <f>IFERROR(J370/$R$65,0)</f>
        <v>3.6597862684819204E-4</v>
      </c>
      <c r="P370" s="42"/>
      <c r="Q370" s="42"/>
      <c r="R370" s="42"/>
    </row>
    <row r="371" spans="2:18" ht="23.25" customHeight="1">
      <c r="B371" s="226"/>
      <c r="C371" s="286"/>
      <c r="D371" s="301"/>
      <c r="E371" s="114">
        <v>2</v>
      </c>
      <c r="F371" s="117" t="s">
        <v>250</v>
      </c>
      <c r="G371" s="29" t="s">
        <v>212</v>
      </c>
      <c r="H371" s="135">
        <v>903149</v>
      </c>
      <c r="I371" s="26">
        <f t="shared" ref="I371" si="670">IFERROR(H371/H375,"-")</f>
        <v>2.7593355100888556E-3</v>
      </c>
      <c r="J371" s="123">
        <v>3</v>
      </c>
      <c r="K371" s="26">
        <f t="shared" ref="K371" si="671">IFERROR(J371/J375,"-")</f>
        <v>2.1489971346704871E-3</v>
      </c>
      <c r="L371" s="123">
        <f t="shared" si="597"/>
        <v>301049.66666666669</v>
      </c>
      <c r="M371" s="86">
        <f t="shared" ref="M371:M375" si="672">IFERROR(J371/$R$65,0)</f>
        <v>2.1958717610891525E-4</v>
      </c>
      <c r="P371" s="42"/>
      <c r="Q371" s="42"/>
      <c r="R371" s="42"/>
    </row>
    <row r="372" spans="2:18" ht="23.25" customHeight="1">
      <c r="B372" s="226"/>
      <c r="C372" s="286"/>
      <c r="D372" s="301"/>
      <c r="E372" s="114">
        <v>3</v>
      </c>
      <c r="F372" s="117" t="s">
        <v>256</v>
      </c>
      <c r="G372" s="30" t="s">
        <v>217</v>
      </c>
      <c r="H372" s="135">
        <v>3542990</v>
      </c>
      <c r="I372" s="26">
        <f t="shared" ref="I372" si="673">IFERROR(H372/H375,"-")</f>
        <v>1.0824679115948437E-2</v>
      </c>
      <c r="J372" s="123">
        <v>17</v>
      </c>
      <c r="K372" s="26">
        <f t="shared" ref="K372" si="674">IFERROR(J372/J375,"-")</f>
        <v>1.2177650429799427E-2</v>
      </c>
      <c r="L372" s="123">
        <f t="shared" si="597"/>
        <v>208411.17647058822</v>
      </c>
      <c r="M372" s="86">
        <f t="shared" si="672"/>
        <v>1.2443273312838529E-3</v>
      </c>
      <c r="P372" s="42"/>
      <c r="Q372" s="42"/>
      <c r="R372" s="42"/>
    </row>
    <row r="373" spans="2:18" ht="23.25" customHeight="1">
      <c r="B373" s="226"/>
      <c r="C373" s="286"/>
      <c r="D373" s="301"/>
      <c r="E373" s="114">
        <v>4</v>
      </c>
      <c r="F373" s="117" t="s">
        <v>244</v>
      </c>
      <c r="G373" s="30" t="s">
        <v>207</v>
      </c>
      <c r="H373" s="135">
        <v>8687016</v>
      </c>
      <c r="I373" s="26">
        <f t="shared" ref="I373" si="675">IFERROR(H373/H375,"-")</f>
        <v>2.654090490662122E-2</v>
      </c>
      <c r="J373" s="123">
        <v>54</v>
      </c>
      <c r="K373" s="26">
        <f t="shared" ref="K373" si="676">IFERROR(J373/J375,"-")</f>
        <v>3.8681948424068767E-2</v>
      </c>
      <c r="L373" s="123">
        <f t="shared" si="597"/>
        <v>160870.66666666666</v>
      </c>
      <c r="M373" s="86">
        <f t="shared" si="672"/>
        <v>3.952569169960474E-3</v>
      </c>
      <c r="P373" s="42"/>
      <c r="Q373" s="42"/>
      <c r="R373" s="42"/>
    </row>
    <row r="374" spans="2:18" ht="23.25" customHeight="1">
      <c r="B374" s="226"/>
      <c r="C374" s="286"/>
      <c r="D374" s="301"/>
      <c r="E374" s="115">
        <v>5</v>
      </c>
      <c r="F374" s="118" t="s">
        <v>242</v>
      </c>
      <c r="G374" s="31" t="s">
        <v>205</v>
      </c>
      <c r="H374" s="136">
        <v>19092293</v>
      </c>
      <c r="I374" s="41">
        <f t="shared" ref="I374" si="677">IFERROR(H374/H375,"-")</f>
        <v>5.8331506809973642E-2</v>
      </c>
      <c r="J374" s="124">
        <v>135</v>
      </c>
      <c r="K374" s="41">
        <f t="shared" ref="K374" si="678">IFERROR(J374/J375,"-")</f>
        <v>9.6704871060171921E-2</v>
      </c>
      <c r="L374" s="124">
        <f t="shared" si="597"/>
        <v>141424.3925925926</v>
      </c>
      <c r="M374" s="87">
        <f t="shared" si="672"/>
        <v>9.881422924901186E-3</v>
      </c>
      <c r="P374" s="42"/>
      <c r="Q374" s="42"/>
      <c r="R374" s="42"/>
    </row>
    <row r="375" spans="2:18" ht="23.25" customHeight="1">
      <c r="B375" s="227"/>
      <c r="C375" s="287"/>
      <c r="D375" s="302"/>
      <c r="E375" s="126" t="s">
        <v>107</v>
      </c>
      <c r="F375" s="129"/>
      <c r="G375" s="132"/>
      <c r="H375" s="137">
        <v>327306700</v>
      </c>
      <c r="I375" s="27" t="s">
        <v>302</v>
      </c>
      <c r="J375" s="164">
        <v>1396</v>
      </c>
      <c r="K375" s="27" t="s">
        <v>105</v>
      </c>
      <c r="L375" s="125">
        <f t="shared" si="597"/>
        <v>234460.38681948424</v>
      </c>
      <c r="M375" s="88">
        <f t="shared" si="672"/>
        <v>0.10218123261601522</v>
      </c>
      <c r="P375" s="42"/>
      <c r="Q375" s="42"/>
      <c r="R375" s="42"/>
    </row>
    <row r="376" spans="2:18" ht="23.25" customHeight="1">
      <c r="B376" s="251">
        <v>63</v>
      </c>
      <c r="C376" s="285" t="s">
        <v>27</v>
      </c>
      <c r="D376" s="289">
        <f>VLOOKUP(C376,'市区町村別_在宅(医科)'!$C$7:$BO$80,65,0)</f>
        <v>9933</v>
      </c>
      <c r="E376" s="113">
        <v>1</v>
      </c>
      <c r="F376" s="116" t="s">
        <v>281</v>
      </c>
      <c r="G376" s="119" t="s">
        <v>282</v>
      </c>
      <c r="H376" s="204">
        <v>938058</v>
      </c>
      <c r="I376" s="25">
        <f t="shared" ref="I376" si="679">IFERROR(H376/H381,"-")</f>
        <v>2.8736083237097913E-3</v>
      </c>
      <c r="J376" s="122">
        <v>3</v>
      </c>
      <c r="K376" s="25">
        <f t="shared" ref="K376" si="680">IFERROR(J376/J381,"-")</f>
        <v>2.5020850708924102E-3</v>
      </c>
      <c r="L376" s="122">
        <f t="shared" si="597"/>
        <v>312686</v>
      </c>
      <c r="M376" s="89">
        <f>IFERROR(J376/$R$66,0)</f>
        <v>3.0202355783751132E-4</v>
      </c>
      <c r="P376" s="42"/>
      <c r="Q376" s="42"/>
      <c r="R376" s="42"/>
    </row>
    <row r="377" spans="2:18" ht="23.25" customHeight="1">
      <c r="B377" s="226"/>
      <c r="C377" s="286"/>
      <c r="D377" s="301"/>
      <c r="E377" s="114">
        <v>2</v>
      </c>
      <c r="F377" s="117" t="s">
        <v>244</v>
      </c>
      <c r="G377" s="29" t="s">
        <v>207</v>
      </c>
      <c r="H377" s="135">
        <v>10589871</v>
      </c>
      <c r="I377" s="26">
        <f t="shared" ref="I377" si="681">IFERROR(H377/H381,"-")</f>
        <v>3.2440575585531949E-2</v>
      </c>
      <c r="J377" s="123">
        <v>70</v>
      </c>
      <c r="K377" s="26">
        <f t="shared" ref="K377" si="682">IFERROR(J377/J381,"-")</f>
        <v>5.8381984987489574E-2</v>
      </c>
      <c r="L377" s="123">
        <f t="shared" si="597"/>
        <v>151283.87142857144</v>
      </c>
      <c r="M377" s="86">
        <f t="shared" ref="M377:M381" si="683">IFERROR(J377/$R$66,0)</f>
        <v>7.0472163495419312E-3</v>
      </c>
      <c r="P377" s="42"/>
      <c r="Q377" s="42"/>
      <c r="R377" s="42"/>
    </row>
    <row r="378" spans="2:18" ht="23.25" customHeight="1">
      <c r="B378" s="226"/>
      <c r="C378" s="286"/>
      <c r="D378" s="301"/>
      <c r="E378" s="114">
        <v>3</v>
      </c>
      <c r="F378" s="117" t="s">
        <v>239</v>
      </c>
      <c r="G378" s="30" t="s">
        <v>213</v>
      </c>
      <c r="H378" s="135">
        <v>13925538</v>
      </c>
      <c r="I378" s="26">
        <f t="shared" ref="I378" si="684">IFERROR(H378/H381,"-")</f>
        <v>4.2658920779884611E-2</v>
      </c>
      <c r="J378" s="123">
        <v>121</v>
      </c>
      <c r="K378" s="26">
        <f t="shared" ref="K378" si="685">IFERROR(J378/J381,"-")</f>
        <v>0.10091743119266056</v>
      </c>
      <c r="L378" s="123">
        <f t="shared" si="597"/>
        <v>115087.09090909091</v>
      </c>
      <c r="M378" s="86">
        <f t="shared" si="683"/>
        <v>1.2181616832779624E-2</v>
      </c>
      <c r="P378" s="42"/>
      <c r="Q378" s="42"/>
      <c r="R378" s="42"/>
    </row>
    <row r="379" spans="2:18" ht="23.25" customHeight="1">
      <c r="B379" s="226"/>
      <c r="C379" s="286"/>
      <c r="D379" s="301"/>
      <c r="E379" s="114">
        <v>4</v>
      </c>
      <c r="F379" s="117" t="s">
        <v>243</v>
      </c>
      <c r="G379" s="30" t="s">
        <v>206</v>
      </c>
      <c r="H379" s="135">
        <v>19039289</v>
      </c>
      <c r="I379" s="26">
        <f t="shared" ref="I379" si="686">IFERROR(H379/H381,"-")</f>
        <v>5.832417542189957E-2</v>
      </c>
      <c r="J379" s="123">
        <v>167</v>
      </c>
      <c r="K379" s="26">
        <f t="shared" ref="K379" si="687">IFERROR(J379/J381,"-")</f>
        <v>0.13928273561301086</v>
      </c>
      <c r="L379" s="123">
        <f t="shared" si="597"/>
        <v>114007.71856287424</v>
      </c>
      <c r="M379" s="86">
        <f t="shared" si="683"/>
        <v>1.6812644719621465E-2</v>
      </c>
      <c r="P379" s="42"/>
      <c r="Q379" s="42"/>
      <c r="R379" s="42"/>
    </row>
    <row r="380" spans="2:18" ht="23.25" customHeight="1">
      <c r="B380" s="226"/>
      <c r="C380" s="286"/>
      <c r="D380" s="301"/>
      <c r="E380" s="115">
        <v>5</v>
      </c>
      <c r="F380" s="118" t="s">
        <v>256</v>
      </c>
      <c r="G380" s="31" t="s">
        <v>217</v>
      </c>
      <c r="H380" s="136">
        <v>1462158</v>
      </c>
      <c r="I380" s="41">
        <f t="shared" ref="I380" si="688">IFERROR(H380/H381,"-")</f>
        <v>4.4791147235873057E-3</v>
      </c>
      <c r="J380" s="124">
        <v>14</v>
      </c>
      <c r="K380" s="41">
        <f t="shared" ref="K380" si="689">IFERROR(J380/J381,"-")</f>
        <v>1.1676396997497914E-2</v>
      </c>
      <c r="L380" s="124">
        <f t="shared" si="597"/>
        <v>104439.85714285714</v>
      </c>
      <c r="M380" s="87">
        <f t="shared" si="683"/>
        <v>1.4094432699083862E-3</v>
      </c>
      <c r="P380" s="42"/>
      <c r="Q380" s="42"/>
      <c r="R380" s="42"/>
    </row>
    <row r="381" spans="2:18" ht="23.25" customHeight="1">
      <c r="B381" s="227"/>
      <c r="C381" s="287"/>
      <c r="D381" s="302"/>
      <c r="E381" s="126" t="s">
        <v>107</v>
      </c>
      <c r="F381" s="129"/>
      <c r="G381" s="132"/>
      <c r="H381" s="137">
        <v>326439060</v>
      </c>
      <c r="I381" s="27" t="s">
        <v>302</v>
      </c>
      <c r="J381" s="164">
        <v>1199</v>
      </c>
      <c r="K381" s="27" t="s">
        <v>105</v>
      </c>
      <c r="L381" s="125">
        <f t="shared" si="597"/>
        <v>272259.43286071724</v>
      </c>
      <c r="M381" s="88">
        <f t="shared" si="683"/>
        <v>0.12070874861572536</v>
      </c>
      <c r="P381" s="42"/>
      <c r="Q381" s="42"/>
      <c r="R381" s="42"/>
    </row>
    <row r="382" spans="2:18" ht="23.25" customHeight="1">
      <c r="B382" s="251">
        <v>64</v>
      </c>
      <c r="C382" s="285" t="s">
        <v>46</v>
      </c>
      <c r="D382" s="289">
        <f>VLOOKUP(C382,'市区町村別_在宅(医科)'!$C$7:$BO$80,65,0)</f>
        <v>10465</v>
      </c>
      <c r="E382" s="113">
        <v>1</v>
      </c>
      <c r="F382" s="116" t="s">
        <v>251</v>
      </c>
      <c r="G382" s="119" t="s">
        <v>252</v>
      </c>
      <c r="H382" s="204">
        <v>2085679</v>
      </c>
      <c r="I382" s="25">
        <f t="shared" ref="I382" si="690">IFERROR(H382/H387,"-")</f>
        <v>7.1147669828097015E-3</v>
      </c>
      <c r="J382" s="122">
        <v>5</v>
      </c>
      <c r="K382" s="25">
        <f t="shared" ref="K382" si="691">IFERROR(J382/J387,"-")</f>
        <v>4.7938638542665392E-3</v>
      </c>
      <c r="L382" s="122">
        <f t="shared" si="597"/>
        <v>417135.8</v>
      </c>
      <c r="M382" s="89">
        <f>IFERROR(J382/$R$67,0)</f>
        <v>4.7778308647873863E-4</v>
      </c>
      <c r="P382" s="42"/>
      <c r="Q382" s="42"/>
      <c r="R382" s="42"/>
    </row>
    <row r="383" spans="2:18" ht="23.25" customHeight="1">
      <c r="B383" s="226"/>
      <c r="C383" s="286"/>
      <c r="D383" s="301"/>
      <c r="E383" s="114">
        <v>2</v>
      </c>
      <c r="F383" s="117" t="s">
        <v>273</v>
      </c>
      <c r="G383" s="29" t="s">
        <v>274</v>
      </c>
      <c r="H383" s="135">
        <v>4741119</v>
      </c>
      <c r="I383" s="26">
        <f t="shared" ref="I383" si="692">IFERROR(H383/H387,"-")</f>
        <v>1.6173129672769276E-2</v>
      </c>
      <c r="J383" s="123">
        <v>21</v>
      </c>
      <c r="K383" s="26">
        <f t="shared" ref="K383" si="693">IFERROR(J383/J387,"-")</f>
        <v>2.0134228187919462E-2</v>
      </c>
      <c r="L383" s="123">
        <f t="shared" si="597"/>
        <v>225767.57142857142</v>
      </c>
      <c r="M383" s="86">
        <f t="shared" ref="M383:M387" si="694">IFERROR(J383/$R$67,0)</f>
        <v>2.0066889632107021E-3</v>
      </c>
      <c r="P383" s="42"/>
      <c r="Q383" s="42"/>
      <c r="R383" s="42"/>
    </row>
    <row r="384" spans="2:18" ht="23.25" customHeight="1">
      <c r="B384" s="226"/>
      <c r="C384" s="286"/>
      <c r="D384" s="301"/>
      <c r="E384" s="114">
        <v>3</v>
      </c>
      <c r="F384" s="117" t="s">
        <v>240</v>
      </c>
      <c r="G384" s="30" t="s">
        <v>241</v>
      </c>
      <c r="H384" s="135">
        <v>21721584</v>
      </c>
      <c r="I384" s="26">
        <f t="shared" ref="I384" si="695">IFERROR(H384/H387,"-")</f>
        <v>7.409769607764545E-2</v>
      </c>
      <c r="J384" s="123">
        <v>111</v>
      </c>
      <c r="K384" s="26">
        <f t="shared" ref="K384" si="696">IFERROR(J384/J387,"-")</f>
        <v>0.10642377756471716</v>
      </c>
      <c r="L384" s="123">
        <f t="shared" si="597"/>
        <v>195689.94594594595</v>
      </c>
      <c r="M384" s="86">
        <f t="shared" si="694"/>
        <v>1.0606784519827998E-2</v>
      </c>
      <c r="P384" s="42"/>
      <c r="Q384" s="42"/>
      <c r="R384" s="42"/>
    </row>
    <row r="385" spans="2:18" ht="23.25" customHeight="1">
      <c r="B385" s="226"/>
      <c r="C385" s="286"/>
      <c r="D385" s="301"/>
      <c r="E385" s="114">
        <v>4</v>
      </c>
      <c r="F385" s="117" t="s">
        <v>244</v>
      </c>
      <c r="G385" s="30" t="s">
        <v>207</v>
      </c>
      <c r="H385" s="135">
        <v>8927974</v>
      </c>
      <c r="I385" s="26">
        <f t="shared" ref="I385" si="697">IFERROR(H385/H387,"-")</f>
        <v>3.045552773872847E-2</v>
      </c>
      <c r="J385" s="123">
        <v>56</v>
      </c>
      <c r="K385" s="26">
        <f t="shared" ref="K385" si="698">IFERROR(J385/J387,"-")</f>
        <v>5.3691275167785234E-2</v>
      </c>
      <c r="L385" s="123">
        <f t="shared" si="597"/>
        <v>159428.10714285713</v>
      </c>
      <c r="M385" s="86">
        <f t="shared" si="694"/>
        <v>5.3511705685618726E-3</v>
      </c>
      <c r="P385" s="42"/>
      <c r="Q385" s="42"/>
      <c r="R385" s="42"/>
    </row>
    <row r="386" spans="2:18" ht="23.25" customHeight="1">
      <c r="B386" s="226"/>
      <c r="C386" s="286"/>
      <c r="D386" s="301"/>
      <c r="E386" s="115">
        <v>5</v>
      </c>
      <c r="F386" s="118" t="s">
        <v>260</v>
      </c>
      <c r="G386" s="31" t="s">
        <v>261</v>
      </c>
      <c r="H386" s="136">
        <v>774374</v>
      </c>
      <c r="I386" s="41">
        <f t="shared" ref="I386" si="699">IFERROR(H386/H387,"-")</f>
        <v>2.6415812632462998E-3</v>
      </c>
      <c r="J386" s="124">
        <v>5</v>
      </c>
      <c r="K386" s="41">
        <f t="shared" ref="K386" si="700">IFERROR(J386/J387,"-")</f>
        <v>4.7938638542665392E-3</v>
      </c>
      <c r="L386" s="124">
        <f t="shared" si="597"/>
        <v>154874.79999999999</v>
      </c>
      <c r="M386" s="87">
        <f t="shared" si="694"/>
        <v>4.7778308647873863E-4</v>
      </c>
      <c r="P386" s="42"/>
      <c r="Q386" s="42"/>
      <c r="R386" s="42"/>
    </row>
    <row r="387" spans="2:18" ht="23.25" customHeight="1">
      <c r="B387" s="227"/>
      <c r="C387" s="287"/>
      <c r="D387" s="302"/>
      <c r="E387" s="126" t="s">
        <v>107</v>
      </c>
      <c r="F387" s="129"/>
      <c r="G387" s="132"/>
      <c r="H387" s="137">
        <v>293147900</v>
      </c>
      <c r="I387" s="27" t="s">
        <v>302</v>
      </c>
      <c r="J387" s="164">
        <v>1043</v>
      </c>
      <c r="K387" s="27" t="s">
        <v>105</v>
      </c>
      <c r="L387" s="125">
        <f t="shared" si="597"/>
        <v>281062.2243528284</v>
      </c>
      <c r="M387" s="88">
        <f t="shared" si="694"/>
        <v>9.9665551839464878E-2</v>
      </c>
      <c r="P387" s="42"/>
      <c r="Q387" s="42"/>
      <c r="R387" s="42"/>
    </row>
    <row r="388" spans="2:18" ht="23.25" customHeight="1">
      <c r="B388" s="251">
        <v>65</v>
      </c>
      <c r="C388" s="285" t="s">
        <v>11</v>
      </c>
      <c r="D388" s="289">
        <f>VLOOKUP(C388,'市区町村別_在宅(医科)'!$C$7:$BO$80,65,0)</f>
        <v>5213</v>
      </c>
      <c r="E388" s="113">
        <v>1</v>
      </c>
      <c r="F388" s="116" t="s">
        <v>256</v>
      </c>
      <c r="G388" s="119" t="s">
        <v>217</v>
      </c>
      <c r="H388" s="204">
        <v>1696460</v>
      </c>
      <c r="I388" s="25">
        <f t="shared" ref="I388" si="701">IFERROR(H388/H393,"-")</f>
        <v>1.4822416880671357E-2</v>
      </c>
      <c r="J388" s="122">
        <v>3</v>
      </c>
      <c r="K388" s="25">
        <f t="shared" ref="K388" si="702">IFERROR(J388/J393,"-")</f>
        <v>6.5934065934065934E-3</v>
      </c>
      <c r="L388" s="122">
        <f t="shared" si="597"/>
        <v>565486.66666666663</v>
      </c>
      <c r="M388" s="89">
        <f>IFERROR(J388/$R$68,0)</f>
        <v>5.7548436600805678E-4</v>
      </c>
      <c r="P388" s="42"/>
      <c r="Q388" s="42"/>
      <c r="R388" s="42"/>
    </row>
    <row r="389" spans="2:18" ht="23.25" customHeight="1">
      <c r="B389" s="226"/>
      <c r="C389" s="286"/>
      <c r="D389" s="301"/>
      <c r="E389" s="114">
        <v>2</v>
      </c>
      <c r="F389" s="117" t="s">
        <v>253</v>
      </c>
      <c r="G389" s="29" t="s">
        <v>214</v>
      </c>
      <c r="H389" s="135">
        <v>2845703</v>
      </c>
      <c r="I389" s="26">
        <f t="shared" ref="I389" si="703">IFERROR(H389/H393,"-")</f>
        <v>2.4863655013720998E-2</v>
      </c>
      <c r="J389" s="123">
        <v>18</v>
      </c>
      <c r="K389" s="26">
        <f t="shared" ref="K389" si="704">IFERROR(J389/J393,"-")</f>
        <v>3.9560439560439559E-2</v>
      </c>
      <c r="L389" s="123">
        <f t="shared" si="597"/>
        <v>158094.61111111112</v>
      </c>
      <c r="M389" s="86">
        <f t="shared" ref="M389:M393" si="705">IFERROR(J389/$R$68,0)</f>
        <v>3.4529061960483407E-3</v>
      </c>
      <c r="P389" s="42"/>
      <c r="Q389" s="42"/>
      <c r="R389" s="42"/>
    </row>
    <row r="390" spans="2:18" ht="23.25" customHeight="1">
      <c r="B390" s="226"/>
      <c r="C390" s="286"/>
      <c r="D390" s="301"/>
      <c r="E390" s="114">
        <v>3</v>
      </c>
      <c r="F390" s="117" t="s">
        <v>239</v>
      </c>
      <c r="G390" s="30" t="s">
        <v>213</v>
      </c>
      <c r="H390" s="135">
        <v>6747561</v>
      </c>
      <c r="I390" s="26">
        <f t="shared" ref="I390" si="706">IFERROR(H390/H393,"-")</f>
        <v>5.8955213839265122E-2</v>
      </c>
      <c r="J390" s="123">
        <v>47</v>
      </c>
      <c r="K390" s="26">
        <f t="shared" ref="K390" si="707">IFERROR(J390/J393,"-")</f>
        <v>0.10329670329670329</v>
      </c>
      <c r="L390" s="123">
        <f t="shared" si="597"/>
        <v>143565.12765957447</v>
      </c>
      <c r="M390" s="86">
        <f t="shared" si="705"/>
        <v>9.015921734126223E-3</v>
      </c>
      <c r="P390" s="42"/>
      <c r="Q390" s="42"/>
      <c r="R390" s="42"/>
    </row>
    <row r="391" spans="2:18" ht="23.25" customHeight="1">
      <c r="B391" s="226"/>
      <c r="C391" s="286"/>
      <c r="D391" s="301"/>
      <c r="E391" s="114">
        <v>4</v>
      </c>
      <c r="F391" s="117" t="s">
        <v>268</v>
      </c>
      <c r="G391" s="30" t="s">
        <v>269</v>
      </c>
      <c r="H391" s="135">
        <v>4014350</v>
      </c>
      <c r="I391" s="26">
        <f t="shared" ref="I391" si="708">IFERROR(H391/H393,"-")</f>
        <v>3.5074430994496225E-2</v>
      </c>
      <c r="J391" s="123">
        <v>32</v>
      </c>
      <c r="K391" s="26">
        <f t="shared" ref="K391" si="709">IFERROR(J391/J393,"-")</f>
        <v>7.032967032967033E-2</v>
      </c>
      <c r="L391" s="123">
        <f t="shared" si="597"/>
        <v>125448.4375</v>
      </c>
      <c r="M391" s="86">
        <f t="shared" si="705"/>
        <v>6.1384999040859393E-3</v>
      </c>
      <c r="P391" s="42"/>
      <c r="Q391" s="42"/>
      <c r="R391" s="42"/>
    </row>
    <row r="392" spans="2:18" ht="23.25" customHeight="1">
      <c r="B392" s="226"/>
      <c r="C392" s="286"/>
      <c r="D392" s="301"/>
      <c r="E392" s="115">
        <v>5</v>
      </c>
      <c r="F392" s="118" t="s">
        <v>243</v>
      </c>
      <c r="G392" s="31" t="s">
        <v>206</v>
      </c>
      <c r="H392" s="136">
        <v>8676469</v>
      </c>
      <c r="I392" s="41">
        <f t="shared" ref="I392" si="710">IFERROR(H392/H393,"-")</f>
        <v>7.5808589987516203E-2</v>
      </c>
      <c r="J392" s="124">
        <v>74</v>
      </c>
      <c r="K392" s="41">
        <f t="shared" ref="K392" si="711">IFERROR(J392/J393,"-")</f>
        <v>0.16263736263736264</v>
      </c>
      <c r="L392" s="124">
        <f t="shared" si="597"/>
        <v>117249.58108108108</v>
      </c>
      <c r="M392" s="87">
        <f t="shared" si="705"/>
        <v>1.4195281028198734E-2</v>
      </c>
      <c r="P392" s="42"/>
      <c r="Q392" s="42"/>
      <c r="R392" s="42"/>
    </row>
    <row r="393" spans="2:18" ht="23.25" customHeight="1">
      <c r="B393" s="227"/>
      <c r="C393" s="287"/>
      <c r="D393" s="302"/>
      <c r="E393" s="126" t="s">
        <v>107</v>
      </c>
      <c r="F393" s="129"/>
      <c r="G393" s="132"/>
      <c r="H393" s="137">
        <v>114452320</v>
      </c>
      <c r="I393" s="27" t="s">
        <v>302</v>
      </c>
      <c r="J393" s="164">
        <v>455</v>
      </c>
      <c r="K393" s="27" t="s">
        <v>105</v>
      </c>
      <c r="L393" s="125">
        <f t="shared" si="597"/>
        <v>251543.56043956045</v>
      </c>
      <c r="M393" s="88">
        <f t="shared" si="705"/>
        <v>8.7281795511221949E-2</v>
      </c>
      <c r="P393" s="42"/>
      <c r="Q393" s="42"/>
      <c r="R393" s="42"/>
    </row>
    <row r="394" spans="2:18" ht="23.25" customHeight="1">
      <c r="B394" s="251">
        <v>66</v>
      </c>
      <c r="C394" s="285" t="s">
        <v>6</v>
      </c>
      <c r="D394" s="289">
        <f>VLOOKUP(C394,'市区町村別_在宅(医科)'!$C$7:$BO$80,65,0)</f>
        <v>5354</v>
      </c>
      <c r="E394" s="113">
        <v>1</v>
      </c>
      <c r="F394" s="116" t="s">
        <v>244</v>
      </c>
      <c r="G394" s="119" t="s">
        <v>207</v>
      </c>
      <c r="H394" s="204">
        <v>5920446</v>
      </c>
      <c r="I394" s="25">
        <f t="shared" ref="I394" si="712">IFERROR(H394/H399,"-")</f>
        <v>4.5896527716352296E-2</v>
      </c>
      <c r="J394" s="122">
        <v>23</v>
      </c>
      <c r="K394" s="25">
        <f t="shared" ref="K394" si="713">IFERROR(J394/J399,"-")</f>
        <v>4.0852575488454709E-2</v>
      </c>
      <c r="L394" s="122">
        <f t="shared" ref="L394:L447" si="714">IFERROR(H394/J394,"-")</f>
        <v>257410.69565217392</v>
      </c>
      <c r="M394" s="89">
        <f>IFERROR(J394/$R$69,0)</f>
        <v>4.2958535674262237E-3</v>
      </c>
      <c r="P394" s="42"/>
      <c r="Q394" s="42"/>
      <c r="R394" s="42"/>
    </row>
    <row r="395" spans="2:18" ht="23.25" customHeight="1">
      <c r="B395" s="226"/>
      <c r="C395" s="286"/>
      <c r="D395" s="301"/>
      <c r="E395" s="114">
        <v>2</v>
      </c>
      <c r="F395" s="117" t="s">
        <v>281</v>
      </c>
      <c r="G395" s="29" t="s">
        <v>282</v>
      </c>
      <c r="H395" s="135">
        <v>658801</v>
      </c>
      <c r="I395" s="26">
        <f t="shared" ref="I395" si="715">IFERROR(H395/H399,"-")</f>
        <v>5.1071622570429001E-3</v>
      </c>
      <c r="J395" s="123">
        <v>3</v>
      </c>
      <c r="K395" s="26">
        <f t="shared" ref="K395" si="716">IFERROR(J395/J399,"-")</f>
        <v>5.3285968028419185E-3</v>
      </c>
      <c r="L395" s="123">
        <f t="shared" si="714"/>
        <v>219600.33333333334</v>
      </c>
      <c r="M395" s="86">
        <f t="shared" ref="M395:M399" si="717">IFERROR(J395/$R$69,0)</f>
        <v>5.6032872618602919E-4</v>
      </c>
      <c r="P395" s="42"/>
      <c r="Q395" s="42"/>
      <c r="R395" s="42"/>
    </row>
    <row r="396" spans="2:18" ht="23.25" customHeight="1">
      <c r="B396" s="226"/>
      <c r="C396" s="286"/>
      <c r="D396" s="301"/>
      <c r="E396" s="114">
        <v>3</v>
      </c>
      <c r="F396" s="117" t="s">
        <v>289</v>
      </c>
      <c r="G396" s="30" t="s">
        <v>290</v>
      </c>
      <c r="H396" s="135">
        <v>232250</v>
      </c>
      <c r="I396" s="26">
        <f t="shared" ref="I396" si="718">IFERROR(H396/H399,"-")</f>
        <v>1.8004502637339857E-3</v>
      </c>
      <c r="J396" s="123">
        <v>2</v>
      </c>
      <c r="K396" s="26">
        <f t="shared" ref="K396" si="719">IFERROR(J396/J399,"-")</f>
        <v>3.552397868561279E-3</v>
      </c>
      <c r="L396" s="123">
        <f t="shared" si="714"/>
        <v>116125</v>
      </c>
      <c r="M396" s="86">
        <f t="shared" si="717"/>
        <v>3.7355248412401944E-4</v>
      </c>
      <c r="P396" s="42"/>
      <c r="Q396" s="42"/>
      <c r="R396" s="42"/>
    </row>
    <row r="397" spans="2:18" ht="23.25" customHeight="1">
      <c r="B397" s="226"/>
      <c r="C397" s="286"/>
      <c r="D397" s="301"/>
      <c r="E397" s="114">
        <v>4</v>
      </c>
      <c r="F397" s="117" t="s">
        <v>283</v>
      </c>
      <c r="G397" s="30" t="s">
        <v>284</v>
      </c>
      <c r="H397" s="135">
        <v>101393</v>
      </c>
      <c r="I397" s="26">
        <f t="shared" ref="I397" si="720">IFERROR(H397/H399,"-")</f>
        <v>7.8601960641885903E-4</v>
      </c>
      <c r="J397" s="123">
        <v>1</v>
      </c>
      <c r="K397" s="26">
        <f t="shared" ref="K397" si="721">IFERROR(J397/J399,"-")</f>
        <v>1.7761989342806395E-3</v>
      </c>
      <c r="L397" s="123">
        <f t="shared" si="714"/>
        <v>101393</v>
      </c>
      <c r="M397" s="86">
        <f t="shared" si="717"/>
        <v>1.8677624206200972E-4</v>
      </c>
      <c r="P397" s="42"/>
      <c r="Q397" s="42"/>
      <c r="R397" s="42"/>
    </row>
    <row r="398" spans="2:18" ht="23.25" customHeight="1">
      <c r="B398" s="226"/>
      <c r="C398" s="286"/>
      <c r="D398" s="301"/>
      <c r="E398" s="115">
        <v>5</v>
      </c>
      <c r="F398" s="118" t="s">
        <v>243</v>
      </c>
      <c r="G398" s="31" t="s">
        <v>206</v>
      </c>
      <c r="H398" s="136">
        <v>7255640</v>
      </c>
      <c r="I398" s="41">
        <f t="shared" ref="I398" si="722">IFERROR(H398/H399,"-")</f>
        <v>5.6247229070221123E-2</v>
      </c>
      <c r="J398" s="124">
        <v>76</v>
      </c>
      <c r="K398" s="41">
        <f t="shared" ref="K398" si="723">IFERROR(J398/J399,"-")</f>
        <v>0.13499111900532859</v>
      </c>
      <c r="L398" s="124">
        <f t="shared" si="714"/>
        <v>95468.947368421053</v>
      </c>
      <c r="M398" s="87">
        <f t="shared" si="717"/>
        <v>1.4194994396712738E-2</v>
      </c>
      <c r="P398" s="42"/>
      <c r="Q398" s="42"/>
      <c r="R398" s="42"/>
    </row>
    <row r="399" spans="2:18" ht="23.25" customHeight="1">
      <c r="B399" s="227"/>
      <c r="C399" s="287"/>
      <c r="D399" s="302"/>
      <c r="E399" s="126" t="s">
        <v>107</v>
      </c>
      <c r="F399" s="129"/>
      <c r="G399" s="132"/>
      <c r="H399" s="137">
        <v>128995510</v>
      </c>
      <c r="I399" s="27" t="s">
        <v>302</v>
      </c>
      <c r="J399" s="164">
        <v>563</v>
      </c>
      <c r="K399" s="27" t="s">
        <v>105</v>
      </c>
      <c r="L399" s="125">
        <f t="shared" si="714"/>
        <v>229121.68738898757</v>
      </c>
      <c r="M399" s="88">
        <f t="shared" si="717"/>
        <v>0.10515502428091147</v>
      </c>
      <c r="P399" s="42"/>
      <c r="Q399" s="42"/>
      <c r="R399" s="42"/>
    </row>
    <row r="400" spans="2:18" ht="23.25" customHeight="1">
      <c r="B400" s="251">
        <v>67</v>
      </c>
      <c r="C400" s="285" t="s">
        <v>7</v>
      </c>
      <c r="D400" s="289">
        <f>VLOOKUP(C400,'市区町村別_在宅(医科)'!$C$7:$BO$80,65,0)</f>
        <v>2281</v>
      </c>
      <c r="E400" s="113">
        <v>1</v>
      </c>
      <c r="F400" s="116" t="s">
        <v>244</v>
      </c>
      <c r="G400" s="119" t="s">
        <v>207</v>
      </c>
      <c r="H400" s="204">
        <v>3349076</v>
      </c>
      <c r="I400" s="25">
        <f t="shared" ref="I400" si="724">IFERROR(H400/H405,"-")</f>
        <v>8.4428436990059655E-2</v>
      </c>
      <c r="J400" s="122">
        <v>8</v>
      </c>
      <c r="K400" s="25">
        <f t="shared" ref="K400" si="725">IFERROR(J400/J405,"-")</f>
        <v>4.4198895027624308E-2</v>
      </c>
      <c r="L400" s="122">
        <f t="shared" si="714"/>
        <v>418634.5</v>
      </c>
      <c r="M400" s="89">
        <f>IFERROR(J400/$R$70,0)</f>
        <v>3.5072336694432268E-3</v>
      </c>
      <c r="P400" s="42"/>
      <c r="Q400" s="42"/>
      <c r="R400" s="42"/>
    </row>
    <row r="401" spans="2:18" ht="23.25" customHeight="1">
      <c r="B401" s="226"/>
      <c r="C401" s="286"/>
      <c r="D401" s="301"/>
      <c r="E401" s="114">
        <v>2</v>
      </c>
      <c r="F401" s="117" t="s">
        <v>239</v>
      </c>
      <c r="G401" s="29" t="s">
        <v>213</v>
      </c>
      <c r="H401" s="135">
        <v>2351289</v>
      </c>
      <c r="I401" s="26">
        <f t="shared" ref="I401" si="726">IFERROR(H401/H405,"-")</f>
        <v>5.9274753747577055E-2</v>
      </c>
      <c r="J401" s="123">
        <v>17</v>
      </c>
      <c r="K401" s="26">
        <f t="shared" ref="K401" si="727">IFERROR(J401/J405,"-")</f>
        <v>9.3922651933701654E-2</v>
      </c>
      <c r="L401" s="123">
        <f t="shared" si="714"/>
        <v>138311.11764705883</v>
      </c>
      <c r="M401" s="86">
        <f t="shared" ref="M401:M405" si="728">IFERROR(J401/$R$70,0)</f>
        <v>7.4528715475668562E-3</v>
      </c>
      <c r="P401" s="42"/>
      <c r="Q401" s="42"/>
      <c r="R401" s="42"/>
    </row>
    <row r="402" spans="2:18" ht="23.25" customHeight="1">
      <c r="B402" s="226"/>
      <c r="C402" s="286"/>
      <c r="D402" s="301"/>
      <c r="E402" s="114">
        <v>3</v>
      </c>
      <c r="F402" s="117" t="s">
        <v>293</v>
      </c>
      <c r="G402" s="30" t="s">
        <v>294</v>
      </c>
      <c r="H402" s="135">
        <v>720186</v>
      </c>
      <c r="I402" s="26">
        <f t="shared" ref="I402" si="729">IFERROR(H402/H405,"-")</f>
        <v>1.8155508660335894E-2</v>
      </c>
      <c r="J402" s="123">
        <v>6</v>
      </c>
      <c r="K402" s="26">
        <f t="shared" ref="K402" si="730">IFERROR(J402/J405,"-")</f>
        <v>3.3149171270718231E-2</v>
      </c>
      <c r="L402" s="123">
        <f t="shared" si="714"/>
        <v>120031</v>
      </c>
      <c r="M402" s="86">
        <f t="shared" si="728"/>
        <v>2.6304252520824201E-3</v>
      </c>
      <c r="P402" s="42"/>
      <c r="Q402" s="42"/>
      <c r="R402" s="42"/>
    </row>
    <row r="403" spans="2:18" ht="23.25" customHeight="1">
      <c r="B403" s="226"/>
      <c r="C403" s="286"/>
      <c r="D403" s="301"/>
      <c r="E403" s="114">
        <v>4</v>
      </c>
      <c r="F403" s="117" t="s">
        <v>243</v>
      </c>
      <c r="G403" s="30" t="s">
        <v>206</v>
      </c>
      <c r="H403" s="135">
        <v>2765530</v>
      </c>
      <c r="I403" s="26">
        <f t="shared" ref="I403" si="731">IFERROR(H403/H405,"-")</f>
        <v>6.9717550556965463E-2</v>
      </c>
      <c r="J403" s="123">
        <v>29</v>
      </c>
      <c r="K403" s="26">
        <f t="shared" ref="K403" si="732">IFERROR(J403/J405,"-")</f>
        <v>0.16022099447513813</v>
      </c>
      <c r="L403" s="123">
        <f t="shared" si="714"/>
        <v>95363.103448275855</v>
      </c>
      <c r="M403" s="86">
        <f t="shared" si="728"/>
        <v>1.2713722051731697E-2</v>
      </c>
      <c r="P403" s="42"/>
      <c r="Q403" s="42"/>
      <c r="R403" s="42"/>
    </row>
    <row r="404" spans="2:18" ht="23.25" customHeight="1">
      <c r="B404" s="226"/>
      <c r="C404" s="286"/>
      <c r="D404" s="301"/>
      <c r="E404" s="115">
        <v>5</v>
      </c>
      <c r="F404" s="118" t="s">
        <v>238</v>
      </c>
      <c r="G404" s="31" t="s">
        <v>198</v>
      </c>
      <c r="H404" s="136">
        <v>2903230</v>
      </c>
      <c r="I404" s="41">
        <f t="shared" ref="I404" si="733">IFERROR(H404/H405,"-")</f>
        <v>7.3188894824318979E-2</v>
      </c>
      <c r="J404" s="124">
        <v>34</v>
      </c>
      <c r="K404" s="41">
        <f t="shared" ref="K404" si="734">IFERROR(J404/J405,"-")</f>
        <v>0.18784530386740331</v>
      </c>
      <c r="L404" s="124">
        <f t="shared" si="714"/>
        <v>85389.117647058825</v>
      </c>
      <c r="M404" s="87">
        <f t="shared" si="728"/>
        <v>1.4905743095133712E-2</v>
      </c>
      <c r="P404" s="42"/>
      <c r="Q404" s="42"/>
      <c r="R404" s="42"/>
    </row>
    <row r="405" spans="2:18" ht="23.25" customHeight="1">
      <c r="B405" s="227"/>
      <c r="C405" s="287"/>
      <c r="D405" s="302"/>
      <c r="E405" s="126" t="s">
        <v>107</v>
      </c>
      <c r="F405" s="129"/>
      <c r="G405" s="132"/>
      <c r="H405" s="137">
        <v>39667630</v>
      </c>
      <c r="I405" s="27" t="s">
        <v>302</v>
      </c>
      <c r="J405" s="164">
        <v>181</v>
      </c>
      <c r="K405" s="27" t="s">
        <v>105</v>
      </c>
      <c r="L405" s="125">
        <f t="shared" si="714"/>
        <v>219158.1767955801</v>
      </c>
      <c r="M405" s="88">
        <f t="shared" si="728"/>
        <v>7.9351161771153006E-2</v>
      </c>
      <c r="P405" s="42"/>
      <c r="Q405" s="42"/>
      <c r="R405" s="42"/>
    </row>
    <row r="406" spans="2:18" ht="23.25" customHeight="1">
      <c r="B406" s="251">
        <v>68</v>
      </c>
      <c r="C406" s="285" t="s">
        <v>47</v>
      </c>
      <c r="D406" s="289">
        <f>VLOOKUP(C406,'市区町村別_在宅(医科)'!$C$7:$BO$80,65,0)</f>
        <v>3064</v>
      </c>
      <c r="E406" s="113">
        <v>1</v>
      </c>
      <c r="F406" s="116" t="s">
        <v>244</v>
      </c>
      <c r="G406" s="119" t="s">
        <v>207</v>
      </c>
      <c r="H406" s="204">
        <v>9639583</v>
      </c>
      <c r="I406" s="25">
        <f t="shared" ref="I406" si="735">IFERROR(H406/H411,"-")</f>
        <v>0.10589810974682666</v>
      </c>
      <c r="J406" s="122">
        <v>26</v>
      </c>
      <c r="K406" s="25">
        <f t="shared" ref="K406" si="736">IFERROR(J406/J411,"-")</f>
        <v>7.71513353115727E-2</v>
      </c>
      <c r="L406" s="122">
        <f t="shared" si="714"/>
        <v>370753.19230769231</v>
      </c>
      <c r="M406" s="89">
        <f>IFERROR(J406/$R$71,0)</f>
        <v>8.4856396866840739E-3</v>
      </c>
      <c r="P406" s="42"/>
      <c r="Q406" s="42"/>
      <c r="R406" s="42"/>
    </row>
    <row r="407" spans="2:18" ht="23.25" customHeight="1">
      <c r="B407" s="226"/>
      <c r="C407" s="286"/>
      <c r="D407" s="301"/>
      <c r="E407" s="114">
        <v>2</v>
      </c>
      <c r="F407" s="117" t="s">
        <v>242</v>
      </c>
      <c r="G407" s="29" t="s">
        <v>205</v>
      </c>
      <c r="H407" s="135">
        <v>7178536</v>
      </c>
      <c r="I407" s="26">
        <f t="shared" ref="I407" si="737">IFERROR(H407/H411,"-")</f>
        <v>7.8861647142780558E-2</v>
      </c>
      <c r="J407" s="123">
        <v>38</v>
      </c>
      <c r="K407" s="26">
        <f t="shared" ref="K407" si="738">IFERROR(J407/J411,"-")</f>
        <v>0.11275964391691394</v>
      </c>
      <c r="L407" s="123">
        <f t="shared" si="714"/>
        <v>188908.84210526315</v>
      </c>
      <c r="M407" s="86">
        <f t="shared" ref="M407:M411" si="739">IFERROR(J407/$R$71,0)</f>
        <v>1.2402088772845953E-2</v>
      </c>
      <c r="P407" s="42"/>
      <c r="Q407" s="42"/>
      <c r="R407" s="42"/>
    </row>
    <row r="408" spans="2:18" ht="23.25" customHeight="1">
      <c r="B408" s="226"/>
      <c r="C408" s="286"/>
      <c r="D408" s="301"/>
      <c r="E408" s="114">
        <v>3</v>
      </c>
      <c r="F408" s="117" t="s">
        <v>253</v>
      </c>
      <c r="G408" s="30" t="s">
        <v>214</v>
      </c>
      <c r="H408" s="135">
        <v>1152627</v>
      </c>
      <c r="I408" s="26">
        <f t="shared" ref="I408" si="740">IFERROR(H408/H411,"-")</f>
        <v>1.2662479335792384E-2</v>
      </c>
      <c r="J408" s="123">
        <v>9</v>
      </c>
      <c r="K408" s="26">
        <f t="shared" ref="K408" si="741">IFERROR(J408/J411,"-")</f>
        <v>2.6706231454005934E-2</v>
      </c>
      <c r="L408" s="123">
        <f t="shared" si="714"/>
        <v>128069.66666666667</v>
      </c>
      <c r="M408" s="86">
        <f t="shared" si="739"/>
        <v>2.9373368146214099E-3</v>
      </c>
      <c r="P408" s="42"/>
      <c r="Q408" s="42"/>
      <c r="R408" s="42"/>
    </row>
    <row r="409" spans="2:18" ht="23.25" customHeight="1">
      <c r="B409" s="226"/>
      <c r="C409" s="286"/>
      <c r="D409" s="301"/>
      <c r="E409" s="114">
        <v>4</v>
      </c>
      <c r="F409" s="117" t="s">
        <v>230</v>
      </c>
      <c r="G409" s="30" t="s">
        <v>196</v>
      </c>
      <c r="H409" s="135">
        <v>15933047</v>
      </c>
      <c r="I409" s="26">
        <f t="shared" ref="I409" si="742">IFERROR(H409/H411,"-")</f>
        <v>0.17503657158274868</v>
      </c>
      <c r="J409" s="123">
        <v>171</v>
      </c>
      <c r="K409" s="26">
        <f t="shared" ref="K409" si="743">IFERROR(J409/J411,"-")</f>
        <v>0.50741839762611274</v>
      </c>
      <c r="L409" s="123">
        <f t="shared" si="714"/>
        <v>93175.713450292402</v>
      </c>
      <c r="M409" s="86">
        <f t="shared" si="739"/>
        <v>5.580939947780679E-2</v>
      </c>
      <c r="P409" s="42"/>
      <c r="Q409" s="42"/>
      <c r="R409" s="42"/>
    </row>
    <row r="410" spans="2:18" ht="23.25" customHeight="1">
      <c r="B410" s="226"/>
      <c r="C410" s="286"/>
      <c r="D410" s="301"/>
      <c r="E410" s="115">
        <v>5</v>
      </c>
      <c r="F410" s="118" t="s">
        <v>239</v>
      </c>
      <c r="G410" s="31" t="s">
        <v>213</v>
      </c>
      <c r="H410" s="136">
        <v>3247824</v>
      </c>
      <c r="I410" s="41">
        <f t="shared" ref="I410" si="744">IFERROR(H410/H411,"-")</f>
        <v>3.5679802994629285E-2</v>
      </c>
      <c r="J410" s="124">
        <v>41</v>
      </c>
      <c r="K410" s="41">
        <f t="shared" ref="K410" si="745">IFERROR(J410/J411,"-")</f>
        <v>0.12166172106824925</v>
      </c>
      <c r="L410" s="124">
        <f t="shared" si="714"/>
        <v>79215.219512195123</v>
      </c>
      <c r="M410" s="87">
        <f t="shared" si="739"/>
        <v>1.3381201044386422E-2</v>
      </c>
      <c r="P410" s="42"/>
      <c r="Q410" s="42"/>
      <c r="R410" s="42"/>
    </row>
    <row r="411" spans="2:18" ht="23.25" customHeight="1">
      <c r="B411" s="227"/>
      <c r="C411" s="287"/>
      <c r="D411" s="302"/>
      <c r="E411" s="126" t="s">
        <v>107</v>
      </c>
      <c r="F411" s="129"/>
      <c r="G411" s="132"/>
      <c r="H411" s="137">
        <v>91026960</v>
      </c>
      <c r="I411" s="27" t="s">
        <v>302</v>
      </c>
      <c r="J411" s="164">
        <v>337</v>
      </c>
      <c r="K411" s="27" t="s">
        <v>105</v>
      </c>
      <c r="L411" s="125">
        <f t="shared" si="714"/>
        <v>270109.67359050445</v>
      </c>
      <c r="M411" s="88">
        <f t="shared" si="739"/>
        <v>0.10998694516971279</v>
      </c>
      <c r="P411" s="42"/>
      <c r="Q411" s="42"/>
      <c r="R411" s="42"/>
    </row>
    <row r="412" spans="2:18" ht="23.25" customHeight="1">
      <c r="B412" s="251">
        <v>69</v>
      </c>
      <c r="C412" s="285" t="s">
        <v>48</v>
      </c>
      <c r="D412" s="289">
        <f>VLOOKUP(C412,'市区町村別_在宅(医科)'!$C$7:$BO$80,65,0)</f>
        <v>7345</v>
      </c>
      <c r="E412" s="113">
        <v>1</v>
      </c>
      <c r="F412" s="116" t="s">
        <v>256</v>
      </c>
      <c r="G412" s="119" t="s">
        <v>217</v>
      </c>
      <c r="H412" s="204">
        <v>3919911</v>
      </c>
      <c r="I412" s="25">
        <f t="shared" ref="I412" si="746">IFERROR(H412/H417,"-")</f>
        <v>1.7272041983294913E-2</v>
      </c>
      <c r="J412" s="122">
        <v>10</v>
      </c>
      <c r="K412" s="25">
        <f t="shared" ref="K412" si="747">IFERROR(J412/J417,"-")</f>
        <v>1.2953367875647668E-2</v>
      </c>
      <c r="L412" s="122">
        <f t="shared" si="714"/>
        <v>391991.1</v>
      </c>
      <c r="M412" s="89">
        <f>IFERROR(J412/$R$72,0)</f>
        <v>1.3614703880190605E-3</v>
      </c>
      <c r="O412" s="154"/>
      <c r="P412" s="42"/>
      <c r="Q412" s="42"/>
      <c r="R412" s="42"/>
    </row>
    <row r="413" spans="2:18" ht="23.25" customHeight="1">
      <c r="B413" s="226"/>
      <c r="C413" s="286"/>
      <c r="D413" s="301"/>
      <c r="E413" s="114">
        <v>2</v>
      </c>
      <c r="F413" s="117" t="s">
        <v>281</v>
      </c>
      <c r="G413" s="29" t="s">
        <v>282</v>
      </c>
      <c r="H413" s="135">
        <v>142288</v>
      </c>
      <c r="I413" s="26">
        <f t="shared" ref="I413" si="748">IFERROR(H413/H417,"-")</f>
        <v>6.2695410934561176E-4</v>
      </c>
      <c r="J413" s="123">
        <v>1</v>
      </c>
      <c r="K413" s="26">
        <f t="shared" ref="K413" si="749">IFERROR(J413/J417,"-")</f>
        <v>1.2953367875647669E-3</v>
      </c>
      <c r="L413" s="123">
        <f t="shared" si="714"/>
        <v>142288</v>
      </c>
      <c r="M413" s="86">
        <f t="shared" ref="M413:M417" si="750">IFERROR(J413/$R$72,0)</f>
        <v>1.3614703880190606E-4</v>
      </c>
      <c r="O413" s="154"/>
      <c r="P413" s="42"/>
      <c r="Q413" s="42"/>
      <c r="R413" s="42"/>
    </row>
    <row r="414" spans="2:18" ht="23.25" customHeight="1">
      <c r="B414" s="226"/>
      <c r="C414" s="286"/>
      <c r="D414" s="301"/>
      <c r="E414" s="114">
        <v>3</v>
      </c>
      <c r="F414" s="117" t="s">
        <v>242</v>
      </c>
      <c r="G414" s="30" t="s">
        <v>205</v>
      </c>
      <c r="H414" s="135">
        <v>13237293</v>
      </c>
      <c r="I414" s="26">
        <f t="shared" ref="I414" si="751">IFERROR(H414/H417,"-")</f>
        <v>5.8326599874633851E-2</v>
      </c>
      <c r="J414" s="123">
        <v>98</v>
      </c>
      <c r="K414" s="26">
        <f t="shared" ref="K414" si="752">IFERROR(J414/J417,"-")</f>
        <v>0.12694300518134716</v>
      </c>
      <c r="L414" s="123">
        <f t="shared" si="714"/>
        <v>135074.41836734695</v>
      </c>
      <c r="M414" s="86">
        <f t="shared" si="750"/>
        <v>1.3342409802586793E-2</v>
      </c>
      <c r="P414" s="42"/>
      <c r="Q414" s="42"/>
      <c r="R414" s="42"/>
    </row>
    <row r="415" spans="2:18" ht="23.25" customHeight="1">
      <c r="B415" s="226"/>
      <c r="C415" s="286"/>
      <c r="D415" s="301"/>
      <c r="E415" s="114">
        <v>4</v>
      </c>
      <c r="F415" s="117" t="s">
        <v>295</v>
      </c>
      <c r="G415" s="30" t="s">
        <v>296</v>
      </c>
      <c r="H415" s="135">
        <v>6088026</v>
      </c>
      <c r="I415" s="26">
        <f t="shared" ref="I415" si="753">IFERROR(H415/H417,"-")</f>
        <v>2.682526227442179E-2</v>
      </c>
      <c r="J415" s="123">
        <v>52</v>
      </c>
      <c r="K415" s="26">
        <f t="shared" ref="K415" si="754">IFERROR(J415/J417,"-")</f>
        <v>6.7357512953367879E-2</v>
      </c>
      <c r="L415" s="123">
        <f t="shared" si="714"/>
        <v>117077.42307692308</v>
      </c>
      <c r="M415" s="86">
        <f t="shared" si="750"/>
        <v>7.0796460176991149E-3</v>
      </c>
      <c r="P415" s="42"/>
      <c r="Q415" s="42"/>
      <c r="R415" s="42"/>
    </row>
    <row r="416" spans="2:18" ht="23.25" customHeight="1">
      <c r="B416" s="226"/>
      <c r="C416" s="286"/>
      <c r="D416" s="301"/>
      <c r="E416" s="115">
        <v>5</v>
      </c>
      <c r="F416" s="118" t="s">
        <v>239</v>
      </c>
      <c r="G416" s="31" t="s">
        <v>213</v>
      </c>
      <c r="H416" s="136">
        <v>8205477</v>
      </c>
      <c r="I416" s="41">
        <f t="shared" ref="I416" si="755">IFERROR(H416/H417,"-")</f>
        <v>3.6155245166780772E-2</v>
      </c>
      <c r="J416" s="124">
        <v>73</v>
      </c>
      <c r="K416" s="41">
        <f t="shared" ref="K416" si="756">IFERROR(J416/J417,"-")</f>
        <v>9.4559585492227982E-2</v>
      </c>
      <c r="L416" s="124">
        <f t="shared" si="714"/>
        <v>112403.79452054795</v>
      </c>
      <c r="M416" s="87">
        <f t="shared" si="750"/>
        <v>9.9387338325391417E-3</v>
      </c>
      <c r="P416" s="42"/>
      <c r="Q416" s="42"/>
      <c r="R416" s="42"/>
    </row>
    <row r="417" spans="2:18" ht="23.25" customHeight="1">
      <c r="B417" s="227"/>
      <c r="C417" s="287"/>
      <c r="D417" s="302"/>
      <c r="E417" s="126" t="s">
        <v>107</v>
      </c>
      <c r="F417" s="129"/>
      <c r="G417" s="132"/>
      <c r="H417" s="137">
        <v>226951220</v>
      </c>
      <c r="I417" s="27" t="s">
        <v>302</v>
      </c>
      <c r="J417" s="164">
        <v>772</v>
      </c>
      <c r="K417" s="27" t="s">
        <v>105</v>
      </c>
      <c r="L417" s="125">
        <f t="shared" si="714"/>
        <v>293978.26424870465</v>
      </c>
      <c r="M417" s="88">
        <f t="shared" si="750"/>
        <v>0.10510551395507148</v>
      </c>
      <c r="P417" s="42"/>
      <c r="Q417" s="42"/>
      <c r="R417" s="42"/>
    </row>
    <row r="418" spans="2:18" ht="23.25" customHeight="1">
      <c r="B418" s="251">
        <v>70</v>
      </c>
      <c r="C418" s="285" t="s">
        <v>49</v>
      </c>
      <c r="D418" s="289">
        <f>VLOOKUP(C418,'市区町村別_在宅(医科)'!$C$7:$BO$80,65,0)</f>
        <v>1234</v>
      </c>
      <c r="E418" s="113">
        <v>1</v>
      </c>
      <c r="F418" s="116" t="s">
        <v>242</v>
      </c>
      <c r="G418" s="119" t="s">
        <v>205</v>
      </c>
      <c r="H418" s="204">
        <v>4447429</v>
      </c>
      <c r="I418" s="25">
        <f t="shared" ref="I418" si="757">IFERROR(H418/H423,"-")</f>
        <v>8.6392804389193611E-2</v>
      </c>
      <c r="J418" s="122">
        <v>21</v>
      </c>
      <c r="K418" s="25">
        <f t="shared" ref="K418" si="758">IFERROR(J418/J423,"-")</f>
        <v>0.11864406779661017</v>
      </c>
      <c r="L418" s="122">
        <f t="shared" si="714"/>
        <v>211782.33333333334</v>
      </c>
      <c r="M418" s="89">
        <f>IFERROR(J418/$R$73,0)</f>
        <v>1.7017828200972446E-2</v>
      </c>
      <c r="P418" s="42"/>
      <c r="Q418" s="42"/>
      <c r="R418" s="42"/>
    </row>
    <row r="419" spans="2:18" ht="23.25" customHeight="1">
      <c r="B419" s="226"/>
      <c r="C419" s="286"/>
      <c r="D419" s="301"/>
      <c r="E419" s="114">
        <v>2</v>
      </c>
      <c r="F419" s="117" t="s">
        <v>259</v>
      </c>
      <c r="G419" s="29" t="s">
        <v>216</v>
      </c>
      <c r="H419" s="135">
        <v>934077</v>
      </c>
      <c r="I419" s="26">
        <f t="shared" ref="I419" si="759">IFERROR(H419/H423,"-")</f>
        <v>1.8144759937807842E-2</v>
      </c>
      <c r="J419" s="123">
        <v>7</v>
      </c>
      <c r="K419" s="26">
        <f t="shared" ref="K419" si="760">IFERROR(J419/J423,"-")</f>
        <v>3.954802259887006E-2</v>
      </c>
      <c r="L419" s="123">
        <f t="shared" si="714"/>
        <v>133439.57142857142</v>
      </c>
      <c r="M419" s="86">
        <f t="shared" ref="M419:M423" si="761">IFERROR(J419/$R$73,0)</f>
        <v>5.6726094003241492E-3</v>
      </c>
      <c r="P419" s="42"/>
      <c r="Q419" s="42"/>
      <c r="R419" s="42"/>
    </row>
    <row r="420" spans="2:18" ht="23.25" customHeight="1">
      <c r="B420" s="226"/>
      <c r="C420" s="286"/>
      <c r="D420" s="301"/>
      <c r="E420" s="114">
        <v>3</v>
      </c>
      <c r="F420" s="117" t="s">
        <v>239</v>
      </c>
      <c r="G420" s="30" t="s">
        <v>213</v>
      </c>
      <c r="H420" s="135">
        <v>2194467</v>
      </c>
      <c r="I420" s="26">
        <f t="shared" ref="I420" si="762">IFERROR(H420/H423,"-")</f>
        <v>4.2628259668572678E-2</v>
      </c>
      <c r="J420" s="123">
        <v>20</v>
      </c>
      <c r="K420" s="26">
        <f t="shared" ref="K420" si="763">IFERROR(J420/J423,"-")</f>
        <v>0.11299435028248588</v>
      </c>
      <c r="L420" s="123">
        <f t="shared" si="714"/>
        <v>109723.35</v>
      </c>
      <c r="M420" s="86">
        <f t="shared" si="761"/>
        <v>1.6207455429497569E-2</v>
      </c>
      <c r="P420" s="42"/>
      <c r="Q420" s="42"/>
      <c r="R420" s="42"/>
    </row>
    <row r="421" spans="2:18" ht="23.25" customHeight="1">
      <c r="B421" s="226"/>
      <c r="C421" s="286"/>
      <c r="D421" s="301"/>
      <c r="E421" s="114">
        <v>4</v>
      </c>
      <c r="F421" s="117" t="s">
        <v>238</v>
      </c>
      <c r="G421" s="30" t="s">
        <v>198</v>
      </c>
      <c r="H421" s="135">
        <v>2544059</v>
      </c>
      <c r="I421" s="26">
        <f t="shared" ref="I421" si="764">IFERROR(H421/H423,"-")</f>
        <v>4.9419201867318734E-2</v>
      </c>
      <c r="J421" s="123">
        <v>32</v>
      </c>
      <c r="K421" s="26">
        <f t="shared" ref="K421" si="765">IFERROR(J421/J423,"-")</f>
        <v>0.1807909604519774</v>
      </c>
      <c r="L421" s="123">
        <f t="shared" si="714"/>
        <v>79501.84375</v>
      </c>
      <c r="M421" s="86">
        <f t="shared" si="761"/>
        <v>2.5931928687196109E-2</v>
      </c>
      <c r="P421" s="42"/>
      <c r="Q421" s="42"/>
      <c r="R421" s="42"/>
    </row>
    <row r="422" spans="2:18" ht="23.25" customHeight="1">
      <c r="B422" s="226"/>
      <c r="C422" s="286"/>
      <c r="D422" s="301"/>
      <c r="E422" s="115">
        <v>5</v>
      </c>
      <c r="F422" s="118" t="s">
        <v>297</v>
      </c>
      <c r="G422" s="31" t="s">
        <v>298</v>
      </c>
      <c r="H422" s="136">
        <v>155809</v>
      </c>
      <c r="I422" s="41">
        <f t="shared" ref="I422" si="766">IFERROR(H422/H423,"-")</f>
        <v>3.0266422373636244E-3</v>
      </c>
      <c r="J422" s="124">
        <v>2</v>
      </c>
      <c r="K422" s="41">
        <f t="shared" ref="K422" si="767">IFERROR(J422/J423,"-")</f>
        <v>1.1299435028248588E-2</v>
      </c>
      <c r="L422" s="124">
        <f t="shared" si="714"/>
        <v>77904.5</v>
      </c>
      <c r="M422" s="87">
        <f t="shared" si="761"/>
        <v>1.6207455429497568E-3</v>
      </c>
      <c r="P422" s="42"/>
      <c r="Q422" s="42"/>
      <c r="R422" s="42"/>
    </row>
    <row r="423" spans="2:18" ht="23.25" customHeight="1">
      <c r="B423" s="227"/>
      <c r="C423" s="287"/>
      <c r="D423" s="302"/>
      <c r="E423" s="126" t="s">
        <v>107</v>
      </c>
      <c r="F423" s="129"/>
      <c r="G423" s="132"/>
      <c r="H423" s="137">
        <v>51479160</v>
      </c>
      <c r="I423" s="27" t="s">
        <v>302</v>
      </c>
      <c r="J423" s="164">
        <v>177</v>
      </c>
      <c r="K423" s="27" t="s">
        <v>105</v>
      </c>
      <c r="L423" s="125">
        <f t="shared" si="714"/>
        <v>290842.71186440677</v>
      </c>
      <c r="M423" s="88">
        <f t="shared" si="761"/>
        <v>0.14343598055105347</v>
      </c>
      <c r="P423" s="42"/>
      <c r="Q423" s="42"/>
      <c r="R423" s="42"/>
    </row>
    <row r="424" spans="2:18" ht="23.25" customHeight="1">
      <c r="B424" s="251">
        <v>71</v>
      </c>
      <c r="C424" s="285" t="s">
        <v>50</v>
      </c>
      <c r="D424" s="289">
        <f>VLOOKUP(C424,'市区町村別_在宅(医科)'!$C$7:$BO$80,65,0)</f>
        <v>3744</v>
      </c>
      <c r="E424" s="113">
        <v>1</v>
      </c>
      <c r="F424" s="116" t="s">
        <v>259</v>
      </c>
      <c r="G424" s="119" t="s">
        <v>216</v>
      </c>
      <c r="H424" s="204">
        <v>1584296</v>
      </c>
      <c r="I424" s="25">
        <f t="shared" ref="I424" si="768">IFERROR(H424/H429,"-")</f>
        <v>1.415259904477085E-2</v>
      </c>
      <c r="J424" s="122">
        <v>10</v>
      </c>
      <c r="K424" s="25">
        <f t="shared" ref="K424" si="769">IFERROR(J424/J429,"-")</f>
        <v>2.3529411764705882E-2</v>
      </c>
      <c r="L424" s="122">
        <f t="shared" si="714"/>
        <v>158429.6</v>
      </c>
      <c r="M424" s="89">
        <f>IFERROR(J424/$R$74,0)</f>
        <v>2.670940170940171E-3</v>
      </c>
      <c r="P424" s="42"/>
      <c r="Q424" s="42"/>
      <c r="R424" s="42"/>
    </row>
    <row r="425" spans="2:18" ht="23.25" customHeight="1">
      <c r="B425" s="226"/>
      <c r="C425" s="286"/>
      <c r="D425" s="301"/>
      <c r="E425" s="114">
        <v>2</v>
      </c>
      <c r="F425" s="117" t="s">
        <v>244</v>
      </c>
      <c r="G425" s="29" t="s">
        <v>207</v>
      </c>
      <c r="H425" s="135">
        <v>2229818</v>
      </c>
      <c r="I425" s="26">
        <f t="shared" ref="I425" si="770">IFERROR(H425/H429,"-")</f>
        <v>1.9919080838942248E-2</v>
      </c>
      <c r="J425" s="123">
        <v>15</v>
      </c>
      <c r="K425" s="26">
        <f t="shared" ref="K425" si="771">IFERROR(J425/J429,"-")</f>
        <v>3.5294117647058823E-2</v>
      </c>
      <c r="L425" s="123">
        <f t="shared" si="714"/>
        <v>148654.53333333333</v>
      </c>
      <c r="M425" s="86">
        <f t="shared" ref="M425:M429" si="772">IFERROR(J425/$R$74,0)</f>
        <v>4.0064102564102561E-3</v>
      </c>
      <c r="P425" s="42"/>
      <c r="Q425" s="42"/>
      <c r="R425" s="42"/>
    </row>
    <row r="426" spans="2:18" ht="23.25" customHeight="1">
      <c r="B426" s="226"/>
      <c r="C426" s="286"/>
      <c r="D426" s="301"/>
      <c r="E426" s="114">
        <v>3</v>
      </c>
      <c r="F426" s="117" t="s">
        <v>257</v>
      </c>
      <c r="G426" s="30" t="s">
        <v>258</v>
      </c>
      <c r="H426" s="135">
        <v>3534166</v>
      </c>
      <c r="I426" s="26">
        <f t="shared" ref="I426" si="773">IFERROR(H426/H429,"-")</f>
        <v>3.1570889755236156E-2</v>
      </c>
      <c r="J426" s="123">
        <v>27</v>
      </c>
      <c r="K426" s="26">
        <f t="shared" ref="K426" si="774">IFERROR(J426/J429,"-")</f>
        <v>6.3529411764705876E-2</v>
      </c>
      <c r="L426" s="123">
        <f t="shared" si="714"/>
        <v>130895.03703703704</v>
      </c>
      <c r="M426" s="86">
        <f t="shared" si="772"/>
        <v>7.2115384615384619E-3</v>
      </c>
      <c r="P426" s="42"/>
      <c r="Q426" s="42"/>
      <c r="R426" s="42"/>
    </row>
    <row r="427" spans="2:18" ht="23.25" customHeight="1">
      <c r="B427" s="226"/>
      <c r="C427" s="286"/>
      <c r="D427" s="301"/>
      <c r="E427" s="114">
        <v>4</v>
      </c>
      <c r="F427" s="117" t="s">
        <v>239</v>
      </c>
      <c r="G427" s="30" t="s">
        <v>213</v>
      </c>
      <c r="H427" s="135">
        <v>4138722</v>
      </c>
      <c r="I427" s="26">
        <f t="shared" ref="I427" si="775">IFERROR(H427/H429,"-")</f>
        <v>3.6971420128417989E-2</v>
      </c>
      <c r="J427" s="123">
        <v>33</v>
      </c>
      <c r="K427" s="26">
        <f t="shared" ref="K427" si="776">IFERROR(J427/J429,"-")</f>
        <v>7.7647058823529416E-2</v>
      </c>
      <c r="L427" s="123">
        <f t="shared" si="714"/>
        <v>125415.81818181818</v>
      </c>
      <c r="M427" s="86">
        <f t="shared" si="772"/>
        <v>8.814102564102564E-3</v>
      </c>
      <c r="P427" s="42"/>
      <c r="Q427" s="42"/>
      <c r="R427" s="42"/>
    </row>
    <row r="428" spans="2:18" ht="23.25" customHeight="1">
      <c r="B428" s="226"/>
      <c r="C428" s="286"/>
      <c r="D428" s="301"/>
      <c r="E428" s="115">
        <v>5</v>
      </c>
      <c r="F428" s="118" t="s">
        <v>230</v>
      </c>
      <c r="G428" s="31" t="s">
        <v>196</v>
      </c>
      <c r="H428" s="136">
        <v>21149205</v>
      </c>
      <c r="I428" s="41">
        <f t="shared" ref="I428" si="777">IFERROR(H428/H429,"-")</f>
        <v>0.18892695460991057</v>
      </c>
      <c r="J428" s="124">
        <v>203</v>
      </c>
      <c r="K428" s="41">
        <f t="shared" ref="K428" si="778">IFERROR(J428/J429,"-")</f>
        <v>0.47764705882352942</v>
      </c>
      <c r="L428" s="124">
        <f t="shared" si="714"/>
        <v>104183.27586206897</v>
      </c>
      <c r="M428" s="87">
        <f t="shared" si="772"/>
        <v>5.4220085470085472E-2</v>
      </c>
      <c r="P428" s="42"/>
      <c r="Q428" s="42"/>
      <c r="R428" s="42"/>
    </row>
    <row r="429" spans="2:18" ht="23.25" customHeight="1">
      <c r="B429" s="227"/>
      <c r="C429" s="287"/>
      <c r="D429" s="302"/>
      <c r="E429" s="126" t="s">
        <v>107</v>
      </c>
      <c r="F429" s="129"/>
      <c r="G429" s="132"/>
      <c r="H429" s="137">
        <v>111943820</v>
      </c>
      <c r="I429" s="27" t="s">
        <v>302</v>
      </c>
      <c r="J429" s="164">
        <v>425</v>
      </c>
      <c r="K429" s="27" t="s">
        <v>105</v>
      </c>
      <c r="L429" s="125">
        <f t="shared" si="714"/>
        <v>263397.22352941177</v>
      </c>
      <c r="M429" s="88">
        <f t="shared" si="772"/>
        <v>0.11351495726495726</v>
      </c>
      <c r="P429" s="42"/>
      <c r="Q429" s="42"/>
      <c r="R429" s="42"/>
    </row>
    <row r="430" spans="2:18" ht="23.25" customHeight="1">
      <c r="B430" s="251">
        <v>72</v>
      </c>
      <c r="C430" s="285" t="s">
        <v>28</v>
      </c>
      <c r="D430" s="289">
        <f>VLOOKUP(C430,'市区町村別_在宅(医科)'!$C$7:$BO$80,65,0)</f>
        <v>2331</v>
      </c>
      <c r="E430" s="113">
        <v>1</v>
      </c>
      <c r="F430" s="116" t="s">
        <v>253</v>
      </c>
      <c r="G430" s="119" t="s">
        <v>214</v>
      </c>
      <c r="H430" s="204">
        <v>3065462</v>
      </c>
      <c r="I430" s="25">
        <f t="shared" ref="I430" si="779">IFERROR(H430/H435,"-")</f>
        <v>6.3998147778158432E-2</v>
      </c>
      <c r="J430" s="122">
        <v>7</v>
      </c>
      <c r="K430" s="25">
        <f t="shared" ref="K430" si="780">IFERROR(J430/J435,"-")</f>
        <v>3.0701754385964911E-2</v>
      </c>
      <c r="L430" s="122">
        <f t="shared" si="714"/>
        <v>437923.14285714284</v>
      </c>
      <c r="M430" s="89">
        <f>IFERROR(J430/$R$75,0)</f>
        <v>3.003003003003003E-3</v>
      </c>
      <c r="P430" s="42"/>
      <c r="Q430" s="42"/>
      <c r="R430" s="42"/>
    </row>
    <row r="431" spans="2:18" ht="23.25" customHeight="1">
      <c r="B431" s="226"/>
      <c r="C431" s="286"/>
      <c r="D431" s="301"/>
      <c r="E431" s="114">
        <v>2</v>
      </c>
      <c r="F431" s="117" t="s">
        <v>250</v>
      </c>
      <c r="G431" s="29" t="s">
        <v>212</v>
      </c>
      <c r="H431" s="135">
        <v>566795</v>
      </c>
      <c r="I431" s="26">
        <f t="shared" ref="I431" si="781">IFERROR(H431/H435,"-")</f>
        <v>1.1833071220560331E-2</v>
      </c>
      <c r="J431" s="123">
        <v>2</v>
      </c>
      <c r="K431" s="26">
        <f t="shared" ref="K431" si="782">IFERROR(J431/J435,"-")</f>
        <v>8.771929824561403E-3</v>
      </c>
      <c r="L431" s="123">
        <f t="shared" si="714"/>
        <v>283397.5</v>
      </c>
      <c r="M431" s="86">
        <f t="shared" ref="M431:M435" si="783">IFERROR(J431/$R$75,0)</f>
        <v>8.5800085800085801E-4</v>
      </c>
      <c r="P431" s="42"/>
      <c r="Q431" s="42"/>
      <c r="R431" s="42"/>
    </row>
    <row r="432" spans="2:18" ht="23.25" customHeight="1">
      <c r="B432" s="226"/>
      <c r="C432" s="286"/>
      <c r="D432" s="301"/>
      <c r="E432" s="114">
        <v>3</v>
      </c>
      <c r="F432" s="117" t="s">
        <v>240</v>
      </c>
      <c r="G432" s="30" t="s">
        <v>241</v>
      </c>
      <c r="H432" s="135">
        <v>5357776</v>
      </c>
      <c r="I432" s="26">
        <f t="shared" ref="I432" si="784">IFERROR(H432/H435,"-")</f>
        <v>0.11185515925830122</v>
      </c>
      <c r="J432" s="123">
        <v>31</v>
      </c>
      <c r="K432" s="26">
        <f t="shared" ref="K432" si="785">IFERROR(J432/J435,"-")</f>
        <v>0.13596491228070176</v>
      </c>
      <c r="L432" s="123">
        <f t="shared" si="714"/>
        <v>172831.48387096773</v>
      </c>
      <c r="M432" s="86">
        <f t="shared" si="783"/>
        <v>1.3299013299013299E-2</v>
      </c>
      <c r="P432" s="42"/>
      <c r="Q432" s="42"/>
      <c r="R432" s="42"/>
    </row>
    <row r="433" spans="2:18" ht="23.25" customHeight="1">
      <c r="B433" s="226"/>
      <c r="C433" s="286"/>
      <c r="D433" s="301"/>
      <c r="E433" s="114">
        <v>4</v>
      </c>
      <c r="F433" s="117" t="s">
        <v>244</v>
      </c>
      <c r="G433" s="30" t="s">
        <v>207</v>
      </c>
      <c r="H433" s="135">
        <v>1048587</v>
      </c>
      <c r="I433" s="26">
        <f t="shared" ref="I433" si="786">IFERROR(H433/H435,"-")</f>
        <v>2.189152101192441E-2</v>
      </c>
      <c r="J433" s="123">
        <v>7</v>
      </c>
      <c r="K433" s="26">
        <f t="shared" ref="K433" si="787">IFERROR(J433/J435,"-")</f>
        <v>3.0701754385964911E-2</v>
      </c>
      <c r="L433" s="123">
        <f t="shared" si="714"/>
        <v>149798.14285714287</v>
      </c>
      <c r="M433" s="86">
        <f t="shared" si="783"/>
        <v>3.003003003003003E-3</v>
      </c>
      <c r="P433" s="42"/>
      <c r="Q433" s="42"/>
      <c r="R433" s="42"/>
    </row>
    <row r="434" spans="2:18" ht="23.25" customHeight="1">
      <c r="B434" s="226"/>
      <c r="C434" s="286"/>
      <c r="D434" s="301"/>
      <c r="E434" s="115">
        <v>5</v>
      </c>
      <c r="F434" s="118" t="s">
        <v>239</v>
      </c>
      <c r="G434" s="31" t="s">
        <v>213</v>
      </c>
      <c r="H434" s="136">
        <v>4052096</v>
      </c>
      <c r="I434" s="41">
        <f t="shared" ref="I434" si="788">IFERROR(H434/H435,"-")</f>
        <v>8.4596265952500693E-2</v>
      </c>
      <c r="J434" s="124">
        <v>31</v>
      </c>
      <c r="K434" s="41">
        <f t="shared" ref="K434" si="789">IFERROR(J434/J435,"-")</f>
        <v>0.13596491228070176</v>
      </c>
      <c r="L434" s="124">
        <f t="shared" si="714"/>
        <v>130712.77419354839</v>
      </c>
      <c r="M434" s="87">
        <f t="shared" si="783"/>
        <v>1.3299013299013299E-2</v>
      </c>
      <c r="P434" s="42"/>
      <c r="Q434" s="42"/>
      <c r="R434" s="42"/>
    </row>
    <row r="435" spans="2:18" ht="23.25" customHeight="1">
      <c r="B435" s="227"/>
      <c r="C435" s="287"/>
      <c r="D435" s="302"/>
      <c r="E435" s="126" t="s">
        <v>107</v>
      </c>
      <c r="F435" s="129"/>
      <c r="G435" s="132"/>
      <c r="H435" s="137">
        <v>47899230</v>
      </c>
      <c r="I435" s="27" t="s">
        <v>302</v>
      </c>
      <c r="J435" s="164">
        <v>228</v>
      </c>
      <c r="K435" s="27" t="s">
        <v>105</v>
      </c>
      <c r="L435" s="125">
        <f t="shared" si="714"/>
        <v>210084.34210526315</v>
      </c>
      <c r="M435" s="88">
        <f t="shared" si="783"/>
        <v>9.7812097812097806E-2</v>
      </c>
      <c r="P435" s="42"/>
      <c r="Q435" s="42"/>
      <c r="R435" s="42"/>
    </row>
    <row r="436" spans="2:18" ht="23.25" customHeight="1">
      <c r="B436" s="251">
        <v>73</v>
      </c>
      <c r="C436" s="285" t="s">
        <v>29</v>
      </c>
      <c r="D436" s="289">
        <f>VLOOKUP(C436,'市区町村別_在宅(医科)'!$C$7:$BO$80,65,0)</f>
        <v>3173</v>
      </c>
      <c r="E436" s="113">
        <v>1</v>
      </c>
      <c r="F436" s="116" t="s">
        <v>250</v>
      </c>
      <c r="G436" s="119" t="s">
        <v>212</v>
      </c>
      <c r="H436" s="204">
        <v>2288893</v>
      </c>
      <c r="I436" s="25">
        <f t="shared" ref="I436" si="790">IFERROR(H436/H441,"-")</f>
        <v>2.4486822499574214E-2</v>
      </c>
      <c r="J436" s="122">
        <v>2</v>
      </c>
      <c r="K436" s="25">
        <f t="shared" ref="K436" si="791">IFERROR(J436/J441,"-")</f>
        <v>6.5146579804560263E-3</v>
      </c>
      <c r="L436" s="122">
        <f t="shared" si="714"/>
        <v>1144446.5</v>
      </c>
      <c r="M436" s="89">
        <f>IFERROR(J436/$R$76,0)</f>
        <v>6.3031831074692715E-4</v>
      </c>
      <c r="P436" s="42"/>
      <c r="Q436" s="42"/>
      <c r="R436" s="42"/>
    </row>
    <row r="437" spans="2:18" ht="23.25" customHeight="1">
      <c r="B437" s="226"/>
      <c r="C437" s="286"/>
      <c r="D437" s="301"/>
      <c r="E437" s="114">
        <v>2</v>
      </c>
      <c r="F437" s="117" t="s">
        <v>256</v>
      </c>
      <c r="G437" s="29" t="s">
        <v>217</v>
      </c>
      <c r="H437" s="135">
        <v>1475859</v>
      </c>
      <c r="I437" s="26">
        <f t="shared" ref="I437" si="792">IFERROR(H437/H441,"-")</f>
        <v>1.578889767560087E-2</v>
      </c>
      <c r="J437" s="123">
        <v>3</v>
      </c>
      <c r="K437" s="26">
        <f t="shared" ref="K437" si="793">IFERROR(J437/J441,"-")</f>
        <v>9.7719869706840382E-3</v>
      </c>
      <c r="L437" s="123">
        <f t="shared" si="714"/>
        <v>491953</v>
      </c>
      <c r="M437" s="86">
        <f t="shared" ref="M437:M441" si="794">IFERROR(J437/$R$76,0)</f>
        <v>9.4547746612039078E-4</v>
      </c>
      <c r="P437" s="42"/>
      <c r="Q437" s="42"/>
      <c r="R437" s="42"/>
    </row>
    <row r="438" spans="2:18" ht="23.25" customHeight="1">
      <c r="B438" s="226"/>
      <c r="C438" s="286"/>
      <c r="D438" s="301"/>
      <c r="E438" s="114">
        <v>3</v>
      </c>
      <c r="F438" s="117" t="s">
        <v>281</v>
      </c>
      <c r="G438" s="30" t="s">
        <v>282</v>
      </c>
      <c r="H438" s="135">
        <v>440578</v>
      </c>
      <c r="I438" s="26">
        <f t="shared" ref="I438" si="795">IFERROR(H438/H441,"-")</f>
        <v>4.7133506385914105E-3</v>
      </c>
      <c r="J438" s="123">
        <v>1</v>
      </c>
      <c r="K438" s="26">
        <f t="shared" ref="K438" si="796">IFERROR(J438/J441,"-")</f>
        <v>3.2573289902280132E-3</v>
      </c>
      <c r="L438" s="123">
        <f t="shared" si="714"/>
        <v>440578</v>
      </c>
      <c r="M438" s="86">
        <f t="shared" si="794"/>
        <v>3.1515915537346358E-4</v>
      </c>
      <c r="P438" s="42"/>
      <c r="Q438" s="42"/>
      <c r="R438" s="42"/>
    </row>
    <row r="439" spans="2:18" ht="23.25" customHeight="1">
      <c r="B439" s="226"/>
      <c r="C439" s="286"/>
      <c r="D439" s="301"/>
      <c r="E439" s="114">
        <v>4</v>
      </c>
      <c r="F439" s="117" t="s">
        <v>253</v>
      </c>
      <c r="G439" s="30" t="s">
        <v>214</v>
      </c>
      <c r="H439" s="135">
        <v>3790432</v>
      </c>
      <c r="I439" s="26">
        <f t="shared" ref="I439" si="797">IFERROR(H439/H441,"-")</f>
        <v>4.0550447566009458E-2</v>
      </c>
      <c r="J439" s="123">
        <v>12</v>
      </c>
      <c r="K439" s="26">
        <f t="shared" ref="K439" si="798">IFERROR(J439/J441,"-")</f>
        <v>3.9087947882736153E-2</v>
      </c>
      <c r="L439" s="123">
        <f t="shared" si="714"/>
        <v>315869.33333333331</v>
      </c>
      <c r="M439" s="86">
        <f t="shared" si="794"/>
        <v>3.7819098644815631E-3</v>
      </c>
      <c r="P439" s="42"/>
      <c r="Q439" s="42"/>
      <c r="R439" s="42"/>
    </row>
    <row r="440" spans="2:18" ht="23.25" customHeight="1">
      <c r="B440" s="226"/>
      <c r="C440" s="286"/>
      <c r="D440" s="301"/>
      <c r="E440" s="115">
        <v>5</v>
      </c>
      <c r="F440" s="118" t="s">
        <v>240</v>
      </c>
      <c r="G440" s="31" t="s">
        <v>241</v>
      </c>
      <c r="H440" s="136">
        <v>12642340</v>
      </c>
      <c r="I440" s="41">
        <f t="shared" ref="I440" si="799">IFERROR(H440/H441,"-")</f>
        <v>0.13524910756390407</v>
      </c>
      <c r="J440" s="124">
        <v>45</v>
      </c>
      <c r="K440" s="41">
        <f t="shared" ref="K440" si="800">IFERROR(J440/J441,"-")</f>
        <v>0.1465798045602606</v>
      </c>
      <c r="L440" s="124">
        <f t="shared" si="714"/>
        <v>280940.88888888888</v>
      </c>
      <c r="M440" s="87">
        <f t="shared" si="794"/>
        <v>1.4182161991805862E-2</v>
      </c>
      <c r="P440" s="42"/>
      <c r="Q440" s="42"/>
      <c r="R440" s="42"/>
    </row>
    <row r="441" spans="2:18" ht="23.25" customHeight="1">
      <c r="B441" s="227"/>
      <c r="C441" s="287"/>
      <c r="D441" s="302"/>
      <c r="E441" s="126" t="s">
        <v>107</v>
      </c>
      <c r="F441" s="129"/>
      <c r="G441" s="132"/>
      <c r="H441" s="137">
        <v>93474480</v>
      </c>
      <c r="I441" s="27" t="s">
        <v>302</v>
      </c>
      <c r="J441" s="164">
        <v>307</v>
      </c>
      <c r="K441" s="27" t="s">
        <v>105</v>
      </c>
      <c r="L441" s="125">
        <f t="shared" si="714"/>
        <v>304477.13355048862</v>
      </c>
      <c r="M441" s="88">
        <f t="shared" si="794"/>
        <v>9.6753860699653318E-2</v>
      </c>
      <c r="P441" s="42"/>
      <c r="Q441" s="42"/>
      <c r="R441" s="42"/>
    </row>
    <row r="442" spans="2:18" ht="23.25" customHeight="1">
      <c r="B442" s="251">
        <v>74</v>
      </c>
      <c r="C442" s="285" t="s">
        <v>30</v>
      </c>
      <c r="D442" s="289">
        <f>VLOOKUP(C442,'市区町村別_在宅(医科)'!$C$7:$BO$80,65,0)</f>
        <v>1448</v>
      </c>
      <c r="E442" s="113">
        <v>1</v>
      </c>
      <c r="F442" s="116" t="s">
        <v>257</v>
      </c>
      <c r="G442" s="119" t="s">
        <v>258</v>
      </c>
      <c r="H442" s="204">
        <v>1845243</v>
      </c>
      <c r="I442" s="25">
        <f t="shared" ref="I442" si="801">IFERROR(H442/H447,"-")</f>
        <v>6.1307298162750934E-2</v>
      </c>
      <c r="J442" s="122">
        <v>9</v>
      </c>
      <c r="K442" s="25">
        <f t="shared" ref="K442" si="802">IFERROR(J442/J447,"-")</f>
        <v>6.9767441860465115E-2</v>
      </c>
      <c r="L442" s="122">
        <f t="shared" si="714"/>
        <v>205027</v>
      </c>
      <c r="M442" s="89">
        <f>IFERROR(J442/$R$77,0)</f>
        <v>6.2154696132596682E-3</v>
      </c>
      <c r="P442" s="42"/>
      <c r="Q442" s="42"/>
      <c r="R442" s="42"/>
    </row>
    <row r="443" spans="2:18" ht="23.25" customHeight="1">
      <c r="B443" s="226"/>
      <c r="C443" s="286"/>
      <c r="D443" s="301"/>
      <c r="E443" s="114">
        <v>2</v>
      </c>
      <c r="F443" s="117" t="s">
        <v>239</v>
      </c>
      <c r="G443" s="29" t="s">
        <v>213</v>
      </c>
      <c r="H443" s="135">
        <v>1660431</v>
      </c>
      <c r="I443" s="26">
        <f t="shared" ref="I443" si="803">IFERROR(H443/H447,"-")</f>
        <v>5.5167009654378693E-2</v>
      </c>
      <c r="J443" s="123">
        <v>10</v>
      </c>
      <c r="K443" s="26">
        <f t="shared" ref="K443" si="804">IFERROR(J443/J447,"-")</f>
        <v>7.7519379844961239E-2</v>
      </c>
      <c r="L443" s="123">
        <f t="shared" si="714"/>
        <v>166043.1</v>
      </c>
      <c r="M443" s="86">
        <f t="shared" ref="M443:M447" si="805">IFERROR(J443/$R$77,0)</f>
        <v>6.9060773480662981E-3</v>
      </c>
      <c r="P443" s="42"/>
      <c r="Q443" s="42"/>
      <c r="R443" s="42"/>
    </row>
    <row r="444" spans="2:18" ht="23.25" customHeight="1">
      <c r="B444" s="226"/>
      <c r="C444" s="286"/>
      <c r="D444" s="301"/>
      <c r="E444" s="114">
        <v>3</v>
      </c>
      <c r="F444" s="117" t="s">
        <v>240</v>
      </c>
      <c r="G444" s="30" t="s">
        <v>241</v>
      </c>
      <c r="H444" s="135">
        <v>1572271</v>
      </c>
      <c r="I444" s="26">
        <f t="shared" ref="I444" si="806">IFERROR(H444/H447,"-")</f>
        <v>5.2237936678067101E-2</v>
      </c>
      <c r="J444" s="123">
        <v>10</v>
      </c>
      <c r="K444" s="26">
        <f t="shared" ref="K444" si="807">IFERROR(J444/J447,"-")</f>
        <v>7.7519379844961239E-2</v>
      </c>
      <c r="L444" s="123">
        <f t="shared" si="714"/>
        <v>157227.1</v>
      </c>
      <c r="M444" s="86">
        <f t="shared" si="805"/>
        <v>6.9060773480662981E-3</v>
      </c>
      <c r="P444" s="42"/>
      <c r="Q444" s="42"/>
      <c r="R444" s="42"/>
    </row>
    <row r="445" spans="2:18" ht="23.25" customHeight="1">
      <c r="B445" s="226"/>
      <c r="C445" s="286"/>
      <c r="D445" s="301"/>
      <c r="E445" s="114">
        <v>4</v>
      </c>
      <c r="F445" s="117" t="s">
        <v>256</v>
      </c>
      <c r="G445" s="30" t="s">
        <v>217</v>
      </c>
      <c r="H445" s="135">
        <v>147958</v>
      </c>
      <c r="I445" s="26">
        <f t="shared" ref="I445" si="808">IFERROR(H445/H447,"-")</f>
        <v>4.9158323437966181E-3</v>
      </c>
      <c r="J445" s="123">
        <v>1</v>
      </c>
      <c r="K445" s="26">
        <f t="shared" ref="K445" si="809">IFERROR(J445/J447,"-")</f>
        <v>7.7519379844961239E-3</v>
      </c>
      <c r="L445" s="123">
        <f t="shared" si="714"/>
        <v>147958</v>
      </c>
      <c r="M445" s="86">
        <f t="shared" si="805"/>
        <v>6.9060773480662981E-4</v>
      </c>
      <c r="P445" s="42"/>
      <c r="Q445" s="42"/>
      <c r="R445" s="42"/>
    </row>
    <row r="446" spans="2:18" ht="23.25" customHeight="1">
      <c r="B446" s="226"/>
      <c r="C446" s="286"/>
      <c r="D446" s="301"/>
      <c r="E446" s="115">
        <v>5</v>
      </c>
      <c r="F446" s="118" t="s">
        <v>242</v>
      </c>
      <c r="G446" s="31" t="s">
        <v>205</v>
      </c>
      <c r="H446" s="136">
        <v>1497311</v>
      </c>
      <c r="I446" s="41">
        <f t="shared" ref="I446" si="810">IFERROR(H446/H447,"-")</f>
        <v>4.9747427259914691E-2</v>
      </c>
      <c r="J446" s="124">
        <v>12</v>
      </c>
      <c r="K446" s="41">
        <f t="shared" ref="K446" si="811">IFERROR(J446/J447,"-")</f>
        <v>9.3023255813953487E-2</v>
      </c>
      <c r="L446" s="124">
        <f t="shared" si="714"/>
        <v>124775.91666666667</v>
      </c>
      <c r="M446" s="87">
        <f t="shared" si="805"/>
        <v>8.2872928176795577E-3</v>
      </c>
      <c r="P446" s="42"/>
      <c r="Q446" s="42"/>
      <c r="R446" s="42"/>
    </row>
    <row r="447" spans="2:18" ht="23.25" customHeight="1" thickBot="1">
      <c r="B447" s="226"/>
      <c r="C447" s="286"/>
      <c r="D447" s="302"/>
      <c r="E447" s="127" t="s">
        <v>107</v>
      </c>
      <c r="F447" s="130"/>
      <c r="G447" s="133"/>
      <c r="H447" s="205">
        <v>30098260</v>
      </c>
      <c r="I447" s="27" t="s">
        <v>302</v>
      </c>
      <c r="J447" s="155">
        <v>129</v>
      </c>
      <c r="K447" s="28" t="s">
        <v>105</v>
      </c>
      <c r="L447" s="112">
        <f t="shared" si="714"/>
        <v>233319.84496124031</v>
      </c>
      <c r="M447" s="89">
        <f t="shared" si="805"/>
        <v>8.9088397790055243E-2</v>
      </c>
      <c r="P447" s="42"/>
      <c r="Q447" s="42"/>
      <c r="R447" s="42"/>
    </row>
    <row r="448" spans="2:18" ht="23.25" customHeight="1" thickTop="1">
      <c r="B448" s="279" t="s">
        <v>102</v>
      </c>
      <c r="C448" s="298"/>
      <c r="D448" s="292">
        <v>1366377</v>
      </c>
      <c r="E448" s="128">
        <v>1</v>
      </c>
      <c r="F448" s="131" t="s">
        <v>209</v>
      </c>
      <c r="G448" s="134" t="s">
        <v>212</v>
      </c>
      <c r="H448" s="138">
        <v>93530331</v>
      </c>
      <c r="I448" s="149">
        <v>1.8965695049254258E-3</v>
      </c>
      <c r="J448" s="138">
        <v>346</v>
      </c>
      <c r="K448" s="149">
        <v>2.0641805024430113E-3</v>
      </c>
      <c r="L448" s="138">
        <v>270318.87572254334</v>
      </c>
      <c r="M448" s="149">
        <v>2.5322440292832799E-4</v>
      </c>
      <c r="P448" s="42"/>
      <c r="Q448" s="42"/>
      <c r="R448" s="42"/>
    </row>
    <row r="449" spans="2:18" ht="23.25" customHeight="1">
      <c r="B449" s="281"/>
      <c r="C449" s="299"/>
      <c r="D449" s="303"/>
      <c r="E449" s="114">
        <v>2</v>
      </c>
      <c r="F449" s="117" t="s">
        <v>203</v>
      </c>
      <c r="G449" s="29" t="s">
        <v>207</v>
      </c>
      <c r="H449" s="135">
        <v>1506514578</v>
      </c>
      <c r="I449" s="150">
        <v>3.0548481725787932E-2</v>
      </c>
      <c r="J449" s="135">
        <v>8292</v>
      </c>
      <c r="K449" s="150">
        <v>4.9468741983403036E-2</v>
      </c>
      <c r="L449" s="135">
        <v>181682.89652677279</v>
      </c>
      <c r="M449" s="150">
        <v>6.0686033210453627E-3</v>
      </c>
      <c r="P449" s="42"/>
      <c r="Q449" s="42"/>
      <c r="R449" s="42"/>
    </row>
    <row r="450" spans="2:18" ht="23.25" customHeight="1">
      <c r="B450" s="281"/>
      <c r="C450" s="299"/>
      <c r="D450" s="303"/>
      <c r="E450" s="114">
        <v>3</v>
      </c>
      <c r="F450" s="117" t="s">
        <v>202</v>
      </c>
      <c r="G450" s="30" t="s">
        <v>205</v>
      </c>
      <c r="H450" s="135">
        <v>2031991863</v>
      </c>
      <c r="I450" s="150">
        <v>4.1203893543607831E-2</v>
      </c>
      <c r="J450" s="135">
        <v>18189</v>
      </c>
      <c r="K450" s="150">
        <v>0.10851265652871657</v>
      </c>
      <c r="L450" s="135">
        <v>111715.42487217548</v>
      </c>
      <c r="M450" s="150">
        <v>1.3311845852206235E-2</v>
      </c>
      <c r="P450" s="42"/>
      <c r="Q450" s="42"/>
      <c r="R450" s="42"/>
    </row>
    <row r="451" spans="2:18" ht="23.25" customHeight="1">
      <c r="B451" s="281"/>
      <c r="C451" s="299"/>
      <c r="D451" s="303"/>
      <c r="E451" s="114">
        <v>4</v>
      </c>
      <c r="F451" s="117" t="s">
        <v>210</v>
      </c>
      <c r="G451" s="30" t="s">
        <v>213</v>
      </c>
      <c r="H451" s="135">
        <v>2162366382</v>
      </c>
      <c r="I451" s="150">
        <v>4.384757430802981E-2</v>
      </c>
      <c r="J451" s="135">
        <v>19829</v>
      </c>
      <c r="K451" s="150">
        <v>0.11829663347671235</v>
      </c>
      <c r="L451" s="135">
        <v>109050.70260729235</v>
      </c>
      <c r="M451" s="150">
        <v>1.4512100247589062E-2</v>
      </c>
      <c r="P451" s="42"/>
      <c r="Q451" s="42"/>
      <c r="R451" s="42"/>
    </row>
    <row r="452" spans="2:18" ht="23.25" customHeight="1">
      <c r="B452" s="281"/>
      <c r="C452" s="299"/>
      <c r="D452" s="303"/>
      <c r="E452" s="115">
        <v>5</v>
      </c>
      <c r="F452" s="118" t="s">
        <v>211</v>
      </c>
      <c r="G452" s="31" t="s">
        <v>214</v>
      </c>
      <c r="H452" s="136">
        <v>584857654</v>
      </c>
      <c r="I452" s="151">
        <v>1.1859502467692816E-2</v>
      </c>
      <c r="J452" s="136">
        <v>6060</v>
      </c>
      <c r="K452" s="151">
        <v>3.6152987990764877E-2</v>
      </c>
      <c r="L452" s="136">
        <v>96511.164026402635</v>
      </c>
      <c r="M452" s="151">
        <v>4.4350863634267847E-3</v>
      </c>
      <c r="P452" s="42"/>
      <c r="Q452" s="42"/>
      <c r="R452" s="42"/>
    </row>
    <row r="453" spans="2:18" ht="23.25" customHeight="1">
      <c r="B453" s="283"/>
      <c r="C453" s="300"/>
      <c r="D453" s="303"/>
      <c r="E453" s="142" t="s">
        <v>107</v>
      </c>
      <c r="F453" s="32"/>
      <c r="G453" s="33"/>
      <c r="H453" s="137">
        <v>49315530360</v>
      </c>
      <c r="I453" s="148" t="s">
        <v>144</v>
      </c>
      <c r="J453" s="137">
        <v>167621</v>
      </c>
      <c r="K453" s="148" t="s">
        <v>144</v>
      </c>
      <c r="L453" s="164">
        <v>294208.54403684504</v>
      </c>
      <c r="M453" s="88">
        <v>0.12267551341979556</v>
      </c>
      <c r="P453" s="42"/>
      <c r="Q453" s="42"/>
      <c r="R453" s="42"/>
    </row>
    <row r="454" spans="2:18">
      <c r="D454" s="294"/>
    </row>
    <row r="455" spans="2:18">
      <c r="D455" s="295"/>
    </row>
    <row r="456" spans="2:18">
      <c r="D456" s="295"/>
    </row>
    <row r="457" spans="2:18">
      <c r="D457" s="295"/>
    </row>
    <row r="458" spans="2:18">
      <c r="D458" s="295"/>
    </row>
    <row r="459" spans="2:18">
      <c r="D459" s="295"/>
    </row>
    <row r="460" spans="2:18">
      <c r="D460" s="294"/>
    </row>
    <row r="461" spans="2:18">
      <c r="D461" s="295"/>
    </row>
    <row r="462" spans="2:18">
      <c r="D462" s="295"/>
    </row>
    <row r="463" spans="2:18">
      <c r="D463" s="295"/>
    </row>
    <row r="464" spans="2:18">
      <c r="D464" s="295"/>
    </row>
    <row r="465" spans="4:4">
      <c r="D465" s="295"/>
    </row>
  </sheetData>
  <mergeCells count="227">
    <mergeCell ref="B436:B441"/>
    <mergeCell ref="C436:C441"/>
    <mergeCell ref="B442:B447"/>
    <mergeCell ref="C442:C447"/>
    <mergeCell ref="B448:C453"/>
    <mergeCell ref="B418:B423"/>
    <mergeCell ref="C418:C423"/>
    <mergeCell ref="B424:B429"/>
    <mergeCell ref="C424:C429"/>
    <mergeCell ref="B430:B435"/>
    <mergeCell ref="C430:C435"/>
    <mergeCell ref="B400:B405"/>
    <mergeCell ref="C400:C405"/>
    <mergeCell ref="B406:B411"/>
    <mergeCell ref="C406:C411"/>
    <mergeCell ref="B412:B417"/>
    <mergeCell ref="C412:C417"/>
    <mergeCell ref="B382:B387"/>
    <mergeCell ref="C382:C387"/>
    <mergeCell ref="B388:B393"/>
    <mergeCell ref="C388:C393"/>
    <mergeCell ref="B394:B399"/>
    <mergeCell ref="C394:C399"/>
    <mergeCell ref="B364:B369"/>
    <mergeCell ref="C364:C369"/>
    <mergeCell ref="B370:B375"/>
    <mergeCell ref="C370:C375"/>
    <mergeCell ref="B376:B381"/>
    <mergeCell ref="C376:C381"/>
    <mergeCell ref="B346:B351"/>
    <mergeCell ref="C346:C351"/>
    <mergeCell ref="B352:B357"/>
    <mergeCell ref="C352:C357"/>
    <mergeCell ref="B358:B363"/>
    <mergeCell ref="C358:C363"/>
    <mergeCell ref="B328:B333"/>
    <mergeCell ref="C328:C333"/>
    <mergeCell ref="B334:B339"/>
    <mergeCell ref="C334:C339"/>
    <mergeCell ref="B340:B345"/>
    <mergeCell ref="C340:C345"/>
    <mergeCell ref="B310:B315"/>
    <mergeCell ref="C310:C315"/>
    <mergeCell ref="B316:B321"/>
    <mergeCell ref="C316:C321"/>
    <mergeCell ref="B322:B327"/>
    <mergeCell ref="C322:C327"/>
    <mergeCell ref="B292:B297"/>
    <mergeCell ref="C292:C297"/>
    <mergeCell ref="B298:B303"/>
    <mergeCell ref="C298:C303"/>
    <mergeCell ref="B304:B309"/>
    <mergeCell ref="C304:C309"/>
    <mergeCell ref="B274:B279"/>
    <mergeCell ref="C274:C279"/>
    <mergeCell ref="B280:B285"/>
    <mergeCell ref="C280:C285"/>
    <mergeCell ref="B286:B291"/>
    <mergeCell ref="C286:C291"/>
    <mergeCell ref="B256:B261"/>
    <mergeCell ref="C256:C261"/>
    <mergeCell ref="B262:B267"/>
    <mergeCell ref="C262:C267"/>
    <mergeCell ref="B268:B273"/>
    <mergeCell ref="C268:C273"/>
    <mergeCell ref="B238:B243"/>
    <mergeCell ref="C238:C243"/>
    <mergeCell ref="B244:B249"/>
    <mergeCell ref="C244:C249"/>
    <mergeCell ref="B250:B255"/>
    <mergeCell ref="C250:C255"/>
    <mergeCell ref="B220:B225"/>
    <mergeCell ref="C220:C225"/>
    <mergeCell ref="B226:B231"/>
    <mergeCell ref="C226:C231"/>
    <mergeCell ref="B232:B237"/>
    <mergeCell ref="C232:C237"/>
    <mergeCell ref="B202:B207"/>
    <mergeCell ref="C202:C207"/>
    <mergeCell ref="B208:B213"/>
    <mergeCell ref="C208:C213"/>
    <mergeCell ref="B214:B219"/>
    <mergeCell ref="C214:C219"/>
    <mergeCell ref="B184:B189"/>
    <mergeCell ref="C184:C189"/>
    <mergeCell ref="B190:B195"/>
    <mergeCell ref="C190:C195"/>
    <mergeCell ref="B196:B201"/>
    <mergeCell ref="C196:C201"/>
    <mergeCell ref="B166:B171"/>
    <mergeCell ref="C166:C171"/>
    <mergeCell ref="B172:B177"/>
    <mergeCell ref="C172:C177"/>
    <mergeCell ref="B178:B183"/>
    <mergeCell ref="C178:C183"/>
    <mergeCell ref="B148:B153"/>
    <mergeCell ref="C148:C153"/>
    <mergeCell ref="B154:B159"/>
    <mergeCell ref="C154:C159"/>
    <mergeCell ref="B160:B165"/>
    <mergeCell ref="C160:C165"/>
    <mergeCell ref="B130:B135"/>
    <mergeCell ref="C130:C135"/>
    <mergeCell ref="B136:B141"/>
    <mergeCell ref="C136:C141"/>
    <mergeCell ref="B142:B147"/>
    <mergeCell ref="C142:C147"/>
    <mergeCell ref="B112:B117"/>
    <mergeCell ref="C112:C117"/>
    <mergeCell ref="B118:B123"/>
    <mergeCell ref="C118:C123"/>
    <mergeCell ref="B124:B129"/>
    <mergeCell ref="C124:C129"/>
    <mergeCell ref="B94:B99"/>
    <mergeCell ref="C94:C99"/>
    <mergeCell ref="B100:B105"/>
    <mergeCell ref="C100:C105"/>
    <mergeCell ref="B106:B111"/>
    <mergeCell ref="C106:C111"/>
    <mergeCell ref="B76:B81"/>
    <mergeCell ref="C76:C81"/>
    <mergeCell ref="B82:B87"/>
    <mergeCell ref="C82:C87"/>
    <mergeCell ref="B88:B93"/>
    <mergeCell ref="C88:C93"/>
    <mergeCell ref="B58:B63"/>
    <mergeCell ref="C58:C63"/>
    <mergeCell ref="B64:B69"/>
    <mergeCell ref="C64:C69"/>
    <mergeCell ref="B70:B75"/>
    <mergeCell ref="C70:C75"/>
    <mergeCell ref="B46:B51"/>
    <mergeCell ref="C46:C51"/>
    <mergeCell ref="B52:B57"/>
    <mergeCell ref="C52:C57"/>
    <mergeCell ref="B22:B27"/>
    <mergeCell ref="C22:C27"/>
    <mergeCell ref="B28:B33"/>
    <mergeCell ref="C28:C33"/>
    <mergeCell ref="B34:B39"/>
    <mergeCell ref="C34:C39"/>
    <mergeCell ref="F3:G3"/>
    <mergeCell ref="B4:B9"/>
    <mergeCell ref="C4:C9"/>
    <mergeCell ref="B10:B15"/>
    <mergeCell ref="C10:C15"/>
    <mergeCell ref="B16:B21"/>
    <mergeCell ref="C16:C21"/>
    <mergeCell ref="B40:B45"/>
    <mergeCell ref="C40:C45"/>
    <mergeCell ref="D4:D9"/>
    <mergeCell ref="D10:D15"/>
    <mergeCell ref="D16:D21"/>
    <mergeCell ref="D22:D27"/>
    <mergeCell ref="D28:D33"/>
    <mergeCell ref="D34:D39"/>
    <mergeCell ref="D40:D45"/>
    <mergeCell ref="D46:D51"/>
    <mergeCell ref="D52:D57"/>
    <mergeCell ref="D58:D63"/>
    <mergeCell ref="D64:D69"/>
    <mergeCell ref="D70:D75"/>
    <mergeCell ref="D76:D81"/>
    <mergeCell ref="D82:D87"/>
    <mergeCell ref="D88:D93"/>
    <mergeCell ref="D94:D99"/>
    <mergeCell ref="D100:D105"/>
    <mergeCell ref="D106:D111"/>
    <mergeCell ref="D112:D117"/>
    <mergeCell ref="D118:D123"/>
    <mergeCell ref="D124:D129"/>
    <mergeCell ref="D130:D135"/>
    <mergeCell ref="D136:D141"/>
    <mergeCell ref="D142:D147"/>
    <mergeCell ref="D148:D153"/>
    <mergeCell ref="D154:D159"/>
    <mergeCell ref="D160:D165"/>
    <mergeCell ref="D166:D171"/>
    <mergeCell ref="D172:D177"/>
    <mergeCell ref="D178:D183"/>
    <mergeCell ref="D184:D189"/>
    <mergeCell ref="D190:D195"/>
    <mergeCell ref="D196:D201"/>
    <mergeCell ref="D202:D207"/>
    <mergeCell ref="D208:D213"/>
    <mergeCell ref="D214:D219"/>
    <mergeCell ref="D220:D225"/>
    <mergeCell ref="D226:D231"/>
    <mergeCell ref="D232:D237"/>
    <mergeCell ref="D238:D243"/>
    <mergeCell ref="D244:D249"/>
    <mergeCell ref="D250:D255"/>
    <mergeCell ref="D256:D261"/>
    <mergeCell ref="D262:D267"/>
    <mergeCell ref="D268:D273"/>
    <mergeCell ref="D274:D279"/>
    <mergeCell ref="D280:D285"/>
    <mergeCell ref="D286:D291"/>
    <mergeCell ref="D292:D297"/>
    <mergeCell ref="D298:D303"/>
    <mergeCell ref="D304:D309"/>
    <mergeCell ref="D310:D315"/>
    <mergeCell ref="D316:D321"/>
    <mergeCell ref="D322:D327"/>
    <mergeCell ref="D328:D333"/>
    <mergeCell ref="D334:D339"/>
    <mergeCell ref="D340:D345"/>
    <mergeCell ref="D346:D351"/>
    <mergeCell ref="D352:D357"/>
    <mergeCell ref="D358:D363"/>
    <mergeCell ref="D364:D369"/>
    <mergeCell ref="D424:D429"/>
    <mergeCell ref="D430:D435"/>
    <mergeCell ref="D436:D441"/>
    <mergeCell ref="D442:D447"/>
    <mergeCell ref="D448:D453"/>
    <mergeCell ref="D454:D459"/>
    <mergeCell ref="D460:D465"/>
    <mergeCell ref="D370:D375"/>
    <mergeCell ref="D376:D381"/>
    <mergeCell ref="D382:D387"/>
    <mergeCell ref="D388:D393"/>
    <mergeCell ref="D394:D399"/>
    <mergeCell ref="D400:D405"/>
    <mergeCell ref="D406:D411"/>
    <mergeCell ref="D412:D417"/>
    <mergeCell ref="D418:D423"/>
  </mergeCells>
  <phoneticPr fontId="3"/>
  <pageMargins left="0.39370078740157483" right="0.47244094488188981" top="0.43307086614173229" bottom="0.31496062992125984" header="0.31496062992125984" footer="0.19685039370078741"/>
  <pageSetup paperSize="8" scale="75" orientation="landscape" r:id="rId1"/>
  <headerFooter>
    <oddHeader>&amp;R&amp;"ＭＳ 明朝,標準"&amp;12 2-17.在宅医療に係る分析</oddHeader>
  </headerFooter>
  <rowBreaks count="10" manualBreakCount="10">
    <brk id="45" max="12" man="1"/>
    <brk id="87" max="12" man="1"/>
    <brk id="129" max="12" man="1"/>
    <brk id="171" max="12" man="1"/>
    <brk id="213" max="12" man="1"/>
    <brk id="255" max="12" man="1"/>
    <brk id="297" max="12" man="1"/>
    <brk id="339" max="12" man="1"/>
    <brk id="381" max="12" man="1"/>
    <brk id="423" max="12" man="1"/>
  </rowBreaks>
  <ignoredErrors>
    <ignoredError sqref="D4 I4:I8 K4:M8 L9:M9 D10 I10:I14 K10:M14 L15:M15 D16 I16:I20 K16:M20 L21:M21 D22 I22:I26 K22:M26 L27:M27 D28 I28:I32 K28:M32 L33:M33 D34 I34:I38 K34:M38 L39:M39 D40 I40:I44 K40:M44 L45:M45 D46 I46:I50 K46:M50 L51:M51 D52 I52:I56 K52:M56 L57:M57 D58 I58:I62 K58:M62 L63:M63 D64 I64:I68 K64:M68 L69:M69 D70 I70:I74 K70:M74 L75:M75 D76 I76:I80 K76:M78 K79:M80 L81:M81 D82 I82:I86 K82:M86 L87:M87 D88 I88:I92 K88:M92 L93:M93 D94 I94:I98 K94:M98 L99:M99 D100 I100:I104 K100:M104 L105:M105 D106 I106:I110 K106:M110 L111:M111 D112 I112:I116 K112:M116 L117:M117 D118 I118:I122 K118:M122 L123:M123 D124 I124:I128 K124:M128 L129:M129 D130 I130:I134 K130:M134 L135:M135 D136 I136:I140 K136:M140 L141:M141 D142 I142:I146 K142:M146 L147:M147 D148 I148:I152 K148:M152 L153:M153 D154 I154:I158 K154:M158 L159:M159 D160 I160:I164 K160:M164 L165:M165 D166 I166:I170 K166:M170 L171:M171 D172 I172:I176 K172:M176 L177:M177 D178 I178:I182 K178:M182 L183:M183 D184 I184:I188 K184:M188 L189:M189 D190 I190:I194 K190:M194 L195:M195 D196 I196:I200 K196:M200 L201:M201 D202 I202:I206 K202:M206 L207:M207 D208 I208:I212 K208:M212 L213:M213 D214 I214:I218 K214:M218 L219:M219 D220 I220:I224 K220:M224 L225:M225 D226 I226:I230 K226:M230 L231:M231 D232 I232:I236 K232:M236 L237:M237 D238 I238:I242 K238:M242 L243:M243 D244 I244:I248 K244:M248 L249:M249 D250 I250:I254 K250:M254 L255:M255 D256 I256:I260 K256:M260 L261:M261 D262 I262:I266 K262:M266 L267:M267 D268 I268:I272 K268:M272 L273:M273 D274 I274:I278 K274:M278 L279:M279 D280 I280:I284 K280:M284 L285:M285 D286 I286:I290 K286:M290 L291:M291 D292 I292:I296 K292:M296 L297:M297 D298 I298:I302 K298:M302 L303:M303 D304 I304:I308 K304:M308 L309:M309 D310 I310:I314 K310:M314 L315:M315 D316 I316:I320 K316:M320 L321:M321 D322 I322:I326 K322:M326 L327:M327 D328 I328:I332 K328:M332 L333:M333 D334 I334:I338 K334:M338 L339:M339 D340 I340:I344 K340:M344 L345:M345 D346 I346:I350 K346:M350 L351:M351 D352 I352:I356 K352:M356 L357:M357 D358 I358:I362 K358:M362 L363:M363 D364 I364:I368 K364:M368 L369:M369 D370 I370:I374 K370:M374 L375:M375 D376 I376:I380 K376:M380 L381:M381 D382 I382:I386 K382:M386 L387:M387 D388 I388:I392 K388:M392 L393:M393 D394 I394:I398 K394:M398 L399:M399 D400 I400:I404 K400:M404 L405:M405 D406 I406:I410 K406:M410 L411:M411 D412 I412:I416 K412:M416 L417:M417 D418 I418:I422 K418:M422 L423:M423 D424 I424:I428 K424:M428 L429:M429 D430 I430:I434 K430:M434 L435:M435 D436 I436:I440 K436:M440 L441:M441 D442 I442:I446 K442:M446 L447:M447" emptyCellReference="1"/>
    <ignoredError sqref="F4:F8 F10:F14 F16:F20 F22:F26 F28:F32 F34:F38 F40:F44 F46:F50 F52:F56 F58:F62 F64:F68 F70:F74 F76:F80 F82:F86 F88:F92 F94:F98 F100:F104 F106:F110 F112:F116 F118:F122 F124:F128 F130:F134 F136:F140 F142:F146 F148:F152 F154:F158 F160:F164 F166:F170 F172:F176 F178:F182 F184:F188 F190:F194 F196:F200 F202:F206 F208:F212 F214:F218 F220:F224 F226:F230 F232:F236 F238:F242 F244:F248 F250:F254 F256:F260 F262:F266 F268:F272 F274:F278 F280:F284 F286:F290 F292:F296 F298:F302 F304:F308 F310:F314 F316:F320 F322:F326 F328:F332 F334:F338 F340:F344 F346:F350 F352:F356 F358:F362 F364:F368 F370:F374 F376:F380 F382:F386 F388:F392 F394:F398 F400:F404 F406:F410 F412:F416 F418:F422 F424:F428 F430:F434 F436:F440 F442:F446 F448:F45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B1:L89"/>
  <sheetViews>
    <sheetView showGridLines="0" zoomScaleNormal="100" zoomScaleSheetLayoutView="100" workbookViewId="0"/>
  </sheetViews>
  <sheetFormatPr defaultColWidth="9" defaultRowHeight="13.5"/>
  <cols>
    <col min="1" max="1" width="4.625" style="11" customWidth="1"/>
    <col min="2" max="2" width="3.625" style="11" customWidth="1"/>
    <col min="3" max="3" width="16.125" style="11" customWidth="1"/>
    <col min="4" max="5" width="14.125" style="11" customWidth="1"/>
    <col min="6" max="8" width="13.5" style="11" customWidth="1"/>
    <col min="9" max="10" width="9" style="11"/>
    <col min="11" max="12" width="8.875" customWidth="1"/>
    <col min="13" max="16384" width="9" style="11"/>
  </cols>
  <sheetData>
    <row r="1" spans="2:12" ht="16.5" customHeight="1">
      <c r="B1" s="10" t="s">
        <v>187</v>
      </c>
    </row>
    <row r="2" spans="2:12" ht="16.5" customHeight="1">
      <c r="B2" s="10" t="s">
        <v>141</v>
      </c>
    </row>
    <row r="3" spans="2:12" ht="61.5" customHeight="1">
      <c r="B3" s="12"/>
      <c r="C3" s="22" t="s">
        <v>78</v>
      </c>
      <c r="D3" s="52" t="s">
        <v>122</v>
      </c>
      <c r="E3" s="52" t="s">
        <v>121</v>
      </c>
      <c r="F3" s="52" t="s">
        <v>120</v>
      </c>
      <c r="G3" s="52" t="s">
        <v>119</v>
      </c>
      <c r="H3" s="52" t="s">
        <v>123</v>
      </c>
    </row>
    <row r="4" spans="2:12" s="42" customFormat="1" ht="13.5" customHeight="1">
      <c r="B4" s="95">
        <v>1</v>
      </c>
      <c r="C4" s="97" t="s">
        <v>51</v>
      </c>
      <c r="D4" s="155">
        <v>1958</v>
      </c>
      <c r="E4" s="155">
        <v>657</v>
      </c>
      <c r="F4" s="155">
        <v>76</v>
      </c>
      <c r="G4" s="155">
        <v>93</v>
      </c>
      <c r="H4" s="155">
        <v>724</v>
      </c>
      <c r="K4" s="56"/>
      <c r="L4" s="56"/>
    </row>
    <row r="5" spans="2:12" s="42" customFormat="1" ht="13.5" customHeight="1">
      <c r="B5" s="95">
        <v>2</v>
      </c>
      <c r="C5" s="97" t="s">
        <v>82</v>
      </c>
      <c r="D5" s="155">
        <v>70</v>
      </c>
      <c r="E5" s="155">
        <v>18</v>
      </c>
      <c r="F5" s="155">
        <v>4</v>
      </c>
      <c r="G5" s="155">
        <v>4</v>
      </c>
      <c r="H5" s="155">
        <v>34</v>
      </c>
      <c r="K5" s="56"/>
      <c r="L5" s="56"/>
    </row>
    <row r="6" spans="2:12" s="42" customFormat="1" ht="13.5" customHeight="1">
      <c r="B6" s="95">
        <v>3</v>
      </c>
      <c r="C6" s="97" t="s">
        <v>83</v>
      </c>
      <c r="D6" s="155">
        <v>56</v>
      </c>
      <c r="E6" s="155">
        <v>21</v>
      </c>
      <c r="F6" s="155">
        <v>4</v>
      </c>
      <c r="G6" s="155">
        <v>5</v>
      </c>
      <c r="H6" s="155">
        <v>22</v>
      </c>
      <c r="K6" s="56"/>
      <c r="L6" s="56"/>
    </row>
    <row r="7" spans="2:12" s="42" customFormat="1" ht="13.5" customHeight="1">
      <c r="B7" s="95">
        <v>4</v>
      </c>
      <c r="C7" s="97" t="s">
        <v>84</v>
      </c>
      <c r="D7" s="155">
        <v>36</v>
      </c>
      <c r="E7" s="155">
        <v>12</v>
      </c>
      <c r="F7" s="155">
        <v>1</v>
      </c>
      <c r="G7" s="155">
        <v>2</v>
      </c>
      <c r="H7" s="155">
        <v>12</v>
      </c>
      <c r="K7" s="56"/>
      <c r="L7" s="56"/>
    </row>
    <row r="8" spans="2:12" s="42" customFormat="1" ht="13.5" customHeight="1">
      <c r="B8" s="95">
        <v>5</v>
      </c>
      <c r="C8" s="97" t="s">
        <v>85</v>
      </c>
      <c r="D8" s="155">
        <v>58</v>
      </c>
      <c r="E8" s="155">
        <v>18</v>
      </c>
      <c r="F8" s="155">
        <v>4</v>
      </c>
      <c r="G8" s="155">
        <v>4</v>
      </c>
      <c r="H8" s="155">
        <v>21</v>
      </c>
      <c r="K8" s="56"/>
      <c r="L8" s="56"/>
    </row>
    <row r="9" spans="2:12" s="42" customFormat="1" ht="13.5" customHeight="1">
      <c r="B9" s="95">
        <v>6</v>
      </c>
      <c r="C9" s="97" t="s">
        <v>86</v>
      </c>
      <c r="D9" s="155">
        <v>47</v>
      </c>
      <c r="E9" s="155">
        <v>17</v>
      </c>
      <c r="F9" s="155">
        <v>1</v>
      </c>
      <c r="G9" s="155">
        <v>1</v>
      </c>
      <c r="H9" s="155">
        <v>21</v>
      </c>
      <c r="K9" s="56"/>
      <c r="L9" s="56"/>
    </row>
    <row r="10" spans="2:12" s="42" customFormat="1" ht="13.5" customHeight="1">
      <c r="B10" s="95">
        <v>7</v>
      </c>
      <c r="C10" s="97" t="s">
        <v>87</v>
      </c>
      <c r="D10" s="155">
        <v>41</v>
      </c>
      <c r="E10" s="155">
        <v>10</v>
      </c>
      <c r="F10" s="155">
        <v>2</v>
      </c>
      <c r="G10" s="155">
        <v>2</v>
      </c>
      <c r="H10" s="155">
        <v>20</v>
      </c>
      <c r="K10" s="56"/>
      <c r="L10" s="56"/>
    </row>
    <row r="11" spans="2:12" s="42" customFormat="1" ht="13.5" customHeight="1">
      <c r="B11" s="95">
        <v>8</v>
      </c>
      <c r="C11" s="97" t="s">
        <v>52</v>
      </c>
      <c r="D11" s="155">
        <v>89</v>
      </c>
      <c r="E11" s="155">
        <v>36</v>
      </c>
      <c r="F11" s="155">
        <v>2</v>
      </c>
      <c r="G11" s="155">
        <v>2</v>
      </c>
      <c r="H11" s="155">
        <v>30</v>
      </c>
      <c r="K11" s="56"/>
      <c r="L11" s="56"/>
    </row>
    <row r="12" spans="2:12" s="42" customFormat="1" ht="13.5" customHeight="1">
      <c r="B12" s="95">
        <v>9</v>
      </c>
      <c r="C12" s="97" t="s">
        <v>88</v>
      </c>
      <c r="D12" s="155">
        <v>40</v>
      </c>
      <c r="E12" s="155">
        <v>15</v>
      </c>
      <c r="F12" s="155">
        <v>3</v>
      </c>
      <c r="G12" s="155">
        <v>3</v>
      </c>
      <c r="H12" s="155">
        <v>18</v>
      </c>
      <c r="K12" s="56"/>
      <c r="L12" s="56"/>
    </row>
    <row r="13" spans="2:12" s="42" customFormat="1" ht="13.5" customHeight="1">
      <c r="B13" s="95">
        <v>10</v>
      </c>
      <c r="C13" s="97" t="s">
        <v>53</v>
      </c>
      <c r="D13" s="155">
        <v>48</v>
      </c>
      <c r="E13" s="155">
        <v>15</v>
      </c>
      <c r="F13" s="155">
        <v>2</v>
      </c>
      <c r="G13" s="155">
        <v>2</v>
      </c>
      <c r="H13" s="155">
        <v>22</v>
      </c>
      <c r="K13" s="56"/>
      <c r="L13" s="56"/>
    </row>
    <row r="14" spans="2:12" s="42" customFormat="1" ht="13.5" customHeight="1">
      <c r="B14" s="95">
        <v>11</v>
      </c>
      <c r="C14" s="97" t="s">
        <v>54</v>
      </c>
      <c r="D14" s="155">
        <v>102</v>
      </c>
      <c r="E14" s="155">
        <v>26</v>
      </c>
      <c r="F14" s="155">
        <v>2</v>
      </c>
      <c r="G14" s="155">
        <v>4</v>
      </c>
      <c r="H14" s="155">
        <v>37</v>
      </c>
      <c r="K14" s="56"/>
      <c r="L14" s="56"/>
    </row>
    <row r="15" spans="2:12" s="42" customFormat="1" ht="13.5" customHeight="1">
      <c r="B15" s="95">
        <v>12</v>
      </c>
      <c r="C15" s="97" t="s">
        <v>89</v>
      </c>
      <c r="D15" s="155">
        <v>79</v>
      </c>
      <c r="E15" s="155">
        <v>28</v>
      </c>
      <c r="F15" s="155">
        <v>4</v>
      </c>
      <c r="G15" s="155">
        <v>6</v>
      </c>
      <c r="H15" s="155">
        <v>22</v>
      </c>
      <c r="K15" s="56"/>
      <c r="L15" s="56"/>
    </row>
    <row r="16" spans="2:12" s="42" customFormat="1" ht="13.5" customHeight="1">
      <c r="B16" s="95">
        <v>13</v>
      </c>
      <c r="C16" s="97" t="s">
        <v>90</v>
      </c>
      <c r="D16" s="155">
        <v>109</v>
      </c>
      <c r="E16" s="155">
        <v>35</v>
      </c>
      <c r="F16" s="155">
        <v>3</v>
      </c>
      <c r="G16" s="155">
        <v>5</v>
      </c>
      <c r="H16" s="155">
        <v>39</v>
      </c>
      <c r="K16" s="56"/>
      <c r="L16" s="56"/>
    </row>
    <row r="17" spans="2:12" s="42" customFormat="1" ht="13.5" customHeight="1">
      <c r="B17" s="95">
        <v>14</v>
      </c>
      <c r="C17" s="97" t="s">
        <v>91</v>
      </c>
      <c r="D17" s="155">
        <v>74</v>
      </c>
      <c r="E17" s="155">
        <v>17</v>
      </c>
      <c r="F17" s="155">
        <v>3</v>
      </c>
      <c r="G17" s="155">
        <v>5</v>
      </c>
      <c r="H17" s="155">
        <v>21</v>
      </c>
      <c r="K17" s="56"/>
      <c r="L17" s="56"/>
    </row>
    <row r="18" spans="2:12" s="42" customFormat="1" ht="13.5" customHeight="1">
      <c r="B18" s="95">
        <v>15</v>
      </c>
      <c r="C18" s="97" t="s">
        <v>92</v>
      </c>
      <c r="D18" s="155">
        <v>118</v>
      </c>
      <c r="E18" s="155">
        <v>31</v>
      </c>
      <c r="F18" s="155">
        <v>7</v>
      </c>
      <c r="G18" s="155">
        <v>7</v>
      </c>
      <c r="H18" s="155">
        <v>48</v>
      </c>
      <c r="K18" s="56"/>
      <c r="L18" s="56"/>
    </row>
    <row r="19" spans="2:12" s="42" customFormat="1" ht="13.5" customHeight="1">
      <c r="B19" s="95">
        <v>16</v>
      </c>
      <c r="C19" s="97" t="s">
        <v>55</v>
      </c>
      <c r="D19" s="155">
        <v>114</v>
      </c>
      <c r="E19" s="155">
        <v>34</v>
      </c>
      <c r="F19" s="155">
        <v>4</v>
      </c>
      <c r="G19" s="155">
        <v>3</v>
      </c>
      <c r="H19" s="155">
        <v>33</v>
      </c>
      <c r="K19" s="56"/>
      <c r="L19" s="56"/>
    </row>
    <row r="20" spans="2:12" s="42" customFormat="1" ht="13.5" customHeight="1">
      <c r="B20" s="95">
        <v>17</v>
      </c>
      <c r="C20" s="97" t="s">
        <v>93</v>
      </c>
      <c r="D20" s="155">
        <v>111</v>
      </c>
      <c r="E20" s="155">
        <v>38</v>
      </c>
      <c r="F20" s="155">
        <v>5</v>
      </c>
      <c r="G20" s="155">
        <v>4</v>
      </c>
      <c r="H20" s="155">
        <v>52</v>
      </c>
      <c r="K20" s="56"/>
      <c r="L20" s="56"/>
    </row>
    <row r="21" spans="2:12" s="42" customFormat="1" ht="13.5" customHeight="1">
      <c r="B21" s="95">
        <v>18</v>
      </c>
      <c r="C21" s="97" t="s">
        <v>56</v>
      </c>
      <c r="D21" s="155">
        <v>96</v>
      </c>
      <c r="E21" s="155">
        <v>41</v>
      </c>
      <c r="F21" s="155">
        <v>2</v>
      </c>
      <c r="G21" s="155">
        <v>3</v>
      </c>
      <c r="H21" s="155">
        <v>30</v>
      </c>
      <c r="K21" s="56"/>
      <c r="L21" s="56"/>
    </row>
    <row r="22" spans="2:12" s="42" customFormat="1" ht="13.5" customHeight="1">
      <c r="B22" s="95">
        <v>19</v>
      </c>
      <c r="C22" s="97" t="s">
        <v>94</v>
      </c>
      <c r="D22" s="155">
        <v>86</v>
      </c>
      <c r="E22" s="155">
        <v>24</v>
      </c>
      <c r="F22" s="155">
        <v>2</v>
      </c>
      <c r="G22" s="155">
        <v>5</v>
      </c>
      <c r="H22" s="155">
        <v>29</v>
      </c>
      <c r="K22" s="56"/>
      <c r="L22" s="56"/>
    </row>
    <row r="23" spans="2:12" s="42" customFormat="1" ht="13.5" customHeight="1">
      <c r="B23" s="95">
        <v>20</v>
      </c>
      <c r="C23" s="97" t="s">
        <v>95</v>
      </c>
      <c r="D23" s="155">
        <v>108</v>
      </c>
      <c r="E23" s="155">
        <v>41</v>
      </c>
      <c r="F23" s="155">
        <v>3</v>
      </c>
      <c r="G23" s="155">
        <v>4</v>
      </c>
      <c r="H23" s="155">
        <v>44</v>
      </c>
      <c r="K23" s="56"/>
      <c r="L23" s="56"/>
    </row>
    <row r="24" spans="2:12" s="42" customFormat="1" ht="13.5" customHeight="1">
      <c r="B24" s="95">
        <v>21</v>
      </c>
      <c r="C24" s="97" t="s">
        <v>96</v>
      </c>
      <c r="D24" s="155">
        <v>53</v>
      </c>
      <c r="E24" s="155">
        <v>21</v>
      </c>
      <c r="F24" s="155">
        <v>1</v>
      </c>
      <c r="G24" s="155">
        <v>3</v>
      </c>
      <c r="H24" s="155">
        <v>18</v>
      </c>
      <c r="K24" s="56"/>
      <c r="L24" s="56"/>
    </row>
    <row r="25" spans="2:12" s="42" customFormat="1" ht="13.5" customHeight="1">
      <c r="B25" s="95">
        <v>22</v>
      </c>
      <c r="C25" s="97" t="s">
        <v>57</v>
      </c>
      <c r="D25" s="155">
        <v>77</v>
      </c>
      <c r="E25" s="155">
        <v>31</v>
      </c>
      <c r="F25" s="155">
        <v>3</v>
      </c>
      <c r="G25" s="155">
        <v>4</v>
      </c>
      <c r="H25" s="155">
        <v>31</v>
      </c>
      <c r="K25" s="56"/>
      <c r="L25" s="56"/>
    </row>
    <row r="26" spans="2:12" s="42" customFormat="1" ht="13.5" customHeight="1">
      <c r="B26" s="95">
        <v>23</v>
      </c>
      <c r="C26" s="97" t="s">
        <v>97</v>
      </c>
      <c r="D26" s="155">
        <v>133</v>
      </c>
      <c r="E26" s="155">
        <v>43</v>
      </c>
      <c r="F26" s="155">
        <v>5</v>
      </c>
      <c r="G26" s="155">
        <v>6</v>
      </c>
      <c r="H26" s="155">
        <v>43</v>
      </c>
      <c r="K26" s="56"/>
      <c r="L26" s="56"/>
    </row>
    <row r="27" spans="2:12" s="42" customFormat="1" ht="13.5" customHeight="1">
      <c r="B27" s="95">
        <v>24</v>
      </c>
      <c r="C27" s="97" t="s">
        <v>98</v>
      </c>
      <c r="D27" s="155">
        <v>108</v>
      </c>
      <c r="E27" s="155">
        <v>35</v>
      </c>
      <c r="F27" s="155">
        <v>6</v>
      </c>
      <c r="G27" s="155">
        <v>6</v>
      </c>
      <c r="H27" s="155">
        <v>44</v>
      </c>
      <c r="K27" s="56"/>
      <c r="L27" s="56"/>
    </row>
    <row r="28" spans="2:12" s="42" customFormat="1" ht="13.5" customHeight="1">
      <c r="B28" s="95">
        <v>25</v>
      </c>
      <c r="C28" s="97" t="s">
        <v>99</v>
      </c>
      <c r="D28" s="155">
        <v>105</v>
      </c>
      <c r="E28" s="155">
        <v>50</v>
      </c>
      <c r="F28" s="155">
        <v>3</v>
      </c>
      <c r="G28" s="155">
        <v>3</v>
      </c>
      <c r="H28" s="155">
        <v>33</v>
      </c>
      <c r="K28" s="56"/>
      <c r="L28" s="56"/>
    </row>
    <row r="29" spans="2:12" s="42" customFormat="1" ht="13.5" customHeight="1">
      <c r="B29" s="95">
        <v>26</v>
      </c>
      <c r="C29" s="97" t="s">
        <v>31</v>
      </c>
      <c r="D29" s="155">
        <v>476</v>
      </c>
      <c r="E29" s="155">
        <v>168</v>
      </c>
      <c r="F29" s="155">
        <v>21</v>
      </c>
      <c r="G29" s="155">
        <v>24</v>
      </c>
      <c r="H29" s="155">
        <v>193</v>
      </c>
      <c r="K29" s="56"/>
      <c r="L29" s="56"/>
    </row>
    <row r="30" spans="2:12" s="42" customFormat="1" ht="13.5" customHeight="1">
      <c r="B30" s="95">
        <v>27</v>
      </c>
      <c r="C30" s="97" t="s">
        <v>32</v>
      </c>
      <c r="D30" s="155">
        <v>104</v>
      </c>
      <c r="E30" s="155">
        <v>46</v>
      </c>
      <c r="F30" s="155">
        <v>4</v>
      </c>
      <c r="G30" s="155">
        <v>5</v>
      </c>
      <c r="H30" s="155">
        <v>43</v>
      </c>
      <c r="K30" s="56"/>
      <c r="L30" s="56"/>
    </row>
    <row r="31" spans="2:12" s="42" customFormat="1" ht="13.5" customHeight="1">
      <c r="B31" s="95">
        <v>28</v>
      </c>
      <c r="C31" s="97" t="s">
        <v>33</v>
      </c>
      <c r="D31" s="155">
        <v>61</v>
      </c>
      <c r="E31" s="155">
        <v>18</v>
      </c>
      <c r="F31" s="155">
        <v>5</v>
      </c>
      <c r="G31" s="155">
        <v>6</v>
      </c>
      <c r="H31" s="155">
        <v>32</v>
      </c>
      <c r="K31" s="56"/>
      <c r="L31" s="56"/>
    </row>
    <row r="32" spans="2:12" s="42" customFormat="1" ht="13.5" customHeight="1">
      <c r="B32" s="95">
        <v>29</v>
      </c>
      <c r="C32" s="97" t="s">
        <v>34</v>
      </c>
      <c r="D32" s="155">
        <v>49</v>
      </c>
      <c r="E32" s="155">
        <v>21</v>
      </c>
      <c r="F32" s="155">
        <v>1</v>
      </c>
      <c r="G32" s="155">
        <v>0</v>
      </c>
      <c r="H32" s="155">
        <v>13</v>
      </c>
      <c r="K32" s="56"/>
      <c r="L32" s="56"/>
    </row>
    <row r="33" spans="2:12" s="42" customFormat="1" ht="13.5" customHeight="1">
      <c r="B33" s="95">
        <v>30</v>
      </c>
      <c r="C33" s="97" t="s">
        <v>35</v>
      </c>
      <c r="D33" s="155">
        <v>83</v>
      </c>
      <c r="E33" s="155">
        <v>23</v>
      </c>
      <c r="F33" s="155">
        <v>5</v>
      </c>
      <c r="G33" s="155">
        <v>5</v>
      </c>
      <c r="H33" s="155">
        <v>39</v>
      </c>
      <c r="K33" s="56"/>
      <c r="L33" s="56"/>
    </row>
    <row r="34" spans="2:12" s="42" customFormat="1" ht="13.5" customHeight="1">
      <c r="B34" s="95">
        <v>31</v>
      </c>
      <c r="C34" s="97" t="s">
        <v>36</v>
      </c>
      <c r="D34" s="155">
        <v>66</v>
      </c>
      <c r="E34" s="155">
        <v>30</v>
      </c>
      <c r="F34" s="155">
        <v>1</v>
      </c>
      <c r="G34" s="155">
        <v>1</v>
      </c>
      <c r="H34" s="155">
        <v>25</v>
      </c>
      <c r="K34" s="56"/>
      <c r="L34" s="56"/>
    </row>
    <row r="35" spans="2:12" s="42" customFormat="1" ht="13.5" customHeight="1">
      <c r="B35" s="95">
        <v>32</v>
      </c>
      <c r="C35" s="97" t="s">
        <v>37</v>
      </c>
      <c r="D35" s="155">
        <v>102</v>
      </c>
      <c r="E35" s="155">
        <v>27</v>
      </c>
      <c r="F35" s="155">
        <v>4</v>
      </c>
      <c r="G35" s="155">
        <v>6</v>
      </c>
      <c r="H35" s="155">
        <v>35</v>
      </c>
      <c r="K35" s="56"/>
      <c r="L35" s="56"/>
    </row>
    <row r="36" spans="2:12" s="42" customFormat="1" ht="13.5" customHeight="1">
      <c r="B36" s="95">
        <v>33</v>
      </c>
      <c r="C36" s="97" t="s">
        <v>38</v>
      </c>
      <c r="D36" s="155">
        <v>11</v>
      </c>
      <c r="E36" s="155">
        <v>3</v>
      </c>
      <c r="F36" s="155">
        <v>1</v>
      </c>
      <c r="G36" s="155">
        <v>1</v>
      </c>
      <c r="H36" s="155">
        <v>6</v>
      </c>
      <c r="K36" s="56"/>
      <c r="L36" s="56"/>
    </row>
    <row r="37" spans="2:12" s="42" customFormat="1" ht="13.5" customHeight="1">
      <c r="B37" s="95">
        <v>34</v>
      </c>
      <c r="C37" s="97" t="s">
        <v>39</v>
      </c>
      <c r="D37" s="155">
        <v>97</v>
      </c>
      <c r="E37" s="155">
        <v>32</v>
      </c>
      <c r="F37" s="155">
        <v>6</v>
      </c>
      <c r="G37" s="155">
        <v>8</v>
      </c>
      <c r="H37" s="155">
        <v>46</v>
      </c>
      <c r="K37" s="56"/>
      <c r="L37" s="56"/>
    </row>
    <row r="38" spans="2:12" s="42" customFormat="1" ht="13.5" customHeight="1">
      <c r="B38" s="95">
        <v>35</v>
      </c>
      <c r="C38" s="97" t="s">
        <v>2</v>
      </c>
      <c r="D38" s="155">
        <v>251</v>
      </c>
      <c r="E38" s="155">
        <v>73</v>
      </c>
      <c r="F38" s="155">
        <v>11</v>
      </c>
      <c r="G38" s="155">
        <v>10</v>
      </c>
      <c r="H38" s="155">
        <v>101</v>
      </c>
      <c r="K38" s="56"/>
      <c r="L38" s="56"/>
    </row>
    <row r="39" spans="2:12" s="42" customFormat="1" ht="13.5" customHeight="1">
      <c r="B39" s="95">
        <v>36</v>
      </c>
      <c r="C39" s="97" t="s">
        <v>3</v>
      </c>
      <c r="D39" s="155">
        <v>64</v>
      </c>
      <c r="E39" s="155">
        <v>18</v>
      </c>
      <c r="F39" s="155">
        <v>2</v>
      </c>
      <c r="G39" s="155">
        <v>2</v>
      </c>
      <c r="H39" s="155">
        <v>22</v>
      </c>
      <c r="K39" s="56"/>
      <c r="L39" s="56"/>
    </row>
    <row r="40" spans="2:12" s="42" customFormat="1" ht="13.5" customHeight="1">
      <c r="B40" s="95">
        <v>37</v>
      </c>
      <c r="C40" s="97" t="s">
        <v>4</v>
      </c>
      <c r="D40" s="155">
        <v>232</v>
      </c>
      <c r="E40" s="155">
        <v>77</v>
      </c>
      <c r="F40" s="155">
        <v>9</v>
      </c>
      <c r="G40" s="155">
        <v>11</v>
      </c>
      <c r="H40" s="155">
        <v>86</v>
      </c>
      <c r="K40" s="56"/>
      <c r="L40" s="56"/>
    </row>
    <row r="41" spans="2:12" s="42" customFormat="1" ht="13.5" customHeight="1">
      <c r="B41" s="95">
        <v>38</v>
      </c>
      <c r="C41" s="97" t="s">
        <v>40</v>
      </c>
      <c r="D41" s="155">
        <v>39</v>
      </c>
      <c r="E41" s="155">
        <v>9</v>
      </c>
      <c r="F41" s="155">
        <v>3</v>
      </c>
      <c r="G41" s="155">
        <v>3</v>
      </c>
      <c r="H41" s="155">
        <v>18</v>
      </c>
      <c r="K41" s="56"/>
      <c r="L41" s="56"/>
    </row>
    <row r="42" spans="2:12" s="42" customFormat="1" ht="13.5" customHeight="1">
      <c r="B42" s="95">
        <v>39</v>
      </c>
      <c r="C42" s="97" t="s">
        <v>8</v>
      </c>
      <c r="D42" s="155">
        <v>187</v>
      </c>
      <c r="E42" s="155">
        <v>55</v>
      </c>
      <c r="F42" s="155">
        <v>11</v>
      </c>
      <c r="G42" s="155">
        <v>9</v>
      </c>
      <c r="H42" s="155">
        <v>81</v>
      </c>
      <c r="K42" s="56"/>
      <c r="L42" s="56"/>
    </row>
    <row r="43" spans="2:12" s="42" customFormat="1" ht="13.5" customHeight="1">
      <c r="B43" s="95">
        <v>40</v>
      </c>
      <c r="C43" s="97" t="s">
        <v>41</v>
      </c>
      <c r="D43" s="155">
        <v>34</v>
      </c>
      <c r="E43" s="155">
        <v>15</v>
      </c>
      <c r="F43" s="155">
        <v>1</v>
      </c>
      <c r="G43" s="155">
        <v>1</v>
      </c>
      <c r="H43" s="155">
        <v>8</v>
      </c>
      <c r="K43" s="56"/>
      <c r="L43" s="56"/>
    </row>
    <row r="44" spans="2:12" s="42" customFormat="1" ht="13.5" customHeight="1">
      <c r="B44" s="95">
        <v>41</v>
      </c>
      <c r="C44" s="97" t="s">
        <v>12</v>
      </c>
      <c r="D44" s="155">
        <v>92</v>
      </c>
      <c r="E44" s="155">
        <v>27</v>
      </c>
      <c r="F44" s="155">
        <v>4</v>
      </c>
      <c r="G44" s="155">
        <v>5</v>
      </c>
      <c r="H44" s="155">
        <v>31</v>
      </c>
      <c r="K44" s="56"/>
      <c r="L44" s="56"/>
    </row>
    <row r="45" spans="2:12" s="42" customFormat="1" ht="13.5" customHeight="1">
      <c r="B45" s="95">
        <v>42</v>
      </c>
      <c r="C45" s="97" t="s">
        <v>13</v>
      </c>
      <c r="D45" s="155">
        <v>176</v>
      </c>
      <c r="E45" s="155">
        <v>67</v>
      </c>
      <c r="F45" s="155">
        <v>13</v>
      </c>
      <c r="G45" s="155">
        <v>15</v>
      </c>
      <c r="H45" s="155">
        <v>99</v>
      </c>
      <c r="K45" s="56"/>
      <c r="L45" s="56"/>
    </row>
    <row r="46" spans="2:12" s="42" customFormat="1" ht="13.5" customHeight="1">
      <c r="B46" s="95">
        <v>43</v>
      </c>
      <c r="C46" s="97" t="s">
        <v>9</v>
      </c>
      <c r="D46" s="155">
        <v>154</v>
      </c>
      <c r="E46" s="155">
        <v>36</v>
      </c>
      <c r="F46" s="155">
        <v>5</v>
      </c>
      <c r="G46" s="155">
        <v>8</v>
      </c>
      <c r="H46" s="155">
        <v>65</v>
      </c>
      <c r="K46" s="56"/>
      <c r="L46" s="56"/>
    </row>
    <row r="47" spans="2:12" s="42" customFormat="1" ht="13.5" customHeight="1">
      <c r="B47" s="95">
        <v>44</v>
      </c>
      <c r="C47" s="97" t="s">
        <v>19</v>
      </c>
      <c r="D47" s="155">
        <v>144</v>
      </c>
      <c r="E47" s="155">
        <v>58</v>
      </c>
      <c r="F47" s="155">
        <v>8</v>
      </c>
      <c r="G47" s="155">
        <v>6</v>
      </c>
      <c r="H47" s="155">
        <v>53</v>
      </c>
      <c r="K47" s="56"/>
      <c r="L47" s="56"/>
    </row>
    <row r="48" spans="2:12" s="42" customFormat="1" ht="13.5" customHeight="1">
      <c r="B48" s="95">
        <v>45</v>
      </c>
      <c r="C48" s="97" t="s">
        <v>42</v>
      </c>
      <c r="D48" s="155">
        <v>56</v>
      </c>
      <c r="E48" s="155">
        <v>22</v>
      </c>
      <c r="F48" s="155">
        <v>6</v>
      </c>
      <c r="G48" s="155">
        <v>7</v>
      </c>
      <c r="H48" s="155">
        <v>22</v>
      </c>
      <c r="K48" s="56"/>
      <c r="L48" s="56"/>
    </row>
    <row r="49" spans="2:12" s="42" customFormat="1" ht="13.5" customHeight="1">
      <c r="B49" s="95">
        <v>46</v>
      </c>
      <c r="C49" s="97" t="s">
        <v>22</v>
      </c>
      <c r="D49" s="155">
        <v>59</v>
      </c>
      <c r="E49" s="155">
        <v>21</v>
      </c>
      <c r="F49" s="155">
        <v>3</v>
      </c>
      <c r="G49" s="155">
        <v>1</v>
      </c>
      <c r="H49" s="155">
        <v>28</v>
      </c>
      <c r="K49" s="56"/>
      <c r="L49" s="56"/>
    </row>
    <row r="50" spans="2:12" s="42" customFormat="1" ht="13.5" customHeight="1">
      <c r="B50" s="95">
        <v>47</v>
      </c>
      <c r="C50" s="97" t="s">
        <v>14</v>
      </c>
      <c r="D50" s="155">
        <v>114</v>
      </c>
      <c r="E50" s="155">
        <v>39</v>
      </c>
      <c r="F50" s="155">
        <v>5</v>
      </c>
      <c r="G50" s="155">
        <v>6</v>
      </c>
      <c r="H50" s="155">
        <v>49</v>
      </c>
      <c r="K50" s="56"/>
      <c r="L50" s="56"/>
    </row>
    <row r="51" spans="2:12" s="42" customFormat="1" ht="13.5" customHeight="1">
      <c r="B51" s="95">
        <v>48</v>
      </c>
      <c r="C51" s="97" t="s">
        <v>23</v>
      </c>
      <c r="D51" s="155">
        <v>51</v>
      </c>
      <c r="E51" s="155">
        <v>21</v>
      </c>
      <c r="F51" s="155">
        <v>3</v>
      </c>
      <c r="G51" s="155">
        <v>7</v>
      </c>
      <c r="H51" s="155">
        <v>32</v>
      </c>
      <c r="K51" s="56"/>
      <c r="L51" s="56"/>
    </row>
    <row r="52" spans="2:12" s="42" customFormat="1" ht="13.5" customHeight="1">
      <c r="B52" s="95">
        <v>49</v>
      </c>
      <c r="C52" s="97" t="s">
        <v>24</v>
      </c>
      <c r="D52" s="155">
        <v>68</v>
      </c>
      <c r="E52" s="155">
        <v>24</v>
      </c>
      <c r="F52" s="155">
        <v>3</v>
      </c>
      <c r="G52" s="155">
        <v>3</v>
      </c>
      <c r="H52" s="155">
        <v>27</v>
      </c>
      <c r="K52" s="56"/>
      <c r="L52" s="56"/>
    </row>
    <row r="53" spans="2:12" s="42" customFormat="1" ht="13.5" customHeight="1">
      <c r="B53" s="95">
        <v>50</v>
      </c>
      <c r="C53" s="97" t="s">
        <v>15</v>
      </c>
      <c r="D53" s="155">
        <v>56</v>
      </c>
      <c r="E53" s="155">
        <v>14</v>
      </c>
      <c r="F53" s="155">
        <v>4</v>
      </c>
      <c r="G53" s="155">
        <v>5</v>
      </c>
      <c r="H53" s="155">
        <v>21</v>
      </c>
      <c r="K53" s="56"/>
      <c r="L53" s="56"/>
    </row>
    <row r="54" spans="2:12" s="42" customFormat="1" ht="13.5" customHeight="1">
      <c r="B54" s="95">
        <v>51</v>
      </c>
      <c r="C54" s="97" t="s">
        <v>43</v>
      </c>
      <c r="D54" s="155">
        <v>72</v>
      </c>
      <c r="E54" s="155">
        <v>34</v>
      </c>
      <c r="F54" s="155">
        <v>3</v>
      </c>
      <c r="G54" s="155">
        <v>6</v>
      </c>
      <c r="H54" s="155">
        <v>26</v>
      </c>
      <c r="K54" s="56"/>
      <c r="L54" s="56"/>
    </row>
    <row r="55" spans="2:12" s="42" customFormat="1" ht="13.5" customHeight="1">
      <c r="B55" s="95">
        <v>52</v>
      </c>
      <c r="C55" s="97" t="s">
        <v>5</v>
      </c>
      <c r="D55" s="155">
        <v>93</v>
      </c>
      <c r="E55" s="155">
        <v>37</v>
      </c>
      <c r="F55" s="155">
        <v>3</v>
      </c>
      <c r="G55" s="155">
        <v>3</v>
      </c>
      <c r="H55" s="155">
        <v>31</v>
      </c>
      <c r="K55" s="56"/>
      <c r="L55" s="56"/>
    </row>
    <row r="56" spans="2:12" s="42" customFormat="1" ht="13.5" customHeight="1">
      <c r="B56" s="95">
        <v>53</v>
      </c>
      <c r="C56" s="97" t="s">
        <v>20</v>
      </c>
      <c r="D56" s="155">
        <v>29</v>
      </c>
      <c r="E56" s="155">
        <v>14</v>
      </c>
      <c r="F56" s="155">
        <v>1</v>
      </c>
      <c r="G56" s="155">
        <v>2</v>
      </c>
      <c r="H56" s="155">
        <v>9</v>
      </c>
      <c r="K56" s="56"/>
      <c r="L56" s="56"/>
    </row>
    <row r="57" spans="2:12" s="42" customFormat="1" ht="13.5" customHeight="1">
      <c r="B57" s="95">
        <v>54</v>
      </c>
      <c r="C57" s="97" t="s">
        <v>25</v>
      </c>
      <c r="D57" s="155">
        <v>54</v>
      </c>
      <c r="E57" s="155">
        <v>20</v>
      </c>
      <c r="F57" s="155">
        <v>3</v>
      </c>
      <c r="G57" s="155">
        <v>5</v>
      </c>
      <c r="H57" s="155">
        <v>22</v>
      </c>
      <c r="K57" s="56"/>
      <c r="L57" s="56"/>
    </row>
    <row r="58" spans="2:12" s="42" customFormat="1" ht="13.5" customHeight="1">
      <c r="B58" s="95">
        <v>55</v>
      </c>
      <c r="C58" s="97" t="s">
        <v>16</v>
      </c>
      <c r="D58" s="155">
        <v>68</v>
      </c>
      <c r="E58" s="155">
        <v>20</v>
      </c>
      <c r="F58" s="155">
        <v>3</v>
      </c>
      <c r="G58" s="155">
        <v>2</v>
      </c>
      <c r="H58" s="155">
        <v>30</v>
      </c>
      <c r="K58" s="56"/>
      <c r="L58" s="56"/>
    </row>
    <row r="59" spans="2:12" s="42" customFormat="1" ht="13.5" customHeight="1">
      <c r="B59" s="95">
        <v>56</v>
      </c>
      <c r="C59" s="97" t="s">
        <v>10</v>
      </c>
      <c r="D59" s="155">
        <v>32</v>
      </c>
      <c r="E59" s="155">
        <v>12</v>
      </c>
      <c r="F59" s="155">
        <v>1</v>
      </c>
      <c r="G59" s="155">
        <v>2</v>
      </c>
      <c r="H59" s="155">
        <v>18</v>
      </c>
      <c r="K59" s="56"/>
      <c r="L59" s="56"/>
    </row>
    <row r="60" spans="2:12" s="42" customFormat="1" ht="13.5" customHeight="1">
      <c r="B60" s="95">
        <v>57</v>
      </c>
      <c r="C60" s="97" t="s">
        <v>44</v>
      </c>
      <c r="D60" s="155">
        <v>34</v>
      </c>
      <c r="E60" s="155">
        <v>15</v>
      </c>
      <c r="F60" s="155">
        <v>1</v>
      </c>
      <c r="G60" s="155">
        <v>3</v>
      </c>
      <c r="H60" s="155">
        <v>12</v>
      </c>
      <c r="K60" s="56"/>
      <c r="L60" s="56"/>
    </row>
    <row r="61" spans="2:12" s="42" customFormat="1" ht="13.5" customHeight="1">
      <c r="B61" s="95">
        <v>58</v>
      </c>
      <c r="C61" s="97" t="s">
        <v>26</v>
      </c>
      <c r="D61" s="155">
        <v>46</v>
      </c>
      <c r="E61" s="155">
        <v>13</v>
      </c>
      <c r="F61" s="155">
        <v>3</v>
      </c>
      <c r="G61" s="155">
        <v>2</v>
      </c>
      <c r="H61" s="155">
        <v>19</v>
      </c>
      <c r="K61" s="56"/>
      <c r="L61" s="56"/>
    </row>
    <row r="62" spans="2:12" s="42" customFormat="1" ht="13.5" customHeight="1">
      <c r="B62" s="95">
        <v>59</v>
      </c>
      <c r="C62" s="97" t="s">
        <v>21</v>
      </c>
      <c r="D62" s="155">
        <v>263</v>
      </c>
      <c r="E62" s="155">
        <v>101</v>
      </c>
      <c r="F62" s="155">
        <v>10</v>
      </c>
      <c r="G62" s="155">
        <v>10</v>
      </c>
      <c r="H62" s="155">
        <v>102</v>
      </c>
      <c r="K62" s="56"/>
      <c r="L62" s="56"/>
    </row>
    <row r="63" spans="2:12" s="42" customFormat="1" ht="13.5" customHeight="1">
      <c r="B63" s="95">
        <v>60</v>
      </c>
      <c r="C63" s="97" t="s">
        <v>45</v>
      </c>
      <c r="D63" s="155">
        <v>29</v>
      </c>
      <c r="E63" s="155">
        <v>6</v>
      </c>
      <c r="F63" s="155">
        <v>2</v>
      </c>
      <c r="G63" s="155">
        <v>2</v>
      </c>
      <c r="H63" s="155">
        <v>5</v>
      </c>
      <c r="K63" s="56"/>
      <c r="L63" s="56"/>
    </row>
    <row r="64" spans="2:12" s="42" customFormat="1" ht="13.5" customHeight="1">
      <c r="B64" s="95">
        <v>61</v>
      </c>
      <c r="C64" s="97" t="s">
        <v>17</v>
      </c>
      <c r="D64" s="155">
        <v>21</v>
      </c>
      <c r="E64" s="155">
        <v>7</v>
      </c>
      <c r="F64" s="155">
        <v>1</v>
      </c>
      <c r="G64" s="155">
        <v>1</v>
      </c>
      <c r="H64" s="155">
        <v>12</v>
      </c>
      <c r="K64" s="56"/>
      <c r="L64" s="56"/>
    </row>
    <row r="65" spans="2:12" s="42" customFormat="1" ht="13.5" customHeight="1">
      <c r="B65" s="95">
        <v>62</v>
      </c>
      <c r="C65" s="97" t="s">
        <v>18</v>
      </c>
      <c r="D65" s="155">
        <v>35</v>
      </c>
      <c r="E65" s="155">
        <v>9</v>
      </c>
      <c r="F65" s="155">
        <v>1</v>
      </c>
      <c r="G65" s="155">
        <v>2</v>
      </c>
      <c r="H65" s="155">
        <v>17</v>
      </c>
      <c r="K65" s="56"/>
      <c r="L65" s="56"/>
    </row>
    <row r="66" spans="2:12" s="42" customFormat="1" ht="13.5" customHeight="1">
      <c r="B66" s="95">
        <v>63</v>
      </c>
      <c r="C66" s="97" t="s">
        <v>27</v>
      </c>
      <c r="D66" s="155">
        <v>36</v>
      </c>
      <c r="E66" s="155">
        <v>18</v>
      </c>
      <c r="F66" s="155">
        <v>4</v>
      </c>
      <c r="G66" s="155">
        <v>4</v>
      </c>
      <c r="H66" s="155">
        <v>13</v>
      </c>
      <c r="K66" s="56"/>
      <c r="L66" s="56"/>
    </row>
    <row r="67" spans="2:12" s="42" customFormat="1" ht="13.5" customHeight="1">
      <c r="B67" s="95">
        <v>64</v>
      </c>
      <c r="C67" s="97" t="s">
        <v>46</v>
      </c>
      <c r="D67" s="155">
        <v>29</v>
      </c>
      <c r="E67" s="155">
        <v>9</v>
      </c>
      <c r="F67" s="155">
        <v>2</v>
      </c>
      <c r="G67" s="155">
        <v>1</v>
      </c>
      <c r="H67" s="155">
        <v>9</v>
      </c>
      <c r="K67" s="56"/>
      <c r="L67" s="56"/>
    </row>
    <row r="68" spans="2:12" s="42" customFormat="1" ht="13.5" customHeight="1">
      <c r="B68" s="95">
        <v>65</v>
      </c>
      <c r="C68" s="97" t="s">
        <v>11</v>
      </c>
      <c r="D68" s="155">
        <v>16</v>
      </c>
      <c r="E68" s="155">
        <v>1</v>
      </c>
      <c r="F68" s="155">
        <v>1</v>
      </c>
      <c r="G68" s="155">
        <v>1</v>
      </c>
      <c r="H68" s="155">
        <v>5</v>
      </c>
      <c r="K68" s="56"/>
      <c r="L68" s="56"/>
    </row>
    <row r="69" spans="2:12" s="42" customFormat="1" ht="13.5" customHeight="1">
      <c r="B69" s="95">
        <v>66</v>
      </c>
      <c r="C69" s="97" t="s">
        <v>6</v>
      </c>
      <c r="D69" s="155">
        <v>0</v>
      </c>
      <c r="E69" s="155">
        <v>0</v>
      </c>
      <c r="F69" s="155">
        <v>0</v>
      </c>
      <c r="G69" s="155">
        <v>0</v>
      </c>
      <c r="H69" s="155">
        <v>0</v>
      </c>
      <c r="K69" s="56"/>
      <c r="L69" s="56"/>
    </row>
    <row r="70" spans="2:12" s="42" customFormat="1" ht="13.5" customHeight="1">
      <c r="B70" s="95">
        <v>67</v>
      </c>
      <c r="C70" s="97" t="s">
        <v>7</v>
      </c>
      <c r="D70" s="155">
        <v>4</v>
      </c>
      <c r="E70" s="155">
        <v>1</v>
      </c>
      <c r="F70" s="155">
        <v>0</v>
      </c>
      <c r="G70" s="155">
        <v>0</v>
      </c>
      <c r="H70" s="155">
        <v>1</v>
      </c>
      <c r="K70" s="56"/>
      <c r="L70" s="56"/>
    </row>
    <row r="71" spans="2:12" s="42" customFormat="1" ht="13.5" customHeight="1">
      <c r="B71" s="95">
        <v>68</v>
      </c>
      <c r="C71" s="97" t="s">
        <v>47</v>
      </c>
      <c r="D71" s="155">
        <v>10</v>
      </c>
      <c r="E71" s="155">
        <v>3</v>
      </c>
      <c r="F71" s="155">
        <v>2</v>
      </c>
      <c r="G71" s="155">
        <v>2</v>
      </c>
      <c r="H71" s="155">
        <v>4</v>
      </c>
      <c r="K71" s="56"/>
      <c r="L71" s="56"/>
    </row>
    <row r="72" spans="2:12" s="42" customFormat="1" ht="13.5" customHeight="1">
      <c r="B72" s="95">
        <v>69</v>
      </c>
      <c r="C72" s="97" t="s">
        <v>48</v>
      </c>
      <c r="D72" s="155">
        <v>15</v>
      </c>
      <c r="E72" s="155">
        <v>7</v>
      </c>
      <c r="F72" s="155">
        <v>1</v>
      </c>
      <c r="G72" s="155">
        <v>1</v>
      </c>
      <c r="H72" s="155">
        <v>12</v>
      </c>
      <c r="K72" s="56"/>
      <c r="L72" s="56"/>
    </row>
    <row r="73" spans="2:12" s="42" customFormat="1" ht="13.5" customHeight="1">
      <c r="B73" s="95">
        <v>70</v>
      </c>
      <c r="C73" s="97" t="s">
        <v>49</v>
      </c>
      <c r="D73" s="155">
        <v>6</v>
      </c>
      <c r="E73" s="155">
        <v>3</v>
      </c>
      <c r="F73" s="155">
        <v>0</v>
      </c>
      <c r="G73" s="155">
        <v>0</v>
      </c>
      <c r="H73" s="155">
        <v>1</v>
      </c>
      <c r="K73" s="56"/>
      <c r="L73" s="56"/>
    </row>
    <row r="74" spans="2:12" s="42" customFormat="1" ht="13.5" customHeight="1">
      <c r="B74" s="95">
        <v>71</v>
      </c>
      <c r="C74" s="97" t="s">
        <v>50</v>
      </c>
      <c r="D74" s="155">
        <v>9</v>
      </c>
      <c r="E74" s="155">
        <v>1</v>
      </c>
      <c r="F74" s="155">
        <v>1</v>
      </c>
      <c r="G74" s="155">
        <v>1</v>
      </c>
      <c r="H74" s="155">
        <v>1</v>
      </c>
      <c r="K74" s="56"/>
      <c r="L74" s="56"/>
    </row>
    <row r="75" spans="2:12" s="42" customFormat="1" ht="13.5" customHeight="1">
      <c r="B75" s="95">
        <v>72</v>
      </c>
      <c r="C75" s="97" t="s">
        <v>28</v>
      </c>
      <c r="D75" s="155">
        <v>5</v>
      </c>
      <c r="E75" s="155">
        <v>3</v>
      </c>
      <c r="F75" s="155">
        <v>0</v>
      </c>
      <c r="G75" s="155">
        <v>0</v>
      </c>
      <c r="H75" s="155">
        <v>2</v>
      </c>
      <c r="K75" s="56"/>
      <c r="L75" s="56"/>
    </row>
    <row r="76" spans="2:12" s="42" customFormat="1" ht="13.5" customHeight="1">
      <c r="B76" s="95">
        <v>73</v>
      </c>
      <c r="C76" s="97" t="s">
        <v>29</v>
      </c>
      <c r="D76" s="155">
        <v>5</v>
      </c>
      <c r="E76" s="155">
        <v>1</v>
      </c>
      <c r="F76" s="155">
        <v>0</v>
      </c>
      <c r="G76" s="155">
        <v>0</v>
      </c>
      <c r="H76" s="155">
        <v>1</v>
      </c>
      <c r="K76" s="56"/>
      <c r="L76" s="56"/>
    </row>
    <row r="77" spans="2:12" s="42" customFormat="1" ht="13.5" customHeight="1">
      <c r="B77" s="95">
        <v>74</v>
      </c>
      <c r="C77" s="97" t="s">
        <v>30</v>
      </c>
      <c r="D77" s="155">
        <v>4</v>
      </c>
      <c r="E77" s="155">
        <v>0</v>
      </c>
      <c r="F77" s="155">
        <v>0</v>
      </c>
      <c r="G77" s="155">
        <v>0</v>
      </c>
      <c r="H77" s="155">
        <v>0</v>
      </c>
      <c r="K77" s="56"/>
      <c r="L77" s="56"/>
    </row>
    <row r="78" spans="2:12" s="42" customFormat="1" ht="13.5" customHeight="1" thickBot="1">
      <c r="B78" s="95">
        <v>75</v>
      </c>
      <c r="C78" s="97" t="s">
        <v>106</v>
      </c>
      <c r="D78" s="155">
        <v>33</v>
      </c>
      <c r="E78" s="155">
        <v>5</v>
      </c>
      <c r="F78" s="155">
        <v>21</v>
      </c>
      <c r="G78" s="155">
        <v>20</v>
      </c>
      <c r="H78" s="155">
        <v>3</v>
      </c>
      <c r="K78" s="56"/>
      <c r="L78" s="56"/>
    </row>
    <row r="79" spans="2:12" s="42" customFormat="1" ht="13.5" customHeight="1" thickTop="1">
      <c r="B79" s="241" t="s">
        <v>1</v>
      </c>
      <c r="C79" s="242"/>
      <c r="D79" s="144">
        <f>SUM(D4,D29,D37:D78)</f>
        <v>5256</v>
      </c>
      <c r="E79" s="144">
        <f t="shared" ref="E79:H79" si="0">SUM(E4,E29,E37:E78)</f>
        <v>1773</v>
      </c>
      <c r="F79" s="144">
        <f t="shared" si="0"/>
        <v>258</v>
      </c>
      <c r="G79" s="144">
        <f t="shared" si="0"/>
        <v>294</v>
      </c>
      <c r="H79" s="144">
        <f t="shared" si="0"/>
        <v>2061</v>
      </c>
      <c r="K79" s="56"/>
      <c r="L79" s="56"/>
    </row>
    <row r="80" spans="2:12" s="42" customFormat="1" ht="13.5" customHeight="1">
      <c r="B80" s="96" t="s">
        <v>229</v>
      </c>
      <c r="K80" s="56"/>
      <c r="L80" s="56"/>
    </row>
    <row r="81" spans="2:12" s="42" customFormat="1" ht="13.5" customHeight="1">
      <c r="B81" s="186" t="s">
        <v>300</v>
      </c>
      <c r="K81" s="56"/>
      <c r="L81" s="56"/>
    </row>
    <row r="82" spans="2:12" s="42" customFormat="1" ht="13.5" customHeight="1">
      <c r="B82" s="100" t="s">
        <v>134</v>
      </c>
      <c r="K82" s="56"/>
      <c r="L82" s="56"/>
    </row>
    <row r="85" spans="2:12">
      <c r="D85" s="182"/>
    </row>
    <row r="89" spans="2:12">
      <c r="D89" s="23"/>
      <c r="E89" s="23"/>
      <c r="F89" s="23"/>
      <c r="G89" s="23"/>
      <c r="H89" s="23"/>
    </row>
  </sheetData>
  <mergeCells count="1">
    <mergeCell ref="B79:C79"/>
  </mergeCells>
  <phoneticPr fontId="3"/>
  <pageMargins left="0.47244094488188981" right="0.23622047244094491" top="0.43307086614173229" bottom="0.31496062992125984" header="0.31496062992125984" footer="0.19685039370078741"/>
  <pageSetup paperSize="8" scale="74" fitToHeight="0" orientation="landscape" r:id="rId1"/>
  <headerFooter>
    <oddHeader>&amp;R&amp;"ＭＳ 明朝,標準"&amp;12 2-17.在宅医療に係る分析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24</vt:i4>
      </vt:variant>
    </vt:vector>
  </HeadingPairs>
  <TitlesOfParts>
    <vt:vector size="43" baseType="lpstr">
      <vt:lpstr>年齢階層別_在宅(医科)</vt:lpstr>
      <vt:lpstr>要介護度別_在宅(医科)</vt:lpstr>
      <vt:lpstr>男女別_在宅(医科)</vt:lpstr>
      <vt:lpstr>市区町村別_在宅(医科)</vt:lpstr>
      <vt:lpstr>市区町村別_在宅患者割合(医科)グラフ</vt:lpstr>
      <vt:lpstr>市区町村別_在宅患者割合(医科)MAP</vt:lpstr>
      <vt:lpstr>市区町村別_訪問診療患者割合(医科)グラフ</vt:lpstr>
      <vt:lpstr>年齢階層別_在宅(歯科)</vt:lpstr>
      <vt:lpstr>要介護度別_在宅(歯科)</vt:lpstr>
      <vt:lpstr>男女別_在宅(歯科)</vt:lpstr>
      <vt:lpstr>市区町村別_在宅(歯科)</vt:lpstr>
      <vt:lpstr>市区町村別_在宅患者割合(歯科)グラフ</vt:lpstr>
      <vt:lpstr>市区町村別_在宅患者割合(歯科)MAP</vt:lpstr>
      <vt:lpstr>市区町村別_訪問診療患者割合(歯科)グラフ</vt:lpstr>
      <vt:lpstr>在宅患者の疾病傾向</vt:lpstr>
      <vt:lpstr>市区町村別_在宅患者の疾病傾向(医療費)</vt:lpstr>
      <vt:lpstr>市区町村別_在宅患者の疾病傾向(患者数)</vt:lpstr>
      <vt:lpstr>市区町村別_在宅患者の疾病傾向(一人当たり医療費)</vt:lpstr>
      <vt:lpstr>市区町村別_医療機関数</vt:lpstr>
      <vt:lpstr>在宅患者の疾病傾向!Print_Area</vt:lpstr>
      <vt:lpstr>市区町村別_医療機関数!Print_Area</vt:lpstr>
      <vt:lpstr>'市区町村別_在宅(医科)'!Print_Area</vt:lpstr>
      <vt:lpstr>'市区町村別_在宅(歯科)'!Print_Area</vt:lpstr>
      <vt:lpstr>'市区町村別_在宅患者の疾病傾向(医療費)'!Print_Area</vt:lpstr>
      <vt:lpstr>'市区町村別_在宅患者の疾病傾向(一人当たり医療費)'!Print_Area</vt:lpstr>
      <vt:lpstr>'市区町村別_在宅患者の疾病傾向(患者数)'!Print_Area</vt:lpstr>
      <vt:lpstr>'市区町村別_在宅患者割合(医科)MAP'!Print_Area</vt:lpstr>
      <vt:lpstr>'市区町村別_在宅患者割合(医科)グラフ'!Print_Area</vt:lpstr>
      <vt:lpstr>'市区町村別_在宅患者割合(歯科)MAP'!Print_Area</vt:lpstr>
      <vt:lpstr>'市区町村別_在宅患者割合(歯科)グラフ'!Print_Area</vt:lpstr>
      <vt:lpstr>'市区町村別_訪問診療患者割合(医科)グラフ'!Print_Area</vt:lpstr>
      <vt:lpstr>'市区町村別_訪問診療患者割合(歯科)グラフ'!Print_Area</vt:lpstr>
      <vt:lpstr>'男女別_在宅(医科)'!Print_Area</vt:lpstr>
      <vt:lpstr>'男女別_在宅(歯科)'!Print_Area</vt:lpstr>
      <vt:lpstr>'年齢階層別_在宅(医科)'!Print_Area</vt:lpstr>
      <vt:lpstr>'年齢階層別_在宅(歯科)'!Print_Area</vt:lpstr>
      <vt:lpstr>'要介護度別_在宅(医科)'!Print_Area</vt:lpstr>
      <vt:lpstr>'要介護度別_在宅(歯科)'!Print_Area</vt:lpstr>
      <vt:lpstr>'市区町村別_在宅(医科)'!Print_Titles</vt:lpstr>
      <vt:lpstr>'市区町村別_在宅(歯科)'!Print_Titles</vt:lpstr>
      <vt:lpstr>'市区町村別_在宅患者の疾病傾向(医療費)'!Print_Titles</vt:lpstr>
      <vt:lpstr>'市区町村別_在宅患者の疾病傾向(一人当たり医療費)'!Print_Titles</vt:lpstr>
      <vt:lpstr>'市区町村別_在宅患者の疾病傾向(患者数)'!Print_Titles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2023-11-27T02:41:42Z</dcterms:created>
  <dcterms:modified xsi:type="dcterms:W3CDTF">2024-01-29T03:04:04Z</dcterms:modified>
  <cp:category/>
  <cp:contentStatus/>
  <dc:language/>
  <cp:version/>
</cp:coreProperties>
</file>