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defaultThemeVersion="124226"/>
  <xr:revisionPtr revIDLastSave="0" documentId="13_ncr:1_{C54CCD71-8B2E-4027-966D-F7412E4700A7}" xr6:coauthVersionLast="36" xr6:coauthVersionMax="36" xr10:uidLastSave="{00000000-0000-0000-0000-000000000000}"/>
  <bookViews>
    <workbookView xWindow="0" yWindow="0" windowWidth="28800" windowHeight="12015" xr2:uid="{00000000-000D-0000-FFFF-FFFF00000000}"/>
  </bookViews>
  <sheets>
    <sheet name="要介護度別_併用禁忌" sheetId="80" r:id="rId1"/>
    <sheet name="要介護度別_併用禁忌グラフ" sheetId="81" r:id="rId2"/>
    <sheet name="市区町村別_併用禁忌" sheetId="83" r:id="rId3"/>
    <sheet name="市区町村別_併用禁忌グラフ" sheetId="84" r:id="rId4"/>
  </sheets>
  <definedNames>
    <definedName name="_Order1" hidden="1">255</definedName>
    <definedName name="_xlnm.Print_Area" localSheetId="2">市区町村別_併用禁忌!$A$1:$I$78</definedName>
    <definedName name="_xlnm.Print_Area" localSheetId="3">市区町村別_併用禁忌グラフ!$A$1:$R$78</definedName>
    <definedName name="_xlnm.Print_Area" localSheetId="0">要介護度別_併用禁忌!$A$1:$I$19</definedName>
    <definedName name="_xlnm.Print_Area" localSheetId="1">要介護度別_併用禁忌グラフ!$A$1:$J$77</definedName>
    <definedName name="_xlnm.Print_Titles" localSheetId="2">市区町村別_併用禁忌!$1:$3</definedName>
    <definedName name="_xlnm.Print_Titles" localSheetId="0">要介護度別_併用禁忌!$1:$3</definedName>
  </definedNames>
  <calcPr calcId="191029"/>
</workbook>
</file>

<file path=xl/calcChain.xml><?xml version="1.0" encoding="utf-8"?>
<calcChain xmlns="http://schemas.openxmlformats.org/spreadsheetml/2006/main">
  <c r="D78" i="83" l="1"/>
  <c r="E78" i="83"/>
  <c r="C12" i="80" l="1"/>
  <c r="I78" i="83" l="1"/>
  <c r="H12" i="80" s="1"/>
  <c r="F78" i="83"/>
  <c r="E12" i="80" s="1"/>
  <c r="D12" i="80"/>
  <c r="G78" i="83" l="1"/>
  <c r="F12" i="80" s="1"/>
  <c r="H78" i="83"/>
  <c r="G12" i="80" s="1"/>
  <c r="G11" i="80" l="1"/>
  <c r="G10" i="80"/>
  <c r="G9" i="80"/>
  <c r="G8" i="80"/>
  <c r="G7" i="80"/>
  <c r="G6" i="80"/>
  <c r="G5" i="80"/>
  <c r="G4" i="80"/>
  <c r="H4" i="83" l="1"/>
  <c r="G4" i="83"/>
  <c r="H77" i="83"/>
  <c r="H76" i="83"/>
  <c r="H75" i="83"/>
  <c r="H74" i="83"/>
  <c r="H73" i="83"/>
  <c r="H72" i="83"/>
  <c r="H71" i="83"/>
  <c r="H70" i="83"/>
  <c r="H69" i="83"/>
  <c r="H68" i="83"/>
  <c r="H67" i="83"/>
  <c r="H66" i="83"/>
  <c r="H65" i="83"/>
  <c r="H64" i="83"/>
  <c r="H63" i="83"/>
  <c r="H62" i="83"/>
  <c r="H61" i="83"/>
  <c r="H60" i="83"/>
  <c r="H59" i="83"/>
  <c r="H58" i="83"/>
  <c r="H57" i="83"/>
  <c r="H56" i="83"/>
  <c r="H55" i="83"/>
  <c r="H54" i="83"/>
  <c r="H53" i="83"/>
  <c r="H52" i="83"/>
  <c r="H51" i="83"/>
  <c r="H50" i="83"/>
  <c r="H49" i="83"/>
  <c r="H48" i="83"/>
  <c r="H47" i="83"/>
  <c r="H46" i="83"/>
  <c r="H45" i="83"/>
  <c r="H44" i="83"/>
  <c r="H43" i="83"/>
  <c r="H42" i="83"/>
  <c r="H41" i="83"/>
  <c r="H40" i="83"/>
  <c r="H39" i="83"/>
  <c r="H38" i="83"/>
  <c r="H37" i="83"/>
  <c r="H36" i="83"/>
  <c r="H35" i="83"/>
  <c r="H34" i="83"/>
  <c r="H33" i="83"/>
  <c r="H32" i="83"/>
  <c r="H31" i="83"/>
  <c r="H30" i="83"/>
  <c r="H29" i="83"/>
  <c r="H28" i="83"/>
  <c r="H27" i="83"/>
  <c r="H26" i="83"/>
  <c r="H25" i="83"/>
  <c r="H24" i="83"/>
  <c r="H23" i="83"/>
  <c r="H22" i="83"/>
  <c r="H21" i="83"/>
  <c r="H20" i="83"/>
  <c r="H19" i="83"/>
  <c r="H18" i="83"/>
  <c r="H17" i="83"/>
  <c r="H16" i="83"/>
  <c r="H15" i="83"/>
  <c r="H14" i="83"/>
  <c r="H13" i="83"/>
  <c r="H12" i="83"/>
  <c r="H11" i="83"/>
  <c r="H10" i="83"/>
  <c r="H9" i="83"/>
  <c r="H8" i="83"/>
  <c r="H7" i="83"/>
  <c r="H6" i="83"/>
  <c r="H5" i="83"/>
  <c r="Z77" i="83" l="1"/>
  <c r="G77" i="83"/>
  <c r="Z76" i="83"/>
  <c r="G76" i="83"/>
  <c r="Z75" i="83"/>
  <c r="G75" i="83"/>
  <c r="Z74" i="83"/>
  <c r="G74" i="83"/>
  <c r="Z73" i="83"/>
  <c r="G73" i="83"/>
  <c r="Z72" i="83"/>
  <c r="G72" i="83"/>
  <c r="Z71" i="83"/>
  <c r="G71" i="83"/>
  <c r="Z70" i="83"/>
  <c r="G70" i="83"/>
  <c r="Z69" i="83"/>
  <c r="G69" i="83"/>
  <c r="Z68" i="83"/>
  <c r="G68" i="83"/>
  <c r="Z67" i="83"/>
  <c r="G67" i="83"/>
  <c r="Z66" i="83"/>
  <c r="G66" i="83"/>
  <c r="Z65" i="83"/>
  <c r="G65" i="83"/>
  <c r="Z64" i="83"/>
  <c r="G64" i="83"/>
  <c r="Z63" i="83"/>
  <c r="G63" i="83"/>
  <c r="Z62" i="83"/>
  <c r="G62" i="83"/>
  <c r="Z61" i="83"/>
  <c r="G61" i="83"/>
  <c r="Z60" i="83"/>
  <c r="G60" i="83"/>
  <c r="Z59" i="83"/>
  <c r="G59" i="83"/>
  <c r="Z58" i="83"/>
  <c r="G58" i="83"/>
  <c r="Z57" i="83"/>
  <c r="G57" i="83"/>
  <c r="Z56" i="83"/>
  <c r="G56" i="83"/>
  <c r="Z55" i="83"/>
  <c r="G55" i="83"/>
  <c r="Z54" i="83"/>
  <c r="G54" i="83"/>
  <c r="Z53" i="83"/>
  <c r="G53" i="83"/>
  <c r="Z52" i="83"/>
  <c r="G52" i="83"/>
  <c r="Z51" i="83"/>
  <c r="G51" i="83"/>
  <c r="Z50" i="83"/>
  <c r="G50" i="83"/>
  <c r="Z49" i="83"/>
  <c r="G49" i="83"/>
  <c r="Z48" i="83"/>
  <c r="G48" i="83"/>
  <c r="Z47" i="83"/>
  <c r="G47" i="83"/>
  <c r="Z46" i="83"/>
  <c r="G46" i="83"/>
  <c r="Z45" i="83"/>
  <c r="G45" i="83"/>
  <c r="Z44" i="83"/>
  <c r="G44" i="83"/>
  <c r="Z43" i="83"/>
  <c r="G43" i="83"/>
  <c r="Z42" i="83"/>
  <c r="G42" i="83"/>
  <c r="Z41" i="83"/>
  <c r="G41" i="83"/>
  <c r="Z40" i="83"/>
  <c r="G40" i="83"/>
  <c r="Z39" i="83"/>
  <c r="G39" i="83"/>
  <c r="Z38" i="83"/>
  <c r="G38" i="83"/>
  <c r="Z37" i="83"/>
  <c r="G37" i="83"/>
  <c r="Z36" i="83"/>
  <c r="G36" i="83"/>
  <c r="Z35" i="83"/>
  <c r="G35" i="83"/>
  <c r="Z34" i="83"/>
  <c r="G34" i="83"/>
  <c r="Z33" i="83"/>
  <c r="G33" i="83"/>
  <c r="Z32" i="83"/>
  <c r="G32" i="83"/>
  <c r="Z31" i="83"/>
  <c r="G31" i="83"/>
  <c r="Z30" i="83"/>
  <c r="G30" i="83"/>
  <c r="Z29" i="83"/>
  <c r="G29" i="83"/>
  <c r="Z28" i="83"/>
  <c r="G28" i="83"/>
  <c r="Z27" i="83"/>
  <c r="G27" i="83"/>
  <c r="Z26" i="83"/>
  <c r="G26" i="83"/>
  <c r="Z25" i="83"/>
  <c r="G25" i="83"/>
  <c r="Z24" i="83"/>
  <c r="G24" i="83"/>
  <c r="Z23" i="83"/>
  <c r="G23" i="83"/>
  <c r="Z22" i="83"/>
  <c r="G22" i="83"/>
  <c r="Z21" i="83"/>
  <c r="G21" i="83"/>
  <c r="Z20" i="83"/>
  <c r="G20" i="83"/>
  <c r="Z19" i="83"/>
  <c r="G19" i="83"/>
  <c r="Z18" i="83"/>
  <c r="G18" i="83"/>
  <c r="Z17" i="83"/>
  <c r="G17" i="83"/>
  <c r="Z16" i="83"/>
  <c r="G16" i="83"/>
  <c r="Z15" i="83"/>
  <c r="G15" i="83"/>
  <c r="Z14" i="83"/>
  <c r="G14" i="83"/>
  <c r="Z13" i="83"/>
  <c r="G13" i="83"/>
  <c r="Z12" i="83"/>
  <c r="G12" i="83"/>
  <c r="Z11" i="83"/>
  <c r="G11" i="83"/>
  <c r="Z10" i="83"/>
  <c r="G10" i="83"/>
  <c r="Z9" i="83"/>
  <c r="G9" i="83"/>
  <c r="Z8" i="83"/>
  <c r="G8" i="83"/>
  <c r="Z7" i="83"/>
  <c r="G7" i="83"/>
  <c r="Z6" i="83"/>
  <c r="G6" i="83"/>
  <c r="Z5" i="83"/>
  <c r="G5" i="83"/>
  <c r="Z4" i="83"/>
  <c r="U4" i="83" l="1"/>
  <c r="T4" i="83" s="1"/>
  <c r="V4" i="83" s="1"/>
  <c r="U5" i="83"/>
  <c r="U72" i="83"/>
  <c r="T72" i="83" s="1"/>
  <c r="V72" i="83" s="1"/>
  <c r="U9" i="83"/>
  <c r="U17" i="83"/>
  <c r="U25" i="83"/>
  <c r="U33" i="83"/>
  <c r="U41" i="83"/>
  <c r="U49" i="83"/>
  <c r="U57" i="83"/>
  <c r="U65" i="83"/>
  <c r="U73" i="83"/>
  <c r="U10" i="83"/>
  <c r="U18" i="83"/>
  <c r="U26" i="83"/>
  <c r="U34" i="83"/>
  <c r="U42" i="83"/>
  <c r="U50" i="83"/>
  <c r="U58" i="83"/>
  <c r="U66" i="83"/>
  <c r="U74" i="83"/>
  <c r="U11" i="83"/>
  <c r="U19" i="83"/>
  <c r="U27" i="83"/>
  <c r="U35" i="83"/>
  <c r="U43" i="83"/>
  <c r="U51" i="83"/>
  <c r="U59" i="83"/>
  <c r="U67" i="83"/>
  <c r="U75" i="83"/>
  <c r="T5" i="83"/>
  <c r="V5" i="83" s="1"/>
  <c r="U12" i="83"/>
  <c r="U20" i="83"/>
  <c r="U28" i="83"/>
  <c r="U36" i="83"/>
  <c r="U44" i="83"/>
  <c r="U52" i="83"/>
  <c r="U60" i="83"/>
  <c r="U68" i="83"/>
  <c r="U76" i="83"/>
  <c r="U13" i="83"/>
  <c r="U21" i="83"/>
  <c r="U29" i="83"/>
  <c r="U37" i="83"/>
  <c r="U45" i="83"/>
  <c r="U53" i="83"/>
  <c r="U61" i="83"/>
  <c r="U69" i="83"/>
  <c r="U77" i="83"/>
  <c r="U6" i="83"/>
  <c r="U14" i="83"/>
  <c r="U22" i="83"/>
  <c r="U30" i="83"/>
  <c r="U38" i="83"/>
  <c r="U46" i="83"/>
  <c r="U54" i="83"/>
  <c r="U62" i="83"/>
  <c r="U70" i="83"/>
  <c r="U7" i="83"/>
  <c r="U15" i="83"/>
  <c r="U23" i="83"/>
  <c r="U31" i="83"/>
  <c r="U39" i="83"/>
  <c r="U47" i="83"/>
  <c r="U55" i="83"/>
  <c r="U63" i="83"/>
  <c r="U71" i="83"/>
  <c r="U8" i="83"/>
  <c r="U16" i="83"/>
  <c r="U24" i="83"/>
  <c r="U32" i="83"/>
  <c r="U40" i="83"/>
  <c r="U48" i="83"/>
  <c r="U56" i="83"/>
  <c r="U64" i="83"/>
  <c r="W72" i="83" l="1"/>
  <c r="W5" i="83"/>
  <c r="W4" i="83"/>
  <c r="T24" i="83"/>
  <c r="V24" i="83" s="1"/>
  <c r="W24" i="83" s="1"/>
  <c r="T31" i="83"/>
  <c r="V31" i="83" s="1"/>
  <c r="W31" i="83" s="1"/>
  <c r="T38" i="83"/>
  <c r="V38" i="83" s="1"/>
  <c r="W38" i="83" s="1"/>
  <c r="T53" i="83"/>
  <c r="V53" i="83" s="1"/>
  <c r="W53" i="83" s="1"/>
  <c r="T60" i="83"/>
  <c r="V60" i="83" s="1"/>
  <c r="W60" i="83" s="1"/>
  <c r="T75" i="83"/>
  <c r="V75" i="83" s="1"/>
  <c r="W75" i="83" s="1"/>
  <c r="T11" i="83"/>
  <c r="V11" i="83" s="1"/>
  <c r="W11" i="83" s="1"/>
  <c r="T26" i="83"/>
  <c r="V26" i="83" s="1"/>
  <c r="W26" i="83" s="1"/>
  <c r="T33" i="83"/>
  <c r="V33" i="83" s="1"/>
  <c r="W33" i="83" s="1"/>
  <c r="T16" i="83"/>
  <c r="V16" i="83" s="1"/>
  <c r="W16" i="83" s="1"/>
  <c r="T23" i="83"/>
  <c r="V23" i="83" s="1"/>
  <c r="W23" i="83" s="1"/>
  <c r="T30" i="83"/>
  <c r="V30" i="83" s="1"/>
  <c r="W30" i="83" s="1"/>
  <c r="T45" i="83"/>
  <c r="V45" i="83" s="1"/>
  <c r="W45" i="83" s="1"/>
  <c r="T52" i="83"/>
  <c r="V52" i="83" s="1"/>
  <c r="W52" i="83" s="1"/>
  <c r="T67" i="83"/>
  <c r="V67" i="83" s="1"/>
  <c r="W67" i="83" s="1"/>
  <c r="T18" i="83"/>
  <c r="V18" i="83" s="1"/>
  <c r="W18" i="83" s="1"/>
  <c r="T25" i="83"/>
  <c r="V25" i="83" s="1"/>
  <c r="W25" i="83" s="1"/>
  <c r="T55" i="83"/>
  <c r="V55" i="83" s="1"/>
  <c r="W55" i="83" s="1"/>
  <c r="T8" i="83"/>
  <c r="V8" i="83" s="1"/>
  <c r="W8" i="83" s="1"/>
  <c r="T15" i="83"/>
  <c r="V15" i="83" s="1"/>
  <c r="W15" i="83" s="1"/>
  <c r="T22" i="83"/>
  <c r="V22" i="83" s="1"/>
  <c r="W22" i="83" s="1"/>
  <c r="T37" i="83"/>
  <c r="V37" i="83" s="1"/>
  <c r="W37" i="83" s="1"/>
  <c r="T44" i="83"/>
  <c r="V44" i="83" s="1"/>
  <c r="W44" i="83" s="1"/>
  <c r="T59" i="83"/>
  <c r="V59" i="83" s="1"/>
  <c r="W59" i="83" s="1"/>
  <c r="T74" i="83"/>
  <c r="V74" i="83" s="1"/>
  <c r="W74" i="83" s="1"/>
  <c r="T10" i="83"/>
  <c r="V10" i="83" s="1"/>
  <c r="W10" i="83" s="1"/>
  <c r="T17" i="83"/>
  <c r="V17" i="83" s="1"/>
  <c r="W17" i="83" s="1"/>
  <c r="T64" i="83"/>
  <c r="V64" i="83" s="1"/>
  <c r="W64" i="83" s="1"/>
  <c r="T71" i="83"/>
  <c r="V71" i="83" s="1"/>
  <c r="W71" i="83" s="1"/>
  <c r="T7" i="83"/>
  <c r="V7" i="83" s="1"/>
  <c r="W7" i="83" s="1"/>
  <c r="T14" i="83"/>
  <c r="V14" i="83" s="1"/>
  <c r="W14" i="83" s="1"/>
  <c r="T29" i="83"/>
  <c r="V29" i="83" s="1"/>
  <c r="W29" i="83" s="1"/>
  <c r="T36" i="83"/>
  <c r="V36" i="83" s="1"/>
  <c r="W36" i="83" s="1"/>
  <c r="T51" i="83"/>
  <c r="V51" i="83" s="1"/>
  <c r="W51" i="83" s="1"/>
  <c r="T66" i="83"/>
  <c r="V66" i="83" s="1"/>
  <c r="W66" i="83" s="1"/>
  <c r="T73" i="83"/>
  <c r="V73" i="83" s="1"/>
  <c r="W73" i="83" s="1"/>
  <c r="T9" i="83"/>
  <c r="V9" i="83" s="1"/>
  <c r="W9" i="83" s="1"/>
  <c r="T56" i="83"/>
  <c r="V56" i="83" s="1"/>
  <c r="W56" i="83" s="1"/>
  <c r="T63" i="83"/>
  <c r="V63" i="83" s="1"/>
  <c r="W63" i="83" s="1"/>
  <c r="T70" i="83"/>
  <c r="V70" i="83" s="1"/>
  <c r="W70" i="83" s="1"/>
  <c r="T6" i="83"/>
  <c r="V6" i="83" s="1"/>
  <c r="W6" i="83" s="1"/>
  <c r="T21" i="83"/>
  <c r="V21" i="83" s="1"/>
  <c r="W21" i="83" s="1"/>
  <c r="T28" i="83"/>
  <c r="V28" i="83" s="1"/>
  <c r="W28" i="83" s="1"/>
  <c r="T43" i="83"/>
  <c r="V43" i="83" s="1"/>
  <c r="W43" i="83" s="1"/>
  <c r="T58" i="83"/>
  <c r="V58" i="83" s="1"/>
  <c r="W58" i="83" s="1"/>
  <c r="T65" i="83"/>
  <c r="V65" i="83" s="1"/>
  <c r="W65" i="83" s="1"/>
  <c r="T62" i="83"/>
  <c r="V62" i="83" s="1"/>
  <c r="W62" i="83" s="1"/>
  <c r="T77" i="83"/>
  <c r="V77" i="83" s="1"/>
  <c r="W77" i="83" s="1"/>
  <c r="T13" i="83"/>
  <c r="V13" i="83" s="1"/>
  <c r="W13" i="83" s="1"/>
  <c r="T20" i="83"/>
  <c r="V20" i="83" s="1"/>
  <c r="W20" i="83" s="1"/>
  <c r="T35" i="83"/>
  <c r="V35" i="83" s="1"/>
  <c r="W35" i="83" s="1"/>
  <c r="T50" i="83"/>
  <c r="V50" i="83" s="1"/>
  <c r="W50" i="83" s="1"/>
  <c r="T57" i="83"/>
  <c r="V57" i="83" s="1"/>
  <c r="W57" i="83" s="1"/>
  <c r="T48" i="83"/>
  <c r="V48" i="83" s="1"/>
  <c r="W48" i="83" s="1"/>
  <c r="T40" i="83"/>
  <c r="V40" i="83" s="1"/>
  <c r="W40" i="83" s="1"/>
  <c r="T47" i="83"/>
  <c r="V47" i="83" s="1"/>
  <c r="W47" i="83" s="1"/>
  <c r="T54" i="83"/>
  <c r="V54" i="83" s="1"/>
  <c r="W54" i="83" s="1"/>
  <c r="T69" i="83"/>
  <c r="V69" i="83" s="1"/>
  <c r="W69" i="83" s="1"/>
  <c r="T76" i="83"/>
  <c r="V76" i="83" s="1"/>
  <c r="W76" i="83" s="1"/>
  <c r="T12" i="83"/>
  <c r="V12" i="83" s="1"/>
  <c r="W12" i="83" s="1"/>
  <c r="T27" i="83"/>
  <c r="V27" i="83" s="1"/>
  <c r="W27" i="83" s="1"/>
  <c r="T42" i="83"/>
  <c r="V42" i="83" s="1"/>
  <c r="W42" i="83" s="1"/>
  <c r="T49" i="83"/>
  <c r="V49" i="83" s="1"/>
  <c r="W49" i="83" s="1"/>
  <c r="T32" i="83"/>
  <c r="V32" i="83" s="1"/>
  <c r="W32" i="83" s="1"/>
  <c r="T39" i="83"/>
  <c r="V39" i="83" s="1"/>
  <c r="W39" i="83" s="1"/>
  <c r="T46" i="83"/>
  <c r="V46" i="83" s="1"/>
  <c r="W46" i="83" s="1"/>
  <c r="T61" i="83"/>
  <c r="V61" i="83" s="1"/>
  <c r="W61" i="83" s="1"/>
  <c r="T68" i="83"/>
  <c r="V68" i="83" s="1"/>
  <c r="W68" i="83" s="1"/>
  <c r="T19" i="83"/>
  <c r="V19" i="83" s="1"/>
  <c r="W19" i="83" s="1"/>
  <c r="T34" i="83"/>
  <c r="V34" i="83" s="1"/>
  <c r="W34" i="83" s="1"/>
  <c r="T41" i="83"/>
  <c r="V41" i="83" s="1"/>
  <c r="W41" i="83" s="1"/>
  <c r="F10" i="80" l="1"/>
  <c r="F9" i="80"/>
  <c r="F8" i="80"/>
  <c r="F11" i="80" l="1"/>
  <c r="F7" i="80"/>
  <c r="F6" i="80"/>
  <c r="F5" i="80"/>
  <c r="F4" i="80"/>
  <c r="K9" i="80" l="1"/>
  <c r="J9" i="80" s="1"/>
  <c r="K8" i="80"/>
  <c r="K11" i="80"/>
  <c r="J11" i="80" s="1"/>
  <c r="K7" i="80"/>
  <c r="J7" i="80" s="1"/>
  <c r="K4" i="80"/>
  <c r="J4" i="80" s="1"/>
  <c r="K10" i="80"/>
  <c r="K6" i="80"/>
  <c r="J6" i="80" s="1"/>
  <c r="K5" i="80"/>
  <c r="J5" i="80" s="1"/>
  <c r="J10" i="80"/>
  <c r="J8" i="80"/>
  <c r="M5" i="80" l="1"/>
  <c r="M8" i="80"/>
  <c r="M9" i="80"/>
  <c r="M6" i="80"/>
  <c r="M4" i="80"/>
  <c r="M11" i="80"/>
  <c r="M10" i="80"/>
  <c r="M7" i="80"/>
  <c r="Y71" i="83"/>
  <c r="AA71" i="83" s="1"/>
  <c r="Y68" i="83"/>
  <c r="AA68" i="83" s="1"/>
  <c r="Y32" i="83"/>
  <c r="AA32" i="83" s="1"/>
  <c r="Y5" i="83"/>
  <c r="AA5" i="83" s="1"/>
  <c r="Y25" i="83"/>
  <c r="AA25" i="83" s="1"/>
  <c r="Y7" i="83"/>
  <c r="AA7" i="83" s="1"/>
  <c r="Y27" i="83"/>
  <c r="AA27" i="83" s="1"/>
  <c r="Y23" i="83"/>
  <c r="AA23" i="83" s="1"/>
  <c r="Y21" i="83"/>
  <c r="AA21" i="83" s="1"/>
  <c r="Y19" i="83"/>
  <c r="AA19" i="83" s="1"/>
  <c r="Y17" i="83"/>
  <c r="AA17" i="83" s="1"/>
  <c r="Y40" i="83"/>
  <c r="AA40" i="83" s="1"/>
  <c r="Y20" i="83"/>
  <c r="AA20" i="83" s="1"/>
  <c r="Y29" i="83"/>
  <c r="AA29" i="83" s="1"/>
  <c r="Y56" i="83"/>
  <c r="AA56" i="83" s="1"/>
  <c r="Y31" i="83"/>
  <c r="AA31" i="83" s="1"/>
  <c r="Y4" i="83"/>
  <c r="AA4" i="83" s="1"/>
  <c r="Y22" i="83"/>
  <c r="AA22" i="83" s="1"/>
  <c r="Y18" i="83"/>
  <c r="AA18" i="83" s="1"/>
  <c r="Y24" i="83"/>
  <c r="AA24" i="83" s="1"/>
  <c r="Y6" i="83"/>
  <c r="AA6" i="83" s="1"/>
  <c r="Y46" i="83"/>
  <c r="AA46" i="83" s="1"/>
  <c r="Y14" i="83"/>
  <c r="AA14" i="83" s="1"/>
  <c r="Y65" i="83"/>
  <c r="AA65" i="83" s="1"/>
  <c r="Y41" i="83"/>
  <c r="AA41" i="83" s="1"/>
  <c r="Y54" i="83"/>
  <c r="AA54" i="83" s="1"/>
  <c r="Y36" i="83"/>
  <c r="AA36" i="83" s="1"/>
  <c r="Y8" i="83"/>
  <c r="AA8" i="83" s="1"/>
  <c r="Y53" i="83"/>
  <c r="AA53" i="83" s="1"/>
  <c r="Y16" i="83"/>
  <c r="AA16" i="83" s="1"/>
  <c r="Y67" i="83"/>
  <c r="AA67" i="83" s="1"/>
  <c r="Y43" i="83"/>
  <c r="AA43" i="83" s="1"/>
  <c r="Y64" i="83"/>
  <c r="AA64" i="83" s="1"/>
  <c r="Y38" i="83"/>
  <c r="AA38" i="83" s="1"/>
  <c r="Y48" i="83"/>
  <c r="AA48" i="83" s="1"/>
  <c r="Y58" i="83"/>
  <c r="AA58" i="83" s="1"/>
  <c r="Y33" i="83"/>
  <c r="AA33" i="83" s="1"/>
  <c r="Y52" i="83"/>
  <c r="AA52" i="83" s="1"/>
  <c r="Y45" i="83"/>
  <c r="AA45" i="83" s="1"/>
  <c r="Y76" i="83"/>
  <c r="AA76" i="83" s="1"/>
  <c r="Y49" i="83"/>
  <c r="AA49" i="83" s="1"/>
  <c r="Y60" i="83"/>
  <c r="AA60" i="83" s="1"/>
  <c r="Y63" i="83"/>
  <c r="AA63" i="83" s="1"/>
  <c r="Y35" i="83"/>
  <c r="AA35" i="83" s="1"/>
  <c r="Y62" i="83"/>
  <c r="AA62" i="83" s="1"/>
  <c r="Y47" i="83"/>
  <c r="AA47" i="83" s="1"/>
  <c r="Y9" i="83"/>
  <c r="AA9" i="83" s="1"/>
  <c r="Y51" i="83"/>
  <c r="AA51" i="83" s="1"/>
  <c r="Y70" i="83"/>
  <c r="AA70" i="83" s="1"/>
  <c r="Y73" i="83"/>
  <c r="AA73" i="83" s="1"/>
  <c r="Y37" i="83"/>
  <c r="AA37" i="83" s="1"/>
  <c r="Y72" i="83"/>
  <c r="AA72" i="83" s="1"/>
  <c r="Y57" i="83"/>
  <c r="AA57" i="83" s="1"/>
  <c r="Y11" i="83"/>
  <c r="AA11" i="83" s="1"/>
  <c r="Y61" i="83"/>
  <c r="AA61" i="83" s="1"/>
  <c r="Y77" i="83"/>
  <c r="AA77" i="83" s="1"/>
  <c r="Y75" i="83"/>
  <c r="AA75" i="83" s="1"/>
  <c r="Y39" i="83"/>
  <c r="AA39" i="83" s="1"/>
  <c r="Y26" i="83"/>
  <c r="AA26" i="83" s="1"/>
  <c r="Y59" i="83"/>
  <c r="AA59" i="83" s="1"/>
  <c r="Y13" i="83"/>
  <c r="AA13" i="83" s="1"/>
  <c r="Y66" i="83"/>
  <c r="AA66" i="83" s="1"/>
  <c r="Y42" i="83"/>
  <c r="AA42" i="83" s="1"/>
  <c r="Y10" i="83"/>
  <c r="AA10" i="83" s="1"/>
  <c r="Y50" i="83"/>
  <c r="AA50" i="83" s="1"/>
  <c r="Y28" i="83"/>
  <c r="AA28" i="83" s="1"/>
  <c r="Y69" i="83"/>
  <c r="AA69" i="83" s="1"/>
  <c r="Y15" i="83"/>
  <c r="AA15" i="83" s="1"/>
  <c r="Y44" i="83"/>
  <c r="AA44" i="83" s="1"/>
  <c r="Y12" i="83"/>
  <c r="AA12" i="83" s="1"/>
  <c r="Y55" i="83"/>
  <c r="AA55" i="83" s="1"/>
  <c r="Y30" i="83"/>
  <c r="AA30" i="83" s="1"/>
  <c r="Y74" i="83"/>
  <c r="AA74" i="83" s="1"/>
  <c r="Y34" i="83"/>
  <c r="AA34" i="83" s="1"/>
</calcChain>
</file>

<file path=xl/sharedStrings.xml><?xml version="1.0" encoding="utf-8"?>
<sst xmlns="http://schemas.openxmlformats.org/spreadsheetml/2006/main" count="211" uniqueCount="115">
  <si>
    <t>広域連合全体</t>
  </si>
  <si>
    <t>豊中市</t>
  </si>
  <si>
    <t>池田市</t>
  </si>
  <si>
    <t>吹田市</t>
  </si>
  <si>
    <t>箕面市</t>
  </si>
  <si>
    <t>豊能町</t>
  </si>
  <si>
    <t>能勢町</t>
  </si>
  <si>
    <t>高槻市</t>
  </si>
  <si>
    <t>茨木市</t>
  </si>
  <si>
    <t>摂津市</t>
  </si>
  <si>
    <t>島本町</t>
  </si>
  <si>
    <t>守口市</t>
  </si>
  <si>
    <t>枚方市</t>
  </si>
  <si>
    <t>寝屋川市</t>
  </si>
  <si>
    <t>大東市</t>
  </si>
  <si>
    <t>門真市</t>
  </si>
  <si>
    <t>四條畷市</t>
  </si>
  <si>
    <t>交野市</t>
  </si>
  <si>
    <t>八尾市</t>
  </si>
  <si>
    <t>柏原市</t>
  </si>
  <si>
    <t>東大阪市</t>
  </si>
  <si>
    <t>富田林市</t>
  </si>
  <si>
    <t>河内長野市</t>
  </si>
  <si>
    <t>松原市</t>
  </si>
  <si>
    <t>羽曳野市</t>
  </si>
  <si>
    <t>藤井寺市</t>
  </si>
  <si>
    <t>大阪狭山市</t>
  </si>
  <si>
    <t>太子町</t>
  </si>
  <si>
    <t>河南町</t>
  </si>
  <si>
    <t>千早赤阪村</t>
  </si>
  <si>
    <t>堺市</t>
  </si>
  <si>
    <t>堺市堺区</t>
  </si>
  <si>
    <t>堺市中区</t>
  </si>
  <si>
    <t>堺市東区</t>
  </si>
  <si>
    <t>堺市西区</t>
  </si>
  <si>
    <t>堺市南区</t>
  </si>
  <si>
    <t>堺市北区</t>
  </si>
  <si>
    <t>堺市美原区</t>
  </si>
  <si>
    <t>岸和田市</t>
  </si>
  <si>
    <t>泉大津市</t>
  </si>
  <si>
    <t>貝塚市</t>
  </si>
  <si>
    <t>泉佐野市</t>
  </si>
  <si>
    <t>和泉市</t>
  </si>
  <si>
    <t>高石市</t>
  </si>
  <si>
    <t>泉南市</t>
  </si>
  <si>
    <t>阪南市</t>
  </si>
  <si>
    <t>忠岡町</t>
  </si>
  <si>
    <t>熊取町</t>
  </si>
  <si>
    <t>田尻町</t>
  </si>
  <si>
    <t>岬町</t>
  </si>
  <si>
    <t>大阪市</t>
  </si>
  <si>
    <t>天王寺区</t>
  </si>
  <si>
    <t>西淀川区</t>
  </si>
  <si>
    <t>東淀川区</t>
  </si>
  <si>
    <t>阿倍野区</t>
  </si>
  <si>
    <t>東住吉区</t>
  </si>
  <si>
    <t>住之江区</t>
  </si>
  <si>
    <t>市区町村</t>
    <rPh sb="0" eb="2">
      <t>シク</t>
    </rPh>
    <rPh sb="2" eb="4">
      <t>チョウソン</t>
    </rPh>
    <rPh sb="3" eb="4">
      <t>ムラ</t>
    </rPh>
    <phoneticPr fontId="3"/>
  </si>
  <si>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</si>
  <si>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</si>
  <si>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</si>
  <si>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</si>
  <si>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</si>
  <si>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</si>
  <si>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</si>
  <si>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</si>
  <si>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</si>
  <si>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</si>
  <si>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</si>
  <si>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</si>
  <si>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</si>
  <si>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</si>
  <si>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</si>
  <si>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</si>
  <si>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</si>
  <si>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</si>
  <si>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併用禁忌件数(件)</t>
    <rPh sb="0" eb="2">
      <t>ヘイヨウ</t>
    </rPh>
    <rPh sb="2" eb="4">
      <t>キンキ</t>
    </rPh>
    <rPh sb="4" eb="6">
      <t>ケンスウ</t>
    </rPh>
    <rPh sb="7" eb="8">
      <t>ケン</t>
    </rPh>
    <phoneticPr fontId="3"/>
  </si>
  <si>
    <t>【グラフ用】</t>
    <rPh sb="4" eb="5">
      <t>ヨウ</t>
    </rPh>
    <phoneticPr fontId="3"/>
  </si>
  <si>
    <t>薬剤併用禁忌患者割合</t>
    <rPh sb="0" eb="2">
      <t>ヤクザイ</t>
    </rPh>
    <phoneticPr fontId="3"/>
  </si>
  <si>
    <t>被保険者数
(人)</t>
    <rPh sb="0" eb="4">
      <t>ヒホケンシャ</t>
    </rPh>
    <rPh sb="4" eb="5">
      <t>スウ</t>
    </rPh>
    <rPh sb="7" eb="8">
      <t>ニン</t>
    </rPh>
    <phoneticPr fontId="3"/>
  </si>
  <si>
    <t>総患者数
(人)</t>
    <rPh sb="0" eb="1">
      <t>ソウ</t>
    </rPh>
    <rPh sb="1" eb="4">
      <t>カンジャスウ</t>
    </rPh>
    <rPh sb="3" eb="4">
      <t>スウ</t>
    </rPh>
    <phoneticPr fontId="3"/>
  </si>
  <si>
    <t>併用禁忌
患者数(人)</t>
    <rPh sb="0" eb="2">
      <t>ヘイヨウ</t>
    </rPh>
    <rPh sb="2" eb="4">
      <t>キンキ</t>
    </rPh>
    <rPh sb="5" eb="8">
      <t>カンジャスウ</t>
    </rPh>
    <rPh sb="9" eb="10">
      <t>ニン</t>
    </rPh>
    <phoneticPr fontId="3"/>
  </si>
  <si>
    <t>患者割合(%)
(被保険者数に
占める割合)</t>
    <rPh sb="0" eb="2">
      <t>カンジャ</t>
    </rPh>
    <rPh sb="2" eb="4">
      <t>ワリアイ</t>
    </rPh>
    <rPh sb="9" eb="13">
      <t>ヒホケンシャ</t>
    </rPh>
    <rPh sb="16" eb="17">
      <t>シ</t>
    </rPh>
    <rPh sb="19" eb="21">
      <t>ワリアイ</t>
    </rPh>
    <phoneticPr fontId="3"/>
  </si>
  <si>
    <t>割合(%)
(総患者数に
占める割合)</t>
    <rPh sb="0" eb="2">
      <t>ワリアイ</t>
    </rPh>
    <rPh sb="7" eb="8">
      <t>ソウ</t>
    </rPh>
    <rPh sb="8" eb="11">
      <t>カンジャスウ</t>
    </rPh>
    <rPh sb="13" eb="14">
      <t>シ</t>
    </rPh>
    <rPh sb="16" eb="18">
      <t>ワリアイ</t>
    </rPh>
    <phoneticPr fontId="3"/>
  </si>
  <si>
    <t>併用禁忌…併用した場合、作用の減弱、副作用の増強など体に悪い影響を及ぼす可能性のある薬剤の組み合わせ。</t>
    <rPh sb="0" eb="2">
      <t>ヘイヨウ</t>
    </rPh>
    <rPh sb="2" eb="4">
      <t>キンキ</t>
    </rPh>
    <phoneticPr fontId="3"/>
  </si>
  <si>
    <t>薬剤併用禁忌患者割合(総患者数に占める割合)</t>
    <rPh sb="0" eb="2">
      <t>ヤクザイ</t>
    </rPh>
    <rPh sb="2" eb="4">
      <t>ヘイヨウ</t>
    </rPh>
    <rPh sb="4" eb="6">
      <t>キンキ</t>
    </rPh>
    <rPh sb="6" eb="8">
      <t>カンジャ</t>
    </rPh>
    <rPh sb="8" eb="10">
      <t>ワリアイ</t>
    </rPh>
    <phoneticPr fontId="3"/>
  </si>
  <si>
    <t>非該当</t>
    <rPh sb="0" eb="3">
      <t>ヒガイトウ</t>
    </rPh>
    <phoneticPr fontId="3"/>
  </si>
  <si>
    <t>要支援1</t>
    <rPh sb="0" eb="3">
      <t>ヨウシエン</t>
    </rPh>
    <phoneticPr fontId="4"/>
  </si>
  <si>
    <t>要支援2</t>
    <rPh sb="0" eb="3">
      <t>ヨウシエン</t>
    </rPh>
    <phoneticPr fontId="4"/>
  </si>
  <si>
    <t>要介護1</t>
    <rPh sb="0" eb="3">
      <t>ヨウカイゴ</t>
    </rPh>
    <phoneticPr fontId="4"/>
  </si>
  <si>
    <t>要介護2</t>
    <rPh sb="0" eb="3">
      <t>ヨウカイゴ</t>
    </rPh>
    <phoneticPr fontId="4"/>
  </si>
  <si>
    <t>要介護3</t>
    <rPh sb="0" eb="3">
      <t>ヨウカイゴ</t>
    </rPh>
    <phoneticPr fontId="4"/>
  </si>
  <si>
    <t>要介護4</t>
    <rPh sb="0" eb="3">
      <t>ヨウカイゴ</t>
    </rPh>
    <phoneticPr fontId="4"/>
  </si>
  <si>
    <t>要介護5</t>
    <rPh sb="0" eb="3">
      <t>ヨウカイゴ</t>
    </rPh>
    <phoneticPr fontId="4"/>
  </si>
  <si>
    <t>薬剤併用禁忌</t>
    <rPh sb="0" eb="2">
      <t>ヤクザイ</t>
    </rPh>
    <rPh sb="2" eb="4">
      <t>ヘイヨウ</t>
    </rPh>
    <rPh sb="4" eb="6">
      <t>キンキ</t>
    </rPh>
    <phoneticPr fontId="3"/>
  </si>
  <si>
    <t>薬剤併用禁忌患者割合</t>
    <rPh sb="0" eb="2">
      <t>ヤクザイ</t>
    </rPh>
    <rPh sb="2" eb="4">
      <t>ヘイヨウ</t>
    </rPh>
    <rPh sb="4" eb="6">
      <t>キンキ</t>
    </rPh>
    <rPh sb="6" eb="8">
      <t>カンジャ</t>
    </rPh>
    <rPh sb="8" eb="10">
      <t>ワリアイ</t>
    </rPh>
    <phoneticPr fontId="3"/>
  </si>
  <si>
    <t>広域連合全体</t>
    <rPh sb="0" eb="6">
      <t>コウイキレンゴウゼンタイ</t>
    </rPh>
    <phoneticPr fontId="3"/>
  </si>
  <si>
    <t>前年度との差分(薬剤併用禁忌患者割合(総患者数に占める割合))</t>
    <rPh sb="0" eb="3">
      <t>ゼンネンド</t>
    </rPh>
    <rPh sb="5" eb="7">
      <t>サブン</t>
    </rPh>
    <phoneticPr fontId="3"/>
  </si>
  <si>
    <t>前年度との差分</t>
    <rPh sb="0" eb="3">
      <t>ゼンネンド</t>
    </rPh>
    <rPh sb="5" eb="7">
      <t>サブン</t>
    </rPh>
    <phoneticPr fontId="3"/>
  </si>
  <si>
    <t>市区町村別</t>
    <rPh sb="0" eb="2">
      <t>シク</t>
    </rPh>
    <rPh sb="2" eb="4">
      <t>チョウソン</t>
    </rPh>
    <rPh sb="4" eb="5">
      <t>ベツ</t>
    </rPh>
    <phoneticPr fontId="3"/>
  </si>
  <si>
    <t>前年度との差分(薬剤併用禁忌患者割合)</t>
    <phoneticPr fontId="3"/>
  </si>
  <si>
    <t>市区町村別</t>
    <rPh sb="1" eb="2">
      <t>ク</t>
    </rPh>
    <phoneticPr fontId="3"/>
  </si>
  <si>
    <t>市区町村</t>
    <rPh sb="0" eb="4">
      <t>シクチョウソン</t>
    </rPh>
    <phoneticPr fontId="3"/>
  </si>
  <si>
    <t>市区町村別</t>
    <rPh sb="0" eb="1">
      <t>シ</t>
    </rPh>
    <rPh sb="1" eb="2">
      <t>ク</t>
    </rPh>
    <rPh sb="2" eb="4">
      <t>チョウソン</t>
    </rPh>
    <rPh sb="4" eb="5">
      <t>ベツ</t>
    </rPh>
    <phoneticPr fontId="3"/>
  </si>
  <si>
    <t>広域連合全体(要介護度別)</t>
    <rPh sb="0" eb="6">
      <t>コウイキレンゴウゼンタイ</t>
    </rPh>
    <phoneticPr fontId="3"/>
  </si>
  <si>
    <t>要介護度</t>
    <phoneticPr fontId="3"/>
  </si>
  <si>
    <t>R3年度市区町村別数値</t>
    <phoneticPr fontId="3"/>
  </si>
  <si>
    <t>R4年度</t>
    <phoneticPr fontId="3"/>
  </si>
  <si>
    <t>R3年度</t>
    <phoneticPr fontId="3"/>
  </si>
  <si>
    <t>資格確認日…令和5年3月31日時点。</t>
    <phoneticPr fontId="3"/>
  </si>
  <si>
    <t>　　　　　　　　　　　　守口市はKDBシステムにデータが入力されていないため｢非該当｣とした。</t>
    <rPh sb="39" eb="42">
      <t>ヒガイトウ</t>
    </rPh>
    <phoneticPr fontId="4"/>
  </si>
  <si>
    <t>データ化範囲(分析対象)…入院(DPCを含む)、入院外、調剤の電子レセプト。対象診療年月は令和4年4月～令和5年3月診療分(12カ月分)。</t>
    <phoneticPr fontId="3"/>
  </si>
  <si>
    <t>データ化範囲(分析対象)…要介護(支援)者突合状況データおよび大阪市提供の介護データ。対象利用年月は令和4年4月～令和5年3月利用分(12カ月分)。</t>
    <phoneticPr fontId="3"/>
  </si>
  <si>
    <t>　　　　　　　　　　　　ただし、守口市に在籍の被保険者でそれ以外の市町村に在籍した履歴がある者は、｢非該当｣以外の要介護度に該当する場合がある。</t>
    <rPh sb="16" eb="19">
      <t>モリグチシ</t>
    </rPh>
    <rPh sb="46" eb="47">
      <t>モノ</t>
    </rPh>
    <phoneticPr fontId="4"/>
  </si>
  <si>
    <t>　　　　　医薬品医療機器総合機構のホームページ上または各製薬会社のホームページ上で公開されている添付文書に基づき分類。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</si>
</sst>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0%"/>
    <numFmt numFmtId="178" formatCode="#,##0_ ;[Red]\-#,##0\ "/>
    <numFmt numFmtId="179" formatCode="0_ ;[Red]\-0\ "/>
    <numFmt numFmtId="180" formatCode="0.00_ ;[Red]\-0.00\ "/>
  </numFmts>
  <fonts count="42">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u/>
      <sz val="11"/>
      <color theme="10"/>
      <name val="ＭＳ Ｐゴシック"/>
      <family val="2"/>
      <charset val="128"/>
      <scheme val="minor"/>
    </font>
    <font>
      <sz val="14"/>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sz val="10"/>
      <name val="ＭＳ 明朝"/>
      <family val="1"/>
      <charset val="128"/>
    </font>
    <font>
      <b/>
      <sz val="9"/>
      <name val="ＭＳ 明朝"/>
      <family val="1"/>
      <charset val="128"/>
    </font>
    <font>
      <sz val="9"/>
      <color theme="1"/>
      <name val="ＭＳ 明朝"/>
      <family val="1"/>
      <charset val="128"/>
    </font>
    <font>
      <sz val="9"/>
      <name val="ＭＳ 明朝"/>
      <family val="1"/>
      <charset val="128"/>
    </font>
    <font>
      <b/>
      <sz val="9"/>
      <color theme="1"/>
      <name val="ＭＳ 明朝"/>
      <family val="1"/>
      <charset val="128"/>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24">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740">
    <xf numFmtId="0" fontId="0" fillId="0" borderId="0">
      <alignment vertical="center"/>
    </xf>
    <xf numFmtId="0" fontId="4"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8" fillId="23" borderId="8" applyNumberFormat="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9" fontId="10"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2"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4" borderId="2"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176" fontId="4" fillId="0" borderId="0" applyFont="0" applyFill="0" applyBorder="0" applyAlignment="0" applyProtection="0">
      <alignment vertical="center"/>
    </xf>
    <xf numFmtId="176" fontId="1" fillId="0" borderId="0" applyFont="0" applyFill="0" applyBorder="0" applyAlignment="0" applyProtection="0">
      <alignment vertical="center"/>
    </xf>
    <xf numFmtId="176" fontId="25" fillId="0" borderId="0" applyFont="0" applyFill="0" applyBorder="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alignment vertical="center"/>
    </xf>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27" fillId="0" borderId="0">
      <alignment vertical="center"/>
    </xf>
    <xf numFmtId="0" fontId="4"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4" fillId="0" borderId="0">
      <alignment vertical="center"/>
    </xf>
    <xf numFmtId="0" fontId="1"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 borderId="0" applyNumberFormat="0" applyBorder="0" applyAlignment="0" applyProtection="0">
      <alignment vertical="center"/>
    </xf>
    <xf numFmtId="0" fontId="2" fillId="2"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5" fillId="3" borderId="0" applyNumberFormat="0" applyBorder="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38" fontId="3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9" fontId="12" fillId="0" borderId="0" applyFont="0" applyFill="0" applyBorder="0" applyAlignment="0" applyProtection="0">
      <alignment vertical="center"/>
    </xf>
    <xf numFmtId="0" fontId="12" fillId="0" borderId="0"/>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 fillId="0" borderId="0" applyFont="0" applyFill="0" applyBorder="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33" fillId="0" borderId="0"/>
    <xf numFmtId="0" fontId="28" fillId="7" borderId="0" applyNumberFormat="0" applyBorder="0" applyAlignment="0" applyProtection="0">
      <alignment vertical="center"/>
    </xf>
    <xf numFmtId="0" fontId="1" fillId="0" borderId="0">
      <alignment vertical="center"/>
    </xf>
    <xf numFmtId="0" fontId="31" fillId="0" borderId="0">
      <alignment vertical="center"/>
    </xf>
    <xf numFmtId="0" fontId="3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4" fillId="25" borderId="9" applyNumberFormat="0" applyFon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0" fontId="16"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3" fillId="26" borderId="16"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26"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34" fillId="0" borderId="0" applyFont="0" applyFill="0" applyBorder="0" applyAlignment="0" applyProtection="0">
      <alignment vertical="center"/>
    </xf>
    <xf numFmtId="38" fontId="1" fillId="0" borderId="0" applyFont="0" applyFill="0" applyBorder="0" applyAlignment="0" applyProtection="0">
      <alignment vertical="center"/>
    </xf>
  </cellStyleXfs>
  <cellXfs count="73">
    <xf numFmtId="0" fontId="0" fillId="0" borderId="0" xfId="0">
      <alignment vertical="center"/>
    </xf>
    <xf numFmtId="0" fontId="35" fillId="0" borderId="0" xfId="0" applyNumberFormat="1" applyFont="1" applyAlignment="1">
      <alignment vertical="center"/>
    </xf>
    <xf numFmtId="0" fontId="35" fillId="0" borderId="0" xfId="0" applyFont="1">
      <alignment vertical="center"/>
    </xf>
    <xf numFmtId="0" fontId="36" fillId="0" borderId="0" xfId="0" applyFont="1">
      <alignment vertical="center"/>
    </xf>
    <xf numFmtId="0" fontId="35" fillId="27" borderId="3" xfId="0" applyFont="1" applyFill="1" applyBorder="1" applyAlignment="1">
      <alignment horizontal="center" vertical="center"/>
    </xf>
    <xf numFmtId="0" fontId="36" fillId="27" borderId="3" xfId="0" applyFont="1" applyFill="1" applyBorder="1" applyAlignment="1">
      <alignment horizontal="center" vertical="center" wrapText="1"/>
    </xf>
    <xf numFmtId="0" fontId="35" fillId="0" borderId="0" xfId="0" applyFont="1" applyFill="1">
      <alignment vertical="center"/>
    </xf>
    <xf numFmtId="177" fontId="36" fillId="0" borderId="6" xfId="1739" applyNumberFormat="1" applyFont="1" applyFill="1" applyBorder="1" applyAlignment="1">
      <alignment horizontal="right" vertical="center" shrinkToFit="1"/>
    </xf>
    <xf numFmtId="0" fontId="35" fillId="0" borderId="0" xfId="0" applyFont="1" applyAlignment="1">
      <alignment vertical="center"/>
    </xf>
    <xf numFmtId="0" fontId="36" fillId="0" borderId="3" xfId="0" applyFont="1" applyFill="1" applyBorder="1">
      <alignment vertical="center"/>
    </xf>
    <xf numFmtId="0" fontId="38" fillId="0" borderId="0" xfId="1" applyNumberFormat="1" applyFont="1" applyFill="1" applyBorder="1" applyAlignment="1">
      <alignment vertical="center"/>
    </xf>
    <xf numFmtId="0" fontId="36" fillId="0" borderId="0" xfId="0" applyFont="1" applyFill="1" applyBorder="1" applyAlignment="1">
      <alignment vertical="center" wrapText="1"/>
    </xf>
    <xf numFmtId="177" fontId="36" fillId="0" borderId="0" xfId="0" applyNumberFormat="1" applyFont="1" applyFill="1" applyBorder="1">
      <alignment vertical="center"/>
    </xf>
    <xf numFmtId="0" fontId="36" fillId="0" borderId="0" xfId="0" applyFont="1" applyFill="1" applyBorder="1" applyAlignment="1">
      <alignment horizontal="center" vertical="center" wrapText="1"/>
    </xf>
    <xf numFmtId="0" fontId="36" fillId="0" borderId="0" xfId="0" applyFont="1" applyFill="1">
      <alignment vertical="center"/>
    </xf>
    <xf numFmtId="0" fontId="36" fillId="0" borderId="3" xfId="1386" applyFont="1" applyFill="1" applyBorder="1" applyAlignment="1">
      <alignment vertical="center"/>
    </xf>
    <xf numFmtId="177" fontId="36" fillId="0" borderId="18" xfId="1739" applyNumberFormat="1" applyFont="1" applyFill="1" applyBorder="1" applyAlignment="1">
      <alignment horizontal="right" vertical="center" shrinkToFit="1"/>
    </xf>
    <xf numFmtId="0" fontId="36" fillId="27" borderId="3" xfId="0" applyFont="1" applyFill="1" applyBorder="1" applyAlignment="1">
      <alignment horizontal="center" vertical="center"/>
    </xf>
    <xf numFmtId="0" fontId="39" fillId="27" borderId="22" xfId="0" applyFont="1" applyFill="1" applyBorder="1" applyAlignment="1">
      <alignment horizontal="center" vertical="center" wrapText="1"/>
    </xf>
    <xf numFmtId="0" fontId="39" fillId="27" borderId="3" xfId="0" applyFont="1" applyFill="1" applyBorder="1" applyAlignment="1">
      <alignment horizontal="center" vertical="center" wrapText="1"/>
    </xf>
    <xf numFmtId="0" fontId="36" fillId="0" borderId="3" xfId="0" applyFont="1" applyFill="1" applyBorder="1" applyAlignment="1">
      <alignment horizontal="center" vertical="center" shrinkToFit="1"/>
    </xf>
    <xf numFmtId="177" fontId="36" fillId="0" borderId="19" xfId="1739" applyNumberFormat="1" applyFont="1" applyFill="1" applyBorder="1" applyAlignment="1">
      <alignment horizontal="right" vertical="center" shrinkToFit="1"/>
    </xf>
    <xf numFmtId="178" fontId="36" fillId="0" borderId="6" xfId="0" applyNumberFormat="1" applyFont="1" applyFill="1" applyBorder="1" applyAlignment="1">
      <alignment horizontal="right" vertical="center" shrinkToFit="1"/>
    </xf>
    <xf numFmtId="0" fontId="37" fillId="0" borderId="3" xfId="1147" applyFont="1" applyFill="1" applyBorder="1" applyAlignment="1" applyProtection="1">
      <alignment vertical="center"/>
      <protection locked="0"/>
    </xf>
    <xf numFmtId="10" fontId="36" fillId="0" borderId="18" xfId="1739" applyNumberFormat="1" applyFont="1" applyFill="1" applyBorder="1" applyAlignment="1">
      <alignment horizontal="right" vertical="center" shrinkToFit="1"/>
    </xf>
    <xf numFmtId="10" fontId="36" fillId="0" borderId="6" xfId="1739" applyNumberFormat="1" applyFont="1" applyFill="1" applyBorder="1" applyAlignment="1">
      <alignment horizontal="right" vertical="center" shrinkToFit="1"/>
    </xf>
    <xf numFmtId="10" fontId="36" fillId="0" borderId="3" xfId="0" applyNumberFormat="1" applyFont="1" applyFill="1" applyBorder="1" applyAlignment="1">
      <alignment horizontal="right" vertical="center"/>
    </xf>
    <xf numFmtId="10" fontId="36" fillId="0" borderId="19" xfId="1739" applyNumberFormat="1" applyFont="1" applyFill="1" applyBorder="1" applyAlignment="1">
      <alignment horizontal="right" vertical="center" shrinkToFit="1"/>
    </xf>
    <xf numFmtId="177" fontId="36" fillId="0" borderId="3" xfId="1739" applyNumberFormat="1" applyFont="1" applyFill="1" applyBorder="1" applyAlignment="1">
      <alignment horizontal="right" vertical="center" shrinkToFit="1"/>
    </xf>
    <xf numFmtId="0" fontId="40" fillId="0" borderId="0" xfId="0" applyFont="1" applyFill="1" applyBorder="1">
      <alignment vertical="center"/>
    </xf>
    <xf numFmtId="0" fontId="38" fillId="0" borderId="0" xfId="0" applyFont="1" applyFill="1" applyBorder="1">
      <alignment vertical="center"/>
    </xf>
    <xf numFmtId="178" fontId="36" fillId="0" borderId="7" xfId="1739" applyNumberFormat="1" applyFont="1" applyFill="1" applyBorder="1" applyAlignment="1">
      <alignment horizontal="right" vertical="center" shrinkToFit="1"/>
    </xf>
    <xf numFmtId="178" fontId="36" fillId="0" borderId="7" xfId="0" applyNumberFormat="1" applyFont="1" applyFill="1" applyBorder="1" applyAlignment="1">
      <alignment horizontal="right" vertical="center"/>
    </xf>
    <xf numFmtId="179" fontId="36" fillId="0" borderId="3" xfId="0" applyNumberFormat="1" applyFont="1" applyFill="1" applyBorder="1" applyAlignment="1">
      <alignment horizontal="right" vertical="center"/>
    </xf>
    <xf numFmtId="0" fontId="36" fillId="0" borderId="3" xfId="1386" applyFont="1" applyFill="1" applyBorder="1" applyAlignment="1">
      <alignment horizontal="center" vertical="center"/>
    </xf>
    <xf numFmtId="0" fontId="36" fillId="0" borderId="7" xfId="0" applyFont="1" applyFill="1" applyBorder="1" applyAlignment="1">
      <alignment horizontal="center" vertical="center" shrinkToFit="1"/>
    </xf>
    <xf numFmtId="0" fontId="35" fillId="0" borderId="3"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3" xfId="0" applyFont="1" applyFill="1" applyBorder="1" applyAlignment="1">
      <alignment horizontal="center" vertical="center" wrapText="1"/>
    </xf>
    <xf numFmtId="0" fontId="39" fillId="0" borderId="3" xfId="0" applyFont="1" applyFill="1" applyBorder="1" applyAlignment="1">
      <alignment horizontal="center" vertical="center" wrapText="1"/>
    </xf>
    <xf numFmtId="178" fontId="36" fillId="0" borderId="3" xfId="1386" applyNumberFormat="1" applyFont="1" applyFill="1" applyBorder="1" applyAlignment="1">
      <alignment horizontal="right" vertical="center"/>
    </xf>
    <xf numFmtId="178" fontId="36" fillId="0" borderId="3" xfId="1739" applyNumberFormat="1" applyFont="1" applyFill="1" applyBorder="1" applyAlignment="1">
      <alignment horizontal="right" vertical="center" shrinkToFit="1"/>
    </xf>
    <xf numFmtId="180" fontId="36" fillId="0" borderId="3" xfId="0" applyNumberFormat="1" applyFont="1" applyFill="1" applyBorder="1" applyAlignment="1">
      <alignment horizontal="right" vertical="center"/>
    </xf>
    <xf numFmtId="179" fontId="36" fillId="0" borderId="21" xfId="0" applyNumberFormat="1" applyFont="1" applyFill="1" applyBorder="1" applyAlignment="1">
      <alignment horizontal="right" vertical="center"/>
    </xf>
    <xf numFmtId="178" fontId="36" fillId="0" borderId="3" xfId="0" applyNumberFormat="1" applyFont="1" applyFill="1" applyBorder="1" applyAlignment="1">
      <alignment horizontal="right" vertical="center"/>
    </xf>
    <xf numFmtId="178" fontId="37" fillId="0" borderId="3" xfId="1147" applyNumberFormat="1" applyFont="1" applyFill="1" applyBorder="1" applyAlignment="1" applyProtection="1">
      <alignment horizontal="right" vertical="center"/>
      <protection locked="0"/>
    </xf>
    <xf numFmtId="178" fontId="36" fillId="0" borderId="4" xfId="1386" applyNumberFormat="1" applyFont="1" applyFill="1" applyBorder="1" applyAlignment="1">
      <alignment horizontal="right" vertical="center"/>
    </xf>
    <xf numFmtId="178" fontId="36" fillId="0" borderId="4" xfId="1739" applyNumberFormat="1" applyFont="1" applyFill="1" applyBorder="1" applyAlignment="1">
      <alignment horizontal="right" vertical="center" shrinkToFit="1"/>
    </xf>
    <xf numFmtId="178" fontId="36" fillId="0" borderId="17" xfId="1386" applyNumberFormat="1" applyFont="1" applyFill="1" applyBorder="1" applyAlignment="1">
      <alignment horizontal="right" vertical="center"/>
    </xf>
    <xf numFmtId="178" fontId="36" fillId="0" borderId="17" xfId="1739" applyNumberFormat="1" applyFont="1" applyFill="1" applyBorder="1" applyAlignment="1">
      <alignment horizontal="right" vertical="center" shrinkToFit="1"/>
    </xf>
    <xf numFmtId="178" fontId="37" fillId="0" borderId="17" xfId="1147" applyNumberFormat="1" applyFont="1" applyFill="1" applyBorder="1" applyAlignment="1" applyProtection="1">
      <alignment horizontal="right" vertical="center"/>
      <protection locked="0"/>
    </xf>
    <xf numFmtId="178" fontId="37" fillId="0" borderId="4" xfId="1147" applyNumberFormat="1" applyFont="1" applyFill="1" applyBorder="1" applyAlignment="1" applyProtection="1">
      <alignment horizontal="right" vertical="center"/>
      <protection locked="0"/>
    </xf>
    <xf numFmtId="180" fontId="36" fillId="0" borderId="0" xfId="0" applyNumberFormat="1" applyFont="1" applyFill="1" applyBorder="1">
      <alignment vertical="center"/>
    </xf>
    <xf numFmtId="180" fontId="35" fillId="0" borderId="0" xfId="0" applyNumberFormat="1" applyFont="1" applyFill="1">
      <alignment vertical="center"/>
    </xf>
    <xf numFmtId="0" fontId="36" fillId="0" borderId="3" xfId="0" applyFont="1" applyFill="1" applyBorder="1" applyAlignment="1">
      <alignment horizontal="center" vertical="center" shrinkToFit="1"/>
    </xf>
    <xf numFmtId="0" fontId="39" fillId="0" borderId="22" xfId="0" applyFont="1" applyFill="1" applyBorder="1" applyAlignment="1">
      <alignment horizontal="center" vertical="center" wrapText="1"/>
    </xf>
    <xf numFmtId="178" fontId="36" fillId="0" borderId="18" xfId="0" applyNumberFormat="1" applyFont="1" applyFill="1" applyBorder="1" applyAlignment="1">
      <alignment horizontal="right" vertical="center" shrinkToFit="1"/>
    </xf>
    <xf numFmtId="10" fontId="36" fillId="0" borderId="21" xfId="1739" applyNumberFormat="1" applyFont="1" applyFill="1" applyBorder="1" applyAlignment="1">
      <alignment horizontal="right" vertical="center" shrinkToFit="1"/>
    </xf>
    <xf numFmtId="177" fontId="36" fillId="0" borderId="21" xfId="1739" applyNumberFormat="1" applyFont="1" applyFill="1" applyBorder="1" applyAlignment="1">
      <alignment horizontal="right" vertical="center" shrinkToFit="1"/>
    </xf>
    <xf numFmtId="178" fontId="36" fillId="0" borderId="4" xfId="0" applyNumberFormat="1" applyFont="1" applyFill="1" applyBorder="1" applyAlignment="1">
      <alignment horizontal="right" vertical="center"/>
    </xf>
    <xf numFmtId="0" fontId="41" fillId="0" borderId="0" xfId="0" applyFont="1" applyFill="1" applyBorder="1" applyAlignment="1">
      <alignment vertical="center"/>
    </xf>
    <xf numFmtId="0" fontId="36" fillId="0" borderId="20" xfId="0" applyFont="1" applyFill="1" applyBorder="1" applyAlignment="1">
      <alignment horizontal="center" vertical="center" wrapText="1"/>
    </xf>
    <xf numFmtId="0" fontId="36" fillId="0" borderId="21" xfId="0" applyFont="1" applyFill="1" applyBorder="1" applyAlignment="1">
      <alignment horizontal="center" vertical="center" wrapText="1"/>
    </xf>
    <xf numFmtId="0" fontId="36" fillId="0" borderId="20"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22" xfId="0" applyFont="1" applyFill="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23" xfId="0" applyFont="1" applyFill="1" applyBorder="1" applyAlignment="1">
      <alignment horizontal="center" vertical="center" shrinkToFit="1"/>
    </xf>
    <xf numFmtId="0" fontId="36" fillId="0" borderId="18" xfId="0" applyFont="1" applyFill="1" applyBorder="1" applyAlignment="1">
      <alignment horizontal="center" vertical="center" shrinkToFit="1"/>
    </xf>
    <xf numFmtId="0" fontId="36" fillId="0" borderId="4" xfId="0" applyFont="1" applyBorder="1" applyAlignment="1">
      <alignment horizontal="center" vertical="center"/>
    </xf>
    <xf numFmtId="0" fontId="36" fillId="0" borderId="17" xfId="0" applyFont="1" applyBorder="1" applyAlignment="1">
      <alignment horizontal="center" vertical="center"/>
    </xf>
  </cellXfs>
  <cellStyles count="1740">
    <cellStyle name="0,0_x000d__x000a_NA_x000d__x000a_" xfId="1389"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0" xfId="690" xr:uid="{00000000-0005-0000-0000-0000B1020000}"/>
    <cellStyle name="どちらでもない 21" xfId="691" xr:uid="{00000000-0005-0000-0000-0000B2020000}"/>
    <cellStyle name="どちらでもない 22" xfId="692" xr:uid="{00000000-0005-0000-0000-0000B3020000}"/>
    <cellStyle name="どちらでもない 23" xfId="693" xr:uid="{00000000-0005-0000-0000-0000B4020000}"/>
    <cellStyle name="どちらでもない 24" xfId="694" xr:uid="{00000000-0005-0000-0000-0000B5020000}"/>
    <cellStyle name="どちらでもない 25" xfId="695" xr:uid="{00000000-0005-0000-0000-0000B6020000}"/>
    <cellStyle name="どちらでもない 3" xfId="696" xr:uid="{00000000-0005-0000-0000-0000B7020000}"/>
    <cellStyle name="どちらでもない 3 2" xfId="697" xr:uid="{00000000-0005-0000-0000-0000B8020000}"/>
    <cellStyle name="どちらでもない 4" xfId="698" xr:uid="{00000000-0005-0000-0000-0000B9020000}"/>
    <cellStyle name="どちらでもない 5" xfId="699" xr:uid="{00000000-0005-0000-0000-0000BA020000}"/>
    <cellStyle name="どちらでもない 6" xfId="700" xr:uid="{00000000-0005-0000-0000-0000BB020000}"/>
    <cellStyle name="どちらでもない 7" xfId="701" xr:uid="{00000000-0005-0000-0000-0000BC020000}"/>
    <cellStyle name="どちらでもない 8" xfId="702" xr:uid="{00000000-0005-0000-0000-0000BD020000}"/>
    <cellStyle name="どちらでもない 9" xfId="703" xr:uid="{00000000-0005-0000-0000-0000BE020000}"/>
    <cellStyle name="パーセント 2" xfId="704" xr:uid="{00000000-0005-0000-0000-0000BF020000}"/>
    <cellStyle name="パーセント 2 2" xfId="705" xr:uid="{00000000-0005-0000-0000-0000C0020000}"/>
    <cellStyle name="パーセント 2 2 2" xfId="706" xr:uid="{00000000-0005-0000-0000-0000C1020000}"/>
    <cellStyle name="パーセント 2 2 2 2" xfId="1576" xr:uid="{00000000-0005-0000-0000-0000C2020000}"/>
    <cellStyle name="パーセント 2 2 3" xfId="1577" xr:uid="{00000000-0005-0000-0000-0000C3020000}"/>
    <cellStyle name="パーセント 2 3" xfId="707" xr:uid="{00000000-0005-0000-0000-0000C4020000}"/>
    <cellStyle name="パーセント 2 3 2" xfId="1550" xr:uid="{00000000-0005-0000-0000-0000C5020000}"/>
    <cellStyle name="パーセント 2 3 2 2" xfId="1551" xr:uid="{00000000-0005-0000-0000-0000C6020000}"/>
    <cellStyle name="パーセント 2 3 3" xfId="1552" xr:uid="{00000000-0005-0000-0000-0000C7020000}"/>
    <cellStyle name="パーセント 2 3 3 2" xfId="1553" xr:uid="{00000000-0005-0000-0000-0000C8020000}"/>
    <cellStyle name="パーセント 2 3 4" xfId="1554" xr:uid="{00000000-0005-0000-0000-0000C9020000}"/>
    <cellStyle name="パーセント 2 4" xfId="1555" xr:uid="{00000000-0005-0000-0000-0000CA020000}"/>
    <cellStyle name="パーセント 2 4 2" xfId="1548" xr:uid="{00000000-0005-0000-0000-0000CB020000}"/>
    <cellStyle name="パーセント 2 4 2 2" xfId="1578" xr:uid="{00000000-0005-0000-0000-0000CC020000}"/>
    <cellStyle name="パーセント 2 4 3" xfId="1579" xr:uid="{00000000-0005-0000-0000-0000CD020000}"/>
    <cellStyle name="パーセント 2 4 3 2" xfId="1580" xr:uid="{00000000-0005-0000-0000-0000CE020000}"/>
    <cellStyle name="パーセント 3" xfId="708" xr:uid="{00000000-0005-0000-0000-0000CF020000}"/>
    <cellStyle name="パーセント 3 2" xfId="1556" xr:uid="{00000000-0005-0000-0000-0000D0020000}"/>
    <cellStyle name="パーセント 3 3" xfId="1581" xr:uid="{00000000-0005-0000-0000-0000D1020000}"/>
    <cellStyle name="パーセント 3 3 2" xfId="1582" xr:uid="{00000000-0005-0000-0000-0000D2020000}"/>
    <cellStyle name="パーセント 3 3 2 2" xfId="1583" xr:uid="{00000000-0005-0000-0000-0000D3020000}"/>
    <cellStyle name="パーセント 3 3 3" xfId="1584" xr:uid="{00000000-0005-0000-0000-0000D4020000}"/>
    <cellStyle name="パーセント 3 3 3 2" xfId="1585" xr:uid="{00000000-0005-0000-0000-0000D5020000}"/>
    <cellStyle name="パーセント 3 3 4" xfId="1586" xr:uid="{00000000-0005-0000-0000-0000D6020000}"/>
    <cellStyle name="パーセント 3 4" xfId="1587" xr:uid="{00000000-0005-0000-0000-0000D7020000}"/>
    <cellStyle name="パーセント 3 4 2" xfId="1588" xr:uid="{00000000-0005-0000-0000-0000D8020000}"/>
    <cellStyle name="パーセント 3 5" xfId="1589" xr:uid="{00000000-0005-0000-0000-0000D9020000}"/>
    <cellStyle name="パーセント 3 5 2" xfId="1590" xr:uid="{00000000-0005-0000-0000-0000DA020000}"/>
    <cellStyle name="パーセント 4" xfId="709" xr:uid="{00000000-0005-0000-0000-0000DB020000}"/>
    <cellStyle name="パーセント 5" xfId="710" xr:uid="{00000000-0005-0000-0000-0000DC020000}"/>
    <cellStyle name="パーセント 6" xfId="1591" xr:uid="{00000000-0005-0000-0000-0000DD020000}"/>
    <cellStyle name="パーセント 7" xfId="1592" xr:uid="{00000000-0005-0000-0000-0000DE020000}"/>
    <cellStyle name="ハイパーリンク 2" xfId="1557" xr:uid="{00000000-0005-0000-0000-0000DF020000}"/>
    <cellStyle name="メモ 10" xfId="711" xr:uid="{00000000-0005-0000-0000-0000E0020000}"/>
    <cellStyle name="メモ 11" xfId="712" xr:uid="{00000000-0005-0000-0000-0000E1020000}"/>
    <cellStyle name="メモ 12" xfId="713" xr:uid="{00000000-0005-0000-0000-0000E2020000}"/>
    <cellStyle name="メモ 13" xfId="714" xr:uid="{00000000-0005-0000-0000-0000E3020000}"/>
    <cellStyle name="メモ 14" xfId="715" xr:uid="{00000000-0005-0000-0000-0000E4020000}"/>
    <cellStyle name="メモ 15" xfId="716" xr:uid="{00000000-0005-0000-0000-0000E5020000}"/>
    <cellStyle name="メモ 16" xfId="717" xr:uid="{00000000-0005-0000-0000-0000E6020000}"/>
    <cellStyle name="メモ 17" xfId="718" xr:uid="{00000000-0005-0000-0000-0000E7020000}"/>
    <cellStyle name="メモ 18" xfId="719" xr:uid="{00000000-0005-0000-0000-0000E8020000}"/>
    <cellStyle name="メモ 19" xfId="720" xr:uid="{00000000-0005-0000-0000-0000E9020000}"/>
    <cellStyle name="メモ 2" xfId="721" xr:uid="{00000000-0005-0000-0000-0000EA020000}"/>
    <cellStyle name="メモ 2 2" xfId="722" xr:uid="{00000000-0005-0000-0000-0000EB020000}"/>
    <cellStyle name="メモ 2 2 2" xfId="723" xr:uid="{00000000-0005-0000-0000-0000EC020000}"/>
    <cellStyle name="メモ 2 2 2 2" xfId="1390" xr:uid="{00000000-0005-0000-0000-0000ED020000}"/>
    <cellStyle name="メモ 2 2 2 2 2" xfId="1391" xr:uid="{00000000-0005-0000-0000-0000EE020000}"/>
    <cellStyle name="メモ 2 2 2 3" xfId="1392" xr:uid="{00000000-0005-0000-0000-0000EF020000}"/>
    <cellStyle name="メモ 2 2 3" xfId="724" xr:uid="{00000000-0005-0000-0000-0000F0020000}"/>
    <cellStyle name="メモ 2 2 3 2" xfId="1393" xr:uid="{00000000-0005-0000-0000-0000F1020000}"/>
    <cellStyle name="メモ 2 2 4" xfId="1593" xr:uid="{00000000-0005-0000-0000-0000F2020000}"/>
    <cellStyle name="メモ 2 2 4 2" xfId="1594" xr:uid="{00000000-0005-0000-0000-0000F3020000}"/>
    <cellStyle name="メモ 2 2 5" xfId="1595" xr:uid="{00000000-0005-0000-0000-0000F4020000}"/>
    <cellStyle name="メモ 2 2 6" xfId="1596" xr:uid="{00000000-0005-0000-0000-0000F5020000}"/>
    <cellStyle name="メモ 2 2 6 2" xfId="1597" xr:uid="{00000000-0005-0000-0000-0000F6020000}"/>
    <cellStyle name="メモ 20" xfId="725" xr:uid="{00000000-0005-0000-0000-0000F7020000}"/>
    <cellStyle name="メモ 21" xfId="726" xr:uid="{00000000-0005-0000-0000-0000F8020000}"/>
    <cellStyle name="メモ 22" xfId="727" xr:uid="{00000000-0005-0000-0000-0000F9020000}"/>
    <cellStyle name="メモ 23" xfId="728" xr:uid="{00000000-0005-0000-0000-0000FA020000}"/>
    <cellStyle name="メモ 24" xfId="729" xr:uid="{00000000-0005-0000-0000-0000FB020000}"/>
    <cellStyle name="メモ 25" xfId="730" xr:uid="{00000000-0005-0000-0000-0000FC020000}"/>
    <cellStyle name="メモ 3" xfId="731" xr:uid="{00000000-0005-0000-0000-0000FD020000}"/>
    <cellStyle name="メモ 3 2" xfId="732" xr:uid="{00000000-0005-0000-0000-0000FE020000}"/>
    <cellStyle name="メモ 3 2 2" xfId="1394" xr:uid="{00000000-0005-0000-0000-0000FF020000}"/>
    <cellStyle name="メモ 3 2 2 2" xfId="1395" xr:uid="{00000000-0005-0000-0000-000000030000}"/>
    <cellStyle name="メモ 3 2 3" xfId="1396" xr:uid="{00000000-0005-0000-0000-000001030000}"/>
    <cellStyle name="メモ 3 3" xfId="733" xr:uid="{00000000-0005-0000-0000-000002030000}"/>
    <cellStyle name="メモ 3 3 2" xfId="1397" xr:uid="{00000000-0005-0000-0000-000003030000}"/>
    <cellStyle name="メモ 3 4" xfId="1598" xr:uid="{00000000-0005-0000-0000-000004030000}"/>
    <cellStyle name="メモ 3 4 2" xfId="1599" xr:uid="{00000000-0005-0000-0000-000005030000}"/>
    <cellStyle name="メモ 3 5" xfId="1600" xr:uid="{00000000-0005-0000-0000-000006030000}"/>
    <cellStyle name="メモ 3 6" xfId="1601" xr:uid="{00000000-0005-0000-0000-000007030000}"/>
    <cellStyle name="メモ 3 6 2" xfId="1602" xr:uid="{00000000-0005-0000-0000-000008030000}"/>
    <cellStyle name="メモ 4" xfId="734" xr:uid="{00000000-0005-0000-0000-000009030000}"/>
    <cellStyle name="メモ 4 2" xfId="735" xr:uid="{00000000-0005-0000-0000-00000A030000}"/>
    <cellStyle name="メモ 4 2 2" xfId="1398" xr:uid="{00000000-0005-0000-0000-00000B030000}"/>
    <cellStyle name="メモ 4 2 2 2" xfId="1399" xr:uid="{00000000-0005-0000-0000-00000C030000}"/>
    <cellStyle name="メモ 4 2 3" xfId="1400" xr:uid="{00000000-0005-0000-0000-00000D030000}"/>
    <cellStyle name="メモ 4 3" xfId="736" xr:uid="{00000000-0005-0000-0000-00000E030000}"/>
    <cellStyle name="メモ 4 3 2" xfId="1401" xr:uid="{00000000-0005-0000-0000-00000F030000}"/>
    <cellStyle name="メモ 4 4" xfId="1603" xr:uid="{00000000-0005-0000-0000-000010030000}"/>
    <cellStyle name="メモ 4 4 2" xfId="1604" xr:uid="{00000000-0005-0000-0000-000011030000}"/>
    <cellStyle name="メモ 4 5" xfId="1605" xr:uid="{00000000-0005-0000-0000-000012030000}"/>
    <cellStyle name="メモ 4 6" xfId="1606" xr:uid="{00000000-0005-0000-0000-000013030000}"/>
    <cellStyle name="メモ 4 6 2" xfId="1607" xr:uid="{00000000-0005-0000-0000-000014030000}"/>
    <cellStyle name="メモ 5" xfId="737" xr:uid="{00000000-0005-0000-0000-000015030000}"/>
    <cellStyle name="メモ 6" xfId="738" xr:uid="{00000000-0005-0000-0000-000016030000}"/>
    <cellStyle name="メモ 7" xfId="739" xr:uid="{00000000-0005-0000-0000-000017030000}"/>
    <cellStyle name="メモ 8" xfId="740" xr:uid="{00000000-0005-0000-0000-000018030000}"/>
    <cellStyle name="メモ 9" xfId="741" xr:uid="{00000000-0005-0000-0000-000019030000}"/>
    <cellStyle name="リンク セル 10" xfId="742" xr:uid="{00000000-0005-0000-0000-00001A030000}"/>
    <cellStyle name="リンク セル 11" xfId="743" xr:uid="{00000000-0005-0000-0000-00001B030000}"/>
    <cellStyle name="リンク セル 12" xfId="744" xr:uid="{00000000-0005-0000-0000-00001C030000}"/>
    <cellStyle name="リンク セル 13" xfId="745" xr:uid="{00000000-0005-0000-0000-00001D030000}"/>
    <cellStyle name="リンク セル 14" xfId="746" xr:uid="{00000000-0005-0000-0000-00001E030000}"/>
    <cellStyle name="リンク セル 15" xfId="747" xr:uid="{00000000-0005-0000-0000-00001F030000}"/>
    <cellStyle name="リンク セル 16" xfId="748" xr:uid="{00000000-0005-0000-0000-000020030000}"/>
    <cellStyle name="リンク セル 17" xfId="749" xr:uid="{00000000-0005-0000-0000-000021030000}"/>
    <cellStyle name="リンク セル 18" xfId="750" xr:uid="{00000000-0005-0000-0000-000022030000}"/>
    <cellStyle name="リンク セル 19" xfId="751" xr:uid="{00000000-0005-0000-0000-000023030000}"/>
    <cellStyle name="リンク セル 2" xfId="752" xr:uid="{00000000-0005-0000-0000-000024030000}"/>
    <cellStyle name="リンク セル 2 2" xfId="753" xr:uid="{00000000-0005-0000-0000-000025030000}"/>
    <cellStyle name="リンク セル 20" xfId="754" xr:uid="{00000000-0005-0000-0000-000026030000}"/>
    <cellStyle name="リンク セル 21" xfId="755" xr:uid="{00000000-0005-0000-0000-000027030000}"/>
    <cellStyle name="リンク セル 22" xfId="756" xr:uid="{00000000-0005-0000-0000-000028030000}"/>
    <cellStyle name="リンク セル 23" xfId="757" xr:uid="{00000000-0005-0000-0000-000029030000}"/>
    <cellStyle name="リンク セル 24" xfId="758" xr:uid="{00000000-0005-0000-0000-00002A030000}"/>
    <cellStyle name="リンク セル 25" xfId="759" xr:uid="{00000000-0005-0000-0000-00002B030000}"/>
    <cellStyle name="リンク セル 3" xfId="760" xr:uid="{00000000-0005-0000-0000-00002C030000}"/>
    <cellStyle name="リンク セル 3 2" xfId="761" xr:uid="{00000000-0005-0000-0000-00002D030000}"/>
    <cellStyle name="リンク セル 4" xfId="762" xr:uid="{00000000-0005-0000-0000-00002E030000}"/>
    <cellStyle name="リンク セル 5" xfId="763" xr:uid="{00000000-0005-0000-0000-00002F030000}"/>
    <cellStyle name="リンク セル 6" xfId="764" xr:uid="{00000000-0005-0000-0000-000030030000}"/>
    <cellStyle name="リンク セル 7" xfId="765" xr:uid="{00000000-0005-0000-0000-000031030000}"/>
    <cellStyle name="リンク セル 8" xfId="766" xr:uid="{00000000-0005-0000-0000-000032030000}"/>
    <cellStyle name="リンク セル 9" xfId="767" xr:uid="{00000000-0005-0000-0000-000033030000}"/>
    <cellStyle name="悪い 10" xfId="768" xr:uid="{00000000-0005-0000-0000-000034030000}"/>
    <cellStyle name="悪い 11" xfId="769" xr:uid="{00000000-0005-0000-0000-000035030000}"/>
    <cellStyle name="悪い 12" xfId="770" xr:uid="{00000000-0005-0000-0000-000036030000}"/>
    <cellStyle name="悪い 13" xfId="771" xr:uid="{00000000-0005-0000-0000-000037030000}"/>
    <cellStyle name="悪い 14" xfId="772" xr:uid="{00000000-0005-0000-0000-000038030000}"/>
    <cellStyle name="悪い 15" xfId="773" xr:uid="{00000000-0005-0000-0000-000039030000}"/>
    <cellStyle name="悪い 16" xfId="774" xr:uid="{00000000-0005-0000-0000-00003A030000}"/>
    <cellStyle name="悪い 17" xfId="775" xr:uid="{00000000-0005-0000-0000-00003B030000}"/>
    <cellStyle name="悪い 18" xfId="776" xr:uid="{00000000-0005-0000-0000-00003C030000}"/>
    <cellStyle name="悪い 19" xfId="777" xr:uid="{00000000-0005-0000-0000-00003D030000}"/>
    <cellStyle name="悪い 2" xfId="778" xr:uid="{00000000-0005-0000-0000-00003E030000}"/>
    <cellStyle name="悪い 2 2" xfId="779" xr:uid="{00000000-0005-0000-0000-00003F030000}"/>
    <cellStyle name="悪い 2 3" xfId="1402" xr:uid="{00000000-0005-0000-0000-000040030000}"/>
    <cellStyle name="悪い 20" xfId="780" xr:uid="{00000000-0005-0000-0000-000041030000}"/>
    <cellStyle name="悪い 21" xfId="781" xr:uid="{00000000-0005-0000-0000-000042030000}"/>
    <cellStyle name="悪い 22" xfId="782" xr:uid="{00000000-0005-0000-0000-000043030000}"/>
    <cellStyle name="悪い 23" xfId="783" xr:uid="{00000000-0005-0000-0000-000044030000}"/>
    <cellStyle name="悪い 24" xfId="784" xr:uid="{00000000-0005-0000-0000-000045030000}"/>
    <cellStyle name="悪い 25" xfId="785" xr:uid="{00000000-0005-0000-0000-000046030000}"/>
    <cellStyle name="悪い 3" xfId="786" xr:uid="{00000000-0005-0000-0000-000047030000}"/>
    <cellStyle name="悪い 3 2" xfId="787" xr:uid="{00000000-0005-0000-0000-000048030000}"/>
    <cellStyle name="悪い 4" xfId="788" xr:uid="{00000000-0005-0000-0000-000049030000}"/>
    <cellStyle name="悪い 5" xfId="789" xr:uid="{00000000-0005-0000-0000-00004A030000}"/>
    <cellStyle name="悪い 6" xfId="790" xr:uid="{00000000-0005-0000-0000-00004B030000}"/>
    <cellStyle name="悪い 7" xfId="791" xr:uid="{00000000-0005-0000-0000-00004C030000}"/>
    <cellStyle name="悪い 8" xfId="792" xr:uid="{00000000-0005-0000-0000-00004D030000}"/>
    <cellStyle name="悪い 9" xfId="793" xr:uid="{00000000-0005-0000-0000-00004E030000}"/>
    <cellStyle name="計算 10" xfId="794" xr:uid="{00000000-0005-0000-0000-00004F030000}"/>
    <cellStyle name="計算 11" xfId="795" xr:uid="{00000000-0005-0000-0000-000050030000}"/>
    <cellStyle name="計算 12" xfId="796" xr:uid="{00000000-0005-0000-0000-000051030000}"/>
    <cellStyle name="計算 13" xfId="797" xr:uid="{00000000-0005-0000-0000-000052030000}"/>
    <cellStyle name="計算 14" xfId="798" xr:uid="{00000000-0005-0000-0000-000053030000}"/>
    <cellStyle name="計算 15" xfId="799" xr:uid="{00000000-0005-0000-0000-000054030000}"/>
    <cellStyle name="計算 16" xfId="800" xr:uid="{00000000-0005-0000-0000-000055030000}"/>
    <cellStyle name="計算 17" xfId="801" xr:uid="{00000000-0005-0000-0000-000056030000}"/>
    <cellStyle name="計算 18" xfId="802" xr:uid="{00000000-0005-0000-0000-000057030000}"/>
    <cellStyle name="計算 19" xfId="803" xr:uid="{00000000-0005-0000-0000-000058030000}"/>
    <cellStyle name="計算 2" xfId="804" xr:uid="{00000000-0005-0000-0000-000059030000}"/>
    <cellStyle name="計算 2 2" xfId="805" xr:uid="{00000000-0005-0000-0000-00005A030000}"/>
    <cellStyle name="計算 2 2 2" xfId="806" xr:uid="{00000000-0005-0000-0000-00005B030000}"/>
    <cellStyle name="計算 2 2 2 2" xfId="1403" xr:uid="{00000000-0005-0000-0000-00005C030000}"/>
    <cellStyle name="計算 2 2 2 2 2" xfId="1404" xr:uid="{00000000-0005-0000-0000-00005D030000}"/>
    <cellStyle name="計算 2 2 2 3" xfId="1405" xr:uid="{00000000-0005-0000-0000-00005E030000}"/>
    <cellStyle name="計算 2 2 3" xfId="807" xr:uid="{00000000-0005-0000-0000-00005F030000}"/>
    <cellStyle name="計算 2 2 3 2" xfId="1406" xr:uid="{00000000-0005-0000-0000-000060030000}"/>
    <cellStyle name="計算 2 2 4" xfId="1608" xr:uid="{00000000-0005-0000-0000-000061030000}"/>
    <cellStyle name="計算 2 2 4 2" xfId="1609" xr:uid="{00000000-0005-0000-0000-000062030000}"/>
    <cellStyle name="計算 2 2 5" xfId="1610" xr:uid="{00000000-0005-0000-0000-000063030000}"/>
    <cellStyle name="計算 2 2 6" xfId="1611" xr:uid="{00000000-0005-0000-0000-000064030000}"/>
    <cellStyle name="計算 2 2 6 2" xfId="1612" xr:uid="{00000000-0005-0000-0000-000065030000}"/>
    <cellStyle name="計算 20" xfId="808" xr:uid="{00000000-0005-0000-0000-000066030000}"/>
    <cellStyle name="計算 21" xfId="809" xr:uid="{00000000-0005-0000-0000-000067030000}"/>
    <cellStyle name="計算 22" xfId="810" xr:uid="{00000000-0005-0000-0000-000068030000}"/>
    <cellStyle name="計算 23" xfId="811" xr:uid="{00000000-0005-0000-0000-000069030000}"/>
    <cellStyle name="計算 24" xfId="812" xr:uid="{00000000-0005-0000-0000-00006A030000}"/>
    <cellStyle name="計算 25" xfId="813" xr:uid="{00000000-0005-0000-0000-00006B030000}"/>
    <cellStyle name="計算 3" xfId="814" xr:uid="{00000000-0005-0000-0000-00006C030000}"/>
    <cellStyle name="計算 3 2" xfId="815" xr:uid="{00000000-0005-0000-0000-00006D030000}"/>
    <cellStyle name="計算 3 2 2" xfId="1407" xr:uid="{00000000-0005-0000-0000-00006E030000}"/>
    <cellStyle name="計算 3 2 2 2" xfId="1408" xr:uid="{00000000-0005-0000-0000-00006F030000}"/>
    <cellStyle name="計算 3 2 3" xfId="1409" xr:uid="{00000000-0005-0000-0000-000070030000}"/>
    <cellStyle name="計算 3 3" xfId="816" xr:uid="{00000000-0005-0000-0000-000071030000}"/>
    <cellStyle name="計算 3 3 2" xfId="1410" xr:uid="{00000000-0005-0000-0000-000072030000}"/>
    <cellStyle name="計算 3 4" xfId="1613" xr:uid="{00000000-0005-0000-0000-000073030000}"/>
    <cellStyle name="計算 3 4 2" xfId="1614" xr:uid="{00000000-0005-0000-0000-000074030000}"/>
    <cellStyle name="計算 3 5" xfId="1615" xr:uid="{00000000-0005-0000-0000-000075030000}"/>
    <cellStyle name="計算 3 6" xfId="1616" xr:uid="{00000000-0005-0000-0000-000076030000}"/>
    <cellStyle name="計算 3 6 2" xfId="1617" xr:uid="{00000000-0005-0000-0000-000077030000}"/>
    <cellStyle name="計算 4" xfId="817" xr:uid="{00000000-0005-0000-0000-000078030000}"/>
    <cellStyle name="計算 4 2" xfId="818" xr:uid="{00000000-0005-0000-0000-000079030000}"/>
    <cellStyle name="計算 4 2 2" xfId="1411" xr:uid="{00000000-0005-0000-0000-00007A030000}"/>
    <cellStyle name="計算 4 2 2 2" xfId="1412" xr:uid="{00000000-0005-0000-0000-00007B030000}"/>
    <cellStyle name="計算 4 2 3" xfId="1413" xr:uid="{00000000-0005-0000-0000-00007C030000}"/>
    <cellStyle name="計算 4 3" xfId="819" xr:uid="{00000000-0005-0000-0000-00007D030000}"/>
    <cellStyle name="計算 4 3 2" xfId="1414" xr:uid="{00000000-0005-0000-0000-00007E030000}"/>
    <cellStyle name="計算 4 4" xfId="1618" xr:uid="{00000000-0005-0000-0000-00007F030000}"/>
    <cellStyle name="計算 4 4 2" xfId="1619" xr:uid="{00000000-0005-0000-0000-000080030000}"/>
    <cellStyle name="計算 4 5" xfId="1620" xr:uid="{00000000-0005-0000-0000-000081030000}"/>
    <cellStyle name="計算 4 6" xfId="1621" xr:uid="{00000000-0005-0000-0000-000082030000}"/>
    <cellStyle name="計算 4 6 2" xfId="1622" xr:uid="{00000000-0005-0000-0000-000083030000}"/>
    <cellStyle name="計算 5" xfId="820" xr:uid="{00000000-0005-0000-0000-000084030000}"/>
    <cellStyle name="計算 6" xfId="821" xr:uid="{00000000-0005-0000-0000-000085030000}"/>
    <cellStyle name="計算 7" xfId="822" xr:uid="{00000000-0005-0000-0000-000086030000}"/>
    <cellStyle name="計算 8" xfId="823" xr:uid="{00000000-0005-0000-0000-000087030000}"/>
    <cellStyle name="計算 9" xfId="824" xr:uid="{00000000-0005-0000-0000-000088030000}"/>
    <cellStyle name="警告文 10" xfId="825" xr:uid="{00000000-0005-0000-0000-000089030000}"/>
    <cellStyle name="警告文 11" xfId="826" xr:uid="{00000000-0005-0000-0000-00008A030000}"/>
    <cellStyle name="警告文 12" xfId="827" xr:uid="{00000000-0005-0000-0000-00008B030000}"/>
    <cellStyle name="警告文 13" xfId="828" xr:uid="{00000000-0005-0000-0000-00008C030000}"/>
    <cellStyle name="警告文 14" xfId="829" xr:uid="{00000000-0005-0000-0000-00008D030000}"/>
    <cellStyle name="警告文 15" xfId="830" xr:uid="{00000000-0005-0000-0000-00008E030000}"/>
    <cellStyle name="警告文 16" xfId="831" xr:uid="{00000000-0005-0000-0000-00008F030000}"/>
    <cellStyle name="警告文 17" xfId="832" xr:uid="{00000000-0005-0000-0000-000090030000}"/>
    <cellStyle name="警告文 18" xfId="833" xr:uid="{00000000-0005-0000-0000-000091030000}"/>
    <cellStyle name="警告文 19" xfId="834" xr:uid="{00000000-0005-0000-0000-000092030000}"/>
    <cellStyle name="警告文 2" xfId="835" xr:uid="{00000000-0005-0000-0000-000093030000}"/>
    <cellStyle name="警告文 2 2" xfId="836" xr:uid="{00000000-0005-0000-0000-000094030000}"/>
    <cellStyle name="警告文 20" xfId="837" xr:uid="{00000000-0005-0000-0000-000095030000}"/>
    <cellStyle name="警告文 21" xfId="838" xr:uid="{00000000-0005-0000-0000-000096030000}"/>
    <cellStyle name="警告文 22" xfId="839" xr:uid="{00000000-0005-0000-0000-000097030000}"/>
    <cellStyle name="警告文 23" xfId="840" xr:uid="{00000000-0005-0000-0000-000098030000}"/>
    <cellStyle name="警告文 24" xfId="841" xr:uid="{00000000-0005-0000-0000-000099030000}"/>
    <cellStyle name="警告文 25" xfId="842" xr:uid="{00000000-0005-0000-0000-00009A030000}"/>
    <cellStyle name="警告文 3" xfId="843" xr:uid="{00000000-0005-0000-0000-00009B030000}"/>
    <cellStyle name="警告文 3 2" xfId="844" xr:uid="{00000000-0005-0000-0000-00009C030000}"/>
    <cellStyle name="警告文 4" xfId="845" xr:uid="{00000000-0005-0000-0000-00009D030000}"/>
    <cellStyle name="警告文 5" xfId="846" xr:uid="{00000000-0005-0000-0000-00009E030000}"/>
    <cellStyle name="警告文 6" xfId="847" xr:uid="{00000000-0005-0000-0000-00009F030000}"/>
    <cellStyle name="警告文 7" xfId="848" xr:uid="{00000000-0005-0000-0000-0000A0030000}"/>
    <cellStyle name="警告文 8" xfId="849" xr:uid="{00000000-0005-0000-0000-0000A1030000}"/>
    <cellStyle name="警告文 9" xfId="850" xr:uid="{00000000-0005-0000-0000-0000A2030000}"/>
    <cellStyle name="桁区切り" xfId="1739" builtinId="6"/>
    <cellStyle name="桁区切り 2" xfId="851" xr:uid="{00000000-0005-0000-0000-0000A4030000}"/>
    <cellStyle name="桁区切り 2 2" xfId="852" xr:uid="{00000000-0005-0000-0000-0000A5030000}"/>
    <cellStyle name="桁区切り 2 2 2" xfId="853" xr:uid="{00000000-0005-0000-0000-0000A6030000}"/>
    <cellStyle name="桁区切り 2 2 2 2" xfId="1623" xr:uid="{00000000-0005-0000-0000-0000A7030000}"/>
    <cellStyle name="桁区切り 2 2 2 2 2" xfId="1624" xr:uid="{00000000-0005-0000-0000-0000A8030000}"/>
    <cellStyle name="桁区切り 2 2 2 3" xfId="1625" xr:uid="{00000000-0005-0000-0000-0000A9030000}"/>
    <cellStyle name="桁区切り 2 2 3" xfId="1626" xr:uid="{00000000-0005-0000-0000-0000AA030000}"/>
    <cellStyle name="桁区切り 2 2 3 2" xfId="1627" xr:uid="{00000000-0005-0000-0000-0000AB030000}"/>
    <cellStyle name="桁区切り 2 2 3 2 2" xfId="1628" xr:uid="{00000000-0005-0000-0000-0000AC030000}"/>
    <cellStyle name="桁区切り 2 2 3 3" xfId="1629" xr:uid="{00000000-0005-0000-0000-0000AD030000}"/>
    <cellStyle name="桁区切り 2 2 3 3 2" xfId="1630" xr:uid="{00000000-0005-0000-0000-0000AE030000}"/>
    <cellStyle name="桁区切り 2 2 3 4" xfId="1631" xr:uid="{00000000-0005-0000-0000-0000AF030000}"/>
    <cellStyle name="桁区切り 2 2 4" xfId="1632" xr:uid="{00000000-0005-0000-0000-0000B0030000}"/>
    <cellStyle name="桁区切り 2 3" xfId="854" xr:uid="{00000000-0005-0000-0000-0000B1030000}"/>
    <cellStyle name="桁区切り 2 3 2" xfId="1633" xr:uid="{00000000-0005-0000-0000-0000B2030000}"/>
    <cellStyle name="桁区切り 2 3 2 2" xfId="1634" xr:uid="{00000000-0005-0000-0000-0000B3030000}"/>
    <cellStyle name="桁区切り 2 3 3" xfId="1635" xr:uid="{00000000-0005-0000-0000-0000B4030000}"/>
    <cellStyle name="桁区切り 2 4" xfId="1415" xr:uid="{00000000-0005-0000-0000-0000B5030000}"/>
    <cellStyle name="桁区切り 2 5" xfId="1416" xr:uid="{00000000-0005-0000-0000-0000B6030000}"/>
    <cellStyle name="桁区切り 2 5 2" xfId="1417" xr:uid="{00000000-0005-0000-0000-0000B7030000}"/>
    <cellStyle name="桁区切り 2 5 3" xfId="1418" xr:uid="{00000000-0005-0000-0000-0000B8030000}"/>
    <cellStyle name="桁区切り 2 5 3 2" xfId="1419" xr:uid="{00000000-0005-0000-0000-0000B9030000}"/>
    <cellStyle name="桁区切り 2 6" xfId="1420" xr:uid="{00000000-0005-0000-0000-0000BA030000}"/>
    <cellStyle name="桁区切り 2 6 2" xfId="1558" xr:uid="{00000000-0005-0000-0000-0000BB030000}"/>
    <cellStyle name="桁区切り 2 7" xfId="1421" xr:uid="{00000000-0005-0000-0000-0000BC030000}"/>
    <cellStyle name="桁区切り 2 8" xfId="1422" xr:uid="{00000000-0005-0000-0000-0000BD030000}"/>
    <cellStyle name="桁区切り 2 8 2" xfId="1423" xr:uid="{00000000-0005-0000-0000-0000BE030000}"/>
    <cellStyle name="桁区切り 2 8 2 2" xfId="1424" xr:uid="{00000000-0005-0000-0000-0000BF030000}"/>
    <cellStyle name="桁区切り 2 8 2 2 2" xfId="1425" xr:uid="{00000000-0005-0000-0000-0000C0030000}"/>
    <cellStyle name="桁区切り 2 8 2 2 2 2" xfId="1426" xr:uid="{00000000-0005-0000-0000-0000C1030000}"/>
    <cellStyle name="桁区切り 2 8 2 2 2 2 2" xfId="1427" xr:uid="{00000000-0005-0000-0000-0000C2030000}"/>
    <cellStyle name="桁区切り 2 8 2 3" xfId="1428" xr:uid="{00000000-0005-0000-0000-0000C3030000}"/>
    <cellStyle name="桁区切り 2 8 2 3 2" xfId="1429" xr:uid="{00000000-0005-0000-0000-0000C4030000}"/>
    <cellStyle name="桁区切り 2 8 2 3 2 2" xfId="1430" xr:uid="{00000000-0005-0000-0000-0000C5030000}"/>
    <cellStyle name="桁区切り 2 9" xfId="1738" xr:uid="{00000000-0005-0000-0000-0000C6030000}"/>
    <cellStyle name="桁区切り 3" xfId="855" xr:uid="{00000000-0005-0000-0000-0000C7030000}"/>
    <cellStyle name="桁区切り 3 2" xfId="856" xr:uid="{00000000-0005-0000-0000-0000C8030000}"/>
    <cellStyle name="桁区切り 3 3" xfId="1636" xr:uid="{00000000-0005-0000-0000-0000C9030000}"/>
    <cellStyle name="桁区切り 3 3 2" xfId="1637" xr:uid="{00000000-0005-0000-0000-0000CA030000}"/>
    <cellStyle name="桁区切り 3 3 2 2" xfId="1638" xr:uid="{00000000-0005-0000-0000-0000CB030000}"/>
    <cellStyle name="桁区切り 3 3 3" xfId="1639" xr:uid="{00000000-0005-0000-0000-0000CC030000}"/>
    <cellStyle name="桁区切り 3 4" xfId="1640" xr:uid="{00000000-0005-0000-0000-0000CD030000}"/>
    <cellStyle name="桁区切り 3 4 2" xfId="1641" xr:uid="{00000000-0005-0000-0000-0000CE030000}"/>
    <cellStyle name="桁区切り 3 5" xfId="1431" xr:uid="{00000000-0005-0000-0000-0000CF030000}"/>
    <cellStyle name="桁区切り 4" xfId="857" xr:uid="{00000000-0005-0000-0000-0000D0030000}"/>
    <cellStyle name="桁区切り 4 2" xfId="1432" xr:uid="{00000000-0005-0000-0000-0000D1030000}"/>
    <cellStyle name="桁区切り 4 2 2" xfId="1642" xr:uid="{00000000-0005-0000-0000-0000D2030000}"/>
    <cellStyle name="桁区切り 4 2 2 2" xfId="1643" xr:uid="{00000000-0005-0000-0000-0000D3030000}"/>
    <cellStyle name="桁区切り 4 2 3" xfId="1644" xr:uid="{00000000-0005-0000-0000-0000D4030000}"/>
    <cellStyle name="桁区切り 4 3" xfId="1645" xr:uid="{00000000-0005-0000-0000-0000D5030000}"/>
    <cellStyle name="桁区切り 4 3 2" xfId="1646" xr:uid="{00000000-0005-0000-0000-0000D6030000}"/>
    <cellStyle name="桁区切り 4 4" xfId="1647" xr:uid="{00000000-0005-0000-0000-0000D7030000}"/>
    <cellStyle name="桁区切り 5" xfId="1433" xr:uid="{00000000-0005-0000-0000-0000D8030000}"/>
    <cellStyle name="桁区切り 5 2" xfId="1559" xr:uid="{00000000-0005-0000-0000-0000D9030000}"/>
    <cellStyle name="桁区切り 5 2 2" xfId="1560" xr:uid="{00000000-0005-0000-0000-0000DA030000}"/>
    <cellStyle name="桁区切り 5 3" xfId="1561" xr:uid="{00000000-0005-0000-0000-0000DB030000}"/>
    <cellStyle name="桁区切り 6" xfId="1434" xr:uid="{00000000-0005-0000-0000-0000DC030000}"/>
    <cellStyle name="桁区切り 7" xfId="1435" xr:uid="{00000000-0005-0000-0000-0000DD030000}"/>
    <cellStyle name="桁区切り 8" xfId="1436" xr:uid="{00000000-0005-0000-0000-0000DE030000}"/>
    <cellStyle name="桁区切り 8 2" xfId="1437" xr:uid="{00000000-0005-0000-0000-0000DF030000}"/>
    <cellStyle name="桁区切り 9" xfId="1648" xr:uid="{00000000-0005-0000-0000-0000E0030000}"/>
    <cellStyle name="桁区切り 9 2" xfId="1649" xr:uid="{00000000-0005-0000-0000-0000E1030000}"/>
    <cellStyle name="桁区切り 9 2 2" xfId="1650" xr:uid="{00000000-0005-0000-0000-0000E2030000}"/>
    <cellStyle name="見出し 1 10" xfId="858" xr:uid="{00000000-0005-0000-0000-0000E3030000}"/>
    <cellStyle name="見出し 1 11" xfId="859" xr:uid="{00000000-0005-0000-0000-0000E4030000}"/>
    <cellStyle name="見出し 1 12" xfId="860" xr:uid="{00000000-0005-0000-0000-0000E5030000}"/>
    <cellStyle name="見出し 1 13" xfId="861" xr:uid="{00000000-0005-0000-0000-0000E6030000}"/>
    <cellStyle name="見出し 1 14" xfId="862" xr:uid="{00000000-0005-0000-0000-0000E7030000}"/>
    <cellStyle name="見出し 1 15" xfId="863" xr:uid="{00000000-0005-0000-0000-0000E8030000}"/>
    <cellStyle name="見出し 1 16" xfId="864" xr:uid="{00000000-0005-0000-0000-0000E9030000}"/>
    <cellStyle name="見出し 1 17" xfId="865" xr:uid="{00000000-0005-0000-0000-0000EA030000}"/>
    <cellStyle name="見出し 1 18" xfId="866" xr:uid="{00000000-0005-0000-0000-0000EB030000}"/>
    <cellStyle name="見出し 1 19" xfId="867" xr:uid="{00000000-0005-0000-0000-0000EC030000}"/>
    <cellStyle name="見出し 1 2" xfId="868" xr:uid="{00000000-0005-0000-0000-0000ED030000}"/>
    <cellStyle name="見出し 1 2 2" xfId="869" xr:uid="{00000000-0005-0000-0000-0000EE030000}"/>
    <cellStyle name="見出し 1 20" xfId="870" xr:uid="{00000000-0005-0000-0000-0000EF030000}"/>
    <cellStyle name="見出し 1 21" xfId="871" xr:uid="{00000000-0005-0000-0000-0000F0030000}"/>
    <cellStyle name="見出し 1 22" xfId="872" xr:uid="{00000000-0005-0000-0000-0000F1030000}"/>
    <cellStyle name="見出し 1 23" xfId="873" xr:uid="{00000000-0005-0000-0000-0000F2030000}"/>
    <cellStyle name="見出し 1 24" xfId="874" xr:uid="{00000000-0005-0000-0000-0000F3030000}"/>
    <cellStyle name="見出し 1 25" xfId="875" xr:uid="{00000000-0005-0000-0000-0000F4030000}"/>
    <cellStyle name="見出し 1 3" xfId="876" xr:uid="{00000000-0005-0000-0000-0000F5030000}"/>
    <cellStyle name="見出し 1 3 2" xfId="877" xr:uid="{00000000-0005-0000-0000-0000F6030000}"/>
    <cellStyle name="見出し 1 4" xfId="878" xr:uid="{00000000-0005-0000-0000-0000F7030000}"/>
    <cellStyle name="見出し 1 5" xfId="879" xr:uid="{00000000-0005-0000-0000-0000F8030000}"/>
    <cellStyle name="見出し 1 6" xfId="880" xr:uid="{00000000-0005-0000-0000-0000F9030000}"/>
    <cellStyle name="見出し 1 7" xfId="881" xr:uid="{00000000-0005-0000-0000-0000FA030000}"/>
    <cellStyle name="見出し 1 8" xfId="882" xr:uid="{00000000-0005-0000-0000-0000FB030000}"/>
    <cellStyle name="見出し 1 9" xfId="883" xr:uid="{00000000-0005-0000-0000-0000FC030000}"/>
    <cellStyle name="見出し 2 10" xfId="884" xr:uid="{00000000-0005-0000-0000-0000FD030000}"/>
    <cellStyle name="見出し 2 11" xfId="885" xr:uid="{00000000-0005-0000-0000-0000FE030000}"/>
    <cellStyle name="見出し 2 12" xfId="886" xr:uid="{00000000-0005-0000-0000-0000FF030000}"/>
    <cellStyle name="見出し 2 13" xfId="887" xr:uid="{00000000-0005-0000-0000-000000040000}"/>
    <cellStyle name="見出し 2 14" xfId="888" xr:uid="{00000000-0005-0000-0000-000001040000}"/>
    <cellStyle name="見出し 2 15" xfId="889" xr:uid="{00000000-0005-0000-0000-000002040000}"/>
    <cellStyle name="見出し 2 16" xfId="890" xr:uid="{00000000-0005-0000-0000-000003040000}"/>
    <cellStyle name="見出し 2 17" xfId="891" xr:uid="{00000000-0005-0000-0000-000004040000}"/>
    <cellStyle name="見出し 2 18" xfId="892" xr:uid="{00000000-0005-0000-0000-000005040000}"/>
    <cellStyle name="見出し 2 19" xfId="893" xr:uid="{00000000-0005-0000-0000-000006040000}"/>
    <cellStyle name="見出し 2 2" xfId="894" xr:uid="{00000000-0005-0000-0000-000007040000}"/>
    <cellStyle name="見出し 2 2 2" xfId="895" xr:uid="{00000000-0005-0000-0000-000008040000}"/>
    <cellStyle name="見出し 2 20" xfId="896" xr:uid="{00000000-0005-0000-0000-000009040000}"/>
    <cellStyle name="見出し 2 21" xfId="897" xr:uid="{00000000-0005-0000-0000-00000A040000}"/>
    <cellStyle name="見出し 2 22" xfId="898" xr:uid="{00000000-0005-0000-0000-00000B040000}"/>
    <cellStyle name="見出し 2 23" xfId="899" xr:uid="{00000000-0005-0000-0000-00000C040000}"/>
    <cellStyle name="見出し 2 24" xfId="900" xr:uid="{00000000-0005-0000-0000-00000D040000}"/>
    <cellStyle name="見出し 2 25" xfId="901" xr:uid="{00000000-0005-0000-0000-00000E040000}"/>
    <cellStyle name="見出し 2 3" xfId="902" xr:uid="{00000000-0005-0000-0000-00000F040000}"/>
    <cellStyle name="見出し 2 3 2" xfId="903" xr:uid="{00000000-0005-0000-0000-000010040000}"/>
    <cellStyle name="見出し 2 4" xfId="904" xr:uid="{00000000-0005-0000-0000-000011040000}"/>
    <cellStyle name="見出し 2 5" xfId="905" xr:uid="{00000000-0005-0000-0000-000012040000}"/>
    <cellStyle name="見出し 2 6" xfId="906" xr:uid="{00000000-0005-0000-0000-000013040000}"/>
    <cellStyle name="見出し 2 7" xfId="907" xr:uid="{00000000-0005-0000-0000-000014040000}"/>
    <cellStyle name="見出し 2 8" xfId="908" xr:uid="{00000000-0005-0000-0000-000015040000}"/>
    <cellStyle name="見出し 2 9" xfId="909" xr:uid="{00000000-0005-0000-0000-000016040000}"/>
    <cellStyle name="見出し 3 10" xfId="910" xr:uid="{00000000-0005-0000-0000-000017040000}"/>
    <cellStyle name="見出し 3 11" xfId="911" xr:uid="{00000000-0005-0000-0000-000018040000}"/>
    <cellStyle name="見出し 3 12" xfId="912" xr:uid="{00000000-0005-0000-0000-000019040000}"/>
    <cellStyle name="見出し 3 13" xfId="913" xr:uid="{00000000-0005-0000-0000-00001A040000}"/>
    <cellStyle name="見出し 3 14" xfId="914" xr:uid="{00000000-0005-0000-0000-00001B040000}"/>
    <cellStyle name="見出し 3 15" xfId="915" xr:uid="{00000000-0005-0000-0000-00001C040000}"/>
    <cellStyle name="見出し 3 16" xfId="916" xr:uid="{00000000-0005-0000-0000-00001D040000}"/>
    <cellStyle name="見出し 3 17" xfId="917" xr:uid="{00000000-0005-0000-0000-00001E040000}"/>
    <cellStyle name="見出し 3 18" xfId="918" xr:uid="{00000000-0005-0000-0000-00001F040000}"/>
    <cellStyle name="見出し 3 19" xfId="919" xr:uid="{00000000-0005-0000-0000-000020040000}"/>
    <cellStyle name="見出し 3 2" xfId="920" xr:uid="{00000000-0005-0000-0000-000021040000}"/>
    <cellStyle name="見出し 3 2 2" xfId="921" xr:uid="{00000000-0005-0000-0000-000022040000}"/>
    <cellStyle name="見出し 3 20" xfId="922" xr:uid="{00000000-0005-0000-0000-000023040000}"/>
    <cellStyle name="見出し 3 21" xfId="923" xr:uid="{00000000-0005-0000-0000-000024040000}"/>
    <cellStyle name="見出し 3 22" xfId="924" xr:uid="{00000000-0005-0000-0000-000025040000}"/>
    <cellStyle name="見出し 3 23" xfId="925" xr:uid="{00000000-0005-0000-0000-000026040000}"/>
    <cellStyle name="見出し 3 24" xfId="926" xr:uid="{00000000-0005-0000-0000-000027040000}"/>
    <cellStyle name="見出し 3 25" xfId="927" xr:uid="{00000000-0005-0000-0000-000028040000}"/>
    <cellStyle name="見出し 3 3" xfId="928" xr:uid="{00000000-0005-0000-0000-000029040000}"/>
    <cellStyle name="見出し 3 3 2" xfId="929" xr:uid="{00000000-0005-0000-0000-00002A040000}"/>
    <cellStyle name="見出し 3 4" xfId="930" xr:uid="{00000000-0005-0000-0000-00002B040000}"/>
    <cellStyle name="見出し 3 5" xfId="931" xr:uid="{00000000-0005-0000-0000-00002C040000}"/>
    <cellStyle name="見出し 3 6" xfId="932" xr:uid="{00000000-0005-0000-0000-00002D040000}"/>
    <cellStyle name="見出し 3 7" xfId="933" xr:uid="{00000000-0005-0000-0000-00002E040000}"/>
    <cellStyle name="見出し 3 8" xfId="934" xr:uid="{00000000-0005-0000-0000-00002F040000}"/>
    <cellStyle name="見出し 3 9" xfId="935" xr:uid="{00000000-0005-0000-0000-000030040000}"/>
    <cellStyle name="見出し 4 10" xfId="936" xr:uid="{00000000-0005-0000-0000-000031040000}"/>
    <cellStyle name="見出し 4 11" xfId="937" xr:uid="{00000000-0005-0000-0000-000032040000}"/>
    <cellStyle name="見出し 4 12" xfId="938" xr:uid="{00000000-0005-0000-0000-000033040000}"/>
    <cellStyle name="見出し 4 13" xfId="939" xr:uid="{00000000-0005-0000-0000-000034040000}"/>
    <cellStyle name="見出し 4 14" xfId="940" xr:uid="{00000000-0005-0000-0000-000035040000}"/>
    <cellStyle name="見出し 4 15" xfId="941" xr:uid="{00000000-0005-0000-0000-000036040000}"/>
    <cellStyle name="見出し 4 16" xfId="942" xr:uid="{00000000-0005-0000-0000-000037040000}"/>
    <cellStyle name="見出し 4 17" xfId="943" xr:uid="{00000000-0005-0000-0000-000038040000}"/>
    <cellStyle name="見出し 4 18" xfId="944" xr:uid="{00000000-0005-0000-0000-000039040000}"/>
    <cellStyle name="見出し 4 19" xfId="945" xr:uid="{00000000-0005-0000-0000-00003A040000}"/>
    <cellStyle name="見出し 4 2" xfId="946" xr:uid="{00000000-0005-0000-0000-00003B040000}"/>
    <cellStyle name="見出し 4 2 2" xfId="947" xr:uid="{00000000-0005-0000-0000-00003C040000}"/>
    <cellStyle name="見出し 4 20" xfId="948" xr:uid="{00000000-0005-0000-0000-00003D040000}"/>
    <cellStyle name="見出し 4 21" xfId="949" xr:uid="{00000000-0005-0000-0000-00003E040000}"/>
    <cellStyle name="見出し 4 22" xfId="950" xr:uid="{00000000-0005-0000-0000-00003F040000}"/>
    <cellStyle name="見出し 4 23" xfId="951" xr:uid="{00000000-0005-0000-0000-000040040000}"/>
    <cellStyle name="見出し 4 24" xfId="952" xr:uid="{00000000-0005-0000-0000-000041040000}"/>
    <cellStyle name="見出し 4 25" xfId="953" xr:uid="{00000000-0005-0000-0000-000042040000}"/>
    <cellStyle name="見出し 4 3" xfId="954" xr:uid="{00000000-0005-0000-0000-000043040000}"/>
    <cellStyle name="見出し 4 3 2" xfId="955" xr:uid="{00000000-0005-0000-0000-000044040000}"/>
    <cellStyle name="見出し 4 4" xfId="956" xr:uid="{00000000-0005-0000-0000-000045040000}"/>
    <cellStyle name="見出し 4 5" xfId="957" xr:uid="{00000000-0005-0000-0000-000046040000}"/>
    <cellStyle name="見出し 4 6" xfId="958" xr:uid="{00000000-0005-0000-0000-000047040000}"/>
    <cellStyle name="見出し 4 7" xfId="959" xr:uid="{00000000-0005-0000-0000-000048040000}"/>
    <cellStyle name="見出し 4 8" xfId="960" xr:uid="{00000000-0005-0000-0000-000049040000}"/>
    <cellStyle name="見出し 4 9" xfId="961" xr:uid="{00000000-0005-0000-0000-00004A040000}"/>
    <cellStyle name="集計 10" xfId="962" xr:uid="{00000000-0005-0000-0000-00004B040000}"/>
    <cellStyle name="集計 11" xfId="963" xr:uid="{00000000-0005-0000-0000-00004C040000}"/>
    <cellStyle name="集計 12" xfId="964" xr:uid="{00000000-0005-0000-0000-00004D040000}"/>
    <cellStyle name="集計 13" xfId="965" xr:uid="{00000000-0005-0000-0000-00004E040000}"/>
    <cellStyle name="集計 14" xfId="966" xr:uid="{00000000-0005-0000-0000-00004F040000}"/>
    <cellStyle name="集計 15" xfId="967" xr:uid="{00000000-0005-0000-0000-000050040000}"/>
    <cellStyle name="集計 16" xfId="968" xr:uid="{00000000-0005-0000-0000-000051040000}"/>
    <cellStyle name="集計 17" xfId="969" xr:uid="{00000000-0005-0000-0000-000052040000}"/>
    <cellStyle name="集計 18" xfId="970" xr:uid="{00000000-0005-0000-0000-000053040000}"/>
    <cellStyle name="集計 19" xfId="971" xr:uid="{00000000-0005-0000-0000-000054040000}"/>
    <cellStyle name="集計 2" xfId="972" xr:uid="{00000000-0005-0000-0000-000055040000}"/>
    <cellStyle name="集計 2 2" xfId="973" xr:uid="{00000000-0005-0000-0000-000056040000}"/>
    <cellStyle name="集計 2 2 2" xfId="974" xr:uid="{00000000-0005-0000-0000-000057040000}"/>
    <cellStyle name="集計 2 2 2 2" xfId="1438" xr:uid="{00000000-0005-0000-0000-000058040000}"/>
    <cellStyle name="集計 2 2 2 2 2" xfId="1439" xr:uid="{00000000-0005-0000-0000-000059040000}"/>
    <cellStyle name="集計 2 2 2 3" xfId="1440" xr:uid="{00000000-0005-0000-0000-00005A040000}"/>
    <cellStyle name="集計 2 2 3" xfId="975" xr:uid="{00000000-0005-0000-0000-00005B040000}"/>
    <cellStyle name="集計 2 2 3 2" xfId="1441" xr:uid="{00000000-0005-0000-0000-00005C040000}"/>
    <cellStyle name="集計 2 2 4" xfId="1651" xr:uid="{00000000-0005-0000-0000-00005D040000}"/>
    <cellStyle name="集計 2 2 4 2" xfId="1652" xr:uid="{00000000-0005-0000-0000-00005E040000}"/>
    <cellStyle name="集計 2 2 5" xfId="1653" xr:uid="{00000000-0005-0000-0000-00005F040000}"/>
    <cellStyle name="集計 2 2 5 2" xfId="1654" xr:uid="{00000000-0005-0000-0000-000060040000}"/>
    <cellStyle name="集計 2 2 6" xfId="1655" xr:uid="{00000000-0005-0000-0000-000061040000}"/>
    <cellStyle name="集計 20" xfId="976" xr:uid="{00000000-0005-0000-0000-000062040000}"/>
    <cellStyle name="集計 21" xfId="977" xr:uid="{00000000-0005-0000-0000-000063040000}"/>
    <cellStyle name="集計 22" xfId="978" xr:uid="{00000000-0005-0000-0000-000064040000}"/>
    <cellStyle name="集計 23" xfId="979" xr:uid="{00000000-0005-0000-0000-000065040000}"/>
    <cellStyle name="集計 24" xfId="980" xr:uid="{00000000-0005-0000-0000-000066040000}"/>
    <cellStyle name="集計 25" xfId="981" xr:uid="{00000000-0005-0000-0000-000067040000}"/>
    <cellStyle name="集計 3" xfId="982" xr:uid="{00000000-0005-0000-0000-000068040000}"/>
    <cellStyle name="集計 3 2" xfId="983" xr:uid="{00000000-0005-0000-0000-000069040000}"/>
    <cellStyle name="集計 3 2 2" xfId="1442" xr:uid="{00000000-0005-0000-0000-00006A040000}"/>
    <cellStyle name="集計 3 2 2 2" xfId="1443" xr:uid="{00000000-0005-0000-0000-00006B040000}"/>
    <cellStyle name="集計 3 2 3" xfId="1444" xr:uid="{00000000-0005-0000-0000-00006C040000}"/>
    <cellStyle name="集計 3 3" xfId="984" xr:uid="{00000000-0005-0000-0000-00006D040000}"/>
    <cellStyle name="集計 3 3 2" xfId="1445" xr:uid="{00000000-0005-0000-0000-00006E040000}"/>
    <cellStyle name="集計 3 4" xfId="1656" xr:uid="{00000000-0005-0000-0000-00006F040000}"/>
    <cellStyle name="集計 3 4 2" xfId="1657" xr:uid="{00000000-0005-0000-0000-000070040000}"/>
    <cellStyle name="集計 3 5" xfId="1658" xr:uid="{00000000-0005-0000-0000-000071040000}"/>
    <cellStyle name="集計 3 5 2" xfId="1659" xr:uid="{00000000-0005-0000-0000-000072040000}"/>
    <cellStyle name="集計 3 6" xfId="1660" xr:uid="{00000000-0005-0000-0000-000073040000}"/>
    <cellStyle name="集計 4" xfId="985" xr:uid="{00000000-0005-0000-0000-000074040000}"/>
    <cellStyle name="集計 4 2" xfId="986" xr:uid="{00000000-0005-0000-0000-000075040000}"/>
    <cellStyle name="集計 4 2 2" xfId="1446" xr:uid="{00000000-0005-0000-0000-000076040000}"/>
    <cellStyle name="集計 4 2 2 2" xfId="1447" xr:uid="{00000000-0005-0000-0000-000077040000}"/>
    <cellStyle name="集計 4 2 3" xfId="1448" xr:uid="{00000000-0005-0000-0000-000078040000}"/>
    <cellStyle name="集計 4 3" xfId="987" xr:uid="{00000000-0005-0000-0000-000079040000}"/>
    <cellStyle name="集計 4 3 2" xfId="1449" xr:uid="{00000000-0005-0000-0000-00007A040000}"/>
    <cellStyle name="集計 4 4" xfId="1661" xr:uid="{00000000-0005-0000-0000-00007B040000}"/>
    <cellStyle name="集計 4 4 2" xfId="1662" xr:uid="{00000000-0005-0000-0000-00007C040000}"/>
    <cellStyle name="集計 4 5" xfId="1663" xr:uid="{00000000-0005-0000-0000-00007D040000}"/>
    <cellStyle name="集計 4 5 2" xfId="1664" xr:uid="{00000000-0005-0000-0000-00007E040000}"/>
    <cellStyle name="集計 4 6" xfId="1665" xr:uid="{00000000-0005-0000-0000-00007F040000}"/>
    <cellStyle name="集計 5" xfId="988" xr:uid="{00000000-0005-0000-0000-000080040000}"/>
    <cellStyle name="集計 6" xfId="989" xr:uid="{00000000-0005-0000-0000-000081040000}"/>
    <cellStyle name="集計 7" xfId="990" xr:uid="{00000000-0005-0000-0000-000082040000}"/>
    <cellStyle name="集計 8" xfId="991" xr:uid="{00000000-0005-0000-0000-000083040000}"/>
    <cellStyle name="集計 9" xfId="992" xr:uid="{00000000-0005-0000-0000-000084040000}"/>
    <cellStyle name="出力 10" xfId="993" xr:uid="{00000000-0005-0000-0000-000085040000}"/>
    <cellStyle name="出力 11" xfId="994" xr:uid="{00000000-0005-0000-0000-000086040000}"/>
    <cellStyle name="出力 12" xfId="995" xr:uid="{00000000-0005-0000-0000-000087040000}"/>
    <cellStyle name="出力 13" xfId="996" xr:uid="{00000000-0005-0000-0000-000088040000}"/>
    <cellStyle name="出力 14" xfId="997" xr:uid="{00000000-0005-0000-0000-000089040000}"/>
    <cellStyle name="出力 15" xfId="998" xr:uid="{00000000-0005-0000-0000-00008A040000}"/>
    <cellStyle name="出力 16" xfId="999" xr:uid="{00000000-0005-0000-0000-00008B040000}"/>
    <cellStyle name="出力 17" xfId="1000" xr:uid="{00000000-0005-0000-0000-00008C040000}"/>
    <cellStyle name="出力 18" xfId="1001" xr:uid="{00000000-0005-0000-0000-00008D040000}"/>
    <cellStyle name="出力 19" xfId="1002" xr:uid="{00000000-0005-0000-0000-00008E040000}"/>
    <cellStyle name="出力 2" xfId="1003" xr:uid="{00000000-0005-0000-0000-00008F040000}"/>
    <cellStyle name="出力 2 2" xfId="1004" xr:uid="{00000000-0005-0000-0000-000090040000}"/>
    <cellStyle name="出力 2 2 2" xfId="1005" xr:uid="{00000000-0005-0000-0000-000091040000}"/>
    <cellStyle name="出力 2 2 2 2" xfId="1450" xr:uid="{00000000-0005-0000-0000-000092040000}"/>
    <cellStyle name="出力 2 2 2 2 2" xfId="1451" xr:uid="{00000000-0005-0000-0000-000093040000}"/>
    <cellStyle name="出力 2 2 2 3" xfId="1452" xr:uid="{00000000-0005-0000-0000-000094040000}"/>
    <cellStyle name="出力 2 2 3" xfId="1006" xr:uid="{00000000-0005-0000-0000-000095040000}"/>
    <cellStyle name="出力 2 2 3 2" xfId="1453" xr:uid="{00000000-0005-0000-0000-000096040000}"/>
    <cellStyle name="出力 2 2 4" xfId="1562" xr:uid="{00000000-0005-0000-0000-000097040000}"/>
    <cellStyle name="出力 2 2 4 2" xfId="1666" xr:uid="{00000000-0005-0000-0000-000098040000}"/>
    <cellStyle name="出力 2 2 5" xfId="1667" xr:uid="{00000000-0005-0000-0000-000099040000}"/>
    <cellStyle name="出力 2 2 5 2" xfId="1668" xr:uid="{00000000-0005-0000-0000-00009A040000}"/>
    <cellStyle name="出力 2 2 6" xfId="1669" xr:uid="{00000000-0005-0000-0000-00009B040000}"/>
    <cellStyle name="出力 20" xfId="1007" xr:uid="{00000000-0005-0000-0000-00009C040000}"/>
    <cellStyle name="出力 21" xfId="1008" xr:uid="{00000000-0005-0000-0000-00009D040000}"/>
    <cellStyle name="出力 22" xfId="1009" xr:uid="{00000000-0005-0000-0000-00009E040000}"/>
    <cellStyle name="出力 23" xfId="1010" xr:uid="{00000000-0005-0000-0000-00009F040000}"/>
    <cellStyle name="出力 24" xfId="1011" xr:uid="{00000000-0005-0000-0000-0000A0040000}"/>
    <cellStyle name="出力 25" xfId="1012" xr:uid="{00000000-0005-0000-0000-0000A1040000}"/>
    <cellStyle name="出力 3" xfId="1013" xr:uid="{00000000-0005-0000-0000-0000A2040000}"/>
    <cellStyle name="出力 3 2" xfId="1014" xr:uid="{00000000-0005-0000-0000-0000A3040000}"/>
    <cellStyle name="出力 3 2 2" xfId="1454" xr:uid="{00000000-0005-0000-0000-0000A4040000}"/>
    <cellStyle name="出力 3 2 2 2" xfId="1455" xr:uid="{00000000-0005-0000-0000-0000A5040000}"/>
    <cellStyle name="出力 3 2 3" xfId="1456" xr:uid="{00000000-0005-0000-0000-0000A6040000}"/>
    <cellStyle name="出力 3 3" xfId="1015" xr:uid="{00000000-0005-0000-0000-0000A7040000}"/>
    <cellStyle name="出力 3 3 2" xfId="1457" xr:uid="{00000000-0005-0000-0000-0000A8040000}"/>
    <cellStyle name="出力 3 4" xfId="1563" xr:uid="{00000000-0005-0000-0000-0000A9040000}"/>
    <cellStyle name="出力 3 4 2" xfId="1670" xr:uid="{00000000-0005-0000-0000-0000AA040000}"/>
    <cellStyle name="出力 3 5" xfId="1671" xr:uid="{00000000-0005-0000-0000-0000AB040000}"/>
    <cellStyle name="出力 3 5 2" xfId="1672" xr:uid="{00000000-0005-0000-0000-0000AC040000}"/>
    <cellStyle name="出力 3 6" xfId="1673" xr:uid="{00000000-0005-0000-0000-0000AD040000}"/>
    <cellStyle name="出力 4" xfId="1016" xr:uid="{00000000-0005-0000-0000-0000AE040000}"/>
    <cellStyle name="出力 4 2" xfId="1017" xr:uid="{00000000-0005-0000-0000-0000AF040000}"/>
    <cellStyle name="出力 4 2 2" xfId="1458" xr:uid="{00000000-0005-0000-0000-0000B0040000}"/>
    <cellStyle name="出力 4 2 2 2" xfId="1459" xr:uid="{00000000-0005-0000-0000-0000B1040000}"/>
    <cellStyle name="出力 4 2 3" xfId="1460" xr:uid="{00000000-0005-0000-0000-0000B2040000}"/>
    <cellStyle name="出力 4 3" xfId="1018" xr:uid="{00000000-0005-0000-0000-0000B3040000}"/>
    <cellStyle name="出力 4 3 2" xfId="1461" xr:uid="{00000000-0005-0000-0000-0000B4040000}"/>
    <cellStyle name="出力 4 4" xfId="1564" xr:uid="{00000000-0005-0000-0000-0000B5040000}"/>
    <cellStyle name="出力 4 4 2" xfId="1674" xr:uid="{00000000-0005-0000-0000-0000B6040000}"/>
    <cellStyle name="出力 4 5" xfId="1675" xr:uid="{00000000-0005-0000-0000-0000B7040000}"/>
    <cellStyle name="出力 4 5 2" xfId="1676" xr:uid="{00000000-0005-0000-0000-0000B8040000}"/>
    <cellStyle name="出力 4 6" xfId="1677" xr:uid="{00000000-0005-0000-0000-0000B9040000}"/>
    <cellStyle name="出力 5" xfId="1019" xr:uid="{00000000-0005-0000-0000-0000BA040000}"/>
    <cellStyle name="出力 6" xfId="1020" xr:uid="{00000000-0005-0000-0000-0000BB040000}"/>
    <cellStyle name="出力 7" xfId="1021" xr:uid="{00000000-0005-0000-0000-0000BC040000}"/>
    <cellStyle name="出力 8" xfId="1022" xr:uid="{00000000-0005-0000-0000-0000BD040000}"/>
    <cellStyle name="出力 9" xfId="1023" xr:uid="{00000000-0005-0000-0000-0000BE040000}"/>
    <cellStyle name="説明文 10" xfId="1024" xr:uid="{00000000-0005-0000-0000-0000BF040000}"/>
    <cellStyle name="説明文 11" xfId="1025" xr:uid="{00000000-0005-0000-0000-0000C0040000}"/>
    <cellStyle name="説明文 12" xfId="1026" xr:uid="{00000000-0005-0000-0000-0000C1040000}"/>
    <cellStyle name="説明文 13" xfId="1027" xr:uid="{00000000-0005-0000-0000-0000C2040000}"/>
    <cellStyle name="説明文 14" xfId="1028" xr:uid="{00000000-0005-0000-0000-0000C3040000}"/>
    <cellStyle name="説明文 15" xfId="1029" xr:uid="{00000000-0005-0000-0000-0000C4040000}"/>
    <cellStyle name="説明文 16" xfId="1030" xr:uid="{00000000-0005-0000-0000-0000C5040000}"/>
    <cellStyle name="説明文 17" xfId="1031" xr:uid="{00000000-0005-0000-0000-0000C6040000}"/>
    <cellStyle name="説明文 18" xfId="1032" xr:uid="{00000000-0005-0000-0000-0000C7040000}"/>
    <cellStyle name="説明文 19" xfId="1033" xr:uid="{00000000-0005-0000-0000-0000C8040000}"/>
    <cellStyle name="説明文 2" xfId="1034" xr:uid="{00000000-0005-0000-0000-0000C9040000}"/>
    <cellStyle name="説明文 2 2" xfId="1035" xr:uid="{00000000-0005-0000-0000-0000CA040000}"/>
    <cellStyle name="説明文 20" xfId="1036" xr:uid="{00000000-0005-0000-0000-0000CB040000}"/>
    <cellStyle name="説明文 21" xfId="1037" xr:uid="{00000000-0005-0000-0000-0000CC040000}"/>
    <cellStyle name="説明文 22" xfId="1038" xr:uid="{00000000-0005-0000-0000-0000CD040000}"/>
    <cellStyle name="説明文 23" xfId="1039" xr:uid="{00000000-0005-0000-0000-0000CE040000}"/>
    <cellStyle name="説明文 24" xfId="1040" xr:uid="{00000000-0005-0000-0000-0000CF040000}"/>
    <cellStyle name="説明文 25" xfId="1041" xr:uid="{00000000-0005-0000-0000-0000D0040000}"/>
    <cellStyle name="説明文 3" xfId="1042" xr:uid="{00000000-0005-0000-0000-0000D1040000}"/>
    <cellStyle name="説明文 3 2" xfId="1043" xr:uid="{00000000-0005-0000-0000-0000D2040000}"/>
    <cellStyle name="説明文 4" xfId="1044" xr:uid="{00000000-0005-0000-0000-0000D3040000}"/>
    <cellStyle name="説明文 5" xfId="1045" xr:uid="{00000000-0005-0000-0000-0000D4040000}"/>
    <cellStyle name="説明文 6" xfId="1046" xr:uid="{00000000-0005-0000-0000-0000D5040000}"/>
    <cellStyle name="説明文 7" xfId="1047" xr:uid="{00000000-0005-0000-0000-0000D6040000}"/>
    <cellStyle name="説明文 8" xfId="1048" xr:uid="{00000000-0005-0000-0000-0000D7040000}"/>
    <cellStyle name="説明文 9" xfId="1049" xr:uid="{00000000-0005-0000-0000-0000D8040000}"/>
    <cellStyle name="通貨 2" xfId="1050" xr:uid="{00000000-0005-0000-0000-0000D9040000}"/>
    <cellStyle name="通貨 3" xfId="1051" xr:uid="{00000000-0005-0000-0000-0000DA040000}"/>
    <cellStyle name="通貨 3 2" xfId="1052" xr:uid="{00000000-0005-0000-0000-0000DB040000}"/>
    <cellStyle name="入力 10" xfId="1053" xr:uid="{00000000-0005-0000-0000-0000DC040000}"/>
    <cellStyle name="入力 11" xfId="1054" xr:uid="{00000000-0005-0000-0000-0000DD040000}"/>
    <cellStyle name="入力 12" xfId="1055" xr:uid="{00000000-0005-0000-0000-0000DE040000}"/>
    <cellStyle name="入力 13" xfId="1056" xr:uid="{00000000-0005-0000-0000-0000DF040000}"/>
    <cellStyle name="入力 14" xfId="1057" xr:uid="{00000000-0005-0000-0000-0000E0040000}"/>
    <cellStyle name="入力 15" xfId="1058" xr:uid="{00000000-0005-0000-0000-0000E1040000}"/>
    <cellStyle name="入力 16" xfId="1059" xr:uid="{00000000-0005-0000-0000-0000E2040000}"/>
    <cellStyle name="入力 17" xfId="1060" xr:uid="{00000000-0005-0000-0000-0000E3040000}"/>
    <cellStyle name="入力 18" xfId="1061" xr:uid="{00000000-0005-0000-0000-0000E4040000}"/>
    <cellStyle name="入力 19" xfId="1062" xr:uid="{00000000-0005-0000-0000-0000E5040000}"/>
    <cellStyle name="入力 2" xfId="1063" xr:uid="{00000000-0005-0000-0000-0000E6040000}"/>
    <cellStyle name="入力 2 2" xfId="1064" xr:uid="{00000000-0005-0000-0000-0000E7040000}"/>
    <cellStyle name="入力 2 2 2" xfId="1065" xr:uid="{00000000-0005-0000-0000-0000E8040000}"/>
    <cellStyle name="入力 2 2 2 2" xfId="1462" xr:uid="{00000000-0005-0000-0000-0000E9040000}"/>
    <cellStyle name="入力 2 2 2 2 2" xfId="1463" xr:uid="{00000000-0005-0000-0000-0000EA040000}"/>
    <cellStyle name="入力 2 2 2 3" xfId="1464" xr:uid="{00000000-0005-0000-0000-0000EB040000}"/>
    <cellStyle name="入力 2 2 3" xfId="1066" xr:uid="{00000000-0005-0000-0000-0000EC040000}"/>
    <cellStyle name="入力 2 2 3 2" xfId="1465" xr:uid="{00000000-0005-0000-0000-0000ED040000}"/>
    <cellStyle name="入力 2 2 4" xfId="1678" xr:uid="{00000000-0005-0000-0000-0000EE040000}"/>
    <cellStyle name="入力 2 2 4 2" xfId="1679" xr:uid="{00000000-0005-0000-0000-0000EF040000}"/>
    <cellStyle name="入力 2 2 5" xfId="1680" xr:uid="{00000000-0005-0000-0000-0000F0040000}"/>
    <cellStyle name="入力 2 2 6" xfId="1681" xr:uid="{00000000-0005-0000-0000-0000F1040000}"/>
    <cellStyle name="入力 2 2 6 2" xfId="1682" xr:uid="{00000000-0005-0000-0000-0000F2040000}"/>
    <cellStyle name="入力 20" xfId="1067" xr:uid="{00000000-0005-0000-0000-0000F3040000}"/>
    <cellStyle name="入力 21" xfId="1068" xr:uid="{00000000-0005-0000-0000-0000F4040000}"/>
    <cellStyle name="入力 22" xfId="1069" xr:uid="{00000000-0005-0000-0000-0000F5040000}"/>
    <cellStyle name="入力 23" xfId="1070" xr:uid="{00000000-0005-0000-0000-0000F6040000}"/>
    <cellStyle name="入力 24" xfId="1071" xr:uid="{00000000-0005-0000-0000-0000F7040000}"/>
    <cellStyle name="入力 25" xfId="1072" xr:uid="{00000000-0005-0000-0000-0000F8040000}"/>
    <cellStyle name="入力 3" xfId="1073" xr:uid="{00000000-0005-0000-0000-0000F9040000}"/>
    <cellStyle name="入力 3 2" xfId="1074" xr:uid="{00000000-0005-0000-0000-0000FA040000}"/>
    <cellStyle name="入力 3 2 2" xfId="1466" xr:uid="{00000000-0005-0000-0000-0000FB040000}"/>
    <cellStyle name="入力 3 2 2 2" xfId="1467" xr:uid="{00000000-0005-0000-0000-0000FC040000}"/>
    <cellStyle name="入力 3 2 3" xfId="1468" xr:uid="{00000000-0005-0000-0000-0000FD040000}"/>
    <cellStyle name="入力 3 3" xfId="1075" xr:uid="{00000000-0005-0000-0000-0000FE040000}"/>
    <cellStyle name="入力 3 3 2" xfId="1469" xr:uid="{00000000-0005-0000-0000-0000FF040000}"/>
    <cellStyle name="入力 3 4" xfId="1683" xr:uid="{00000000-0005-0000-0000-000000050000}"/>
    <cellStyle name="入力 3 4 2" xfId="1684" xr:uid="{00000000-0005-0000-0000-000001050000}"/>
    <cellStyle name="入力 3 5" xfId="1685" xr:uid="{00000000-0005-0000-0000-000002050000}"/>
    <cellStyle name="入力 3 6" xfId="1686" xr:uid="{00000000-0005-0000-0000-000003050000}"/>
    <cellStyle name="入力 3 6 2" xfId="1687" xr:uid="{00000000-0005-0000-0000-000004050000}"/>
    <cellStyle name="入力 4" xfId="1076" xr:uid="{00000000-0005-0000-0000-000005050000}"/>
    <cellStyle name="入力 4 2" xfId="1077" xr:uid="{00000000-0005-0000-0000-000006050000}"/>
    <cellStyle name="入力 4 2 2" xfId="1470" xr:uid="{00000000-0005-0000-0000-000007050000}"/>
    <cellStyle name="入力 4 2 2 2" xfId="1471" xr:uid="{00000000-0005-0000-0000-000008050000}"/>
    <cellStyle name="入力 4 2 3" xfId="1472" xr:uid="{00000000-0005-0000-0000-000009050000}"/>
    <cellStyle name="入力 4 3" xfId="1078" xr:uid="{00000000-0005-0000-0000-00000A050000}"/>
    <cellStyle name="入力 4 3 2" xfId="1473" xr:uid="{00000000-0005-0000-0000-00000B050000}"/>
    <cellStyle name="入力 4 4" xfId="1688" xr:uid="{00000000-0005-0000-0000-00000C050000}"/>
    <cellStyle name="入力 4 4 2" xfId="1689" xr:uid="{00000000-0005-0000-0000-00000D050000}"/>
    <cellStyle name="入力 4 5" xfId="1690" xr:uid="{00000000-0005-0000-0000-00000E050000}"/>
    <cellStyle name="入力 4 6" xfId="1691" xr:uid="{00000000-0005-0000-0000-00000F050000}"/>
    <cellStyle name="入力 4 6 2" xfId="1692" xr:uid="{00000000-0005-0000-0000-000010050000}"/>
    <cellStyle name="入力 5" xfId="1079" xr:uid="{00000000-0005-0000-0000-000011050000}"/>
    <cellStyle name="入力 6" xfId="1080" xr:uid="{00000000-0005-0000-0000-000012050000}"/>
    <cellStyle name="入力 7" xfId="1081" xr:uid="{00000000-0005-0000-0000-000013050000}"/>
    <cellStyle name="入力 8" xfId="1082" xr:uid="{00000000-0005-0000-0000-000014050000}"/>
    <cellStyle name="入力 9" xfId="1083" xr:uid="{00000000-0005-0000-0000-000015050000}"/>
    <cellStyle name="標準" xfId="0" builtinId="0"/>
    <cellStyle name="標準 10" xfId="1084" xr:uid="{00000000-0005-0000-0000-000017050000}"/>
    <cellStyle name="標準 10 10" xfId="1474" xr:uid="{00000000-0005-0000-0000-000018050000}"/>
    <cellStyle name="標準 10 11" xfId="1475" xr:uid="{00000000-0005-0000-0000-000019050000}"/>
    <cellStyle name="標準 10 12" xfId="1476" xr:uid="{00000000-0005-0000-0000-00001A050000}"/>
    <cellStyle name="標準 10 2" xfId="1085" xr:uid="{00000000-0005-0000-0000-00001B050000}"/>
    <cellStyle name="標準 10 3" xfId="1086" xr:uid="{00000000-0005-0000-0000-00001C050000}"/>
    <cellStyle name="標準 10 4" xfId="1087" xr:uid="{00000000-0005-0000-0000-00001D050000}"/>
    <cellStyle name="標準 10 4 2" xfId="1477" xr:uid="{00000000-0005-0000-0000-00001E050000}"/>
    <cellStyle name="標準 10 4 2 2" xfId="1478" xr:uid="{00000000-0005-0000-0000-00001F050000}"/>
    <cellStyle name="標準 10 4 2 2 2" xfId="1479" xr:uid="{00000000-0005-0000-0000-000020050000}"/>
    <cellStyle name="標準 10 4 2 2 2 2" xfId="1480" xr:uid="{00000000-0005-0000-0000-000021050000}"/>
    <cellStyle name="標準 10 4 2 2 2 2 2" xfId="1481" xr:uid="{00000000-0005-0000-0000-000022050000}"/>
    <cellStyle name="標準 10 4 2 2 2 2 2 2" xfId="1482" xr:uid="{00000000-0005-0000-0000-000023050000}"/>
    <cellStyle name="標準 10 4 3" xfId="1483" xr:uid="{00000000-0005-0000-0000-000024050000}"/>
    <cellStyle name="標準 10 4 3 2" xfId="1484" xr:uid="{00000000-0005-0000-0000-000025050000}"/>
    <cellStyle name="標準 10 5" xfId="1088" xr:uid="{00000000-0005-0000-0000-000026050000}"/>
    <cellStyle name="標準 10 6" xfId="1485" xr:uid="{00000000-0005-0000-0000-000027050000}"/>
    <cellStyle name="標準 10 6 2" xfId="1486" xr:uid="{00000000-0005-0000-0000-000028050000}"/>
    <cellStyle name="標準 10 6 2 2" xfId="1487" xr:uid="{00000000-0005-0000-0000-000029050000}"/>
    <cellStyle name="標準 10 6 2 3" xfId="1488" xr:uid="{00000000-0005-0000-0000-00002A050000}"/>
    <cellStyle name="標準 10 6 2 3 2" xfId="1386" xr:uid="{00000000-0005-0000-0000-00002B050000}"/>
    <cellStyle name="標準 10 7" xfId="1489" xr:uid="{00000000-0005-0000-0000-00002C050000}"/>
    <cellStyle name="標準 10 8" xfId="1490" xr:uid="{00000000-0005-0000-0000-00002D050000}"/>
    <cellStyle name="標準 10 8 2" xfId="1491" xr:uid="{00000000-0005-0000-0000-00002E050000}"/>
    <cellStyle name="標準 10 8 2 2" xfId="1492" xr:uid="{00000000-0005-0000-0000-00002F050000}"/>
    <cellStyle name="標準 10 8 2 2 2" xfId="1493" xr:uid="{00000000-0005-0000-0000-000030050000}"/>
    <cellStyle name="標準 10 8 2 2 3" xfId="1494" xr:uid="{00000000-0005-0000-0000-000031050000}"/>
    <cellStyle name="標準 10 8 2 2 3 2" xfId="1387" xr:uid="{00000000-0005-0000-0000-000032050000}"/>
    <cellStyle name="標準 10 8 2 2 3 2 2" xfId="1495" xr:uid="{00000000-0005-0000-0000-000033050000}"/>
    <cellStyle name="標準 10 8 2 3" xfId="1496" xr:uid="{00000000-0005-0000-0000-000034050000}"/>
    <cellStyle name="標準 10 8 2 4" xfId="1497" xr:uid="{00000000-0005-0000-0000-000035050000}"/>
    <cellStyle name="標準 10 8 2 4 2" xfId="1498" xr:uid="{00000000-0005-0000-0000-000036050000}"/>
    <cellStyle name="標準 10 8 2 4 2 2" xfId="1499" xr:uid="{00000000-0005-0000-0000-000037050000}"/>
    <cellStyle name="標準 10 8 3" xfId="1500" xr:uid="{00000000-0005-0000-0000-000038050000}"/>
    <cellStyle name="標準 10 8 4" xfId="1501" xr:uid="{00000000-0005-0000-0000-000039050000}"/>
    <cellStyle name="標準 10 8 4 2" xfId="1502" xr:uid="{00000000-0005-0000-0000-00003A050000}"/>
    <cellStyle name="標準 10 8 4 2 2" xfId="1503" xr:uid="{00000000-0005-0000-0000-00003B050000}"/>
    <cellStyle name="標準 10 8 4 2 3" xfId="1504" xr:uid="{00000000-0005-0000-0000-00003C050000}"/>
    <cellStyle name="標準 10 9" xfId="1505" xr:uid="{00000000-0005-0000-0000-00003D050000}"/>
    <cellStyle name="標準 10 9 2" xfId="1506" xr:uid="{00000000-0005-0000-0000-00003E050000}"/>
    <cellStyle name="標準 10 9 3" xfId="1507" xr:uid="{00000000-0005-0000-0000-00003F050000}"/>
    <cellStyle name="標準 10 9 3 2" xfId="1508" xr:uid="{00000000-0005-0000-0000-000040050000}"/>
    <cellStyle name="標準 11" xfId="1089" xr:uid="{00000000-0005-0000-0000-000041050000}"/>
    <cellStyle name="標準 11 2" xfId="1090" xr:uid="{00000000-0005-0000-0000-000042050000}"/>
    <cellStyle name="標準 11 2 2" xfId="1693" xr:uid="{00000000-0005-0000-0000-000043050000}"/>
    <cellStyle name="標準 11 3" xfId="1091" xr:uid="{00000000-0005-0000-0000-000044050000}"/>
    <cellStyle name="標準 11 4" xfId="1092" xr:uid="{00000000-0005-0000-0000-000045050000}"/>
    <cellStyle name="標準 12" xfId="1382" xr:uid="{00000000-0005-0000-0000-000046050000}"/>
    <cellStyle name="標準 12 2" xfId="1093" xr:uid="{00000000-0005-0000-0000-000047050000}"/>
    <cellStyle name="標準 12 3" xfId="1094" xr:uid="{00000000-0005-0000-0000-000048050000}"/>
    <cellStyle name="標準 13" xfId="1095" xr:uid="{00000000-0005-0000-0000-000049050000}"/>
    <cellStyle name="標準 13 2" xfId="1096" xr:uid="{00000000-0005-0000-0000-00004A050000}"/>
    <cellStyle name="標準 14" xfId="1383" xr:uid="{00000000-0005-0000-0000-00004B050000}"/>
    <cellStyle name="標準 14 2" xfId="1097" xr:uid="{00000000-0005-0000-0000-00004C050000}"/>
    <cellStyle name="標準 14 3" xfId="1098" xr:uid="{00000000-0005-0000-0000-00004D050000}"/>
    <cellStyle name="標準 14 4" xfId="1099" xr:uid="{00000000-0005-0000-0000-00004E050000}"/>
    <cellStyle name="標準 14 5" xfId="1100" xr:uid="{00000000-0005-0000-0000-00004F050000}"/>
    <cellStyle name="標準 14 6" xfId="1101" xr:uid="{00000000-0005-0000-0000-000050050000}"/>
    <cellStyle name="標準 14 7" xfId="1102" xr:uid="{00000000-0005-0000-0000-000051050000}"/>
    <cellStyle name="標準 14 8" xfId="1103" xr:uid="{00000000-0005-0000-0000-000052050000}"/>
    <cellStyle name="標準 15" xfId="1104" xr:uid="{00000000-0005-0000-0000-000053050000}"/>
    <cellStyle name="標準 15 2" xfId="1105" xr:uid="{00000000-0005-0000-0000-000054050000}"/>
    <cellStyle name="標準 15 3" xfId="1106" xr:uid="{00000000-0005-0000-0000-000055050000}"/>
    <cellStyle name="標準 15 4" xfId="1107" xr:uid="{00000000-0005-0000-0000-000056050000}"/>
    <cellStyle name="標準 15 5" xfId="1108" xr:uid="{00000000-0005-0000-0000-000057050000}"/>
    <cellStyle name="標準 15 6" xfId="1109" xr:uid="{00000000-0005-0000-0000-000058050000}"/>
    <cellStyle name="標準 15 7" xfId="1110" xr:uid="{00000000-0005-0000-0000-000059050000}"/>
    <cellStyle name="標準 16" xfId="1384" xr:uid="{00000000-0005-0000-0000-00005A050000}"/>
    <cellStyle name="標準 16 2" xfId="1111" xr:uid="{00000000-0005-0000-0000-00005B050000}"/>
    <cellStyle name="標準 16 3" xfId="1112" xr:uid="{00000000-0005-0000-0000-00005C050000}"/>
    <cellStyle name="標準 16 4" xfId="1113" xr:uid="{00000000-0005-0000-0000-00005D050000}"/>
    <cellStyle name="標準 16 5" xfId="1114" xr:uid="{00000000-0005-0000-0000-00005E050000}"/>
    <cellStyle name="標準 16 6" xfId="1115" xr:uid="{00000000-0005-0000-0000-00005F050000}"/>
    <cellStyle name="標準 17" xfId="1116" xr:uid="{00000000-0005-0000-0000-000060050000}"/>
    <cellStyle name="標準 17 2" xfId="1117" xr:uid="{00000000-0005-0000-0000-000061050000}"/>
    <cellStyle name="標準 17 3" xfId="1118" xr:uid="{00000000-0005-0000-0000-000062050000}"/>
    <cellStyle name="標準 17 4" xfId="1119" xr:uid="{00000000-0005-0000-0000-000063050000}"/>
    <cellStyle name="標準 17 5" xfId="1120" xr:uid="{00000000-0005-0000-0000-000064050000}"/>
    <cellStyle name="標準 18" xfId="1509" xr:uid="{00000000-0005-0000-0000-000065050000}"/>
    <cellStyle name="標準 18 2" xfId="1121" xr:uid="{00000000-0005-0000-0000-000066050000}"/>
    <cellStyle name="標準 18 3" xfId="1122" xr:uid="{00000000-0005-0000-0000-000067050000}"/>
    <cellStyle name="標準 19" xfId="1510" xr:uid="{00000000-0005-0000-0000-000068050000}"/>
    <cellStyle name="標準 19 2" xfId="1123" xr:uid="{00000000-0005-0000-0000-000069050000}"/>
    <cellStyle name="標準 19 2 2" xfId="1511" xr:uid="{00000000-0005-0000-0000-00006A050000}"/>
    <cellStyle name="標準 19 2 2 2" xfId="1512" xr:uid="{00000000-0005-0000-0000-00006B050000}"/>
    <cellStyle name="標準 19 2 2 2 2" xfId="1513" xr:uid="{00000000-0005-0000-0000-00006C050000}"/>
    <cellStyle name="標準 19 2 2 2 2 2" xfId="1514" xr:uid="{00000000-0005-0000-0000-00006D050000}"/>
    <cellStyle name="標準 19 2 2 2 2 2 2" xfId="1515" xr:uid="{00000000-0005-0000-0000-00006E050000}"/>
    <cellStyle name="標準 19 2 2 2 2 2 2 2" xfId="1516" xr:uid="{00000000-0005-0000-0000-00006F050000}"/>
    <cellStyle name="標準 19 2 2 2 2 2 2 2 2" xfId="1517" xr:uid="{00000000-0005-0000-0000-000070050000}"/>
    <cellStyle name="標準 19 2 2 2 2 2 3" xfId="1518" xr:uid="{00000000-0005-0000-0000-000071050000}"/>
    <cellStyle name="標準 19 2 2 2 2 2 4" xfId="1519" xr:uid="{00000000-0005-0000-0000-000072050000}"/>
    <cellStyle name="標準 19 2 2 2 2 2 4 2" xfId="1520" xr:uid="{00000000-0005-0000-0000-000073050000}"/>
    <cellStyle name="標準 19 2 2 2 2 2 4 3" xfId="1521" xr:uid="{00000000-0005-0000-0000-000074050000}"/>
    <cellStyle name="標準 19 2 2 2 3" xfId="1522" xr:uid="{00000000-0005-0000-0000-000075050000}"/>
    <cellStyle name="標準 19 2 2 2 3 2" xfId="1523" xr:uid="{00000000-0005-0000-0000-000076050000}"/>
    <cellStyle name="標準 19 2 2 2 3 2 2" xfId="1524" xr:uid="{00000000-0005-0000-0000-000077050000}"/>
    <cellStyle name="標準 19 2 2 2 3 2 3" xfId="1525" xr:uid="{00000000-0005-0000-0000-000078050000}"/>
    <cellStyle name="標準 19 2 2 3" xfId="1526" xr:uid="{00000000-0005-0000-0000-000079050000}"/>
    <cellStyle name="標準 19 2 2 3 2" xfId="1527" xr:uid="{00000000-0005-0000-0000-00007A050000}"/>
    <cellStyle name="標準 19 2 2 3 2 2" xfId="1528" xr:uid="{00000000-0005-0000-0000-00007B050000}"/>
    <cellStyle name="標準 2" xfId="1" xr:uid="{00000000-0005-0000-0000-00007C050000}"/>
    <cellStyle name="標準 2 10" xfId="1124" xr:uid="{00000000-0005-0000-0000-00007D050000}"/>
    <cellStyle name="標準 2 11" xfId="1125" xr:uid="{00000000-0005-0000-0000-00007E050000}"/>
    <cellStyle name="標準 2 12" xfId="1126" xr:uid="{00000000-0005-0000-0000-00007F050000}"/>
    <cellStyle name="標準 2 13" xfId="1127" xr:uid="{00000000-0005-0000-0000-000080050000}"/>
    <cellStyle name="標準 2 14" xfId="1128" xr:uid="{00000000-0005-0000-0000-000081050000}"/>
    <cellStyle name="標準 2 15" xfId="1129" xr:uid="{00000000-0005-0000-0000-000082050000}"/>
    <cellStyle name="標準 2 16" xfId="1130" xr:uid="{00000000-0005-0000-0000-000083050000}"/>
    <cellStyle name="標準 2 17" xfId="1131" xr:uid="{00000000-0005-0000-0000-000084050000}"/>
    <cellStyle name="標準 2 18" xfId="1132" xr:uid="{00000000-0005-0000-0000-000085050000}"/>
    <cellStyle name="標準 2 19" xfId="1133" xr:uid="{00000000-0005-0000-0000-000086050000}"/>
    <cellStyle name="標準 2 2" xfId="1134" xr:uid="{00000000-0005-0000-0000-000087050000}"/>
    <cellStyle name="標準 2 2 10" xfId="1135" xr:uid="{00000000-0005-0000-0000-000088050000}"/>
    <cellStyle name="標準 2 2 11" xfId="1136" xr:uid="{00000000-0005-0000-0000-000089050000}"/>
    <cellStyle name="標準 2 2 12" xfId="1137" xr:uid="{00000000-0005-0000-0000-00008A050000}"/>
    <cellStyle name="標準 2 2 13" xfId="1138" xr:uid="{00000000-0005-0000-0000-00008B050000}"/>
    <cellStyle name="標準 2 2 14" xfId="1139" xr:uid="{00000000-0005-0000-0000-00008C050000}"/>
    <cellStyle name="標準 2 2 15" xfId="1140" xr:uid="{00000000-0005-0000-0000-00008D050000}"/>
    <cellStyle name="標準 2 2 16" xfId="1141" xr:uid="{00000000-0005-0000-0000-00008E050000}"/>
    <cellStyle name="標準 2 2 17" xfId="1142" xr:uid="{00000000-0005-0000-0000-00008F050000}"/>
    <cellStyle name="標準 2 2 18" xfId="1143" xr:uid="{00000000-0005-0000-0000-000090050000}"/>
    <cellStyle name="標準 2 2 19" xfId="1144" xr:uid="{00000000-0005-0000-0000-000091050000}"/>
    <cellStyle name="標準 2 2 2" xfId="1145" xr:uid="{00000000-0005-0000-0000-000092050000}"/>
    <cellStyle name="標準 2 2 2 2" xfId="1146" xr:uid="{00000000-0005-0000-0000-000093050000}"/>
    <cellStyle name="標準 2 2 2 2 2" xfId="1147" xr:uid="{00000000-0005-0000-0000-000094050000}"/>
    <cellStyle name="標準 2 2 2 2_23_CRUDマトリックス(機能レベル)" xfId="1148" xr:uid="{00000000-0005-0000-0000-000095050000}"/>
    <cellStyle name="標準 2 2 2_23_CRUDマトリックス(機能レベル)" xfId="1149" xr:uid="{00000000-0005-0000-0000-000096050000}"/>
    <cellStyle name="標準 2 2 20" xfId="1150" xr:uid="{00000000-0005-0000-0000-000097050000}"/>
    <cellStyle name="標準 2 2 21" xfId="1151" xr:uid="{00000000-0005-0000-0000-000098050000}"/>
    <cellStyle name="標準 2 2 22" xfId="1152" xr:uid="{00000000-0005-0000-0000-000099050000}"/>
    <cellStyle name="標準 2 2 23" xfId="1153" xr:uid="{00000000-0005-0000-0000-00009A050000}"/>
    <cellStyle name="標準 2 2 24" xfId="1154" xr:uid="{00000000-0005-0000-0000-00009B050000}"/>
    <cellStyle name="標準 2 2 25" xfId="1155" xr:uid="{00000000-0005-0000-0000-00009C050000}"/>
    <cellStyle name="標準 2 2 26" xfId="1156" xr:uid="{00000000-0005-0000-0000-00009D050000}"/>
    <cellStyle name="標準 2 2 27" xfId="1157" xr:uid="{00000000-0005-0000-0000-00009E050000}"/>
    <cellStyle name="標準 2 2 28" xfId="1158" xr:uid="{00000000-0005-0000-0000-00009F050000}"/>
    <cellStyle name="標準 2 2 29" xfId="1159" xr:uid="{00000000-0005-0000-0000-0000A0050000}"/>
    <cellStyle name="標準 2 2 3" xfId="1160" xr:uid="{00000000-0005-0000-0000-0000A1050000}"/>
    <cellStyle name="標準 2 2 30" xfId="1161" xr:uid="{00000000-0005-0000-0000-0000A2050000}"/>
    <cellStyle name="標準 2 2 31" xfId="1162" xr:uid="{00000000-0005-0000-0000-0000A3050000}"/>
    <cellStyle name="標準 2 2 4" xfId="1163" xr:uid="{00000000-0005-0000-0000-0000A4050000}"/>
    <cellStyle name="標準 2 2 5" xfId="1164" xr:uid="{00000000-0005-0000-0000-0000A5050000}"/>
    <cellStyle name="標準 2 2 6" xfId="1165" xr:uid="{00000000-0005-0000-0000-0000A6050000}"/>
    <cellStyle name="標準 2 2 7" xfId="1166" xr:uid="{00000000-0005-0000-0000-0000A7050000}"/>
    <cellStyle name="標準 2 2 8" xfId="1167" xr:uid="{00000000-0005-0000-0000-0000A8050000}"/>
    <cellStyle name="標準 2 2 9" xfId="1168" xr:uid="{00000000-0005-0000-0000-0000A9050000}"/>
    <cellStyle name="標準 2 2_23_CRUDマトリックス(機能レベル)" xfId="1169" xr:uid="{00000000-0005-0000-0000-0000AA050000}"/>
    <cellStyle name="標準 2 20" xfId="1170" xr:uid="{00000000-0005-0000-0000-0000AB050000}"/>
    <cellStyle name="標準 2 21" xfId="1171" xr:uid="{00000000-0005-0000-0000-0000AC050000}"/>
    <cellStyle name="標準 2 22" xfId="1172" xr:uid="{00000000-0005-0000-0000-0000AD050000}"/>
    <cellStyle name="標準 2 23" xfId="1173" xr:uid="{00000000-0005-0000-0000-0000AE050000}"/>
    <cellStyle name="標準 2 24" xfId="1174" xr:uid="{00000000-0005-0000-0000-0000AF050000}"/>
    <cellStyle name="標準 2 25" xfId="1175" xr:uid="{00000000-0005-0000-0000-0000B0050000}"/>
    <cellStyle name="標準 2 26" xfId="1565" xr:uid="{00000000-0005-0000-0000-0000B1050000}"/>
    <cellStyle name="標準 2 26 2" xfId="1566" xr:uid="{00000000-0005-0000-0000-0000B2050000}"/>
    <cellStyle name="標準 2 3" xfId="1176" xr:uid="{00000000-0005-0000-0000-0000B3050000}"/>
    <cellStyle name="標準 2 3 10" xfId="1177" xr:uid="{00000000-0005-0000-0000-0000B4050000}"/>
    <cellStyle name="標準 2 3 11" xfId="1178" xr:uid="{00000000-0005-0000-0000-0000B5050000}"/>
    <cellStyle name="標準 2 3 12" xfId="1179" xr:uid="{00000000-0005-0000-0000-0000B6050000}"/>
    <cellStyle name="標準 2 3 13" xfId="1180" xr:uid="{00000000-0005-0000-0000-0000B7050000}"/>
    <cellStyle name="標準 2 3 14" xfId="1181" xr:uid="{00000000-0005-0000-0000-0000B8050000}"/>
    <cellStyle name="標準 2 3 15" xfId="1182" xr:uid="{00000000-0005-0000-0000-0000B9050000}"/>
    <cellStyle name="標準 2 3 16" xfId="1183" xr:uid="{00000000-0005-0000-0000-0000BA050000}"/>
    <cellStyle name="標準 2 3 17" xfId="1184" xr:uid="{00000000-0005-0000-0000-0000BB050000}"/>
    <cellStyle name="標準 2 3 18" xfId="1185" xr:uid="{00000000-0005-0000-0000-0000BC050000}"/>
    <cellStyle name="標準 2 3 19" xfId="1186" xr:uid="{00000000-0005-0000-0000-0000BD050000}"/>
    <cellStyle name="標準 2 3 2" xfId="1187" xr:uid="{00000000-0005-0000-0000-0000BE050000}"/>
    <cellStyle name="標準 2 3 2 2" xfId="1188" xr:uid="{00000000-0005-0000-0000-0000BF050000}"/>
    <cellStyle name="標準 2 3 2 2 2" xfId="1189" xr:uid="{00000000-0005-0000-0000-0000C0050000}"/>
    <cellStyle name="標準 2 3 2 2_23_CRUDマトリックス(機能レベル)" xfId="1190" xr:uid="{00000000-0005-0000-0000-0000C1050000}"/>
    <cellStyle name="標準 2 3 2 3" xfId="1694" xr:uid="{00000000-0005-0000-0000-0000C2050000}"/>
    <cellStyle name="標準 2 3 2_23_CRUDマトリックス(機能レベル)" xfId="1191" xr:uid="{00000000-0005-0000-0000-0000C3050000}"/>
    <cellStyle name="標準 2 3 20" xfId="1192" xr:uid="{00000000-0005-0000-0000-0000C4050000}"/>
    <cellStyle name="標準 2 3 21" xfId="1193" xr:uid="{00000000-0005-0000-0000-0000C5050000}"/>
    <cellStyle name="標準 2 3 22" xfId="1194" xr:uid="{00000000-0005-0000-0000-0000C6050000}"/>
    <cellStyle name="標準 2 3 23" xfId="1195" xr:uid="{00000000-0005-0000-0000-0000C7050000}"/>
    <cellStyle name="標準 2 3 24" xfId="1196" xr:uid="{00000000-0005-0000-0000-0000C8050000}"/>
    <cellStyle name="標準 2 3 25" xfId="1197" xr:uid="{00000000-0005-0000-0000-0000C9050000}"/>
    <cellStyle name="標準 2 3 26" xfId="1198" xr:uid="{00000000-0005-0000-0000-0000CA050000}"/>
    <cellStyle name="標準 2 3 27" xfId="1199" xr:uid="{00000000-0005-0000-0000-0000CB050000}"/>
    <cellStyle name="標準 2 3 28" xfId="1200" xr:uid="{00000000-0005-0000-0000-0000CC050000}"/>
    <cellStyle name="標準 2 3 29" xfId="1201" xr:uid="{00000000-0005-0000-0000-0000CD050000}"/>
    <cellStyle name="標準 2 3 3" xfId="1202" xr:uid="{00000000-0005-0000-0000-0000CE050000}"/>
    <cellStyle name="標準 2 3 4" xfId="1203" xr:uid="{00000000-0005-0000-0000-0000CF050000}"/>
    <cellStyle name="標準 2 3 4 2" xfId="1695" xr:uid="{00000000-0005-0000-0000-0000D0050000}"/>
    <cellStyle name="標準 2 3 5" xfId="1204" xr:uid="{00000000-0005-0000-0000-0000D1050000}"/>
    <cellStyle name="標準 2 3 6" xfId="1205" xr:uid="{00000000-0005-0000-0000-0000D2050000}"/>
    <cellStyle name="標準 2 3 7" xfId="1206" xr:uid="{00000000-0005-0000-0000-0000D3050000}"/>
    <cellStyle name="標準 2 3 8" xfId="1207" xr:uid="{00000000-0005-0000-0000-0000D4050000}"/>
    <cellStyle name="標準 2 3 9" xfId="1208" xr:uid="{00000000-0005-0000-0000-0000D5050000}"/>
    <cellStyle name="標準 2 3_23_CRUDマトリックス(機能レベル)" xfId="1209" xr:uid="{00000000-0005-0000-0000-0000D6050000}"/>
    <cellStyle name="標準 2 4" xfId="1210" xr:uid="{00000000-0005-0000-0000-0000D7050000}"/>
    <cellStyle name="標準 2 4 10" xfId="1211" xr:uid="{00000000-0005-0000-0000-0000D8050000}"/>
    <cellStyle name="標準 2 4 11" xfId="1212" xr:uid="{00000000-0005-0000-0000-0000D9050000}"/>
    <cellStyle name="標準 2 4 12" xfId="1213" xr:uid="{00000000-0005-0000-0000-0000DA050000}"/>
    <cellStyle name="標準 2 4 13" xfId="1214" xr:uid="{00000000-0005-0000-0000-0000DB050000}"/>
    <cellStyle name="標準 2 4 14" xfId="1215" xr:uid="{00000000-0005-0000-0000-0000DC050000}"/>
    <cellStyle name="標準 2 4 15" xfId="1216" xr:uid="{00000000-0005-0000-0000-0000DD050000}"/>
    <cellStyle name="標準 2 4 16" xfId="1217" xr:uid="{00000000-0005-0000-0000-0000DE050000}"/>
    <cellStyle name="標準 2 4 17" xfId="1218" xr:uid="{00000000-0005-0000-0000-0000DF050000}"/>
    <cellStyle name="標準 2 4 18" xfId="1219" xr:uid="{00000000-0005-0000-0000-0000E0050000}"/>
    <cellStyle name="標準 2 4 19" xfId="1220" xr:uid="{00000000-0005-0000-0000-0000E1050000}"/>
    <cellStyle name="標準 2 4 2" xfId="1221" xr:uid="{00000000-0005-0000-0000-0000E2050000}"/>
    <cellStyle name="標準 2 4 2 2" xfId="1696" xr:uid="{00000000-0005-0000-0000-0000E3050000}"/>
    <cellStyle name="標準 2 4 20" xfId="1222" xr:uid="{00000000-0005-0000-0000-0000E4050000}"/>
    <cellStyle name="標準 2 4 21" xfId="1223" xr:uid="{00000000-0005-0000-0000-0000E5050000}"/>
    <cellStyle name="標準 2 4 22" xfId="1224" xr:uid="{00000000-0005-0000-0000-0000E6050000}"/>
    <cellStyle name="標準 2 4 23" xfId="1225" xr:uid="{00000000-0005-0000-0000-0000E7050000}"/>
    <cellStyle name="標準 2 4 24" xfId="1226" xr:uid="{00000000-0005-0000-0000-0000E8050000}"/>
    <cellStyle name="標準 2 4 3" xfId="1227" xr:uid="{00000000-0005-0000-0000-0000E9050000}"/>
    <cellStyle name="標準 2 4 4" xfId="1228" xr:uid="{00000000-0005-0000-0000-0000EA050000}"/>
    <cellStyle name="標準 2 4 5" xfId="1229" xr:uid="{00000000-0005-0000-0000-0000EB050000}"/>
    <cellStyle name="標準 2 4 6" xfId="1230" xr:uid="{00000000-0005-0000-0000-0000EC050000}"/>
    <cellStyle name="標準 2 4 7" xfId="1231" xr:uid="{00000000-0005-0000-0000-0000ED050000}"/>
    <cellStyle name="標準 2 4 8" xfId="1232" xr:uid="{00000000-0005-0000-0000-0000EE050000}"/>
    <cellStyle name="標準 2 4 9" xfId="1233" xr:uid="{00000000-0005-0000-0000-0000EF050000}"/>
    <cellStyle name="標準 2 4_23_CRUDマトリックス(機能レベル)" xfId="1234" xr:uid="{00000000-0005-0000-0000-0000F0050000}"/>
    <cellStyle name="標準 2 5" xfId="1235" xr:uid="{00000000-0005-0000-0000-0000F1050000}"/>
    <cellStyle name="標準 2 5 10" xfId="1236" xr:uid="{00000000-0005-0000-0000-0000F2050000}"/>
    <cellStyle name="標準 2 5 11" xfId="1237" xr:uid="{00000000-0005-0000-0000-0000F3050000}"/>
    <cellStyle name="標準 2 5 12" xfId="1238" xr:uid="{00000000-0005-0000-0000-0000F4050000}"/>
    <cellStyle name="標準 2 5 13" xfId="1239" xr:uid="{00000000-0005-0000-0000-0000F5050000}"/>
    <cellStyle name="標準 2 5 14" xfId="1240" xr:uid="{00000000-0005-0000-0000-0000F6050000}"/>
    <cellStyle name="標準 2 5 15" xfId="1241" xr:uid="{00000000-0005-0000-0000-0000F7050000}"/>
    <cellStyle name="標準 2 5 16" xfId="1242" xr:uid="{00000000-0005-0000-0000-0000F8050000}"/>
    <cellStyle name="標準 2 5 17" xfId="1243" xr:uid="{00000000-0005-0000-0000-0000F9050000}"/>
    <cellStyle name="標準 2 5 18" xfId="1244" xr:uid="{00000000-0005-0000-0000-0000FA050000}"/>
    <cellStyle name="標準 2 5 19" xfId="1245" xr:uid="{00000000-0005-0000-0000-0000FB050000}"/>
    <cellStyle name="標準 2 5 2" xfId="1246" xr:uid="{00000000-0005-0000-0000-0000FC050000}"/>
    <cellStyle name="標準 2 5 2 2" xfId="1549" xr:uid="{00000000-0005-0000-0000-0000FD050000}"/>
    <cellStyle name="標準 2 5 20" xfId="1247" xr:uid="{00000000-0005-0000-0000-0000FE050000}"/>
    <cellStyle name="標準 2 5 21" xfId="1248" xr:uid="{00000000-0005-0000-0000-0000FF050000}"/>
    <cellStyle name="標準 2 5 22" xfId="1249" xr:uid="{00000000-0005-0000-0000-000000060000}"/>
    <cellStyle name="標準 2 5 23" xfId="1250" xr:uid="{00000000-0005-0000-0000-000001060000}"/>
    <cellStyle name="標準 2 5 3" xfId="1251" xr:uid="{00000000-0005-0000-0000-000002060000}"/>
    <cellStyle name="標準 2 5 3 2" xfId="1529" xr:uid="{00000000-0005-0000-0000-000003060000}"/>
    <cellStyle name="標準 2 5 4" xfId="1252" xr:uid="{00000000-0005-0000-0000-000004060000}"/>
    <cellStyle name="標準 2 5 5" xfId="1253" xr:uid="{00000000-0005-0000-0000-000005060000}"/>
    <cellStyle name="標準 2 5 6" xfId="1254" xr:uid="{00000000-0005-0000-0000-000006060000}"/>
    <cellStyle name="標準 2 5 7" xfId="1255" xr:uid="{00000000-0005-0000-0000-000007060000}"/>
    <cellStyle name="標準 2 5 8" xfId="1256" xr:uid="{00000000-0005-0000-0000-000008060000}"/>
    <cellStyle name="標準 2 5 9" xfId="1257" xr:uid="{00000000-0005-0000-0000-000009060000}"/>
    <cellStyle name="標準 2 5_23_CRUDマトリックス(機能レベル)" xfId="1258" xr:uid="{00000000-0005-0000-0000-00000A060000}"/>
    <cellStyle name="標準 2 6" xfId="1259" xr:uid="{00000000-0005-0000-0000-00000B060000}"/>
    <cellStyle name="標準 2 6 10" xfId="1260" xr:uid="{00000000-0005-0000-0000-00000C060000}"/>
    <cellStyle name="標準 2 6 11" xfId="1261" xr:uid="{00000000-0005-0000-0000-00000D060000}"/>
    <cellStyle name="標準 2 6 12" xfId="1262" xr:uid="{00000000-0005-0000-0000-00000E060000}"/>
    <cellStyle name="標準 2 6 13" xfId="1263" xr:uid="{00000000-0005-0000-0000-00000F060000}"/>
    <cellStyle name="標準 2 6 14" xfId="1264" xr:uid="{00000000-0005-0000-0000-000010060000}"/>
    <cellStyle name="標準 2 6 15" xfId="1265" xr:uid="{00000000-0005-0000-0000-000011060000}"/>
    <cellStyle name="標準 2 6 16" xfId="1266" xr:uid="{00000000-0005-0000-0000-000012060000}"/>
    <cellStyle name="標準 2 6 17" xfId="1267" xr:uid="{00000000-0005-0000-0000-000013060000}"/>
    <cellStyle name="標準 2 6 18" xfId="1268" xr:uid="{00000000-0005-0000-0000-000014060000}"/>
    <cellStyle name="標準 2 6 19" xfId="1269" xr:uid="{00000000-0005-0000-0000-000015060000}"/>
    <cellStyle name="標準 2 6 2" xfId="1270" xr:uid="{00000000-0005-0000-0000-000016060000}"/>
    <cellStyle name="標準 2 6 20" xfId="1271" xr:uid="{00000000-0005-0000-0000-000017060000}"/>
    <cellStyle name="標準 2 6 21" xfId="1272" xr:uid="{00000000-0005-0000-0000-000018060000}"/>
    <cellStyle name="標準 2 6 22" xfId="1273" xr:uid="{00000000-0005-0000-0000-000019060000}"/>
    <cellStyle name="標準 2 6 3" xfId="1274" xr:uid="{00000000-0005-0000-0000-00001A060000}"/>
    <cellStyle name="標準 2 6 4" xfId="1275" xr:uid="{00000000-0005-0000-0000-00001B060000}"/>
    <cellStyle name="標準 2 6 5" xfId="1276" xr:uid="{00000000-0005-0000-0000-00001C060000}"/>
    <cellStyle name="標準 2 6 6" xfId="1277" xr:uid="{00000000-0005-0000-0000-00001D060000}"/>
    <cellStyle name="標準 2 6 7" xfId="1278" xr:uid="{00000000-0005-0000-0000-00001E060000}"/>
    <cellStyle name="標準 2 6 8" xfId="1279" xr:uid="{00000000-0005-0000-0000-00001F060000}"/>
    <cellStyle name="標準 2 6 9" xfId="1280" xr:uid="{00000000-0005-0000-0000-000020060000}"/>
    <cellStyle name="標準 2 6_23_CRUDマトリックス(機能レベル)" xfId="1281" xr:uid="{00000000-0005-0000-0000-000021060000}"/>
    <cellStyle name="標準 2 7" xfId="1282" xr:uid="{00000000-0005-0000-0000-000022060000}"/>
    <cellStyle name="標準 2 7 2" xfId="1530" xr:uid="{00000000-0005-0000-0000-000023060000}"/>
    <cellStyle name="標準 2 7 2 2" xfId="1531" xr:uid="{00000000-0005-0000-0000-000024060000}"/>
    <cellStyle name="標準 2 7 2 3" xfId="1532" xr:uid="{00000000-0005-0000-0000-000025060000}"/>
    <cellStyle name="標準 2 7 2 3 2" xfId="1388" xr:uid="{00000000-0005-0000-0000-000026060000}"/>
    <cellStyle name="標準 2 8" xfId="1283" xr:uid="{00000000-0005-0000-0000-000027060000}"/>
    <cellStyle name="標準 2 9" xfId="1284" xr:uid="{00000000-0005-0000-0000-000028060000}"/>
    <cellStyle name="標準 2 9 2" xfId="1533" xr:uid="{00000000-0005-0000-0000-000029060000}"/>
    <cellStyle name="標準 2 9 2 2" xfId="1534" xr:uid="{00000000-0005-0000-0000-00002A060000}"/>
    <cellStyle name="標準 2 9 2 2 2" xfId="1535" xr:uid="{00000000-0005-0000-0000-00002B060000}"/>
    <cellStyle name="標準 2 9 2 2 3" xfId="1536" xr:uid="{00000000-0005-0000-0000-00002C060000}"/>
    <cellStyle name="標準 2 9 2 2 3 2" xfId="1385" xr:uid="{00000000-0005-0000-0000-00002D060000}"/>
    <cellStyle name="標準 2 9 2 2 3 2 2" xfId="1537" xr:uid="{00000000-0005-0000-0000-00002E060000}"/>
    <cellStyle name="標準 2 9 2 3" xfId="1538" xr:uid="{00000000-0005-0000-0000-00002F060000}"/>
    <cellStyle name="標準 2 9 2 4" xfId="1539" xr:uid="{00000000-0005-0000-0000-000030060000}"/>
    <cellStyle name="標準 2 9 2 4 2" xfId="1540" xr:uid="{00000000-0005-0000-0000-000031060000}"/>
    <cellStyle name="標準 2 9 2 4 2 2" xfId="1541" xr:uid="{00000000-0005-0000-0000-000032060000}"/>
    <cellStyle name="標準 2 9 2 4 2 2 2" xfId="1542" xr:uid="{00000000-0005-0000-0000-000033060000}"/>
    <cellStyle name="標準 20" xfId="1543" xr:uid="{00000000-0005-0000-0000-000034060000}"/>
    <cellStyle name="標準 20 2" xfId="1285" xr:uid="{00000000-0005-0000-0000-000035060000}"/>
    <cellStyle name="標準 20 2 2" xfId="1544" xr:uid="{00000000-0005-0000-0000-000036060000}"/>
    <cellStyle name="標準 20 3" xfId="1286" xr:uid="{00000000-0005-0000-0000-000037060000}"/>
    <cellStyle name="標準 20 4" xfId="1287" xr:uid="{00000000-0005-0000-0000-000038060000}"/>
    <cellStyle name="標準 21" xfId="1545" xr:uid="{00000000-0005-0000-0000-000039060000}"/>
    <cellStyle name="標準 21 2" xfId="1288" xr:uid="{00000000-0005-0000-0000-00003A060000}"/>
    <cellStyle name="標準 21 3" xfId="1289" xr:uid="{00000000-0005-0000-0000-00003B060000}"/>
    <cellStyle name="標準 22" xfId="1546" xr:uid="{00000000-0005-0000-0000-00003C060000}"/>
    <cellStyle name="標準 22 2" xfId="1290" xr:uid="{00000000-0005-0000-0000-00003D060000}"/>
    <cellStyle name="標準 22 2 2" xfId="1547" xr:uid="{00000000-0005-0000-0000-00003E060000}"/>
    <cellStyle name="標準 23 2" xfId="1291" xr:uid="{00000000-0005-0000-0000-00003F060000}"/>
    <cellStyle name="標準 23 3" xfId="1292" xr:uid="{00000000-0005-0000-0000-000040060000}"/>
    <cellStyle name="標準 23 4" xfId="1293" xr:uid="{00000000-0005-0000-0000-000041060000}"/>
    <cellStyle name="標準 24 2" xfId="1294" xr:uid="{00000000-0005-0000-0000-000042060000}"/>
    <cellStyle name="標準 24 3" xfId="1295" xr:uid="{00000000-0005-0000-0000-000043060000}"/>
    <cellStyle name="標準 25 2" xfId="1296" xr:uid="{00000000-0005-0000-0000-000044060000}"/>
    <cellStyle name="標準 3" xfId="1297" xr:uid="{00000000-0005-0000-0000-000045060000}"/>
    <cellStyle name="標準 3 10" xfId="1298" xr:uid="{00000000-0005-0000-0000-000046060000}"/>
    <cellStyle name="標準 3 11" xfId="1299" xr:uid="{00000000-0005-0000-0000-000047060000}"/>
    <cellStyle name="標準 3 12" xfId="1300" xr:uid="{00000000-0005-0000-0000-000048060000}"/>
    <cellStyle name="標準 3 13" xfId="1301" xr:uid="{00000000-0005-0000-0000-000049060000}"/>
    <cellStyle name="標準 3 14" xfId="1302" xr:uid="{00000000-0005-0000-0000-00004A060000}"/>
    <cellStyle name="標準 3 15" xfId="1303" xr:uid="{00000000-0005-0000-0000-00004B060000}"/>
    <cellStyle name="標準 3 16" xfId="1304" xr:uid="{00000000-0005-0000-0000-00004C060000}"/>
    <cellStyle name="標準 3 17" xfId="1305" xr:uid="{00000000-0005-0000-0000-00004D060000}"/>
    <cellStyle name="標準 3 18" xfId="1306" xr:uid="{00000000-0005-0000-0000-00004E060000}"/>
    <cellStyle name="標準 3 19" xfId="1307" xr:uid="{00000000-0005-0000-0000-00004F060000}"/>
    <cellStyle name="標準 3 2" xfId="1308" xr:uid="{00000000-0005-0000-0000-000050060000}"/>
    <cellStyle name="標準 3 2 2" xfId="1309" xr:uid="{00000000-0005-0000-0000-000051060000}"/>
    <cellStyle name="標準 3 2 2 2" xfId="1697" xr:uid="{00000000-0005-0000-0000-000052060000}"/>
    <cellStyle name="標準 3 2 2 2 2" xfId="1698" xr:uid="{00000000-0005-0000-0000-000053060000}"/>
    <cellStyle name="標準 3 2 2 2 2 2" xfId="1699" xr:uid="{00000000-0005-0000-0000-000054060000}"/>
    <cellStyle name="標準 3 2 2 2 3" xfId="1700" xr:uid="{00000000-0005-0000-0000-000055060000}"/>
    <cellStyle name="標準 3 2 2 3" xfId="1701" xr:uid="{00000000-0005-0000-0000-000056060000}"/>
    <cellStyle name="標準 3 2 2 4" xfId="1702" xr:uid="{00000000-0005-0000-0000-000057060000}"/>
    <cellStyle name="標準 3 2 2 5" xfId="1703" xr:uid="{00000000-0005-0000-0000-000058060000}"/>
    <cellStyle name="標準 3 2 3" xfId="1567" xr:uid="{00000000-0005-0000-0000-000059060000}"/>
    <cellStyle name="標準 3 2 3 2" xfId="1704" xr:uid="{00000000-0005-0000-0000-00005A060000}"/>
    <cellStyle name="標準 3 2 3 2 2" xfId="1568" xr:uid="{00000000-0005-0000-0000-00005B060000}"/>
    <cellStyle name="標準 3 2 3 2 2 2" xfId="1569" xr:uid="{00000000-0005-0000-0000-00005C060000}"/>
    <cellStyle name="標準 3 2 3 3" xfId="1705" xr:uid="{00000000-0005-0000-0000-00005D060000}"/>
    <cellStyle name="標準 3 2 3 3 2" xfId="1706" xr:uid="{00000000-0005-0000-0000-00005E060000}"/>
    <cellStyle name="標準 3 2 3 4" xfId="1707" xr:uid="{00000000-0005-0000-0000-00005F060000}"/>
    <cellStyle name="標準 3 2 4" xfId="1708" xr:uid="{00000000-0005-0000-0000-000060060000}"/>
    <cellStyle name="標準 3 2 5" xfId="1709" xr:uid="{00000000-0005-0000-0000-000061060000}"/>
    <cellStyle name="標準 3 2 5 2" xfId="1710" xr:uid="{00000000-0005-0000-0000-000062060000}"/>
    <cellStyle name="標準 3 20" xfId="1310" xr:uid="{00000000-0005-0000-0000-000063060000}"/>
    <cellStyle name="標準 3 21" xfId="1311" xr:uid="{00000000-0005-0000-0000-000064060000}"/>
    <cellStyle name="標準 3 22" xfId="1312" xr:uid="{00000000-0005-0000-0000-000065060000}"/>
    <cellStyle name="標準 3 23" xfId="1313" xr:uid="{00000000-0005-0000-0000-000066060000}"/>
    <cellStyle name="標準 3 24" xfId="1314" xr:uid="{00000000-0005-0000-0000-000067060000}"/>
    <cellStyle name="標準 3 25" xfId="1315" xr:uid="{00000000-0005-0000-0000-000068060000}"/>
    <cellStyle name="標準 3 26" xfId="1316" xr:uid="{00000000-0005-0000-0000-000069060000}"/>
    <cellStyle name="標準 3 27" xfId="1317" xr:uid="{00000000-0005-0000-0000-00006A060000}"/>
    <cellStyle name="標準 3 28" xfId="1318" xr:uid="{00000000-0005-0000-0000-00006B060000}"/>
    <cellStyle name="標準 3 29" xfId="1319" xr:uid="{00000000-0005-0000-0000-00006C060000}"/>
    <cellStyle name="標準 3 3" xfId="1320" xr:uid="{00000000-0005-0000-0000-00006D060000}"/>
    <cellStyle name="標準 3 3 2" xfId="1570" xr:uid="{00000000-0005-0000-0000-00006E060000}"/>
    <cellStyle name="標準 3 3 2 2" xfId="1711" xr:uid="{00000000-0005-0000-0000-00006F060000}"/>
    <cellStyle name="標準 3 3 3" xfId="1712" xr:uid="{00000000-0005-0000-0000-000070060000}"/>
    <cellStyle name="標準 3 3 3 2" xfId="1713" xr:uid="{00000000-0005-0000-0000-000071060000}"/>
    <cellStyle name="標準 3 3 4" xfId="1714" xr:uid="{00000000-0005-0000-0000-000072060000}"/>
    <cellStyle name="標準 3 4" xfId="1321" xr:uid="{00000000-0005-0000-0000-000073060000}"/>
    <cellStyle name="標準 3 4 2" xfId="1715" xr:uid="{00000000-0005-0000-0000-000074060000}"/>
    <cellStyle name="標準 3 5" xfId="1322" xr:uid="{00000000-0005-0000-0000-000075060000}"/>
    <cellStyle name="標準 3 5 2" xfId="1716" xr:uid="{00000000-0005-0000-0000-000076060000}"/>
    <cellStyle name="標準 3 6" xfId="1323" xr:uid="{00000000-0005-0000-0000-000077060000}"/>
    <cellStyle name="標準 3 6 2" xfId="1717" xr:uid="{00000000-0005-0000-0000-000078060000}"/>
    <cellStyle name="標準 3 7" xfId="1324" xr:uid="{00000000-0005-0000-0000-000079060000}"/>
    <cellStyle name="標準 3 8" xfId="1325" xr:uid="{00000000-0005-0000-0000-00007A060000}"/>
    <cellStyle name="標準 3 9" xfId="1326" xr:uid="{00000000-0005-0000-0000-00007B060000}"/>
    <cellStyle name="標準 4" xfId="1327" xr:uid="{00000000-0005-0000-0000-00007C060000}"/>
    <cellStyle name="標準 4 2" xfId="1328" xr:uid="{00000000-0005-0000-0000-00007D060000}"/>
    <cellStyle name="標準 4 2 2" xfId="1329" xr:uid="{00000000-0005-0000-0000-00007E060000}"/>
    <cellStyle name="標準 4 2 2 2" xfId="1573" xr:uid="{00000000-0005-0000-0000-00007F060000}"/>
    <cellStyle name="標準 4 2 3" xfId="1718" xr:uid="{00000000-0005-0000-0000-000080060000}"/>
    <cellStyle name="標準 4 2 3 2" xfId="1719" xr:uid="{00000000-0005-0000-0000-000081060000}"/>
    <cellStyle name="標準 4 2 4" xfId="1720" xr:uid="{00000000-0005-0000-0000-000082060000}"/>
    <cellStyle name="標準 4 3" xfId="1330" xr:uid="{00000000-0005-0000-0000-000083060000}"/>
    <cellStyle name="標準 4 3 2" xfId="1721" xr:uid="{00000000-0005-0000-0000-000084060000}"/>
    <cellStyle name="標準 4 3 2 2" xfId="1722" xr:uid="{00000000-0005-0000-0000-000085060000}"/>
    <cellStyle name="標準 4 3 3" xfId="1723" xr:uid="{00000000-0005-0000-0000-000086060000}"/>
    <cellStyle name="標準 4 3 3 2" xfId="1724" xr:uid="{00000000-0005-0000-0000-000087060000}"/>
    <cellStyle name="標準 4 3 4" xfId="1725" xr:uid="{00000000-0005-0000-0000-000088060000}"/>
    <cellStyle name="標準 4 3 5" xfId="1726" xr:uid="{00000000-0005-0000-0000-000089060000}"/>
    <cellStyle name="標準 4 3 5 2" xfId="1727" xr:uid="{00000000-0005-0000-0000-00008A060000}"/>
    <cellStyle name="標準 4 4" xfId="1331" xr:uid="{00000000-0005-0000-0000-00008B060000}"/>
    <cellStyle name="標準 4 4 2" xfId="1728" xr:uid="{00000000-0005-0000-0000-00008C060000}"/>
    <cellStyle name="標準 4 5" xfId="1332" xr:uid="{00000000-0005-0000-0000-00008D060000}"/>
    <cellStyle name="標準 4 5 2" xfId="1729" xr:uid="{00000000-0005-0000-0000-00008E060000}"/>
    <cellStyle name="標準 5" xfId="1333" xr:uid="{00000000-0005-0000-0000-00008F060000}"/>
    <cellStyle name="標準 5 2" xfId="1334" xr:uid="{00000000-0005-0000-0000-000090060000}"/>
    <cellStyle name="標準 5 2 2" xfId="1574" xr:uid="{00000000-0005-0000-0000-000091060000}"/>
    <cellStyle name="標準 5 2 2 2" xfId="1730" xr:uid="{00000000-0005-0000-0000-000092060000}"/>
    <cellStyle name="標準 5 2 3" xfId="1731" xr:uid="{00000000-0005-0000-0000-000093060000}"/>
    <cellStyle name="標準 5 3" xfId="1575" xr:uid="{00000000-0005-0000-0000-000094060000}"/>
    <cellStyle name="標準 5 3 2" xfId="1732" xr:uid="{00000000-0005-0000-0000-000095060000}"/>
    <cellStyle name="標準 5 4" xfId="1733" xr:uid="{00000000-0005-0000-0000-000096060000}"/>
    <cellStyle name="標準 6" xfId="1335" xr:uid="{00000000-0005-0000-0000-000097060000}"/>
    <cellStyle name="標準 6 2" xfId="1336" xr:uid="{00000000-0005-0000-0000-000098060000}"/>
    <cellStyle name="標準 6 2 2" xfId="1337" xr:uid="{00000000-0005-0000-0000-000099060000}"/>
    <cellStyle name="標準 6 2 2 2" xfId="1338" xr:uid="{00000000-0005-0000-0000-00009A060000}"/>
    <cellStyle name="標準 6 2 3" xfId="1734" xr:uid="{00000000-0005-0000-0000-00009B060000}"/>
    <cellStyle name="標準 6 3" xfId="1339" xr:uid="{00000000-0005-0000-0000-00009C060000}"/>
    <cellStyle name="標準 6 3 2" xfId="1735" xr:uid="{00000000-0005-0000-0000-00009D060000}"/>
    <cellStyle name="標準 6 3 3" xfId="1736" xr:uid="{00000000-0005-0000-0000-00009E060000}"/>
    <cellStyle name="標準 6 3 3 2" xfId="1737" xr:uid="{00000000-0005-0000-0000-00009F060000}"/>
    <cellStyle name="標準 7" xfId="1340" xr:uid="{00000000-0005-0000-0000-0000A0060000}"/>
    <cellStyle name="標準 7 2" xfId="1341" xr:uid="{00000000-0005-0000-0000-0000A1060000}"/>
    <cellStyle name="標準 7 3" xfId="1342" xr:uid="{00000000-0005-0000-0000-0000A2060000}"/>
    <cellStyle name="標準 8" xfId="1343" xr:uid="{00000000-0005-0000-0000-0000A3060000}"/>
    <cellStyle name="標準 8 2" xfId="1344" xr:uid="{00000000-0005-0000-0000-0000A4060000}"/>
    <cellStyle name="標準 8 3" xfId="1345" xr:uid="{00000000-0005-0000-0000-0000A5060000}"/>
    <cellStyle name="標準 8 4" xfId="1346" xr:uid="{00000000-0005-0000-0000-0000A6060000}"/>
    <cellStyle name="標準 8 5" xfId="1347" xr:uid="{00000000-0005-0000-0000-0000A7060000}"/>
    <cellStyle name="標準 8 6" xfId="1348" xr:uid="{00000000-0005-0000-0000-0000A8060000}"/>
    <cellStyle name="標準 8 7" xfId="1349" xr:uid="{00000000-0005-0000-0000-0000A9060000}"/>
    <cellStyle name="標準 9" xfId="1350" xr:uid="{00000000-0005-0000-0000-0000AA060000}"/>
    <cellStyle name="標準 9 2" xfId="1351" xr:uid="{00000000-0005-0000-0000-0000AB060000}"/>
    <cellStyle name="標準 9 3" xfId="1352" xr:uid="{00000000-0005-0000-0000-0000AC060000}"/>
    <cellStyle name="標準 9 4" xfId="1353" xr:uid="{00000000-0005-0000-0000-0000AD060000}"/>
    <cellStyle name="標準 9 5" xfId="1354" xr:uid="{00000000-0005-0000-0000-0000AE060000}"/>
    <cellStyle name="標準 9 6" xfId="1355" xr:uid="{00000000-0005-0000-0000-0000AF060000}"/>
    <cellStyle name="未定義" xfId="1571" xr:uid="{00000000-0005-0000-0000-0000B0060000}"/>
    <cellStyle name="良い 10" xfId="1356" xr:uid="{00000000-0005-0000-0000-0000B1060000}"/>
    <cellStyle name="良い 11" xfId="1357" xr:uid="{00000000-0005-0000-0000-0000B2060000}"/>
    <cellStyle name="良い 12" xfId="1358" xr:uid="{00000000-0005-0000-0000-0000B3060000}"/>
    <cellStyle name="良い 13" xfId="1359" xr:uid="{00000000-0005-0000-0000-0000B4060000}"/>
    <cellStyle name="良い 14" xfId="1360" xr:uid="{00000000-0005-0000-0000-0000B5060000}"/>
    <cellStyle name="良い 15" xfId="1361" xr:uid="{00000000-0005-0000-0000-0000B6060000}"/>
    <cellStyle name="良い 16" xfId="1362" xr:uid="{00000000-0005-0000-0000-0000B7060000}"/>
    <cellStyle name="良い 17" xfId="1363" xr:uid="{00000000-0005-0000-0000-0000B8060000}"/>
    <cellStyle name="良い 18" xfId="1364" xr:uid="{00000000-0005-0000-0000-0000B9060000}"/>
    <cellStyle name="良い 19" xfId="1365" xr:uid="{00000000-0005-0000-0000-0000BA060000}"/>
    <cellStyle name="良い 2" xfId="1366" xr:uid="{00000000-0005-0000-0000-0000BB060000}"/>
    <cellStyle name="良い 2 2" xfId="1367" xr:uid="{00000000-0005-0000-0000-0000BC060000}"/>
    <cellStyle name="良い 2 2 2" xfId="1572" xr:uid="{00000000-0005-0000-0000-0000BD060000}"/>
    <cellStyle name="良い 20" xfId="1368" xr:uid="{00000000-0005-0000-0000-0000BE060000}"/>
    <cellStyle name="良い 21" xfId="1369" xr:uid="{00000000-0005-0000-0000-0000BF060000}"/>
    <cellStyle name="良い 22" xfId="1370" xr:uid="{00000000-0005-0000-0000-0000C0060000}"/>
    <cellStyle name="良い 23" xfId="1371" xr:uid="{00000000-0005-0000-0000-0000C1060000}"/>
    <cellStyle name="良い 24" xfId="1372" xr:uid="{00000000-0005-0000-0000-0000C2060000}"/>
    <cellStyle name="良い 25" xfId="1373" xr:uid="{00000000-0005-0000-0000-0000C3060000}"/>
    <cellStyle name="良い 3" xfId="1374" xr:uid="{00000000-0005-0000-0000-0000C4060000}"/>
    <cellStyle name="良い 3 2" xfId="1375" xr:uid="{00000000-0005-0000-0000-0000C5060000}"/>
    <cellStyle name="良い 4" xfId="1376" xr:uid="{00000000-0005-0000-0000-0000C6060000}"/>
    <cellStyle name="良い 5" xfId="1377" xr:uid="{00000000-0005-0000-0000-0000C7060000}"/>
    <cellStyle name="良い 6" xfId="1378" xr:uid="{00000000-0005-0000-0000-0000C8060000}"/>
    <cellStyle name="良い 7" xfId="1379" xr:uid="{00000000-0005-0000-0000-0000C9060000}"/>
    <cellStyle name="良い 8" xfId="1380" xr:uid="{00000000-0005-0000-0000-0000CA060000}"/>
    <cellStyle name="良い 9" xfId="1381" xr:uid="{00000000-0005-0000-0000-0000CB06000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4263285024154"/>
          <c:y val="7.5810396825396822E-2"/>
          <c:w val="0.79241195652173924"/>
          <c:h val="0.92166103060674787"/>
        </c:manualLayout>
      </c:layout>
      <c:barChart>
        <c:barDir val="bar"/>
        <c:grouping val="clustered"/>
        <c:varyColors val="0"/>
        <c:ser>
          <c:idx val="0"/>
          <c:order val="0"/>
          <c:tx>
            <c:strRef>
              <c:f>要介護度別_併用禁忌!$J$3</c:f>
              <c:strCache>
                <c:ptCount val="1"/>
                <c:pt idx="0">
                  <c:v>薬剤併用禁忌患者割合(総患者数に占める割合)</c:v>
                </c:pt>
              </c:strCache>
            </c:strRef>
          </c:tx>
          <c:spPr>
            <a:solidFill>
              <a:srgbClr val="FFC000"/>
            </a:solidFill>
            <a:ln>
              <a:noFill/>
            </a:ln>
          </c:spPr>
          <c:invertIfNegative val="0"/>
          <c:dLbls>
            <c:dLbl>
              <c:idx val="6"/>
              <c:layout>
                <c:manualLayout>
                  <c:x val="7.66908212560386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5E-45CB-8DD4-0CC284159800}"/>
                </c:ext>
              </c:extLst>
            </c:dLbl>
            <c:numFmt formatCode="0.00%" sourceLinked="0"/>
            <c:spPr>
              <a:noFill/>
              <a:ln>
                <a:noFill/>
              </a:ln>
              <a:effectLst/>
            </c:spPr>
            <c:txPr>
              <a:bodyPr/>
              <a:lstStyle/>
              <a:p>
                <a:pPr>
                  <a:defRPr sz="10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要介護度別_併用禁忌!$J$4:$J$11</c:f>
              <c:strCache>
                <c:ptCount val="8"/>
                <c:pt idx="0">
                  <c:v>要支援2</c:v>
                </c:pt>
                <c:pt idx="1">
                  <c:v>要介護2</c:v>
                </c:pt>
                <c:pt idx="2">
                  <c:v>要介護3</c:v>
                </c:pt>
                <c:pt idx="3">
                  <c:v>要介護1</c:v>
                </c:pt>
                <c:pt idx="4">
                  <c:v>要介護4</c:v>
                </c:pt>
                <c:pt idx="5">
                  <c:v>要支援1</c:v>
                </c:pt>
                <c:pt idx="6">
                  <c:v>要介護5</c:v>
                </c:pt>
                <c:pt idx="7">
                  <c:v>非該当</c:v>
                </c:pt>
              </c:strCache>
            </c:strRef>
          </c:cat>
          <c:val>
            <c:numRef>
              <c:f>要介護度別_併用禁忌!$K$4:$K$11</c:f>
              <c:numCache>
                <c:formatCode>0.00%</c:formatCode>
                <c:ptCount val="8"/>
                <c:pt idx="0">
                  <c:v>4.6165445512014999E-2</c:v>
                </c:pt>
                <c:pt idx="1">
                  <c:v>4.4746517765877923E-2</c:v>
                </c:pt>
                <c:pt idx="2">
                  <c:v>3.9484654782228928E-2</c:v>
                </c:pt>
                <c:pt idx="3">
                  <c:v>3.7378834152171025E-2</c:v>
                </c:pt>
                <c:pt idx="4">
                  <c:v>3.5815451476465796E-2</c:v>
                </c:pt>
                <c:pt idx="5">
                  <c:v>3.4890536619677032E-2</c:v>
                </c:pt>
                <c:pt idx="6">
                  <c:v>2.753983091046067E-2</c:v>
                </c:pt>
                <c:pt idx="7">
                  <c:v>2.3038649685982071E-2</c:v>
                </c:pt>
              </c:numCache>
            </c:numRef>
          </c:val>
          <c:extLst>
            <c:ext xmlns:c16="http://schemas.microsoft.com/office/drawing/2014/chart" uri="{C3380CC4-5D6E-409C-BE32-E72D297353CC}">
              <c16:uniqueId val="{00000017-EF5E-45CB-8DD4-0CC284159800}"/>
            </c:ext>
          </c:extLst>
        </c:ser>
        <c:dLbls>
          <c:showLegendKey val="0"/>
          <c:showVal val="0"/>
          <c:showCatName val="0"/>
          <c:showSerName val="0"/>
          <c:showPercent val="0"/>
          <c:showBubbleSize val="0"/>
        </c:dLbls>
        <c:gapWidth val="150"/>
        <c:axId val="328956128"/>
        <c:axId val="328957248"/>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8-EF5E-45CB-8DD4-0CC284159800}"/>
              </c:ext>
            </c:extLst>
          </c:dPt>
          <c:dLbls>
            <c:dLbl>
              <c:idx val="0"/>
              <c:layout>
                <c:manualLayout>
                  <c:x val="-0.12858360513843589"/>
                  <c:y val="-0.89202380952380955"/>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EF5E-45CB-8DD4-0CC284159800}"/>
                </c:ext>
              </c:extLst>
            </c:dLbl>
            <c:dLbl>
              <c:idx val="1"/>
              <c:delete val="1"/>
              <c:extLst>
                <c:ext xmlns:c15="http://schemas.microsoft.com/office/drawing/2012/chart" uri="{CE6537A1-D6FC-4f65-9D91-7224C49458BB}"/>
                <c:ext xmlns:c16="http://schemas.microsoft.com/office/drawing/2014/chart" uri="{C3380CC4-5D6E-409C-BE32-E72D297353CC}">
                  <c16:uniqueId val="{00000018-EF5E-45CB-8DD4-0CC284159800}"/>
                </c:ext>
              </c:extLst>
            </c:dLbl>
            <c:dLbl>
              <c:idx val="2"/>
              <c:delete val="1"/>
              <c:extLst>
                <c:ext xmlns:c15="http://schemas.microsoft.com/office/drawing/2012/chart" uri="{CE6537A1-D6FC-4f65-9D91-7224C49458BB}"/>
                <c:ext xmlns:c16="http://schemas.microsoft.com/office/drawing/2014/chart" uri="{C3380CC4-5D6E-409C-BE32-E72D297353CC}">
                  <c16:uniqueId val="{0000001A-EF5E-45CB-8DD4-0CC284159800}"/>
                </c:ext>
              </c:extLst>
            </c:dLbl>
            <c:dLbl>
              <c:idx val="3"/>
              <c:delete val="1"/>
              <c:extLst>
                <c:ext xmlns:c15="http://schemas.microsoft.com/office/drawing/2012/chart" uri="{CE6537A1-D6FC-4f65-9D91-7224C49458BB}"/>
                <c:ext xmlns:c16="http://schemas.microsoft.com/office/drawing/2014/chart" uri="{C3380CC4-5D6E-409C-BE32-E72D297353CC}">
                  <c16:uniqueId val="{0000001B-EF5E-45CB-8DD4-0CC284159800}"/>
                </c:ext>
              </c:extLst>
            </c:dLbl>
            <c:dLbl>
              <c:idx val="4"/>
              <c:delete val="1"/>
              <c:extLst>
                <c:ext xmlns:c15="http://schemas.microsoft.com/office/drawing/2012/chart" uri="{CE6537A1-D6FC-4f65-9D91-7224C49458BB}"/>
                <c:ext xmlns:c16="http://schemas.microsoft.com/office/drawing/2014/chart" uri="{C3380CC4-5D6E-409C-BE32-E72D297353CC}">
                  <c16:uniqueId val="{0000001C-EF5E-45CB-8DD4-0CC284159800}"/>
                </c:ext>
              </c:extLst>
            </c:dLbl>
            <c:dLbl>
              <c:idx val="5"/>
              <c:delete val="1"/>
              <c:extLst>
                <c:ext xmlns:c15="http://schemas.microsoft.com/office/drawing/2012/chart" uri="{CE6537A1-D6FC-4f65-9D91-7224C49458BB}"/>
                <c:ext xmlns:c16="http://schemas.microsoft.com/office/drawing/2014/chart" uri="{C3380CC4-5D6E-409C-BE32-E72D297353CC}">
                  <c16:uniqueId val="{0000001D-EF5E-45CB-8DD4-0CC284159800}"/>
                </c:ext>
              </c:extLst>
            </c:dLbl>
            <c:dLbl>
              <c:idx val="6"/>
              <c:delete val="1"/>
              <c:extLst>
                <c:ext xmlns:c15="http://schemas.microsoft.com/office/drawing/2012/chart" uri="{CE6537A1-D6FC-4f65-9D91-7224C49458BB}"/>
                <c:ext xmlns:c16="http://schemas.microsoft.com/office/drawing/2014/chart" uri="{C3380CC4-5D6E-409C-BE32-E72D297353CC}">
                  <c16:uniqueId val="{0000001E-EF5E-45CB-8DD4-0CC28415980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要介護度別_併用禁忌!$M$4:$M$11</c:f>
              <c:numCache>
                <c:formatCode>0.00%</c:formatCode>
                <c:ptCount val="8"/>
                <c:pt idx="0">
                  <c:v>2.8122432295171994E-2</c:v>
                </c:pt>
                <c:pt idx="1">
                  <c:v>2.8122432295171994E-2</c:v>
                </c:pt>
                <c:pt idx="2">
                  <c:v>2.8122432295171994E-2</c:v>
                </c:pt>
                <c:pt idx="3">
                  <c:v>2.8122432295171994E-2</c:v>
                </c:pt>
                <c:pt idx="4">
                  <c:v>2.8122432295171994E-2</c:v>
                </c:pt>
                <c:pt idx="5">
                  <c:v>2.8122432295171994E-2</c:v>
                </c:pt>
                <c:pt idx="6">
                  <c:v>2.8122432295171994E-2</c:v>
                </c:pt>
                <c:pt idx="7">
                  <c:v>2.8122432295171994E-2</c:v>
                </c:pt>
              </c:numCache>
            </c:numRef>
          </c:xVal>
          <c:yVal>
            <c:numRef>
              <c:f>要介護度別_併用禁忌!$N$4:$N$11</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F-EF5E-45CB-8DD4-0CC284159800}"/>
            </c:ext>
          </c:extLst>
        </c:ser>
        <c:dLbls>
          <c:showLegendKey val="0"/>
          <c:showVal val="0"/>
          <c:showCatName val="0"/>
          <c:showSerName val="0"/>
          <c:showPercent val="0"/>
          <c:showBubbleSize val="0"/>
        </c:dLbls>
        <c:axId val="327620656"/>
        <c:axId val="328957808"/>
      </c:scatterChart>
      <c:catAx>
        <c:axId val="328956128"/>
        <c:scaling>
          <c:orientation val="maxMin"/>
        </c:scaling>
        <c:delete val="0"/>
        <c:axPos val="l"/>
        <c:numFmt formatCode="General" sourceLinked="0"/>
        <c:majorTickMark val="none"/>
        <c:minorTickMark val="none"/>
        <c:tickLblPos val="nextTo"/>
        <c:spPr>
          <a:ln>
            <a:solidFill>
              <a:srgbClr val="7F7F7F"/>
            </a:solidFill>
          </a:ln>
        </c:spPr>
        <c:crossAx val="328957248"/>
        <c:crossesAt val="0"/>
        <c:auto val="1"/>
        <c:lblAlgn val="ctr"/>
        <c:lblOffset val="100"/>
        <c:noMultiLvlLbl val="0"/>
      </c:catAx>
      <c:valAx>
        <c:axId val="328957248"/>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8956128"/>
        <c:crosses val="autoZero"/>
        <c:crossBetween val="between"/>
      </c:valAx>
      <c:valAx>
        <c:axId val="328957808"/>
        <c:scaling>
          <c:orientation val="minMax"/>
          <c:max val="50"/>
          <c:min val="0"/>
        </c:scaling>
        <c:delete val="1"/>
        <c:axPos val="r"/>
        <c:numFmt formatCode="General" sourceLinked="1"/>
        <c:majorTickMark val="out"/>
        <c:minorTickMark val="none"/>
        <c:tickLblPos val="nextTo"/>
        <c:crossAx val="327620656"/>
        <c:crosses val="max"/>
        <c:crossBetween val="midCat"/>
      </c:valAx>
      <c:valAx>
        <c:axId val="327620656"/>
        <c:scaling>
          <c:orientation val="minMax"/>
        </c:scaling>
        <c:delete val="1"/>
        <c:axPos val="b"/>
        <c:numFmt formatCode="0.00%" sourceLinked="1"/>
        <c:majorTickMark val="out"/>
        <c:minorTickMark val="none"/>
        <c:tickLblPos val="nextTo"/>
        <c:crossAx val="328957808"/>
        <c:crosses val="autoZero"/>
        <c:crossBetween val="midCat"/>
      </c:valAx>
      <c:spPr>
        <a:ln>
          <a:solidFill>
            <a:srgbClr val="7F7F7F"/>
          </a:solidFill>
        </a:ln>
      </c:spPr>
    </c:plotArea>
    <c:legend>
      <c:legendPos val="r"/>
      <c:layout>
        <c:manualLayout>
          <c:xMode val="edge"/>
          <c:yMode val="edge"/>
          <c:x val="0.1681161025459271"/>
          <c:y val="1.3454459233539095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市区町村別_併用禁忌!$T$2</c:f>
              <c:strCache>
                <c:ptCount val="1"/>
                <c:pt idx="0">
                  <c:v>薬剤併用禁忌患者割合(総患者数に占める割合)</c:v>
                </c:pt>
              </c:strCache>
            </c:strRef>
          </c:tx>
          <c:spPr>
            <a:solidFill>
              <a:srgbClr val="B3A2C7"/>
            </a:solidFill>
            <a:ln>
              <a:noFill/>
            </a:ln>
          </c:spPr>
          <c:invertIfNegative val="0"/>
          <c:dLbls>
            <c:dLbl>
              <c:idx val="42"/>
              <c:layout>
                <c:manualLayout>
                  <c:x val="1.53447821518193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10BB-4208-95CC-04487175D261}"/>
                </c:ext>
              </c:extLst>
            </c:dLbl>
            <c:dLbl>
              <c:idx val="43"/>
              <c:layout>
                <c:manualLayout>
                  <c:x val="9.2068692910916052E-3"/>
                  <c:y val="7.88213683887156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10BB-4208-95CC-04487175D261}"/>
                </c:ext>
              </c:extLst>
            </c:dLbl>
            <c:dLbl>
              <c:idx val="44"/>
              <c:layout>
                <c:manualLayout>
                  <c:x val="1.074134750627353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10BB-4208-95CC-04487175D261}"/>
                </c:ext>
              </c:extLst>
            </c:dLbl>
            <c:dLbl>
              <c:idx val="45"/>
              <c:layout>
                <c:manualLayout>
                  <c:x val="1.381030393663740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10BB-4208-95CC-04487175D261}"/>
                </c:ext>
              </c:extLst>
            </c:dLbl>
            <c:dLbl>
              <c:idx val="46"/>
              <c:layout>
                <c:manualLayout>
                  <c:x val="1.534478215181922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10BB-4208-95CC-04487175D261}"/>
                </c:ext>
              </c:extLst>
            </c:dLbl>
            <c:dLbl>
              <c:idx val="47"/>
              <c:layout>
                <c:manualLayout>
                  <c:x val="2.1482695012547078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10BB-4208-95CC-04487175D261}"/>
                </c:ext>
              </c:extLst>
            </c:dLbl>
            <c:dLbl>
              <c:idx val="48"/>
              <c:layout>
                <c:manualLayout>
                  <c:x val="2.2936884436631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10BB-4208-95CC-04487175D261}"/>
                </c:ext>
              </c:extLst>
            </c:dLbl>
            <c:dLbl>
              <c:idx val="49"/>
              <c:layout>
                <c:manualLayout>
                  <c:x val="2.29368844366315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10BB-4208-95CC-04487175D261}"/>
                </c:ext>
              </c:extLst>
            </c:dLbl>
            <c:dLbl>
              <c:idx val="66"/>
              <c:layout>
                <c:manualLayout>
                  <c:x val="-1.529125629108828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20-457F-B1AE-52315D2CEB6E}"/>
                </c:ext>
              </c:extLst>
            </c:dLbl>
            <c:dLbl>
              <c:idx val="67"/>
              <c:layout>
                <c:manualLayout>
                  <c:x val="-3.058251258217601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F20-457F-B1AE-52315D2CEB6E}"/>
                </c:ext>
              </c:extLst>
            </c:dLbl>
            <c:dLbl>
              <c:idx val="69"/>
              <c:layout>
                <c:manualLayout>
                  <c:x val="-3.058251258217545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269-496E-A91B-4E6F130FBB50}"/>
                </c:ext>
              </c:extLst>
            </c:dLbl>
            <c:dLbl>
              <c:idx val="71"/>
              <c:layout>
                <c:manualLayout>
                  <c:x val="-1.529125629108828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F20-457F-B1AE-52315D2CEB6E}"/>
                </c:ext>
              </c:extLst>
            </c:dLbl>
            <c:numFmt formatCode="0.00%"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市区町村別_併用禁忌!$T$4:$T$77</c:f>
              <c:strCache>
                <c:ptCount val="74"/>
                <c:pt idx="0">
                  <c:v>田尻町</c:v>
                </c:pt>
                <c:pt idx="1">
                  <c:v>浪速区</c:v>
                </c:pt>
                <c:pt idx="2">
                  <c:v>東成区</c:v>
                </c:pt>
                <c:pt idx="3">
                  <c:v>東淀川区</c:v>
                </c:pt>
                <c:pt idx="4">
                  <c:v>生野区</c:v>
                </c:pt>
                <c:pt idx="5">
                  <c:v>旭区</c:v>
                </c:pt>
                <c:pt idx="6">
                  <c:v>泉大津市</c:v>
                </c:pt>
                <c:pt idx="7">
                  <c:v>西成区</c:v>
                </c:pt>
                <c:pt idx="8">
                  <c:v>大東市</c:v>
                </c:pt>
                <c:pt idx="9">
                  <c:v>住吉区</c:v>
                </c:pt>
                <c:pt idx="10">
                  <c:v>天王寺区</c:v>
                </c:pt>
                <c:pt idx="11">
                  <c:v>北区</c:v>
                </c:pt>
                <c:pt idx="12">
                  <c:v>東大阪市</c:v>
                </c:pt>
                <c:pt idx="13">
                  <c:v>中央区</c:v>
                </c:pt>
                <c:pt idx="14">
                  <c:v>大阪市</c:v>
                </c:pt>
                <c:pt idx="15">
                  <c:v>太子町</c:v>
                </c:pt>
                <c:pt idx="16">
                  <c:v>泉佐野市</c:v>
                </c:pt>
                <c:pt idx="17">
                  <c:v>住之江区</c:v>
                </c:pt>
                <c:pt idx="18">
                  <c:v>藤井寺市</c:v>
                </c:pt>
                <c:pt idx="19">
                  <c:v>港区</c:v>
                </c:pt>
                <c:pt idx="20">
                  <c:v>門真市</c:v>
                </c:pt>
                <c:pt idx="21">
                  <c:v>柏原市</c:v>
                </c:pt>
                <c:pt idx="22">
                  <c:v>城東区</c:v>
                </c:pt>
                <c:pt idx="23">
                  <c:v>此花区</c:v>
                </c:pt>
                <c:pt idx="24">
                  <c:v>阿倍野区</c:v>
                </c:pt>
                <c:pt idx="25">
                  <c:v>都島区</c:v>
                </c:pt>
                <c:pt idx="26">
                  <c:v>堺市堺区</c:v>
                </c:pt>
                <c:pt idx="27">
                  <c:v>平野区</c:v>
                </c:pt>
                <c:pt idx="28">
                  <c:v>堺市北区</c:v>
                </c:pt>
                <c:pt idx="29">
                  <c:v>福島区</c:v>
                </c:pt>
                <c:pt idx="30">
                  <c:v>淀川区</c:v>
                </c:pt>
                <c:pt idx="31">
                  <c:v>泉南市</c:v>
                </c:pt>
                <c:pt idx="32">
                  <c:v>大正区</c:v>
                </c:pt>
                <c:pt idx="33">
                  <c:v>西淀川区</c:v>
                </c:pt>
                <c:pt idx="34">
                  <c:v>守口市</c:v>
                </c:pt>
                <c:pt idx="35">
                  <c:v>鶴見区</c:v>
                </c:pt>
                <c:pt idx="36">
                  <c:v>四條畷市</c:v>
                </c:pt>
                <c:pt idx="37">
                  <c:v>豊中市</c:v>
                </c:pt>
                <c:pt idx="38">
                  <c:v>東住吉区</c:v>
                </c:pt>
                <c:pt idx="39">
                  <c:v>阪南市</c:v>
                </c:pt>
                <c:pt idx="40">
                  <c:v>岸和田市</c:v>
                </c:pt>
                <c:pt idx="41">
                  <c:v>貝塚市</c:v>
                </c:pt>
                <c:pt idx="42">
                  <c:v>八尾市</c:v>
                </c:pt>
                <c:pt idx="43">
                  <c:v>忠岡町</c:v>
                </c:pt>
                <c:pt idx="44">
                  <c:v>高石市</c:v>
                </c:pt>
                <c:pt idx="45">
                  <c:v>堺市</c:v>
                </c:pt>
                <c:pt idx="46">
                  <c:v>堺市東区</c:v>
                </c:pt>
                <c:pt idx="47">
                  <c:v>富田林市</c:v>
                </c:pt>
                <c:pt idx="48">
                  <c:v>堺市中区</c:v>
                </c:pt>
                <c:pt idx="49">
                  <c:v>堺市西区</c:v>
                </c:pt>
                <c:pt idx="50">
                  <c:v>寝屋川市</c:v>
                </c:pt>
                <c:pt idx="51">
                  <c:v>河南町</c:v>
                </c:pt>
                <c:pt idx="52">
                  <c:v>羽曳野市</c:v>
                </c:pt>
                <c:pt idx="53">
                  <c:v>吹田市</c:v>
                </c:pt>
                <c:pt idx="54">
                  <c:v>西区</c:v>
                </c:pt>
                <c:pt idx="55">
                  <c:v>岬町</c:v>
                </c:pt>
                <c:pt idx="56">
                  <c:v>池田市</c:v>
                </c:pt>
                <c:pt idx="57">
                  <c:v>箕面市</c:v>
                </c:pt>
                <c:pt idx="58">
                  <c:v>堺市美原区</c:v>
                </c:pt>
                <c:pt idx="59">
                  <c:v>摂津市</c:v>
                </c:pt>
                <c:pt idx="60">
                  <c:v>交野市</c:v>
                </c:pt>
                <c:pt idx="61">
                  <c:v>茨木市</c:v>
                </c:pt>
                <c:pt idx="62">
                  <c:v>枚方市</c:v>
                </c:pt>
                <c:pt idx="63">
                  <c:v>堺市南区</c:v>
                </c:pt>
                <c:pt idx="64">
                  <c:v>和泉市</c:v>
                </c:pt>
                <c:pt idx="65">
                  <c:v>大阪狭山市</c:v>
                </c:pt>
                <c:pt idx="66">
                  <c:v>高槻市</c:v>
                </c:pt>
                <c:pt idx="67">
                  <c:v>松原市</c:v>
                </c:pt>
                <c:pt idx="68">
                  <c:v>能勢町</c:v>
                </c:pt>
                <c:pt idx="69">
                  <c:v>熊取町</c:v>
                </c:pt>
                <c:pt idx="70">
                  <c:v>河内長野市</c:v>
                </c:pt>
                <c:pt idx="71">
                  <c:v>島本町</c:v>
                </c:pt>
                <c:pt idx="72">
                  <c:v>千早赤阪村</c:v>
                </c:pt>
                <c:pt idx="73">
                  <c:v>豊能町</c:v>
                </c:pt>
              </c:strCache>
            </c:strRef>
          </c:cat>
          <c:val>
            <c:numRef>
              <c:f>市区町村別_併用禁忌!$U$4:$U$77</c:f>
              <c:numCache>
                <c:formatCode>0.00%</c:formatCode>
                <c:ptCount val="74"/>
                <c:pt idx="0">
                  <c:v>4.5202952029520294E-2</c:v>
                </c:pt>
                <c:pt idx="1">
                  <c:v>4.1905977451606041E-2</c:v>
                </c:pt>
                <c:pt idx="2">
                  <c:v>4.0499059312803246E-2</c:v>
                </c:pt>
                <c:pt idx="3">
                  <c:v>3.9938250087147055E-2</c:v>
                </c:pt>
                <c:pt idx="4">
                  <c:v>3.8388815676388015E-2</c:v>
                </c:pt>
                <c:pt idx="5">
                  <c:v>3.76587684765654E-2</c:v>
                </c:pt>
                <c:pt idx="6">
                  <c:v>3.7516702641587005E-2</c:v>
                </c:pt>
                <c:pt idx="7">
                  <c:v>3.739253818546031E-2</c:v>
                </c:pt>
                <c:pt idx="8">
                  <c:v>3.6814469078179694E-2</c:v>
                </c:pt>
                <c:pt idx="9">
                  <c:v>3.4631398481508695E-2</c:v>
                </c:pt>
                <c:pt idx="10">
                  <c:v>3.4591608575562281E-2</c:v>
                </c:pt>
                <c:pt idx="11">
                  <c:v>3.4303009920968554E-2</c:v>
                </c:pt>
                <c:pt idx="12">
                  <c:v>3.3564182878818356E-2</c:v>
                </c:pt>
                <c:pt idx="13">
                  <c:v>3.35493709492947E-2</c:v>
                </c:pt>
                <c:pt idx="14">
                  <c:v>3.3374563021573461E-2</c:v>
                </c:pt>
                <c:pt idx="15">
                  <c:v>3.3203125E-2</c:v>
                </c:pt>
                <c:pt idx="16">
                  <c:v>3.2763952289795319E-2</c:v>
                </c:pt>
                <c:pt idx="17">
                  <c:v>3.2613150652848526E-2</c:v>
                </c:pt>
                <c:pt idx="18">
                  <c:v>3.2547465053202586E-2</c:v>
                </c:pt>
                <c:pt idx="19">
                  <c:v>3.2503522780648192E-2</c:v>
                </c:pt>
                <c:pt idx="20">
                  <c:v>3.2395233033066635E-2</c:v>
                </c:pt>
                <c:pt idx="21">
                  <c:v>3.2058599695585999E-2</c:v>
                </c:pt>
                <c:pt idx="22">
                  <c:v>3.1943373111302693E-2</c:v>
                </c:pt>
                <c:pt idx="23">
                  <c:v>3.1922276197085354E-2</c:v>
                </c:pt>
                <c:pt idx="24">
                  <c:v>3.1811797752808992E-2</c:v>
                </c:pt>
                <c:pt idx="25">
                  <c:v>3.1807148238051391E-2</c:v>
                </c:pt>
                <c:pt idx="26">
                  <c:v>3.1802120141342753E-2</c:v>
                </c:pt>
                <c:pt idx="27">
                  <c:v>3.1668608037274316E-2</c:v>
                </c:pt>
                <c:pt idx="28">
                  <c:v>3.1552927491275688E-2</c:v>
                </c:pt>
                <c:pt idx="29">
                  <c:v>3.1201248049921998E-2</c:v>
                </c:pt>
                <c:pt idx="30">
                  <c:v>3.0862954385258282E-2</c:v>
                </c:pt>
                <c:pt idx="31">
                  <c:v>3.0819316332067283E-2</c:v>
                </c:pt>
                <c:pt idx="32">
                  <c:v>3.0431632336197081E-2</c:v>
                </c:pt>
                <c:pt idx="33">
                  <c:v>3.041761196538106E-2</c:v>
                </c:pt>
                <c:pt idx="34">
                  <c:v>3.0180806675938802E-2</c:v>
                </c:pt>
                <c:pt idx="35">
                  <c:v>2.9935581659719591E-2</c:v>
                </c:pt>
                <c:pt idx="36">
                  <c:v>2.9466849793981769E-2</c:v>
                </c:pt>
                <c:pt idx="37">
                  <c:v>2.8961808205240015E-2</c:v>
                </c:pt>
                <c:pt idx="38">
                  <c:v>2.8874965949332608E-2</c:v>
                </c:pt>
                <c:pt idx="39">
                  <c:v>2.830292979546711E-2</c:v>
                </c:pt>
                <c:pt idx="40">
                  <c:v>2.7995395982623548E-2</c:v>
                </c:pt>
                <c:pt idx="41">
                  <c:v>2.7963166342823351E-2</c:v>
                </c:pt>
                <c:pt idx="42">
                  <c:v>2.7772094926350247E-2</c:v>
                </c:pt>
                <c:pt idx="43">
                  <c:v>2.7218934911242602E-2</c:v>
                </c:pt>
                <c:pt idx="44">
                  <c:v>2.7164070988772184E-2</c:v>
                </c:pt>
                <c:pt idx="45">
                  <c:v>2.694863149543832E-2</c:v>
                </c:pt>
                <c:pt idx="46">
                  <c:v>2.6869075618273824E-2</c:v>
                </c:pt>
                <c:pt idx="47">
                  <c:v>2.6487788097695218E-2</c:v>
                </c:pt>
                <c:pt idx="48">
                  <c:v>2.6408555894126783E-2</c:v>
                </c:pt>
                <c:pt idx="49">
                  <c:v>2.6403527640352763E-2</c:v>
                </c:pt>
                <c:pt idx="50">
                  <c:v>2.4890854453705279E-2</c:v>
                </c:pt>
                <c:pt idx="51">
                  <c:v>2.478134110787172E-2</c:v>
                </c:pt>
                <c:pt idx="52">
                  <c:v>2.4515163722161479E-2</c:v>
                </c:pt>
                <c:pt idx="53">
                  <c:v>2.4285926020030067E-2</c:v>
                </c:pt>
                <c:pt idx="54">
                  <c:v>2.3790536948431685E-2</c:v>
                </c:pt>
                <c:pt idx="55">
                  <c:v>2.3522129371711543E-2</c:v>
                </c:pt>
                <c:pt idx="56">
                  <c:v>2.3392577104025092E-2</c:v>
                </c:pt>
                <c:pt idx="57">
                  <c:v>2.2927035899608175E-2</c:v>
                </c:pt>
                <c:pt idx="58">
                  <c:v>2.2482893450635387E-2</c:v>
                </c:pt>
                <c:pt idx="59">
                  <c:v>2.213192703380306E-2</c:v>
                </c:pt>
                <c:pt idx="60">
                  <c:v>2.2031925507149983E-2</c:v>
                </c:pt>
                <c:pt idx="61">
                  <c:v>2.1900044523597506E-2</c:v>
                </c:pt>
                <c:pt idx="62">
                  <c:v>2.1822260745423955E-2</c:v>
                </c:pt>
                <c:pt idx="63">
                  <c:v>2.134374876711248E-2</c:v>
                </c:pt>
                <c:pt idx="64">
                  <c:v>2.0949600755559371E-2</c:v>
                </c:pt>
                <c:pt idx="65">
                  <c:v>2.0457418687507185E-2</c:v>
                </c:pt>
                <c:pt idx="66">
                  <c:v>2.0383117229603544E-2</c:v>
                </c:pt>
                <c:pt idx="67">
                  <c:v>2.0377160817181772E-2</c:v>
                </c:pt>
                <c:pt idx="68">
                  <c:v>1.9250253292806486E-2</c:v>
                </c:pt>
                <c:pt idx="69">
                  <c:v>1.9197752458248792E-2</c:v>
                </c:pt>
                <c:pt idx="70">
                  <c:v>1.8202561842037026E-2</c:v>
                </c:pt>
                <c:pt idx="71">
                  <c:v>1.7903930131004366E-2</c:v>
                </c:pt>
                <c:pt idx="72">
                  <c:v>1.5860428231562251E-2</c:v>
                </c:pt>
                <c:pt idx="73">
                  <c:v>1.2027853977632412E-2</c:v>
                </c:pt>
              </c:numCache>
            </c:numRef>
          </c:val>
          <c:extLst>
            <c:ext xmlns:c16="http://schemas.microsoft.com/office/drawing/2014/chart" uri="{C3380CC4-5D6E-409C-BE32-E72D297353CC}">
              <c16:uniqueId val="{0000002E-10BB-4208-95CC-04487175D261}"/>
            </c:ext>
          </c:extLst>
        </c:ser>
        <c:dLbls>
          <c:showLegendKey val="0"/>
          <c:showVal val="0"/>
          <c:showCatName val="0"/>
          <c:showSerName val="0"/>
          <c:showPercent val="0"/>
          <c:showBubbleSize val="0"/>
        </c:dLbls>
        <c:gapWidth val="150"/>
        <c:axId val="327624576"/>
        <c:axId val="327625136"/>
      </c:barChart>
      <c:scatterChart>
        <c:scatterStyle val="lineMarker"/>
        <c:varyColors val="0"/>
        <c:ser>
          <c:idx val="1"/>
          <c:order val="1"/>
          <c:tx>
            <c:v>広域連合全体</c:v>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2F-10BB-4208-95CC-04487175D261}"/>
              </c:ext>
            </c:extLst>
          </c:dPt>
          <c:dLbls>
            <c:dLbl>
              <c:idx val="0"/>
              <c:layout>
                <c:manualLayout>
                  <c:x val="-1.5339835544718537E-3"/>
                  <c:y val="-0.90207351432558669"/>
                </c:manualLayout>
              </c:layout>
              <c:numFmt formatCode="0.00%"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30-10BB-4208-95CC-04487175D26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市区町村別_併用禁忌!$Y$4:$Y$77</c:f>
              <c:numCache>
                <c:formatCode>0.00%</c:formatCode>
                <c:ptCount val="74"/>
                <c:pt idx="0">
                  <c:v>2.8122432295171994E-2</c:v>
                </c:pt>
                <c:pt idx="1">
                  <c:v>2.8122432295171994E-2</c:v>
                </c:pt>
                <c:pt idx="2">
                  <c:v>2.8122432295171994E-2</c:v>
                </c:pt>
                <c:pt idx="3">
                  <c:v>2.8122432295171994E-2</c:v>
                </c:pt>
                <c:pt idx="4">
                  <c:v>2.8122432295171994E-2</c:v>
                </c:pt>
                <c:pt idx="5">
                  <c:v>2.8122432295171994E-2</c:v>
                </c:pt>
                <c:pt idx="6">
                  <c:v>2.8122432295171994E-2</c:v>
                </c:pt>
                <c:pt idx="7">
                  <c:v>2.8122432295171994E-2</c:v>
                </c:pt>
                <c:pt idx="8">
                  <c:v>2.8122432295171994E-2</c:v>
                </c:pt>
                <c:pt idx="9">
                  <c:v>2.8122432295171994E-2</c:v>
                </c:pt>
                <c:pt idx="10">
                  <c:v>2.8122432295171994E-2</c:v>
                </c:pt>
                <c:pt idx="11">
                  <c:v>2.8122432295171994E-2</c:v>
                </c:pt>
                <c:pt idx="12">
                  <c:v>2.8122432295171994E-2</c:v>
                </c:pt>
                <c:pt idx="13">
                  <c:v>2.8122432295171994E-2</c:v>
                </c:pt>
                <c:pt idx="14">
                  <c:v>2.8122432295171994E-2</c:v>
                </c:pt>
                <c:pt idx="15">
                  <c:v>2.8122432295171994E-2</c:v>
                </c:pt>
                <c:pt idx="16">
                  <c:v>2.8122432295171994E-2</c:v>
                </c:pt>
                <c:pt idx="17">
                  <c:v>2.8122432295171994E-2</c:v>
                </c:pt>
                <c:pt idx="18">
                  <c:v>2.8122432295171994E-2</c:v>
                </c:pt>
                <c:pt idx="19">
                  <c:v>2.8122432295171994E-2</c:v>
                </c:pt>
                <c:pt idx="20">
                  <c:v>2.8122432295171994E-2</c:v>
                </c:pt>
                <c:pt idx="21">
                  <c:v>2.8122432295171994E-2</c:v>
                </c:pt>
                <c:pt idx="22">
                  <c:v>2.8122432295171994E-2</c:v>
                </c:pt>
                <c:pt idx="23">
                  <c:v>2.8122432295171994E-2</c:v>
                </c:pt>
                <c:pt idx="24">
                  <c:v>2.8122432295171994E-2</c:v>
                </c:pt>
                <c:pt idx="25">
                  <c:v>2.8122432295171994E-2</c:v>
                </c:pt>
                <c:pt idx="26">
                  <c:v>2.8122432295171994E-2</c:v>
                </c:pt>
                <c:pt idx="27">
                  <c:v>2.8122432295171994E-2</c:v>
                </c:pt>
                <c:pt idx="28">
                  <c:v>2.8122432295171994E-2</c:v>
                </c:pt>
                <c:pt idx="29">
                  <c:v>2.8122432295171994E-2</c:v>
                </c:pt>
                <c:pt idx="30">
                  <c:v>2.8122432295171994E-2</c:v>
                </c:pt>
                <c:pt idx="31">
                  <c:v>2.8122432295171994E-2</c:v>
                </c:pt>
                <c:pt idx="32">
                  <c:v>2.8122432295171994E-2</c:v>
                </c:pt>
                <c:pt idx="33">
                  <c:v>2.8122432295171994E-2</c:v>
                </c:pt>
                <c:pt idx="34">
                  <c:v>2.8122432295171994E-2</c:v>
                </c:pt>
                <c:pt idx="35">
                  <c:v>2.8122432295171994E-2</c:v>
                </c:pt>
                <c:pt idx="36">
                  <c:v>2.8122432295171994E-2</c:v>
                </c:pt>
                <c:pt idx="37">
                  <c:v>2.8122432295171994E-2</c:v>
                </c:pt>
                <c:pt idx="38">
                  <c:v>2.8122432295171994E-2</c:v>
                </c:pt>
                <c:pt idx="39">
                  <c:v>2.8122432295171994E-2</c:v>
                </c:pt>
                <c:pt idx="40">
                  <c:v>2.8122432295171994E-2</c:v>
                </c:pt>
                <c:pt idx="41">
                  <c:v>2.8122432295171994E-2</c:v>
                </c:pt>
                <c:pt idx="42">
                  <c:v>2.8122432295171994E-2</c:v>
                </c:pt>
                <c:pt idx="43">
                  <c:v>2.8122432295171994E-2</c:v>
                </c:pt>
                <c:pt idx="44">
                  <c:v>2.8122432295171994E-2</c:v>
                </c:pt>
                <c:pt idx="45">
                  <c:v>2.8122432295171994E-2</c:v>
                </c:pt>
                <c:pt idx="46">
                  <c:v>2.8122432295171994E-2</c:v>
                </c:pt>
                <c:pt idx="47">
                  <c:v>2.8122432295171994E-2</c:v>
                </c:pt>
                <c:pt idx="48">
                  <c:v>2.8122432295171994E-2</c:v>
                </c:pt>
                <c:pt idx="49">
                  <c:v>2.8122432295171994E-2</c:v>
                </c:pt>
                <c:pt idx="50">
                  <c:v>2.8122432295171994E-2</c:v>
                </c:pt>
                <c:pt idx="51">
                  <c:v>2.8122432295171994E-2</c:v>
                </c:pt>
                <c:pt idx="52">
                  <c:v>2.8122432295171994E-2</c:v>
                </c:pt>
                <c:pt idx="53">
                  <c:v>2.8122432295171994E-2</c:v>
                </c:pt>
                <c:pt idx="54">
                  <c:v>2.8122432295171994E-2</c:v>
                </c:pt>
                <c:pt idx="55">
                  <c:v>2.8122432295171994E-2</c:v>
                </c:pt>
                <c:pt idx="56">
                  <c:v>2.8122432295171994E-2</c:v>
                </c:pt>
                <c:pt idx="57">
                  <c:v>2.8122432295171994E-2</c:v>
                </c:pt>
                <c:pt idx="58">
                  <c:v>2.8122432295171994E-2</c:v>
                </c:pt>
                <c:pt idx="59">
                  <c:v>2.8122432295171994E-2</c:v>
                </c:pt>
                <c:pt idx="60">
                  <c:v>2.8122432295171994E-2</c:v>
                </c:pt>
                <c:pt idx="61">
                  <c:v>2.8122432295171994E-2</c:v>
                </c:pt>
                <c:pt idx="62">
                  <c:v>2.8122432295171994E-2</c:v>
                </c:pt>
                <c:pt idx="63">
                  <c:v>2.8122432295171994E-2</c:v>
                </c:pt>
                <c:pt idx="64">
                  <c:v>2.8122432295171994E-2</c:v>
                </c:pt>
                <c:pt idx="65">
                  <c:v>2.8122432295171994E-2</c:v>
                </c:pt>
                <c:pt idx="66">
                  <c:v>2.8122432295171994E-2</c:v>
                </c:pt>
                <c:pt idx="67">
                  <c:v>2.8122432295171994E-2</c:v>
                </c:pt>
                <c:pt idx="68">
                  <c:v>2.8122432295171994E-2</c:v>
                </c:pt>
                <c:pt idx="69">
                  <c:v>2.8122432295171994E-2</c:v>
                </c:pt>
                <c:pt idx="70">
                  <c:v>2.8122432295171994E-2</c:v>
                </c:pt>
                <c:pt idx="71">
                  <c:v>2.8122432295171994E-2</c:v>
                </c:pt>
                <c:pt idx="72">
                  <c:v>2.8122432295171994E-2</c:v>
                </c:pt>
                <c:pt idx="73">
                  <c:v>2.8122432295171994E-2</c:v>
                </c:pt>
              </c:numCache>
            </c:numRef>
          </c:xVal>
          <c:yVal>
            <c:numRef>
              <c:f>市区町村別_併用禁忌!$AB$4:$AB$77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31-10BB-4208-95CC-04487175D261}"/>
            </c:ext>
          </c:extLst>
        </c:ser>
        <c:dLbls>
          <c:showLegendKey val="0"/>
          <c:showVal val="0"/>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nextTo"/>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a:t>
                </a:r>
                <a:endParaRPr lang="ja-JP"/>
              </a:p>
            </c:rich>
          </c:tx>
          <c:layout>
            <c:manualLayout>
              <c:xMode val="edge"/>
              <c:yMode val="edge"/>
              <c:x val="0.90700338164251204"/>
              <c:y val="2.9428492063492063E-2"/>
            </c:manualLayout>
          </c:layout>
          <c:overlay val="0"/>
        </c:title>
        <c:numFmt formatCode="0.00%"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0.00%"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043063492063492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76665892133321"/>
          <c:y val="6.4999761904761907E-2"/>
          <c:w val="0.79241195652173924"/>
          <c:h val="0.92166103060674787"/>
        </c:manualLayout>
      </c:layout>
      <c:barChart>
        <c:barDir val="bar"/>
        <c:grouping val="clustered"/>
        <c:varyColors val="0"/>
        <c:ser>
          <c:idx val="0"/>
          <c:order val="0"/>
          <c:tx>
            <c:strRef>
              <c:f>市区町村別_併用禁忌!$W$3</c:f>
              <c:strCache>
                <c:ptCount val="1"/>
                <c:pt idx="0">
                  <c:v>前年度との差分(薬剤併用禁忌患者割合(総患者数に占める割合))</c:v>
                </c:pt>
              </c:strCache>
            </c:strRef>
          </c:tx>
          <c:spPr>
            <a:solidFill>
              <a:schemeClr val="accent1"/>
            </a:solidFill>
            <a:ln>
              <a:noFill/>
            </a:ln>
          </c:spPr>
          <c:invertIfNegative val="0"/>
          <c:dLbls>
            <c:dLbl>
              <c:idx val="8"/>
              <c:layout>
                <c:manualLayout>
                  <c:x val="1.52948546904501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58-4884-9BD4-E9E0D9DFF966}"/>
                </c:ext>
              </c:extLst>
            </c:dLbl>
            <c:dLbl>
              <c:idx val="11"/>
              <c:layout>
                <c:manualLayout>
                  <c:x val="9.1769128142700669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58-4884-9BD4-E9E0D9DFF966}"/>
                </c:ext>
              </c:extLst>
            </c:dLbl>
            <c:dLbl>
              <c:idx val="17"/>
              <c:layout>
                <c:manualLayout>
                  <c:x val="1.22358837523601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58-4884-9BD4-E9E0D9DFF966}"/>
                </c:ext>
              </c:extLst>
            </c:dLbl>
            <c:dLbl>
              <c:idx val="24"/>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58-4884-9BD4-E9E0D9DFF966}"/>
                </c:ext>
              </c:extLst>
            </c:dLbl>
            <c:dLbl>
              <c:idx val="27"/>
              <c:layout>
                <c:manualLayout>
                  <c:x val="1.223588375236016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58-4884-9BD4-E9E0D9DFF966}"/>
                </c:ext>
              </c:extLst>
            </c:dLbl>
            <c:dLbl>
              <c:idx val="30"/>
              <c:layout>
                <c:manualLayout>
                  <c:x val="1.070639828331514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58-4884-9BD4-E9E0D9DFF966}"/>
                </c:ext>
              </c:extLst>
            </c:dLbl>
            <c:dLbl>
              <c:idx val="35"/>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58-4884-9BD4-E9E0D9DFF966}"/>
                </c:ext>
              </c:extLst>
            </c:dLbl>
            <c:dLbl>
              <c:idx val="40"/>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58-4884-9BD4-E9E0D9DFF966}"/>
                </c:ext>
              </c:extLst>
            </c:dLbl>
            <c:dLbl>
              <c:idx val="45"/>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58-4884-9BD4-E9E0D9DFF966}"/>
                </c:ext>
              </c:extLst>
            </c:dLbl>
            <c:dLbl>
              <c:idx val="48"/>
              <c:layout>
                <c:manualLayout>
                  <c:x val="4.588456407135062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58-4884-9BD4-E9E0D9DFF966}"/>
                </c:ext>
              </c:extLst>
            </c:dLbl>
            <c:dLbl>
              <c:idx val="53"/>
              <c:layout>
                <c:manualLayout>
                  <c:x val="1.376536922140518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58-4884-9BD4-E9E0D9DFF966}"/>
                </c:ext>
              </c:extLst>
            </c:dLbl>
            <c:dLbl>
              <c:idx val="54"/>
              <c:layout>
                <c:manualLayout>
                  <c:x val="1.07063982833150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58-4884-9BD4-E9E0D9DFF966}"/>
                </c:ext>
              </c:extLst>
            </c:dLbl>
            <c:dLbl>
              <c:idx val="58"/>
              <c:layout>
                <c:manualLayout>
                  <c:x val="-6.122222222222222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58-4884-9BD4-E9E0D9DFF966}"/>
                </c:ext>
              </c:extLst>
            </c:dLbl>
            <c:dLbl>
              <c:idx val="67"/>
              <c:layout>
                <c:manualLayout>
                  <c:x val="1.8353825628540189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58-4884-9BD4-E9E0D9DFF966}"/>
                </c:ext>
              </c:extLst>
            </c:dLbl>
            <c:dLbl>
              <c:idx val="71"/>
              <c:layout>
                <c:manualLayout>
                  <c:x val="1.0706398283315087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58-4884-9BD4-E9E0D9DFF966}"/>
                </c:ext>
              </c:extLst>
            </c:dLbl>
            <c:numFmt formatCode="#,##0.00_ ;[Red]\-#,##0.0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市区町村別_併用禁忌!$T$4:$T$77</c:f>
              <c:strCache>
                <c:ptCount val="74"/>
                <c:pt idx="0">
                  <c:v>田尻町</c:v>
                </c:pt>
                <c:pt idx="1">
                  <c:v>浪速区</c:v>
                </c:pt>
                <c:pt idx="2">
                  <c:v>東成区</c:v>
                </c:pt>
                <c:pt idx="3">
                  <c:v>東淀川区</c:v>
                </c:pt>
                <c:pt idx="4">
                  <c:v>生野区</c:v>
                </c:pt>
                <c:pt idx="5">
                  <c:v>旭区</c:v>
                </c:pt>
                <c:pt idx="6">
                  <c:v>泉大津市</c:v>
                </c:pt>
                <c:pt idx="7">
                  <c:v>西成区</c:v>
                </c:pt>
                <c:pt idx="8">
                  <c:v>大東市</c:v>
                </c:pt>
                <c:pt idx="9">
                  <c:v>住吉区</c:v>
                </c:pt>
                <c:pt idx="10">
                  <c:v>天王寺区</c:v>
                </c:pt>
                <c:pt idx="11">
                  <c:v>北区</c:v>
                </c:pt>
                <c:pt idx="12">
                  <c:v>東大阪市</c:v>
                </c:pt>
                <c:pt idx="13">
                  <c:v>中央区</c:v>
                </c:pt>
                <c:pt idx="14">
                  <c:v>大阪市</c:v>
                </c:pt>
                <c:pt idx="15">
                  <c:v>太子町</c:v>
                </c:pt>
                <c:pt idx="16">
                  <c:v>泉佐野市</c:v>
                </c:pt>
                <c:pt idx="17">
                  <c:v>住之江区</c:v>
                </c:pt>
                <c:pt idx="18">
                  <c:v>藤井寺市</c:v>
                </c:pt>
                <c:pt idx="19">
                  <c:v>港区</c:v>
                </c:pt>
                <c:pt idx="20">
                  <c:v>門真市</c:v>
                </c:pt>
                <c:pt idx="21">
                  <c:v>柏原市</c:v>
                </c:pt>
                <c:pt idx="22">
                  <c:v>城東区</c:v>
                </c:pt>
                <c:pt idx="23">
                  <c:v>此花区</c:v>
                </c:pt>
                <c:pt idx="24">
                  <c:v>阿倍野区</c:v>
                </c:pt>
                <c:pt idx="25">
                  <c:v>都島区</c:v>
                </c:pt>
                <c:pt idx="26">
                  <c:v>堺市堺区</c:v>
                </c:pt>
                <c:pt idx="27">
                  <c:v>平野区</c:v>
                </c:pt>
                <c:pt idx="28">
                  <c:v>堺市北区</c:v>
                </c:pt>
                <c:pt idx="29">
                  <c:v>福島区</c:v>
                </c:pt>
                <c:pt idx="30">
                  <c:v>淀川区</c:v>
                </c:pt>
                <c:pt idx="31">
                  <c:v>泉南市</c:v>
                </c:pt>
                <c:pt idx="32">
                  <c:v>大正区</c:v>
                </c:pt>
                <c:pt idx="33">
                  <c:v>西淀川区</c:v>
                </c:pt>
                <c:pt idx="34">
                  <c:v>守口市</c:v>
                </c:pt>
                <c:pt idx="35">
                  <c:v>鶴見区</c:v>
                </c:pt>
                <c:pt idx="36">
                  <c:v>四條畷市</c:v>
                </c:pt>
                <c:pt idx="37">
                  <c:v>豊中市</c:v>
                </c:pt>
                <c:pt idx="38">
                  <c:v>東住吉区</c:v>
                </c:pt>
                <c:pt idx="39">
                  <c:v>阪南市</c:v>
                </c:pt>
                <c:pt idx="40">
                  <c:v>岸和田市</c:v>
                </c:pt>
                <c:pt idx="41">
                  <c:v>貝塚市</c:v>
                </c:pt>
                <c:pt idx="42">
                  <c:v>八尾市</c:v>
                </c:pt>
                <c:pt idx="43">
                  <c:v>忠岡町</c:v>
                </c:pt>
                <c:pt idx="44">
                  <c:v>高石市</c:v>
                </c:pt>
                <c:pt idx="45">
                  <c:v>堺市</c:v>
                </c:pt>
                <c:pt idx="46">
                  <c:v>堺市東区</c:v>
                </c:pt>
                <c:pt idx="47">
                  <c:v>富田林市</c:v>
                </c:pt>
                <c:pt idx="48">
                  <c:v>堺市中区</c:v>
                </c:pt>
                <c:pt idx="49">
                  <c:v>堺市西区</c:v>
                </c:pt>
                <c:pt idx="50">
                  <c:v>寝屋川市</c:v>
                </c:pt>
                <c:pt idx="51">
                  <c:v>河南町</c:v>
                </c:pt>
                <c:pt idx="52">
                  <c:v>羽曳野市</c:v>
                </c:pt>
                <c:pt idx="53">
                  <c:v>吹田市</c:v>
                </c:pt>
                <c:pt idx="54">
                  <c:v>西区</c:v>
                </c:pt>
                <c:pt idx="55">
                  <c:v>岬町</c:v>
                </c:pt>
                <c:pt idx="56">
                  <c:v>池田市</c:v>
                </c:pt>
                <c:pt idx="57">
                  <c:v>箕面市</c:v>
                </c:pt>
                <c:pt idx="58">
                  <c:v>堺市美原区</c:v>
                </c:pt>
                <c:pt idx="59">
                  <c:v>摂津市</c:v>
                </c:pt>
                <c:pt idx="60">
                  <c:v>交野市</c:v>
                </c:pt>
                <c:pt idx="61">
                  <c:v>茨木市</c:v>
                </c:pt>
                <c:pt idx="62">
                  <c:v>枚方市</c:v>
                </c:pt>
                <c:pt idx="63">
                  <c:v>堺市南区</c:v>
                </c:pt>
                <c:pt idx="64">
                  <c:v>和泉市</c:v>
                </c:pt>
                <c:pt idx="65">
                  <c:v>大阪狭山市</c:v>
                </c:pt>
                <c:pt idx="66">
                  <c:v>高槻市</c:v>
                </c:pt>
                <c:pt idx="67">
                  <c:v>松原市</c:v>
                </c:pt>
                <c:pt idx="68">
                  <c:v>能勢町</c:v>
                </c:pt>
                <c:pt idx="69">
                  <c:v>熊取町</c:v>
                </c:pt>
                <c:pt idx="70">
                  <c:v>河内長野市</c:v>
                </c:pt>
                <c:pt idx="71">
                  <c:v>島本町</c:v>
                </c:pt>
                <c:pt idx="72">
                  <c:v>千早赤阪村</c:v>
                </c:pt>
                <c:pt idx="73">
                  <c:v>豊能町</c:v>
                </c:pt>
              </c:strCache>
            </c:strRef>
          </c:cat>
          <c:val>
            <c:numRef>
              <c:f>市区町村別_併用禁忌!$W$4:$W$77</c:f>
              <c:numCache>
                <c:formatCode>General</c:formatCode>
                <c:ptCount val="74"/>
                <c:pt idx="0">
                  <c:v>2.5399999999999996</c:v>
                </c:pt>
                <c:pt idx="1">
                  <c:v>-0.25999999999999979</c:v>
                </c:pt>
                <c:pt idx="2">
                  <c:v>0.81000000000000028</c:v>
                </c:pt>
                <c:pt idx="3">
                  <c:v>0.40999999999999992</c:v>
                </c:pt>
                <c:pt idx="4">
                  <c:v>0.26999999999999941</c:v>
                </c:pt>
                <c:pt idx="5">
                  <c:v>0.35999999999999988</c:v>
                </c:pt>
                <c:pt idx="6">
                  <c:v>0.81999999999999984</c:v>
                </c:pt>
                <c:pt idx="7">
                  <c:v>0.32000000000000017</c:v>
                </c:pt>
                <c:pt idx="8">
                  <c:v>0.13999999999999985</c:v>
                </c:pt>
                <c:pt idx="9">
                  <c:v>0.34</c:v>
                </c:pt>
                <c:pt idx="10">
                  <c:v>0.36999999999999983</c:v>
                </c:pt>
                <c:pt idx="11">
                  <c:v>0.19999999999999948</c:v>
                </c:pt>
                <c:pt idx="12">
                  <c:v>0.42999999999999983</c:v>
                </c:pt>
                <c:pt idx="13">
                  <c:v>0.76000000000000023</c:v>
                </c:pt>
                <c:pt idx="14">
                  <c:v>0.26999999999999974</c:v>
                </c:pt>
                <c:pt idx="15">
                  <c:v>0.37000000000000022</c:v>
                </c:pt>
                <c:pt idx="16">
                  <c:v>0.38000000000000012</c:v>
                </c:pt>
                <c:pt idx="17">
                  <c:v>0.15999999999999973</c:v>
                </c:pt>
                <c:pt idx="18">
                  <c:v>0.47000000000000031</c:v>
                </c:pt>
                <c:pt idx="19">
                  <c:v>0.28000000000000003</c:v>
                </c:pt>
                <c:pt idx="20">
                  <c:v>0.31999999999999978</c:v>
                </c:pt>
                <c:pt idx="21">
                  <c:v>0.40999999999999959</c:v>
                </c:pt>
                <c:pt idx="22">
                  <c:v>0.33999999999999969</c:v>
                </c:pt>
                <c:pt idx="23">
                  <c:v>0</c:v>
                </c:pt>
                <c:pt idx="24">
                  <c:v>7.000000000000027E-2</c:v>
                </c:pt>
                <c:pt idx="25">
                  <c:v>0.6100000000000001</c:v>
                </c:pt>
                <c:pt idx="26">
                  <c:v>0.30000000000000027</c:v>
                </c:pt>
                <c:pt idx="27">
                  <c:v>0.16000000000000009</c:v>
                </c:pt>
                <c:pt idx="28">
                  <c:v>0.3300000000000004</c:v>
                </c:pt>
                <c:pt idx="29">
                  <c:v>0.82999999999999985</c:v>
                </c:pt>
                <c:pt idx="30">
                  <c:v>0.17</c:v>
                </c:pt>
                <c:pt idx="31">
                  <c:v>0.4</c:v>
                </c:pt>
                <c:pt idx="32">
                  <c:v>0.57999999999999996</c:v>
                </c:pt>
                <c:pt idx="33">
                  <c:v>-0.26999999999999974</c:v>
                </c:pt>
                <c:pt idx="34">
                  <c:v>0.6399999999999999</c:v>
                </c:pt>
                <c:pt idx="35">
                  <c:v>0.23999999999999994</c:v>
                </c:pt>
                <c:pt idx="36">
                  <c:v>0.53999999999999981</c:v>
                </c:pt>
                <c:pt idx="37">
                  <c:v>0.32000000000000017</c:v>
                </c:pt>
                <c:pt idx="38">
                  <c:v>-4.0000000000000105E-2</c:v>
                </c:pt>
                <c:pt idx="39">
                  <c:v>0.51</c:v>
                </c:pt>
                <c:pt idx="40">
                  <c:v>0.22999999999999998</c:v>
                </c:pt>
                <c:pt idx="41">
                  <c:v>0.52999999999999992</c:v>
                </c:pt>
                <c:pt idx="42">
                  <c:v>0.35999999999999988</c:v>
                </c:pt>
                <c:pt idx="43">
                  <c:v>0.4</c:v>
                </c:pt>
                <c:pt idx="44">
                  <c:v>0.55999999999999972</c:v>
                </c:pt>
                <c:pt idx="45">
                  <c:v>0.22000000000000006</c:v>
                </c:pt>
                <c:pt idx="46">
                  <c:v>0.27000000000000013</c:v>
                </c:pt>
                <c:pt idx="47">
                  <c:v>0.28999999999999998</c:v>
                </c:pt>
                <c:pt idx="48">
                  <c:v>0.22000000000000006</c:v>
                </c:pt>
                <c:pt idx="49">
                  <c:v>1.9999999999999879E-2</c:v>
                </c:pt>
                <c:pt idx="50">
                  <c:v>3.9999999999999758E-2</c:v>
                </c:pt>
                <c:pt idx="51">
                  <c:v>0.47999999999999987</c:v>
                </c:pt>
                <c:pt idx="52">
                  <c:v>-0.26999999999999974</c:v>
                </c:pt>
                <c:pt idx="53">
                  <c:v>0.1499999999999998</c:v>
                </c:pt>
                <c:pt idx="54">
                  <c:v>0.1800000000000003</c:v>
                </c:pt>
                <c:pt idx="55">
                  <c:v>0.46999999999999992</c:v>
                </c:pt>
                <c:pt idx="56">
                  <c:v>0.32000000000000017</c:v>
                </c:pt>
                <c:pt idx="57">
                  <c:v>0.43000000000000016</c:v>
                </c:pt>
                <c:pt idx="58">
                  <c:v>7.9999999999999863E-2</c:v>
                </c:pt>
                <c:pt idx="59">
                  <c:v>1.0000000000000286E-2</c:v>
                </c:pt>
                <c:pt idx="60">
                  <c:v>0.28999999999999998</c:v>
                </c:pt>
                <c:pt idx="61">
                  <c:v>0.37999999999999978</c:v>
                </c:pt>
                <c:pt idx="62">
                  <c:v>-9.9999999999999395E-3</c:v>
                </c:pt>
                <c:pt idx="63">
                  <c:v>0.28000000000000003</c:v>
                </c:pt>
                <c:pt idx="64">
                  <c:v>-9.0000000000000149E-2</c:v>
                </c:pt>
                <c:pt idx="65">
                  <c:v>-0.26999999999999974</c:v>
                </c:pt>
                <c:pt idx="66">
                  <c:v>-9.9999999999999395E-3</c:v>
                </c:pt>
                <c:pt idx="67">
                  <c:v>0.13000000000000025</c:v>
                </c:pt>
                <c:pt idx="68">
                  <c:v>-0.57000000000000006</c:v>
                </c:pt>
                <c:pt idx="69">
                  <c:v>-0.24000000000000027</c:v>
                </c:pt>
                <c:pt idx="70">
                  <c:v>3.0000000000000165E-2</c:v>
                </c:pt>
                <c:pt idx="71">
                  <c:v>0.17999999999999994</c:v>
                </c:pt>
                <c:pt idx="72">
                  <c:v>-7.9999999999999863E-2</c:v>
                </c:pt>
                <c:pt idx="73">
                  <c:v>-0.14000000000000001</c:v>
                </c:pt>
              </c:numCache>
            </c:numRef>
          </c:val>
          <c:extLst>
            <c:ext xmlns:c16="http://schemas.microsoft.com/office/drawing/2014/chart" uri="{C3380CC4-5D6E-409C-BE32-E72D297353CC}">
              <c16:uniqueId val="{0000000F-2958-4884-9BD4-E9E0D9DFF966}"/>
            </c:ext>
          </c:extLst>
        </c:ser>
        <c:dLbls>
          <c:showLegendKey val="0"/>
          <c:showVal val="0"/>
          <c:showCatName val="0"/>
          <c:showSerName val="0"/>
          <c:showPercent val="0"/>
          <c:showBubbleSize val="0"/>
        </c:dLbls>
        <c:gapWidth val="150"/>
        <c:axId val="327624576"/>
        <c:axId val="327625136"/>
      </c:barChart>
      <c:scatterChart>
        <c:scatterStyle val="lineMarker"/>
        <c:varyColors val="0"/>
        <c:ser>
          <c:idx val="1"/>
          <c:order val="1"/>
          <c:tx>
            <c:strRef>
              <c:f>市区町村別_併用禁忌!$B$78</c:f>
              <c:strCache>
                <c:ptCount val="1"/>
                <c:pt idx="0">
                  <c:v>広域連合全体</c:v>
                </c:pt>
              </c:strCache>
            </c:strRef>
          </c:tx>
          <c:spPr>
            <a:ln w="28575" cmpd="sng">
              <a:solidFill>
                <a:srgbClr val="BE4B48"/>
              </a:solidFill>
              <a:prstDash val="solid"/>
            </a:ln>
          </c:spPr>
          <c:marker>
            <c:symbol val="none"/>
          </c:marker>
          <c:dPt>
            <c:idx val="1"/>
            <c:bubble3D val="0"/>
            <c:extLst>
              <c:ext xmlns:c16="http://schemas.microsoft.com/office/drawing/2014/chart" uri="{C3380CC4-5D6E-409C-BE32-E72D297353CC}">
                <c16:uniqueId val="{00000010-2958-4884-9BD4-E9E0D9DFF966}"/>
              </c:ext>
            </c:extLst>
          </c:dPt>
          <c:dLbls>
            <c:dLbl>
              <c:idx val="0"/>
              <c:layout>
                <c:manualLayout>
                  <c:x val="0.16301129385700869"/>
                  <c:y val="-0.89205325396825397"/>
                </c:manualLayout>
              </c:layout>
              <c:numFmt formatCode="#,##0.00_ ;[Red]\-#,##0.00\ " sourceLinked="0"/>
              <c:spPr>
                <a:noFill/>
                <a:ln>
                  <a:noFill/>
                </a:ln>
                <a:effectLst/>
              </c:spPr>
              <c:txPr>
                <a:bodyPr wrap="square" lIns="38100" tIns="19050" rIns="38100" bIns="19050" anchor="ctr">
                  <a:spAutoFit/>
                </a:bodyPr>
                <a:lstStyle/>
                <a:p>
                  <a:pPr>
                    <a:defRPr/>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2958-4884-9BD4-E9E0D9DFF966}"/>
                </c:ext>
              </c:extLst>
            </c:dLbl>
            <c:numFmt formatCode="#,##0.00_ ;[Red]\-#,##0.00\ " sourceLinked="0"/>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市区町村別_併用禁忌!$AA$4:$AA$77</c:f>
              <c:numCache>
                <c:formatCode>General</c:formatCode>
                <c:ptCount val="74"/>
                <c:pt idx="0">
                  <c:v>0.23999999999999994</c:v>
                </c:pt>
                <c:pt idx="1">
                  <c:v>0.23999999999999994</c:v>
                </c:pt>
                <c:pt idx="2">
                  <c:v>0.23999999999999994</c:v>
                </c:pt>
                <c:pt idx="3">
                  <c:v>0.23999999999999994</c:v>
                </c:pt>
                <c:pt idx="4">
                  <c:v>0.23999999999999994</c:v>
                </c:pt>
                <c:pt idx="5">
                  <c:v>0.23999999999999994</c:v>
                </c:pt>
                <c:pt idx="6">
                  <c:v>0.23999999999999994</c:v>
                </c:pt>
                <c:pt idx="7">
                  <c:v>0.23999999999999994</c:v>
                </c:pt>
                <c:pt idx="8">
                  <c:v>0.23999999999999994</c:v>
                </c:pt>
                <c:pt idx="9">
                  <c:v>0.23999999999999994</c:v>
                </c:pt>
                <c:pt idx="10">
                  <c:v>0.23999999999999994</c:v>
                </c:pt>
                <c:pt idx="11">
                  <c:v>0.23999999999999994</c:v>
                </c:pt>
                <c:pt idx="12">
                  <c:v>0.23999999999999994</c:v>
                </c:pt>
                <c:pt idx="13">
                  <c:v>0.23999999999999994</c:v>
                </c:pt>
                <c:pt idx="14">
                  <c:v>0.23999999999999994</c:v>
                </c:pt>
                <c:pt idx="15">
                  <c:v>0.23999999999999994</c:v>
                </c:pt>
                <c:pt idx="16">
                  <c:v>0.23999999999999994</c:v>
                </c:pt>
                <c:pt idx="17">
                  <c:v>0.23999999999999994</c:v>
                </c:pt>
                <c:pt idx="18">
                  <c:v>0.23999999999999994</c:v>
                </c:pt>
                <c:pt idx="19">
                  <c:v>0.23999999999999994</c:v>
                </c:pt>
                <c:pt idx="20">
                  <c:v>0.23999999999999994</c:v>
                </c:pt>
                <c:pt idx="21">
                  <c:v>0.23999999999999994</c:v>
                </c:pt>
                <c:pt idx="22">
                  <c:v>0.23999999999999994</c:v>
                </c:pt>
                <c:pt idx="23">
                  <c:v>0.23999999999999994</c:v>
                </c:pt>
                <c:pt idx="24">
                  <c:v>0.23999999999999994</c:v>
                </c:pt>
                <c:pt idx="25">
                  <c:v>0.23999999999999994</c:v>
                </c:pt>
                <c:pt idx="26">
                  <c:v>0.23999999999999994</c:v>
                </c:pt>
                <c:pt idx="27">
                  <c:v>0.23999999999999994</c:v>
                </c:pt>
                <c:pt idx="28">
                  <c:v>0.23999999999999994</c:v>
                </c:pt>
                <c:pt idx="29">
                  <c:v>0.23999999999999994</c:v>
                </c:pt>
                <c:pt idx="30">
                  <c:v>0.23999999999999994</c:v>
                </c:pt>
                <c:pt idx="31">
                  <c:v>0.23999999999999994</c:v>
                </c:pt>
                <c:pt idx="32">
                  <c:v>0.23999999999999994</c:v>
                </c:pt>
                <c:pt idx="33">
                  <c:v>0.23999999999999994</c:v>
                </c:pt>
                <c:pt idx="34">
                  <c:v>0.23999999999999994</c:v>
                </c:pt>
                <c:pt idx="35">
                  <c:v>0.23999999999999994</c:v>
                </c:pt>
                <c:pt idx="36">
                  <c:v>0.23999999999999994</c:v>
                </c:pt>
                <c:pt idx="37">
                  <c:v>0.23999999999999994</c:v>
                </c:pt>
                <c:pt idx="38">
                  <c:v>0.23999999999999994</c:v>
                </c:pt>
                <c:pt idx="39">
                  <c:v>0.23999999999999994</c:v>
                </c:pt>
                <c:pt idx="40">
                  <c:v>0.23999999999999994</c:v>
                </c:pt>
                <c:pt idx="41">
                  <c:v>0.23999999999999994</c:v>
                </c:pt>
                <c:pt idx="42">
                  <c:v>0.23999999999999994</c:v>
                </c:pt>
                <c:pt idx="43">
                  <c:v>0.23999999999999994</c:v>
                </c:pt>
                <c:pt idx="44">
                  <c:v>0.23999999999999994</c:v>
                </c:pt>
                <c:pt idx="45">
                  <c:v>0.23999999999999994</c:v>
                </c:pt>
                <c:pt idx="46">
                  <c:v>0.23999999999999994</c:v>
                </c:pt>
                <c:pt idx="47">
                  <c:v>0.23999999999999994</c:v>
                </c:pt>
                <c:pt idx="48">
                  <c:v>0.23999999999999994</c:v>
                </c:pt>
                <c:pt idx="49">
                  <c:v>0.23999999999999994</c:v>
                </c:pt>
                <c:pt idx="50">
                  <c:v>0.23999999999999994</c:v>
                </c:pt>
                <c:pt idx="51">
                  <c:v>0.23999999999999994</c:v>
                </c:pt>
                <c:pt idx="52">
                  <c:v>0.23999999999999994</c:v>
                </c:pt>
                <c:pt idx="53">
                  <c:v>0.23999999999999994</c:v>
                </c:pt>
                <c:pt idx="54">
                  <c:v>0.23999999999999994</c:v>
                </c:pt>
                <c:pt idx="55">
                  <c:v>0.23999999999999994</c:v>
                </c:pt>
                <c:pt idx="56">
                  <c:v>0.23999999999999994</c:v>
                </c:pt>
                <c:pt idx="57">
                  <c:v>0.23999999999999994</c:v>
                </c:pt>
                <c:pt idx="58">
                  <c:v>0.23999999999999994</c:v>
                </c:pt>
                <c:pt idx="59">
                  <c:v>0.23999999999999994</c:v>
                </c:pt>
                <c:pt idx="60">
                  <c:v>0.23999999999999994</c:v>
                </c:pt>
                <c:pt idx="61">
                  <c:v>0.23999999999999994</c:v>
                </c:pt>
                <c:pt idx="62">
                  <c:v>0.23999999999999994</c:v>
                </c:pt>
                <c:pt idx="63">
                  <c:v>0.23999999999999994</c:v>
                </c:pt>
                <c:pt idx="64">
                  <c:v>0.23999999999999994</c:v>
                </c:pt>
                <c:pt idx="65">
                  <c:v>0.23999999999999994</c:v>
                </c:pt>
                <c:pt idx="66">
                  <c:v>0.23999999999999994</c:v>
                </c:pt>
                <c:pt idx="67">
                  <c:v>0.23999999999999994</c:v>
                </c:pt>
                <c:pt idx="68">
                  <c:v>0.23999999999999994</c:v>
                </c:pt>
                <c:pt idx="69">
                  <c:v>0.23999999999999994</c:v>
                </c:pt>
                <c:pt idx="70">
                  <c:v>0.23999999999999994</c:v>
                </c:pt>
                <c:pt idx="71">
                  <c:v>0.23999999999999994</c:v>
                </c:pt>
                <c:pt idx="72">
                  <c:v>0.23999999999999994</c:v>
                </c:pt>
                <c:pt idx="73">
                  <c:v>0.23999999999999994</c:v>
                </c:pt>
              </c:numCache>
            </c:numRef>
          </c:xVal>
          <c:yVal>
            <c:numRef>
              <c:f>市区町村別_併用禁忌!$AB$4:$AB$77</c:f>
              <c:numCache>
                <c:formatCode>General</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2-2958-4884-9BD4-E9E0D9DFF966}"/>
            </c:ext>
          </c:extLst>
        </c:ser>
        <c:dLbls>
          <c:showLegendKey val="0"/>
          <c:showVal val="0"/>
          <c:showCatName val="0"/>
          <c:showSerName val="0"/>
          <c:showPercent val="0"/>
          <c:showBubbleSize val="0"/>
        </c:dLbls>
        <c:axId val="327626256"/>
        <c:axId val="327625696"/>
      </c:scatterChart>
      <c:catAx>
        <c:axId val="327624576"/>
        <c:scaling>
          <c:orientation val="maxMin"/>
        </c:scaling>
        <c:delete val="0"/>
        <c:axPos val="l"/>
        <c:numFmt formatCode="General" sourceLinked="0"/>
        <c:majorTickMark val="none"/>
        <c:minorTickMark val="none"/>
        <c:tickLblPos val="low"/>
        <c:spPr>
          <a:ln>
            <a:solidFill>
              <a:srgbClr val="7F7F7F"/>
            </a:solidFill>
          </a:ln>
        </c:spPr>
        <c:crossAx val="327625136"/>
        <c:crossesAt val="0"/>
        <c:auto val="1"/>
        <c:lblAlgn val="ctr"/>
        <c:lblOffset val="100"/>
        <c:noMultiLvlLbl val="0"/>
      </c:catAx>
      <c:valAx>
        <c:axId val="327625136"/>
        <c:scaling>
          <c:orientation val="minMax"/>
        </c:scaling>
        <c:delete val="0"/>
        <c:axPos val="t"/>
        <c:majorGridlines>
          <c:spPr>
            <a:ln>
              <a:solidFill>
                <a:srgbClr val="D9D9D9"/>
              </a:solidFill>
            </a:ln>
          </c:spPr>
        </c:majorGridlines>
        <c:title>
          <c:tx>
            <c:rich>
              <a:bodyPr/>
              <a:lstStyle/>
              <a:p>
                <a:pPr>
                  <a:defRPr/>
                </a:pPr>
                <a:r>
                  <a:rPr lang="en-US"/>
                  <a:t>(pt)</a:t>
                </a:r>
                <a:endParaRPr lang="ja-JP"/>
              </a:p>
            </c:rich>
          </c:tx>
          <c:layout>
            <c:manualLayout>
              <c:xMode val="edge"/>
              <c:yMode val="edge"/>
              <c:x val="0.90700338164251204"/>
              <c:y val="2.9428492063492063E-2"/>
            </c:manualLayout>
          </c:layout>
          <c:overlay val="0"/>
        </c:title>
        <c:numFmt formatCode="#,##0.00_ ;[Red]\-#,##0.00\ " sourceLinked="0"/>
        <c:majorTickMark val="out"/>
        <c:minorTickMark val="none"/>
        <c:tickLblPos val="nextTo"/>
        <c:spPr>
          <a:ln>
            <a:solidFill>
              <a:srgbClr val="7F7F7F"/>
            </a:solidFill>
          </a:ln>
        </c:spPr>
        <c:crossAx val="327624576"/>
        <c:crosses val="autoZero"/>
        <c:crossBetween val="between"/>
      </c:valAx>
      <c:valAx>
        <c:axId val="327625696"/>
        <c:scaling>
          <c:orientation val="minMax"/>
          <c:max val="50"/>
          <c:min val="0"/>
        </c:scaling>
        <c:delete val="1"/>
        <c:axPos val="r"/>
        <c:numFmt formatCode="General" sourceLinked="1"/>
        <c:majorTickMark val="out"/>
        <c:minorTickMark val="none"/>
        <c:tickLblPos val="nextTo"/>
        <c:crossAx val="327626256"/>
        <c:crosses val="max"/>
        <c:crossBetween val="midCat"/>
      </c:valAx>
      <c:valAx>
        <c:axId val="327626256"/>
        <c:scaling>
          <c:orientation val="minMax"/>
        </c:scaling>
        <c:delete val="1"/>
        <c:axPos val="b"/>
        <c:numFmt formatCode="General" sourceLinked="1"/>
        <c:majorTickMark val="out"/>
        <c:minorTickMark val="none"/>
        <c:tickLblPos val="nextTo"/>
        <c:crossAx val="327625696"/>
        <c:crosses val="autoZero"/>
        <c:crossBetween val="midCat"/>
      </c:valAx>
      <c:spPr>
        <a:ln>
          <a:solidFill>
            <a:srgbClr val="7F7F7F"/>
          </a:solidFill>
        </a:ln>
      </c:spPr>
    </c:plotArea>
    <c:legend>
      <c:legendPos val="r"/>
      <c:layout>
        <c:manualLayout>
          <c:xMode val="edge"/>
          <c:yMode val="edge"/>
          <c:x val="0.1681161025459271"/>
          <c:y val="1.1438571428571432E-2"/>
          <c:w val="0.63560202906255536"/>
          <c:h val="3.4145960419188395E-2"/>
        </c:manualLayout>
      </c:layout>
      <c:overlay val="1"/>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1269600</xdr:colOff>
      <xdr:row>75</xdr:row>
      <xdr:rowOff>84150</xdr:rowOff>
    </xdr:to>
    <xdr:graphicFrame macro="">
      <xdr:nvGraphicFramePr>
        <xdr:cNvPr id="2" name="グラフ 1">
          <a:extLst>
            <a:ext uri="{FF2B5EF4-FFF2-40B4-BE49-F238E27FC236}">
              <a16:creationId xmlns:a16="http://schemas.microsoft.com/office/drawing/2014/main" id="{0CDB6E04-D0B4-47E8-8AE0-568ADBC1B2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8</xdr:col>
      <xdr:colOff>78975</xdr:colOff>
      <xdr:row>75</xdr:row>
      <xdr:rowOff>84150</xdr:rowOff>
    </xdr:to>
    <xdr:graphicFrame macro="">
      <xdr:nvGraphicFramePr>
        <xdr:cNvPr id="2" name="グラフ 1">
          <a:extLst>
            <a:ext uri="{FF2B5EF4-FFF2-40B4-BE49-F238E27FC236}">
              <a16:creationId xmlns:a16="http://schemas.microsoft.com/office/drawing/2014/main" id="{F9F3FED7-B873-4827-9149-611654255B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2</xdr:row>
      <xdr:rowOff>0</xdr:rowOff>
    </xdr:from>
    <xdr:to>
      <xdr:col>17</xdr:col>
      <xdr:colOff>317100</xdr:colOff>
      <xdr:row>75</xdr:row>
      <xdr:rowOff>84150</xdr:rowOff>
    </xdr:to>
    <xdr:graphicFrame macro="">
      <xdr:nvGraphicFramePr>
        <xdr:cNvPr id="4" name="グラフ 3">
          <a:extLst>
            <a:ext uri="{FF2B5EF4-FFF2-40B4-BE49-F238E27FC236}">
              <a16:creationId xmlns:a16="http://schemas.microsoft.com/office/drawing/2014/main" id="{8588DB56-497A-48B4-ABAF-0C24D35105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9C7B8-62C8-4A3D-8A91-F0F61486B89F}">
  <sheetPr codeName="Sheet5"/>
  <dimension ref="B1:N19"/>
  <sheetViews>
    <sheetView showGridLines="0" tabSelected="1" zoomScaleNormal="100" zoomScaleSheetLayoutView="100" workbookViewId="0"/>
  </sheetViews>
  <sheetFormatPr defaultColWidth="9" defaultRowHeight="13.5"/>
  <cols>
    <col min="1" max="1" width="4.625" style="2" customWidth="1"/>
    <col min="2" max="5" width="12.75" style="2" customWidth="1"/>
    <col min="6" max="7" width="13.375" style="2" customWidth="1"/>
    <col min="8" max="8" width="14.5" style="3" customWidth="1"/>
    <col min="9" max="9" width="26.625" style="2" customWidth="1"/>
    <col min="10" max="12" width="13.375" style="6" customWidth="1"/>
    <col min="13" max="14" width="13.375" style="3" customWidth="1"/>
    <col min="15" max="16384" width="9" style="2"/>
  </cols>
  <sheetData>
    <row r="1" spans="2:14" ht="16.5" customHeight="1">
      <c r="B1" s="1" t="s">
        <v>94</v>
      </c>
    </row>
    <row r="2" spans="2:14" ht="16.5" customHeight="1">
      <c r="B2" s="1" t="s">
        <v>104</v>
      </c>
      <c r="C2" s="3"/>
      <c r="D2" s="3"/>
      <c r="J2" s="3" t="s">
        <v>77</v>
      </c>
    </row>
    <row r="3" spans="2:14" ht="39.950000000000003" customHeight="1">
      <c r="B3" s="17" t="s">
        <v>105</v>
      </c>
      <c r="C3" s="5" t="s">
        <v>79</v>
      </c>
      <c r="D3" s="5" t="s">
        <v>80</v>
      </c>
      <c r="E3" s="5" t="s">
        <v>81</v>
      </c>
      <c r="F3" s="18" t="s">
        <v>83</v>
      </c>
      <c r="G3" s="19" t="s">
        <v>82</v>
      </c>
      <c r="H3" s="5" t="s">
        <v>76</v>
      </c>
      <c r="J3" s="61" t="s">
        <v>85</v>
      </c>
      <c r="K3" s="62"/>
      <c r="L3" s="11"/>
      <c r="M3" s="63" t="s">
        <v>78</v>
      </c>
      <c r="N3" s="64"/>
    </row>
    <row r="4" spans="2:14" s="6" customFormat="1">
      <c r="B4" s="34" t="s">
        <v>86</v>
      </c>
      <c r="C4" s="46">
        <v>886139</v>
      </c>
      <c r="D4" s="47">
        <v>812374</v>
      </c>
      <c r="E4" s="47">
        <v>18716</v>
      </c>
      <c r="F4" s="24">
        <f t="shared" ref="F4:F11" si="0">IFERROR(E4/D4,"-")</f>
        <v>2.3038649685982071E-2</v>
      </c>
      <c r="G4" s="16">
        <f t="shared" ref="G4:G11" si="1">IFERROR(E4/C4,"-")</f>
        <v>2.1120839958516668E-2</v>
      </c>
      <c r="H4" s="44">
        <v>42409</v>
      </c>
      <c r="J4" s="9" t="str">
        <f t="shared" ref="J4:J11" si="2">INDEX($B$4:$B$11,MATCH(K4,$F$4:$F$11,0))</f>
        <v>要支援2</v>
      </c>
      <c r="K4" s="26">
        <f>LARGE($F$4:$F$11,ROW(A1))</f>
        <v>4.6165445512014999E-2</v>
      </c>
      <c r="L4" s="12"/>
      <c r="M4" s="26">
        <f t="shared" ref="M4:M11" si="3">$F$12</f>
        <v>2.8122432295171994E-2</v>
      </c>
      <c r="N4" s="33">
        <v>0</v>
      </c>
    </row>
    <row r="5" spans="2:14" s="6" customFormat="1">
      <c r="B5" s="34" t="s">
        <v>87</v>
      </c>
      <c r="C5" s="46">
        <v>68601</v>
      </c>
      <c r="D5" s="47">
        <v>68242</v>
      </c>
      <c r="E5" s="47">
        <v>2381</v>
      </c>
      <c r="F5" s="24">
        <f t="shared" si="0"/>
        <v>3.4890536619677032E-2</v>
      </c>
      <c r="G5" s="16">
        <f t="shared" si="1"/>
        <v>3.4707948863719189E-2</v>
      </c>
      <c r="H5" s="44">
        <v>6597</v>
      </c>
      <c r="J5" s="9" t="str">
        <f t="shared" si="2"/>
        <v>要介護2</v>
      </c>
      <c r="K5" s="26">
        <f t="shared" ref="K5:K11" si="4">LARGE($F$4:$F$11,ROW(A2))</f>
        <v>4.4746517765877923E-2</v>
      </c>
      <c r="L5" s="12"/>
      <c r="M5" s="26">
        <f t="shared" si="3"/>
        <v>2.8122432295171994E-2</v>
      </c>
      <c r="N5" s="33">
        <v>0</v>
      </c>
    </row>
    <row r="6" spans="2:14" s="6" customFormat="1">
      <c r="B6" s="34" t="s">
        <v>88</v>
      </c>
      <c r="C6" s="46">
        <v>51972</v>
      </c>
      <c r="D6" s="47">
        <v>51727</v>
      </c>
      <c r="E6" s="47">
        <v>2388</v>
      </c>
      <c r="F6" s="24">
        <f t="shared" si="0"/>
        <v>4.6165445512014999E-2</v>
      </c>
      <c r="G6" s="16">
        <f t="shared" si="1"/>
        <v>4.5947818055876243E-2</v>
      </c>
      <c r="H6" s="44">
        <v>7430</v>
      </c>
      <c r="J6" s="9" t="str">
        <f t="shared" si="2"/>
        <v>要介護3</v>
      </c>
      <c r="K6" s="26">
        <f t="shared" si="4"/>
        <v>3.9484654782228928E-2</v>
      </c>
      <c r="L6" s="12"/>
      <c r="M6" s="26">
        <f t="shared" si="3"/>
        <v>2.8122432295171994E-2</v>
      </c>
      <c r="N6" s="33">
        <v>0</v>
      </c>
    </row>
    <row r="7" spans="2:14" s="6" customFormat="1">
      <c r="B7" s="34" t="s">
        <v>89</v>
      </c>
      <c r="C7" s="40">
        <v>76079</v>
      </c>
      <c r="D7" s="41">
        <v>75310</v>
      </c>
      <c r="E7" s="41">
        <v>2815</v>
      </c>
      <c r="F7" s="24">
        <f t="shared" si="0"/>
        <v>3.7378834152171025E-2</v>
      </c>
      <c r="G7" s="16">
        <f t="shared" si="1"/>
        <v>3.7001012105837353E-2</v>
      </c>
      <c r="H7" s="44">
        <v>8480</v>
      </c>
      <c r="J7" s="9" t="str">
        <f t="shared" si="2"/>
        <v>要介護1</v>
      </c>
      <c r="K7" s="26">
        <f t="shared" si="4"/>
        <v>3.7378834152171025E-2</v>
      </c>
      <c r="L7" s="12"/>
      <c r="M7" s="26">
        <f t="shared" si="3"/>
        <v>2.8122432295171994E-2</v>
      </c>
      <c r="N7" s="33">
        <v>0</v>
      </c>
    </row>
    <row r="8" spans="2:14" s="6" customFormat="1">
      <c r="B8" s="34" t="s">
        <v>90</v>
      </c>
      <c r="C8" s="40">
        <v>66404</v>
      </c>
      <c r="D8" s="41">
        <v>65547</v>
      </c>
      <c r="E8" s="41">
        <v>2933</v>
      </c>
      <c r="F8" s="24">
        <f t="shared" ref="F8:F10" si="5">IFERROR(E8/D8,"-")</f>
        <v>4.4746517765877923E-2</v>
      </c>
      <c r="G8" s="16">
        <f t="shared" si="1"/>
        <v>4.4169025962291428E-2</v>
      </c>
      <c r="H8" s="44">
        <v>9800</v>
      </c>
      <c r="J8" s="9" t="str">
        <f t="shared" si="2"/>
        <v>要介護4</v>
      </c>
      <c r="K8" s="26">
        <f t="shared" si="4"/>
        <v>3.5815451476465796E-2</v>
      </c>
      <c r="L8" s="12"/>
      <c r="M8" s="26">
        <f t="shared" si="3"/>
        <v>2.8122432295171994E-2</v>
      </c>
      <c r="N8" s="33">
        <v>0</v>
      </c>
    </row>
    <row r="9" spans="2:14" s="6" customFormat="1">
      <c r="B9" s="34" t="s">
        <v>91</v>
      </c>
      <c r="C9" s="40">
        <v>51319</v>
      </c>
      <c r="D9" s="41">
        <v>50374</v>
      </c>
      <c r="E9" s="41">
        <v>1989</v>
      </c>
      <c r="F9" s="24">
        <f t="shared" si="5"/>
        <v>3.9484654782228928E-2</v>
      </c>
      <c r="G9" s="16">
        <f t="shared" si="1"/>
        <v>3.8757575167092113E-2</v>
      </c>
      <c r="H9" s="44">
        <v>5995</v>
      </c>
      <c r="J9" s="9" t="str">
        <f t="shared" si="2"/>
        <v>要支援1</v>
      </c>
      <c r="K9" s="26">
        <f t="shared" si="4"/>
        <v>3.4890536619677032E-2</v>
      </c>
      <c r="L9" s="12"/>
      <c r="M9" s="26">
        <f t="shared" si="3"/>
        <v>2.8122432295171994E-2</v>
      </c>
      <c r="N9" s="33">
        <v>0</v>
      </c>
    </row>
    <row r="10" spans="2:14" s="6" customFormat="1">
      <c r="B10" s="34" t="s">
        <v>92</v>
      </c>
      <c r="C10" s="40">
        <v>52864</v>
      </c>
      <c r="D10" s="41">
        <v>51542</v>
      </c>
      <c r="E10" s="41">
        <v>1846</v>
      </c>
      <c r="F10" s="24">
        <f t="shared" si="5"/>
        <v>3.5815451476465796E-2</v>
      </c>
      <c r="G10" s="16">
        <f t="shared" si="1"/>
        <v>3.4919794188861986E-2</v>
      </c>
      <c r="H10" s="44">
        <v>5467</v>
      </c>
      <c r="J10" s="9" t="str">
        <f t="shared" si="2"/>
        <v>要介護5</v>
      </c>
      <c r="K10" s="26">
        <f t="shared" si="4"/>
        <v>2.753983091046067E-2</v>
      </c>
      <c r="L10" s="12"/>
      <c r="M10" s="26">
        <f t="shared" si="3"/>
        <v>2.8122432295171994E-2</v>
      </c>
      <c r="N10" s="33">
        <v>0</v>
      </c>
    </row>
    <row r="11" spans="2:14" s="6" customFormat="1" ht="14.25" thickBot="1">
      <c r="B11" s="34" t="s">
        <v>93</v>
      </c>
      <c r="C11" s="48">
        <v>36794</v>
      </c>
      <c r="D11" s="49">
        <v>35839</v>
      </c>
      <c r="E11" s="49">
        <v>987</v>
      </c>
      <c r="F11" s="24">
        <f t="shared" si="0"/>
        <v>2.753983091046067E-2</v>
      </c>
      <c r="G11" s="16">
        <f t="shared" si="1"/>
        <v>2.6825025819427081E-2</v>
      </c>
      <c r="H11" s="44">
        <v>2679</v>
      </c>
      <c r="J11" s="9" t="str">
        <f t="shared" si="2"/>
        <v>非該当</v>
      </c>
      <c r="K11" s="26">
        <f t="shared" si="4"/>
        <v>2.3038649685982071E-2</v>
      </c>
      <c r="L11" s="12"/>
      <c r="M11" s="26">
        <f t="shared" si="3"/>
        <v>2.8122432295171994E-2</v>
      </c>
      <c r="N11" s="33">
        <v>999</v>
      </c>
    </row>
    <row r="12" spans="2:14" s="6" customFormat="1" ht="14.25" thickTop="1">
      <c r="B12" s="35" t="s">
        <v>96</v>
      </c>
      <c r="C12" s="22">
        <f>市区町村別_併用禁忌!D78</f>
        <v>1290172</v>
      </c>
      <c r="D12" s="31">
        <f>市区町村別_併用禁忌!E78</f>
        <v>1210955</v>
      </c>
      <c r="E12" s="31">
        <f>市区町村別_併用禁忌!F78</f>
        <v>34055</v>
      </c>
      <c r="F12" s="25">
        <f>市区町村別_併用禁忌!G78</f>
        <v>2.8122432295171994E-2</v>
      </c>
      <c r="G12" s="7">
        <f>市区町村別_併用禁忌!H78</f>
        <v>2.6395705378817708E-2</v>
      </c>
      <c r="H12" s="32">
        <f>市区町村別_併用禁忌!I78</f>
        <v>88857</v>
      </c>
      <c r="M12" s="14"/>
      <c r="N12" s="14"/>
    </row>
    <row r="13" spans="2:14">
      <c r="B13" s="10" t="s">
        <v>111</v>
      </c>
      <c r="C13" s="6"/>
      <c r="D13" s="6"/>
      <c r="E13" s="6"/>
      <c r="F13" s="6"/>
      <c r="G13" s="6"/>
      <c r="H13" s="14"/>
      <c r="J13" s="2"/>
      <c r="K13" s="2"/>
      <c r="L13" s="2"/>
    </row>
    <row r="14" spans="2:14">
      <c r="B14" s="30" t="s">
        <v>112</v>
      </c>
      <c r="J14" s="2"/>
      <c r="K14" s="2"/>
      <c r="L14" s="2"/>
    </row>
    <row r="15" spans="2:14">
      <c r="B15" s="30" t="s">
        <v>110</v>
      </c>
    </row>
    <row r="16" spans="2:14">
      <c r="B16" s="60" t="s">
        <v>113</v>
      </c>
    </row>
    <row r="17" spans="2:2">
      <c r="B17" s="30" t="s">
        <v>109</v>
      </c>
    </row>
    <row r="18" spans="2:2">
      <c r="B18" s="29" t="s">
        <v>84</v>
      </c>
    </row>
    <row r="19" spans="2:2">
      <c r="B19" s="29" t="s">
        <v>114</v>
      </c>
    </row>
  </sheetData>
  <mergeCells count="2">
    <mergeCell ref="J3:K3"/>
    <mergeCell ref="M3:N3"/>
  </mergeCells>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2-15.薬剤併用禁忌分析</oddHeader>
  </headerFooter>
  <ignoredErrors>
    <ignoredError sqref="K4:K11"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C0978-F3BD-4755-8AA7-D646459FA004}">
  <sheetPr codeName="Sheet6"/>
  <dimension ref="B1:M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5.625" style="8" customWidth="1"/>
    <col min="14" max="16384" width="9" style="2"/>
  </cols>
  <sheetData>
    <row r="1" spans="2:12" ht="16.5" customHeight="1">
      <c r="B1" s="8" t="s">
        <v>95</v>
      </c>
      <c r="C1" s="8"/>
      <c r="D1" s="8"/>
      <c r="E1" s="8"/>
      <c r="F1" s="8"/>
      <c r="G1" s="8"/>
      <c r="H1" s="8"/>
      <c r="I1" s="8"/>
      <c r="J1" s="8"/>
      <c r="K1" s="8"/>
      <c r="L1" s="8"/>
    </row>
    <row r="2" spans="2:12" ht="16.5" customHeight="1">
      <c r="B2" s="1" t="s">
        <v>104</v>
      </c>
    </row>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2-15.薬剤併用禁忌分析</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F752-3AE6-4E7E-B536-72403BD454B9}">
  <sheetPr codeName="Sheet7"/>
  <dimension ref="B1:AB81"/>
  <sheetViews>
    <sheetView showGridLines="0" zoomScaleNormal="100" zoomScaleSheetLayoutView="100" workbookViewId="0"/>
  </sheetViews>
  <sheetFormatPr defaultColWidth="9" defaultRowHeight="13.5"/>
  <cols>
    <col min="1" max="1" width="4.625" style="2" customWidth="1"/>
    <col min="2" max="2" width="3.25" style="2" customWidth="1"/>
    <col min="3" max="6" width="12.75" style="2" customWidth="1"/>
    <col min="7" max="8" width="13.375" style="2" customWidth="1"/>
    <col min="9" max="9" width="14.5" style="3" customWidth="1"/>
    <col min="10" max="10" width="9" style="2"/>
    <col min="11" max="11" width="3.25" style="2" customWidth="1"/>
    <col min="12" max="15" width="12.75" style="2" customWidth="1"/>
    <col min="16" max="17" width="13.375" style="2" customWidth="1"/>
    <col min="18" max="18" width="14.5" style="3" customWidth="1"/>
    <col min="19" max="19" width="9" style="2"/>
    <col min="20" max="24" width="13.375" style="6" customWidth="1"/>
    <col min="25" max="28" width="13.375" style="3" customWidth="1"/>
    <col min="29" max="16384" width="9" style="2"/>
  </cols>
  <sheetData>
    <row r="1" spans="2:28" ht="16.5" customHeight="1">
      <c r="B1" s="1" t="s">
        <v>94</v>
      </c>
      <c r="T1" s="3" t="s">
        <v>77</v>
      </c>
    </row>
    <row r="2" spans="2:28" ht="16.5" customHeight="1">
      <c r="B2" s="1" t="s">
        <v>99</v>
      </c>
      <c r="D2" s="3"/>
      <c r="E2" s="3"/>
      <c r="K2" s="3" t="s">
        <v>106</v>
      </c>
      <c r="M2" s="3"/>
      <c r="N2" s="3"/>
      <c r="T2" s="61" t="s">
        <v>85</v>
      </c>
      <c r="U2" s="65"/>
      <c r="V2" s="65"/>
      <c r="W2" s="62"/>
      <c r="X2" s="13"/>
      <c r="Y2" s="66" t="s">
        <v>78</v>
      </c>
      <c r="Z2" s="66"/>
      <c r="AA2" s="66"/>
      <c r="AB2" s="71"/>
    </row>
    <row r="3" spans="2:28" ht="39.950000000000003" customHeight="1">
      <c r="B3" s="4"/>
      <c r="C3" s="17" t="s">
        <v>57</v>
      </c>
      <c r="D3" s="5" t="s">
        <v>79</v>
      </c>
      <c r="E3" s="5" t="s">
        <v>80</v>
      </c>
      <c r="F3" s="5" t="s">
        <v>81</v>
      </c>
      <c r="G3" s="18" t="s">
        <v>83</v>
      </c>
      <c r="H3" s="19" t="s">
        <v>82</v>
      </c>
      <c r="I3" s="5" t="s">
        <v>76</v>
      </c>
      <c r="K3" s="36"/>
      <c r="L3" s="37" t="s">
        <v>57</v>
      </c>
      <c r="M3" s="38" t="s">
        <v>79</v>
      </c>
      <c r="N3" s="38" t="s">
        <v>80</v>
      </c>
      <c r="O3" s="38" t="s">
        <v>81</v>
      </c>
      <c r="P3" s="55" t="s">
        <v>83</v>
      </c>
      <c r="Q3" s="39" t="s">
        <v>82</v>
      </c>
      <c r="R3" s="38" t="s">
        <v>76</v>
      </c>
      <c r="T3" s="38" t="s">
        <v>102</v>
      </c>
      <c r="U3" s="38" t="s">
        <v>107</v>
      </c>
      <c r="V3" s="38" t="s">
        <v>108</v>
      </c>
      <c r="W3" s="38" t="s">
        <v>97</v>
      </c>
      <c r="X3" s="13"/>
      <c r="Y3" s="38" t="s">
        <v>107</v>
      </c>
      <c r="Z3" s="38" t="s">
        <v>108</v>
      </c>
      <c r="AA3" s="38" t="s">
        <v>98</v>
      </c>
      <c r="AB3" s="72"/>
    </row>
    <row r="4" spans="2:28" s="6" customFormat="1">
      <c r="B4" s="20">
        <v>1</v>
      </c>
      <c r="C4" s="15" t="s">
        <v>50</v>
      </c>
      <c r="D4" s="48">
        <v>350832</v>
      </c>
      <c r="E4" s="49">
        <v>325817</v>
      </c>
      <c r="F4" s="49">
        <v>10874</v>
      </c>
      <c r="G4" s="24">
        <f>IFERROR(F4/E4,"-")</f>
        <v>3.3374563021573461E-2</v>
      </c>
      <c r="H4" s="16">
        <f t="shared" ref="H4:H35" si="0">IFERROR(F4/D4,"-")</f>
        <v>3.0994892142107905E-2</v>
      </c>
      <c r="I4" s="49">
        <v>29477</v>
      </c>
      <c r="K4" s="54">
        <v>1</v>
      </c>
      <c r="L4" s="15" t="s">
        <v>50</v>
      </c>
      <c r="M4" s="48">
        <v>338602</v>
      </c>
      <c r="N4" s="49">
        <v>316305</v>
      </c>
      <c r="O4" s="49">
        <v>9702</v>
      </c>
      <c r="P4" s="24">
        <v>3.0672926447574335E-2</v>
      </c>
      <c r="Q4" s="16">
        <v>2.8653108959781692E-2</v>
      </c>
      <c r="R4" s="49">
        <v>28645</v>
      </c>
      <c r="T4" s="9" t="str">
        <f>INDEX($C$4:$C$77,MATCH(U4,$G$4:$G$77,0))</f>
        <v>田尻町</v>
      </c>
      <c r="U4" s="26">
        <f>LARGE($G$4:$G$77,ROW(A1))</f>
        <v>4.5202952029520294E-2</v>
      </c>
      <c r="V4" s="26">
        <f>VLOOKUP(T4,$L$4:$R$77,5,FALSE)</f>
        <v>1.9830028328611898E-2</v>
      </c>
      <c r="W4" s="42">
        <f t="shared" ref="W4:W35" si="1">(ROUND(U4,4)-ROUND(V4,4))*100</f>
        <v>2.5399999999999996</v>
      </c>
      <c r="X4" s="52"/>
      <c r="Y4" s="26">
        <f>$G$78</f>
        <v>2.8122432295171994E-2</v>
      </c>
      <c r="Z4" s="26">
        <f>$P$78</f>
        <v>2.5735928858134579E-2</v>
      </c>
      <c r="AA4" s="42">
        <f>(ROUND(Y4,4)-ROUND(Z4,4))*100</f>
        <v>0.23999999999999994</v>
      </c>
      <c r="AB4" s="43">
        <v>0</v>
      </c>
    </row>
    <row r="5" spans="2:28" s="6" customFormat="1">
      <c r="B5" s="20">
        <v>2</v>
      </c>
      <c r="C5" s="15" t="s">
        <v>58</v>
      </c>
      <c r="D5" s="46">
        <v>12810</v>
      </c>
      <c r="E5" s="47">
        <v>11947</v>
      </c>
      <c r="F5" s="47">
        <v>380</v>
      </c>
      <c r="G5" s="24">
        <f t="shared" ref="G5:G68" si="2">IFERROR(F5/E5,"-")</f>
        <v>3.1807148238051391E-2</v>
      </c>
      <c r="H5" s="16">
        <f t="shared" si="0"/>
        <v>2.9664324746291961E-2</v>
      </c>
      <c r="I5" s="44">
        <v>1072</v>
      </c>
      <c r="K5" s="54">
        <v>2</v>
      </c>
      <c r="L5" s="15" t="s">
        <v>58</v>
      </c>
      <c r="M5" s="46">
        <v>12178</v>
      </c>
      <c r="N5" s="47">
        <v>11420</v>
      </c>
      <c r="O5" s="47">
        <v>294</v>
      </c>
      <c r="P5" s="24">
        <v>2.574430823117338E-2</v>
      </c>
      <c r="Q5" s="16">
        <v>2.4141895220890129E-2</v>
      </c>
      <c r="R5" s="44">
        <v>940</v>
      </c>
      <c r="T5" s="9" t="str">
        <f t="shared" ref="T5:T68" si="3">INDEX($C$4:$C$77,MATCH(U5,$G$4:$G$77,0))</f>
        <v>浪速区</v>
      </c>
      <c r="U5" s="26">
        <f>LARGE($G$4:$G$77,ROW(A2))</f>
        <v>4.1905977451606041E-2</v>
      </c>
      <c r="V5" s="26">
        <f t="shared" ref="V5:V68" si="4">VLOOKUP(T5,$L$4:$R$77,5,FALSE)</f>
        <v>4.4518272425249167E-2</v>
      </c>
      <c r="W5" s="42">
        <f t="shared" si="1"/>
        <v>-0.25999999999999979</v>
      </c>
      <c r="X5" s="52"/>
      <c r="Y5" s="26">
        <f t="shared" ref="Y5:Y68" si="5">$G$78</f>
        <v>2.8122432295171994E-2</v>
      </c>
      <c r="Z5" s="26">
        <f t="shared" ref="Z5:Z68" si="6">$P$78</f>
        <v>2.5735928858134579E-2</v>
      </c>
      <c r="AA5" s="42">
        <f>(ROUND(Y5,4)-ROUND(Z5,4))*100</f>
        <v>0.23999999999999994</v>
      </c>
      <c r="AB5" s="43">
        <v>0</v>
      </c>
    </row>
    <row r="6" spans="2:28" s="6" customFormat="1">
      <c r="B6" s="20">
        <v>3</v>
      </c>
      <c r="C6" s="15" t="s">
        <v>59</v>
      </c>
      <c r="D6" s="46">
        <v>8160</v>
      </c>
      <c r="E6" s="47">
        <v>7692</v>
      </c>
      <c r="F6" s="47">
        <v>240</v>
      </c>
      <c r="G6" s="24">
        <f t="shared" si="2"/>
        <v>3.1201248049921998E-2</v>
      </c>
      <c r="H6" s="16">
        <f t="shared" si="0"/>
        <v>2.9411764705882353E-2</v>
      </c>
      <c r="I6" s="44">
        <v>575</v>
      </c>
      <c r="K6" s="54">
        <v>3</v>
      </c>
      <c r="L6" s="15" t="s">
        <v>59</v>
      </c>
      <c r="M6" s="46">
        <v>7844</v>
      </c>
      <c r="N6" s="47">
        <v>7421</v>
      </c>
      <c r="O6" s="47">
        <v>170</v>
      </c>
      <c r="P6" s="24">
        <v>2.2907963886268697E-2</v>
      </c>
      <c r="Q6" s="16">
        <v>2.1672616012238653E-2</v>
      </c>
      <c r="R6" s="44">
        <v>437</v>
      </c>
      <c r="T6" s="9" t="str">
        <f t="shared" si="3"/>
        <v>東成区</v>
      </c>
      <c r="U6" s="26">
        <f t="shared" ref="U6:U67" si="7">LARGE($G$4:$G$77,ROW(A3))</f>
        <v>4.0499059312803246E-2</v>
      </c>
      <c r="V6" s="26">
        <f t="shared" si="4"/>
        <v>3.2389075032998274E-2</v>
      </c>
      <c r="W6" s="42">
        <f t="shared" si="1"/>
        <v>0.81000000000000028</v>
      </c>
      <c r="X6" s="52"/>
      <c r="Y6" s="26">
        <f t="shared" si="5"/>
        <v>2.8122432295171994E-2</v>
      </c>
      <c r="Z6" s="26">
        <f t="shared" si="6"/>
        <v>2.5735928858134579E-2</v>
      </c>
      <c r="AA6" s="42">
        <f t="shared" ref="AA6:AA68" si="8">(ROUND(Y6,4)-ROUND(Z6,4))*100</f>
        <v>0.23999999999999994</v>
      </c>
      <c r="AB6" s="43">
        <v>0</v>
      </c>
    </row>
    <row r="7" spans="2:28" s="6" customFormat="1">
      <c r="B7" s="20">
        <v>4</v>
      </c>
      <c r="C7" s="15" t="s">
        <v>60</v>
      </c>
      <c r="D7" s="46">
        <v>9265</v>
      </c>
      <c r="E7" s="47">
        <v>8646</v>
      </c>
      <c r="F7" s="47">
        <v>276</v>
      </c>
      <c r="G7" s="24">
        <f t="shared" si="2"/>
        <v>3.1922276197085354E-2</v>
      </c>
      <c r="H7" s="16">
        <f t="shared" si="0"/>
        <v>2.978953049109552E-2</v>
      </c>
      <c r="I7" s="44">
        <v>798</v>
      </c>
      <c r="K7" s="54">
        <v>4</v>
      </c>
      <c r="L7" s="15" t="s">
        <v>60</v>
      </c>
      <c r="M7" s="46">
        <v>8959</v>
      </c>
      <c r="N7" s="47">
        <v>8432</v>
      </c>
      <c r="O7" s="47">
        <v>269</v>
      </c>
      <c r="P7" s="24">
        <v>3.1902277039848194E-2</v>
      </c>
      <c r="Q7" s="16">
        <v>3.0025672508092422E-2</v>
      </c>
      <c r="R7" s="44">
        <v>743</v>
      </c>
      <c r="T7" s="9" t="str">
        <f t="shared" si="3"/>
        <v>東淀川区</v>
      </c>
      <c r="U7" s="26">
        <f t="shared" si="7"/>
        <v>3.9938250087147055E-2</v>
      </c>
      <c r="V7" s="26">
        <f t="shared" si="4"/>
        <v>3.5754765584750131E-2</v>
      </c>
      <c r="W7" s="42">
        <f t="shared" si="1"/>
        <v>0.40999999999999992</v>
      </c>
      <c r="X7" s="52"/>
      <c r="Y7" s="26">
        <f t="shared" si="5"/>
        <v>2.8122432295171994E-2</v>
      </c>
      <c r="Z7" s="26">
        <f t="shared" si="6"/>
        <v>2.5735928858134579E-2</v>
      </c>
      <c r="AA7" s="42">
        <f t="shared" si="8"/>
        <v>0.23999999999999994</v>
      </c>
      <c r="AB7" s="43">
        <v>0</v>
      </c>
    </row>
    <row r="8" spans="2:28" s="6" customFormat="1">
      <c r="B8" s="20">
        <v>5</v>
      </c>
      <c r="C8" s="15" t="s">
        <v>61</v>
      </c>
      <c r="D8" s="46">
        <v>8069</v>
      </c>
      <c r="E8" s="47">
        <v>7524</v>
      </c>
      <c r="F8" s="47">
        <v>179</v>
      </c>
      <c r="G8" s="24">
        <f t="shared" si="2"/>
        <v>2.3790536948431685E-2</v>
      </c>
      <c r="H8" s="16">
        <f t="shared" si="0"/>
        <v>2.2183665881769735E-2</v>
      </c>
      <c r="I8" s="44">
        <v>425</v>
      </c>
      <c r="K8" s="54">
        <v>5</v>
      </c>
      <c r="L8" s="15" t="s">
        <v>61</v>
      </c>
      <c r="M8" s="46">
        <v>7648</v>
      </c>
      <c r="N8" s="47">
        <v>7140</v>
      </c>
      <c r="O8" s="47">
        <v>157</v>
      </c>
      <c r="P8" s="24">
        <v>2.1988795518207285E-2</v>
      </c>
      <c r="Q8" s="16">
        <v>2.0528242677824268E-2</v>
      </c>
      <c r="R8" s="44">
        <v>472</v>
      </c>
      <c r="T8" s="9" t="str">
        <f t="shared" si="3"/>
        <v>生野区</v>
      </c>
      <c r="U8" s="26">
        <f t="shared" si="7"/>
        <v>3.8388815676388015E-2</v>
      </c>
      <c r="V8" s="26">
        <f t="shared" si="4"/>
        <v>3.5734970462180007E-2</v>
      </c>
      <c r="W8" s="42">
        <f t="shared" si="1"/>
        <v>0.26999999999999941</v>
      </c>
      <c r="X8" s="52"/>
      <c r="Y8" s="26">
        <f t="shared" si="5"/>
        <v>2.8122432295171994E-2</v>
      </c>
      <c r="Z8" s="26">
        <f t="shared" si="6"/>
        <v>2.5735928858134579E-2</v>
      </c>
      <c r="AA8" s="42">
        <f t="shared" si="8"/>
        <v>0.23999999999999994</v>
      </c>
      <c r="AB8" s="43">
        <v>0</v>
      </c>
    </row>
    <row r="9" spans="2:28" s="6" customFormat="1">
      <c r="B9" s="20">
        <v>6</v>
      </c>
      <c r="C9" s="15" t="s">
        <v>62</v>
      </c>
      <c r="D9" s="46">
        <v>11445</v>
      </c>
      <c r="E9" s="47">
        <v>10645</v>
      </c>
      <c r="F9" s="47">
        <v>346</v>
      </c>
      <c r="G9" s="24">
        <f t="shared" si="2"/>
        <v>3.2503522780648192E-2</v>
      </c>
      <c r="H9" s="16">
        <f t="shared" si="0"/>
        <v>3.0231542158147662E-2</v>
      </c>
      <c r="I9" s="44">
        <v>999</v>
      </c>
      <c r="K9" s="54">
        <v>6</v>
      </c>
      <c r="L9" s="15" t="s">
        <v>62</v>
      </c>
      <c r="M9" s="46">
        <v>11102</v>
      </c>
      <c r="N9" s="47">
        <v>10350</v>
      </c>
      <c r="O9" s="47">
        <v>307</v>
      </c>
      <c r="P9" s="24">
        <v>2.9661835748792272E-2</v>
      </c>
      <c r="Q9" s="16">
        <v>2.7652675193658799E-2</v>
      </c>
      <c r="R9" s="44">
        <v>1078</v>
      </c>
      <c r="T9" s="9" t="str">
        <f t="shared" si="3"/>
        <v>旭区</v>
      </c>
      <c r="U9" s="26">
        <f t="shared" si="7"/>
        <v>3.76587684765654E-2</v>
      </c>
      <c r="V9" s="26">
        <f t="shared" si="4"/>
        <v>3.4135166093928977E-2</v>
      </c>
      <c r="W9" s="42">
        <f t="shared" si="1"/>
        <v>0.35999999999999988</v>
      </c>
      <c r="X9" s="52"/>
      <c r="Y9" s="26">
        <f t="shared" si="5"/>
        <v>2.8122432295171994E-2</v>
      </c>
      <c r="Z9" s="26">
        <f t="shared" si="6"/>
        <v>2.5735928858134579E-2</v>
      </c>
      <c r="AA9" s="42">
        <f t="shared" si="8"/>
        <v>0.23999999999999994</v>
      </c>
      <c r="AB9" s="43">
        <v>0</v>
      </c>
    </row>
    <row r="10" spans="2:28" s="6" customFormat="1">
      <c r="B10" s="20">
        <v>7</v>
      </c>
      <c r="C10" s="15" t="s">
        <v>63</v>
      </c>
      <c r="D10" s="40">
        <v>10298</v>
      </c>
      <c r="E10" s="41">
        <v>9661</v>
      </c>
      <c r="F10" s="41">
        <v>294</v>
      </c>
      <c r="G10" s="24">
        <f t="shared" si="2"/>
        <v>3.0431632336197081E-2</v>
      </c>
      <c r="H10" s="16">
        <f t="shared" si="0"/>
        <v>2.854923286074966E-2</v>
      </c>
      <c r="I10" s="44">
        <v>763</v>
      </c>
      <c r="K10" s="54">
        <v>7</v>
      </c>
      <c r="L10" s="15" t="s">
        <v>63</v>
      </c>
      <c r="M10" s="40">
        <v>9928</v>
      </c>
      <c r="N10" s="41">
        <v>9336</v>
      </c>
      <c r="O10" s="41">
        <v>230</v>
      </c>
      <c r="P10" s="24">
        <v>2.4635818337617823E-2</v>
      </c>
      <c r="Q10" s="16">
        <v>2.3166800966962126E-2</v>
      </c>
      <c r="R10" s="44">
        <v>645</v>
      </c>
      <c r="T10" s="9" t="str">
        <f t="shared" si="3"/>
        <v>泉大津市</v>
      </c>
      <c r="U10" s="26">
        <f t="shared" si="7"/>
        <v>3.7516702641587005E-2</v>
      </c>
      <c r="V10" s="26">
        <f t="shared" si="4"/>
        <v>2.9308697037273016E-2</v>
      </c>
      <c r="W10" s="42">
        <f t="shared" si="1"/>
        <v>0.81999999999999984</v>
      </c>
      <c r="X10" s="52"/>
      <c r="Y10" s="26">
        <f t="shared" si="5"/>
        <v>2.8122432295171994E-2</v>
      </c>
      <c r="Z10" s="26">
        <f t="shared" si="6"/>
        <v>2.5735928858134579E-2</v>
      </c>
      <c r="AA10" s="42">
        <f t="shared" si="8"/>
        <v>0.23999999999999994</v>
      </c>
      <c r="AB10" s="43">
        <v>0</v>
      </c>
    </row>
    <row r="11" spans="2:28" s="6" customFormat="1">
      <c r="B11" s="20">
        <v>8</v>
      </c>
      <c r="C11" s="15" t="s">
        <v>51</v>
      </c>
      <c r="D11" s="48">
        <v>8060</v>
      </c>
      <c r="E11" s="49">
        <v>7603</v>
      </c>
      <c r="F11" s="49">
        <v>263</v>
      </c>
      <c r="G11" s="24">
        <f t="shared" si="2"/>
        <v>3.4591608575562281E-2</v>
      </c>
      <c r="H11" s="16">
        <f t="shared" si="0"/>
        <v>3.2630272952853596E-2</v>
      </c>
      <c r="I11" s="44">
        <v>664</v>
      </c>
      <c r="K11" s="54">
        <v>8</v>
      </c>
      <c r="L11" s="15" t="s">
        <v>51</v>
      </c>
      <c r="M11" s="48">
        <v>7671</v>
      </c>
      <c r="N11" s="49">
        <v>7217</v>
      </c>
      <c r="O11" s="49">
        <v>223</v>
      </c>
      <c r="P11" s="24">
        <v>3.0899265622834973E-2</v>
      </c>
      <c r="Q11" s="16">
        <v>2.9070525355233998E-2</v>
      </c>
      <c r="R11" s="44">
        <v>651</v>
      </c>
      <c r="T11" s="9" t="str">
        <f t="shared" si="3"/>
        <v>西成区</v>
      </c>
      <c r="U11" s="26">
        <f t="shared" si="7"/>
        <v>3.739253818546031E-2</v>
      </c>
      <c r="V11" s="26">
        <f t="shared" si="4"/>
        <v>3.4243092049499914E-2</v>
      </c>
      <c r="W11" s="42">
        <f t="shared" si="1"/>
        <v>0.32000000000000017</v>
      </c>
      <c r="X11" s="52"/>
      <c r="Y11" s="26">
        <f t="shared" si="5"/>
        <v>2.8122432295171994E-2</v>
      </c>
      <c r="Z11" s="26">
        <f t="shared" si="6"/>
        <v>2.5735928858134579E-2</v>
      </c>
      <c r="AA11" s="42">
        <f t="shared" si="8"/>
        <v>0.23999999999999994</v>
      </c>
      <c r="AB11" s="43">
        <v>0</v>
      </c>
    </row>
    <row r="12" spans="2:28" s="6" customFormat="1">
      <c r="B12" s="20">
        <v>9</v>
      </c>
      <c r="C12" s="15" t="s">
        <v>64</v>
      </c>
      <c r="D12" s="46">
        <v>5207</v>
      </c>
      <c r="E12" s="47">
        <v>4701</v>
      </c>
      <c r="F12" s="47">
        <v>197</v>
      </c>
      <c r="G12" s="24">
        <f t="shared" si="2"/>
        <v>4.1905977451606041E-2</v>
      </c>
      <c r="H12" s="16">
        <f t="shared" si="0"/>
        <v>3.7833685423468405E-2</v>
      </c>
      <c r="I12" s="44">
        <v>576</v>
      </c>
      <c r="K12" s="54">
        <v>9</v>
      </c>
      <c r="L12" s="15" t="s">
        <v>64</v>
      </c>
      <c r="M12" s="46">
        <v>4946</v>
      </c>
      <c r="N12" s="47">
        <v>4515</v>
      </c>
      <c r="O12" s="47">
        <v>201</v>
      </c>
      <c r="P12" s="24">
        <v>4.4518272425249167E-2</v>
      </c>
      <c r="Q12" s="16">
        <v>4.0638900121310148E-2</v>
      </c>
      <c r="R12" s="44">
        <v>659</v>
      </c>
      <c r="T12" s="9" t="str">
        <f t="shared" si="3"/>
        <v>大東市</v>
      </c>
      <c r="U12" s="26">
        <f t="shared" si="7"/>
        <v>3.6814469078179694E-2</v>
      </c>
      <c r="V12" s="26">
        <f t="shared" si="4"/>
        <v>3.5443192948090105E-2</v>
      </c>
      <c r="W12" s="42">
        <f t="shared" si="1"/>
        <v>0.13999999999999985</v>
      </c>
      <c r="X12" s="53"/>
      <c r="Y12" s="26">
        <f t="shared" si="5"/>
        <v>2.8122432295171994E-2</v>
      </c>
      <c r="Z12" s="26">
        <f t="shared" si="6"/>
        <v>2.5735928858134579E-2</v>
      </c>
      <c r="AA12" s="42">
        <f t="shared" si="8"/>
        <v>0.23999999999999994</v>
      </c>
      <c r="AB12" s="43">
        <v>0</v>
      </c>
    </row>
    <row r="13" spans="2:28" s="6" customFormat="1">
      <c r="B13" s="20">
        <v>10</v>
      </c>
      <c r="C13" s="15" t="s">
        <v>52</v>
      </c>
      <c r="D13" s="46">
        <v>12659</v>
      </c>
      <c r="E13" s="47">
        <v>11901</v>
      </c>
      <c r="F13" s="47">
        <v>362</v>
      </c>
      <c r="G13" s="24">
        <f t="shared" si="2"/>
        <v>3.041761196538106E-2</v>
      </c>
      <c r="H13" s="16">
        <f t="shared" si="0"/>
        <v>2.8596255628406668E-2</v>
      </c>
      <c r="I13" s="44">
        <v>1184</v>
      </c>
      <c r="K13" s="54">
        <v>10</v>
      </c>
      <c r="L13" s="15" t="s">
        <v>52</v>
      </c>
      <c r="M13" s="46">
        <v>12186</v>
      </c>
      <c r="N13" s="47">
        <v>11486</v>
      </c>
      <c r="O13" s="47">
        <v>380</v>
      </c>
      <c r="P13" s="24">
        <v>3.3083754135469268E-2</v>
      </c>
      <c r="Q13" s="16">
        <v>3.1183325127195141E-2</v>
      </c>
      <c r="R13" s="44">
        <v>1206</v>
      </c>
      <c r="T13" s="9" t="str">
        <f t="shared" si="3"/>
        <v>住吉区</v>
      </c>
      <c r="U13" s="26">
        <f t="shared" si="7"/>
        <v>3.4631398481508695E-2</v>
      </c>
      <c r="V13" s="26">
        <f t="shared" si="4"/>
        <v>3.1203045176800562E-2</v>
      </c>
      <c r="W13" s="42">
        <f t="shared" si="1"/>
        <v>0.34</v>
      </c>
      <c r="X13" s="53"/>
      <c r="Y13" s="26">
        <f t="shared" si="5"/>
        <v>2.8122432295171994E-2</v>
      </c>
      <c r="Z13" s="26">
        <f t="shared" si="6"/>
        <v>2.5735928858134579E-2</v>
      </c>
      <c r="AA13" s="42">
        <f t="shared" si="8"/>
        <v>0.23999999999999994</v>
      </c>
      <c r="AB13" s="43">
        <v>0</v>
      </c>
    </row>
    <row r="14" spans="2:28" s="6" customFormat="1">
      <c r="B14" s="20">
        <v>11</v>
      </c>
      <c r="C14" s="15" t="s">
        <v>53</v>
      </c>
      <c r="D14" s="46">
        <v>21433</v>
      </c>
      <c r="E14" s="47">
        <v>20081</v>
      </c>
      <c r="F14" s="47">
        <v>802</v>
      </c>
      <c r="G14" s="24">
        <f t="shared" si="2"/>
        <v>3.9938250087147055E-2</v>
      </c>
      <c r="H14" s="16">
        <f t="shared" si="0"/>
        <v>3.7418933420426445E-2</v>
      </c>
      <c r="I14" s="44">
        <v>2132</v>
      </c>
      <c r="K14" s="54">
        <v>11</v>
      </c>
      <c r="L14" s="15" t="s">
        <v>53</v>
      </c>
      <c r="M14" s="46">
        <v>20652</v>
      </c>
      <c r="N14" s="47">
        <v>19410</v>
      </c>
      <c r="O14" s="47">
        <v>694</v>
      </c>
      <c r="P14" s="24">
        <v>3.5754765584750131E-2</v>
      </c>
      <c r="Q14" s="16">
        <v>3.3604493511524308E-2</v>
      </c>
      <c r="R14" s="44">
        <v>2013</v>
      </c>
      <c r="T14" s="9" t="str">
        <f t="shared" si="3"/>
        <v>天王寺区</v>
      </c>
      <c r="U14" s="26">
        <f t="shared" si="7"/>
        <v>3.4591608575562281E-2</v>
      </c>
      <c r="V14" s="26">
        <f t="shared" si="4"/>
        <v>3.0899265622834973E-2</v>
      </c>
      <c r="W14" s="42">
        <f t="shared" si="1"/>
        <v>0.36999999999999983</v>
      </c>
      <c r="X14" s="53"/>
      <c r="Y14" s="26">
        <f t="shared" si="5"/>
        <v>2.8122432295171994E-2</v>
      </c>
      <c r="Z14" s="26">
        <f t="shared" si="6"/>
        <v>2.5735928858134579E-2</v>
      </c>
      <c r="AA14" s="42">
        <f t="shared" si="8"/>
        <v>0.23999999999999994</v>
      </c>
      <c r="AB14" s="43">
        <v>0</v>
      </c>
    </row>
    <row r="15" spans="2:28" s="6" customFormat="1">
      <c r="B15" s="20">
        <v>12</v>
      </c>
      <c r="C15" s="15" t="s">
        <v>65</v>
      </c>
      <c r="D15" s="46">
        <v>10847</v>
      </c>
      <c r="E15" s="47">
        <v>10099</v>
      </c>
      <c r="F15" s="47">
        <v>409</v>
      </c>
      <c r="G15" s="24">
        <f t="shared" si="2"/>
        <v>4.0499059312803246E-2</v>
      </c>
      <c r="H15" s="16">
        <f t="shared" si="0"/>
        <v>3.7706278233612979E-2</v>
      </c>
      <c r="I15" s="44">
        <v>1142</v>
      </c>
      <c r="K15" s="54">
        <v>12</v>
      </c>
      <c r="L15" s="15" t="s">
        <v>65</v>
      </c>
      <c r="M15" s="46">
        <v>10551</v>
      </c>
      <c r="N15" s="47">
        <v>9849</v>
      </c>
      <c r="O15" s="47">
        <v>319</v>
      </c>
      <c r="P15" s="24">
        <v>3.2389075032998274E-2</v>
      </c>
      <c r="Q15" s="16">
        <v>3.0234101033077432E-2</v>
      </c>
      <c r="R15" s="44">
        <v>1149</v>
      </c>
      <c r="T15" s="9" t="str">
        <f t="shared" si="3"/>
        <v>北区</v>
      </c>
      <c r="U15" s="26">
        <f t="shared" si="7"/>
        <v>3.4303009920968554E-2</v>
      </c>
      <c r="V15" s="26">
        <f t="shared" si="4"/>
        <v>3.2300535416483804E-2</v>
      </c>
      <c r="W15" s="42">
        <f t="shared" si="1"/>
        <v>0.19999999999999948</v>
      </c>
      <c r="X15" s="53"/>
      <c r="Y15" s="26">
        <f t="shared" si="5"/>
        <v>2.8122432295171994E-2</v>
      </c>
      <c r="Z15" s="26">
        <f t="shared" si="6"/>
        <v>2.5735928858134579E-2</v>
      </c>
      <c r="AA15" s="42">
        <f t="shared" si="8"/>
        <v>0.23999999999999994</v>
      </c>
      <c r="AB15" s="43">
        <v>0</v>
      </c>
    </row>
    <row r="16" spans="2:28" s="6" customFormat="1">
      <c r="B16" s="20">
        <v>13</v>
      </c>
      <c r="C16" s="15" t="s">
        <v>66</v>
      </c>
      <c r="D16" s="46">
        <v>18725</v>
      </c>
      <c r="E16" s="47">
        <v>17453</v>
      </c>
      <c r="F16" s="47">
        <v>670</v>
      </c>
      <c r="G16" s="24">
        <f t="shared" si="2"/>
        <v>3.8388815676388015E-2</v>
      </c>
      <c r="H16" s="16">
        <f t="shared" si="0"/>
        <v>3.5781041388518023E-2</v>
      </c>
      <c r="I16" s="44">
        <v>1769</v>
      </c>
      <c r="K16" s="54">
        <v>13</v>
      </c>
      <c r="L16" s="15" t="s">
        <v>66</v>
      </c>
      <c r="M16" s="46">
        <v>18372</v>
      </c>
      <c r="N16" s="47">
        <v>17266</v>
      </c>
      <c r="O16" s="47">
        <v>617</v>
      </c>
      <c r="P16" s="24">
        <v>3.5734970462180007E-2</v>
      </c>
      <c r="Q16" s="16">
        <v>3.3583714347920748E-2</v>
      </c>
      <c r="R16" s="44">
        <v>1722</v>
      </c>
      <c r="T16" s="9" t="str">
        <f t="shared" si="3"/>
        <v>東大阪市</v>
      </c>
      <c r="U16" s="26">
        <f t="shared" si="7"/>
        <v>3.3564182878818356E-2</v>
      </c>
      <c r="V16" s="26">
        <f t="shared" si="4"/>
        <v>2.928502199358831E-2</v>
      </c>
      <c r="W16" s="42">
        <f t="shared" si="1"/>
        <v>0.42999999999999983</v>
      </c>
      <c r="X16" s="53"/>
      <c r="Y16" s="26">
        <f t="shared" si="5"/>
        <v>2.8122432295171994E-2</v>
      </c>
      <c r="Z16" s="26">
        <f t="shared" si="6"/>
        <v>2.5735928858134579E-2</v>
      </c>
      <c r="AA16" s="42">
        <f t="shared" si="8"/>
        <v>0.23999999999999994</v>
      </c>
      <c r="AB16" s="43">
        <v>0</v>
      </c>
    </row>
    <row r="17" spans="2:28" s="6" customFormat="1">
      <c r="B17" s="20">
        <v>14</v>
      </c>
      <c r="C17" s="15" t="s">
        <v>67</v>
      </c>
      <c r="D17" s="46">
        <v>14384</v>
      </c>
      <c r="E17" s="47">
        <v>13463</v>
      </c>
      <c r="F17" s="47">
        <v>507</v>
      </c>
      <c r="G17" s="24">
        <f t="shared" si="2"/>
        <v>3.76587684765654E-2</v>
      </c>
      <c r="H17" s="16">
        <f t="shared" si="0"/>
        <v>3.5247497219132368E-2</v>
      </c>
      <c r="I17" s="44">
        <v>1489</v>
      </c>
      <c r="K17" s="54">
        <v>14</v>
      </c>
      <c r="L17" s="15" t="s">
        <v>67</v>
      </c>
      <c r="M17" s="46">
        <v>13960</v>
      </c>
      <c r="N17" s="47">
        <v>13095</v>
      </c>
      <c r="O17" s="47">
        <v>447</v>
      </c>
      <c r="P17" s="24">
        <v>3.4135166093928977E-2</v>
      </c>
      <c r="Q17" s="16">
        <v>3.2020057306590258E-2</v>
      </c>
      <c r="R17" s="44">
        <v>1333</v>
      </c>
      <c r="T17" s="9" t="str">
        <f t="shared" si="3"/>
        <v>中央区</v>
      </c>
      <c r="U17" s="26">
        <f t="shared" si="7"/>
        <v>3.35493709492947E-2</v>
      </c>
      <c r="V17" s="26">
        <f t="shared" si="4"/>
        <v>2.5945527300890666E-2</v>
      </c>
      <c r="W17" s="42">
        <f t="shared" si="1"/>
        <v>0.76000000000000023</v>
      </c>
      <c r="X17" s="53"/>
      <c r="Y17" s="26">
        <f t="shared" si="5"/>
        <v>2.8122432295171994E-2</v>
      </c>
      <c r="Z17" s="26">
        <f t="shared" si="6"/>
        <v>2.5735928858134579E-2</v>
      </c>
      <c r="AA17" s="42">
        <f t="shared" si="8"/>
        <v>0.23999999999999994</v>
      </c>
      <c r="AB17" s="43">
        <v>0</v>
      </c>
    </row>
    <row r="18" spans="2:28" s="6" customFormat="1">
      <c r="B18" s="20">
        <v>15</v>
      </c>
      <c r="C18" s="15" t="s">
        <v>68</v>
      </c>
      <c r="D18" s="40">
        <v>23619</v>
      </c>
      <c r="E18" s="41">
        <v>22039</v>
      </c>
      <c r="F18" s="41">
        <v>704</v>
      </c>
      <c r="G18" s="24">
        <f t="shared" si="2"/>
        <v>3.1943373111302693E-2</v>
      </c>
      <c r="H18" s="16">
        <f t="shared" si="0"/>
        <v>2.9806511706676829E-2</v>
      </c>
      <c r="I18" s="44">
        <v>2127</v>
      </c>
      <c r="K18" s="54">
        <v>15</v>
      </c>
      <c r="L18" s="15" t="s">
        <v>68</v>
      </c>
      <c r="M18" s="40">
        <v>22632</v>
      </c>
      <c r="N18" s="41">
        <v>21232</v>
      </c>
      <c r="O18" s="41">
        <v>606</v>
      </c>
      <c r="P18" s="24">
        <v>2.8541823662396382E-2</v>
      </c>
      <c r="Q18" s="16">
        <v>2.67762460233298E-2</v>
      </c>
      <c r="R18" s="44">
        <v>1967</v>
      </c>
      <c r="T18" s="9" t="str">
        <f t="shared" si="3"/>
        <v>大阪市</v>
      </c>
      <c r="U18" s="26">
        <f t="shared" si="7"/>
        <v>3.3374563021573461E-2</v>
      </c>
      <c r="V18" s="26">
        <f t="shared" si="4"/>
        <v>3.0672926447574335E-2</v>
      </c>
      <c r="W18" s="42">
        <f t="shared" si="1"/>
        <v>0.26999999999999974</v>
      </c>
      <c r="X18" s="53"/>
      <c r="Y18" s="26">
        <f t="shared" si="5"/>
        <v>2.8122432295171994E-2</v>
      </c>
      <c r="Z18" s="26">
        <f t="shared" si="6"/>
        <v>2.5735928858134579E-2</v>
      </c>
      <c r="AA18" s="42">
        <f t="shared" si="8"/>
        <v>0.23999999999999994</v>
      </c>
      <c r="AB18" s="43">
        <v>0</v>
      </c>
    </row>
    <row r="19" spans="2:28" s="6" customFormat="1">
      <c r="B19" s="20">
        <v>16</v>
      </c>
      <c r="C19" s="15" t="s">
        <v>54</v>
      </c>
      <c r="D19" s="48">
        <v>15334</v>
      </c>
      <c r="E19" s="49">
        <v>14240</v>
      </c>
      <c r="F19" s="49">
        <v>453</v>
      </c>
      <c r="G19" s="24">
        <f t="shared" si="2"/>
        <v>3.1811797752808992E-2</v>
      </c>
      <c r="H19" s="16">
        <f t="shared" si="0"/>
        <v>2.9542193817660101E-2</v>
      </c>
      <c r="I19" s="44">
        <v>1168</v>
      </c>
      <c r="K19" s="54">
        <v>16</v>
      </c>
      <c r="L19" s="15" t="s">
        <v>54</v>
      </c>
      <c r="M19" s="48">
        <v>14889</v>
      </c>
      <c r="N19" s="49">
        <v>13937</v>
      </c>
      <c r="O19" s="49">
        <v>433</v>
      </c>
      <c r="P19" s="24">
        <v>3.1068379134677478E-2</v>
      </c>
      <c r="Q19" s="16">
        <v>2.9081872523339377E-2</v>
      </c>
      <c r="R19" s="44">
        <v>1234</v>
      </c>
      <c r="T19" s="9" t="str">
        <f t="shared" si="3"/>
        <v>太子町</v>
      </c>
      <c r="U19" s="26">
        <f t="shared" si="7"/>
        <v>3.3203125E-2</v>
      </c>
      <c r="V19" s="26">
        <f t="shared" si="4"/>
        <v>2.9503105590062112E-2</v>
      </c>
      <c r="W19" s="42">
        <f t="shared" si="1"/>
        <v>0.37000000000000022</v>
      </c>
      <c r="X19" s="53"/>
      <c r="Y19" s="26">
        <f t="shared" si="5"/>
        <v>2.8122432295171994E-2</v>
      </c>
      <c r="Z19" s="26">
        <f t="shared" si="6"/>
        <v>2.5735928858134579E-2</v>
      </c>
      <c r="AA19" s="42">
        <f t="shared" si="8"/>
        <v>0.23999999999999994</v>
      </c>
      <c r="AB19" s="43">
        <v>0</v>
      </c>
    </row>
    <row r="20" spans="2:28" s="6" customFormat="1">
      <c r="B20" s="20">
        <v>17</v>
      </c>
      <c r="C20" s="15" t="s">
        <v>69</v>
      </c>
      <c r="D20" s="46">
        <v>21921</v>
      </c>
      <c r="E20" s="47">
        <v>20415</v>
      </c>
      <c r="F20" s="47">
        <v>707</v>
      </c>
      <c r="G20" s="24">
        <f t="shared" si="2"/>
        <v>3.4631398481508695E-2</v>
      </c>
      <c r="H20" s="16">
        <f t="shared" si="0"/>
        <v>3.2252178276538479E-2</v>
      </c>
      <c r="I20" s="44">
        <v>1950</v>
      </c>
      <c r="K20" s="54">
        <v>17</v>
      </c>
      <c r="L20" s="15" t="s">
        <v>69</v>
      </c>
      <c r="M20" s="46">
        <v>21300</v>
      </c>
      <c r="N20" s="47">
        <v>19966</v>
      </c>
      <c r="O20" s="47">
        <v>623</v>
      </c>
      <c r="P20" s="24">
        <v>3.1203045176800562E-2</v>
      </c>
      <c r="Q20" s="16">
        <v>2.9248826291079812E-2</v>
      </c>
      <c r="R20" s="44">
        <v>1743</v>
      </c>
      <c r="T20" s="9" t="str">
        <f t="shared" si="3"/>
        <v>泉佐野市</v>
      </c>
      <c r="U20" s="26">
        <f t="shared" si="7"/>
        <v>3.2763952289795319E-2</v>
      </c>
      <c r="V20" s="26">
        <f t="shared" si="4"/>
        <v>2.901324351221006E-2</v>
      </c>
      <c r="W20" s="42">
        <f t="shared" si="1"/>
        <v>0.38000000000000012</v>
      </c>
      <c r="X20" s="53"/>
      <c r="Y20" s="26">
        <f t="shared" si="5"/>
        <v>2.8122432295171994E-2</v>
      </c>
      <c r="Z20" s="26">
        <f t="shared" si="6"/>
        <v>2.5735928858134579E-2</v>
      </c>
      <c r="AA20" s="42">
        <f t="shared" si="8"/>
        <v>0.23999999999999994</v>
      </c>
      <c r="AB20" s="43">
        <v>0</v>
      </c>
    </row>
    <row r="21" spans="2:28" s="6" customFormat="1">
      <c r="B21" s="20">
        <v>18</v>
      </c>
      <c r="C21" s="15" t="s">
        <v>55</v>
      </c>
      <c r="D21" s="46">
        <v>19800</v>
      </c>
      <c r="E21" s="47">
        <v>18355</v>
      </c>
      <c r="F21" s="47">
        <v>530</v>
      </c>
      <c r="G21" s="24">
        <f t="shared" si="2"/>
        <v>2.8874965949332608E-2</v>
      </c>
      <c r="H21" s="16">
        <f t="shared" si="0"/>
        <v>2.6767676767676767E-2</v>
      </c>
      <c r="I21" s="44">
        <v>1407</v>
      </c>
      <c r="K21" s="54">
        <v>18</v>
      </c>
      <c r="L21" s="15" t="s">
        <v>55</v>
      </c>
      <c r="M21" s="46">
        <v>19288</v>
      </c>
      <c r="N21" s="47">
        <v>18004</v>
      </c>
      <c r="O21" s="47">
        <v>528</v>
      </c>
      <c r="P21" s="24">
        <v>2.9326816263052655E-2</v>
      </c>
      <c r="Q21" s="16">
        <v>2.7374533388635422E-2</v>
      </c>
      <c r="R21" s="44">
        <v>1537</v>
      </c>
      <c r="T21" s="9" t="str">
        <f t="shared" si="3"/>
        <v>住之江区</v>
      </c>
      <c r="U21" s="26">
        <f t="shared" si="7"/>
        <v>3.2613150652848526E-2</v>
      </c>
      <c r="V21" s="26">
        <f t="shared" si="4"/>
        <v>3.0978858609311988E-2</v>
      </c>
      <c r="W21" s="42">
        <f>(ROUND(U21,4)-ROUND(V21,4))*100</f>
        <v>0.15999999999999973</v>
      </c>
      <c r="X21" s="53"/>
      <c r="Y21" s="26">
        <f t="shared" si="5"/>
        <v>2.8122432295171994E-2</v>
      </c>
      <c r="Z21" s="26">
        <f t="shared" si="6"/>
        <v>2.5735928858134579E-2</v>
      </c>
      <c r="AA21" s="42">
        <f t="shared" si="8"/>
        <v>0.23999999999999994</v>
      </c>
      <c r="AB21" s="43">
        <v>0</v>
      </c>
    </row>
    <row r="22" spans="2:28" s="6" customFormat="1">
      <c r="B22" s="20">
        <v>19</v>
      </c>
      <c r="C22" s="15" t="s">
        <v>70</v>
      </c>
      <c r="D22" s="46">
        <v>13440</v>
      </c>
      <c r="E22" s="47">
        <v>11981</v>
      </c>
      <c r="F22" s="47">
        <v>448</v>
      </c>
      <c r="G22" s="24">
        <f t="shared" si="2"/>
        <v>3.739253818546031E-2</v>
      </c>
      <c r="H22" s="16">
        <f t="shared" si="0"/>
        <v>3.3333333333333333E-2</v>
      </c>
      <c r="I22" s="44">
        <v>1300</v>
      </c>
      <c r="K22" s="54">
        <v>19</v>
      </c>
      <c r="L22" s="15" t="s">
        <v>70</v>
      </c>
      <c r="M22" s="46">
        <v>13172</v>
      </c>
      <c r="N22" s="47">
        <v>11798</v>
      </c>
      <c r="O22" s="47">
        <v>404</v>
      </c>
      <c r="P22" s="24">
        <v>3.4243092049499914E-2</v>
      </c>
      <c r="Q22" s="16">
        <v>3.0671120558761009E-2</v>
      </c>
      <c r="R22" s="44">
        <v>1206</v>
      </c>
      <c r="T22" s="9" t="str">
        <f t="shared" si="3"/>
        <v>藤井寺市</v>
      </c>
      <c r="U22" s="26">
        <f t="shared" si="7"/>
        <v>3.2547465053202586E-2</v>
      </c>
      <c r="V22" s="26">
        <f t="shared" si="4"/>
        <v>2.7816711590296497E-2</v>
      </c>
      <c r="W22" s="42">
        <f t="shared" si="1"/>
        <v>0.47000000000000031</v>
      </c>
      <c r="X22" s="53"/>
      <c r="Y22" s="26">
        <f t="shared" si="5"/>
        <v>2.8122432295171994E-2</v>
      </c>
      <c r="Z22" s="26">
        <f t="shared" si="6"/>
        <v>2.5735928858134579E-2</v>
      </c>
      <c r="AA22" s="42">
        <f t="shared" si="8"/>
        <v>0.23999999999999994</v>
      </c>
      <c r="AB22" s="43">
        <v>0</v>
      </c>
    </row>
    <row r="23" spans="2:28" s="6" customFormat="1">
      <c r="B23" s="20">
        <v>20</v>
      </c>
      <c r="C23" s="15" t="s">
        <v>71</v>
      </c>
      <c r="D23" s="46">
        <v>21454</v>
      </c>
      <c r="E23" s="47">
        <v>19862</v>
      </c>
      <c r="F23" s="47">
        <v>613</v>
      </c>
      <c r="G23" s="24">
        <f t="shared" si="2"/>
        <v>3.0862954385258282E-2</v>
      </c>
      <c r="H23" s="16">
        <f t="shared" si="0"/>
        <v>2.8572760324415029E-2</v>
      </c>
      <c r="I23" s="44">
        <v>1648</v>
      </c>
      <c r="K23" s="54">
        <v>20</v>
      </c>
      <c r="L23" s="15" t="s">
        <v>71</v>
      </c>
      <c r="M23" s="46">
        <v>20598</v>
      </c>
      <c r="N23" s="47">
        <v>19168</v>
      </c>
      <c r="O23" s="47">
        <v>560</v>
      </c>
      <c r="P23" s="24">
        <v>2.9215358931552589E-2</v>
      </c>
      <c r="Q23" s="16">
        <v>2.7187105544227597E-2</v>
      </c>
      <c r="R23" s="44">
        <v>1604</v>
      </c>
      <c r="T23" s="9" t="str">
        <f t="shared" si="3"/>
        <v>港区</v>
      </c>
      <c r="U23" s="26">
        <f t="shared" si="7"/>
        <v>3.2503522780648192E-2</v>
      </c>
      <c r="V23" s="26">
        <f t="shared" si="4"/>
        <v>2.9661835748792272E-2</v>
      </c>
      <c r="W23" s="42">
        <f t="shared" si="1"/>
        <v>0.28000000000000003</v>
      </c>
      <c r="X23" s="53"/>
      <c r="Y23" s="26">
        <f t="shared" si="5"/>
        <v>2.8122432295171994E-2</v>
      </c>
      <c r="Z23" s="26">
        <f t="shared" si="6"/>
        <v>2.5735928858134579E-2</v>
      </c>
      <c r="AA23" s="42">
        <f t="shared" si="8"/>
        <v>0.23999999999999994</v>
      </c>
      <c r="AB23" s="43">
        <v>0</v>
      </c>
    </row>
    <row r="24" spans="2:28" s="6" customFormat="1">
      <c r="B24" s="20">
        <v>21</v>
      </c>
      <c r="C24" s="15" t="s">
        <v>72</v>
      </c>
      <c r="D24" s="46">
        <v>14114</v>
      </c>
      <c r="E24" s="47">
        <v>13195</v>
      </c>
      <c r="F24" s="47">
        <v>395</v>
      </c>
      <c r="G24" s="24">
        <f t="shared" si="2"/>
        <v>2.9935581659719591E-2</v>
      </c>
      <c r="H24" s="16">
        <f t="shared" si="0"/>
        <v>2.7986396485758822E-2</v>
      </c>
      <c r="I24" s="44">
        <v>1018</v>
      </c>
      <c r="K24" s="54">
        <v>21</v>
      </c>
      <c r="L24" s="15" t="s">
        <v>72</v>
      </c>
      <c r="M24" s="46">
        <v>13637</v>
      </c>
      <c r="N24" s="47">
        <v>12855</v>
      </c>
      <c r="O24" s="47">
        <v>353</v>
      </c>
      <c r="P24" s="24">
        <v>2.7460132244262931E-2</v>
      </c>
      <c r="Q24" s="16">
        <v>2.5885458678595E-2</v>
      </c>
      <c r="R24" s="44">
        <v>1046</v>
      </c>
      <c r="T24" s="9" t="str">
        <f t="shared" si="3"/>
        <v>門真市</v>
      </c>
      <c r="U24" s="26">
        <f t="shared" si="7"/>
        <v>3.2395233033066635E-2</v>
      </c>
      <c r="V24" s="26">
        <f t="shared" si="4"/>
        <v>2.9181865554976549E-2</v>
      </c>
      <c r="W24" s="42">
        <f t="shared" si="1"/>
        <v>0.31999999999999978</v>
      </c>
      <c r="X24" s="53"/>
      <c r="Y24" s="26">
        <f t="shared" si="5"/>
        <v>2.8122432295171994E-2</v>
      </c>
      <c r="Z24" s="26">
        <f t="shared" si="6"/>
        <v>2.5735928858134579E-2</v>
      </c>
      <c r="AA24" s="42">
        <f t="shared" si="8"/>
        <v>0.23999999999999994</v>
      </c>
      <c r="AB24" s="43">
        <v>0</v>
      </c>
    </row>
    <row r="25" spans="2:28" s="6" customFormat="1">
      <c r="B25" s="20">
        <v>22</v>
      </c>
      <c r="C25" s="15" t="s">
        <v>56</v>
      </c>
      <c r="D25" s="46">
        <v>18522</v>
      </c>
      <c r="E25" s="47">
        <v>17079</v>
      </c>
      <c r="F25" s="47">
        <v>557</v>
      </c>
      <c r="G25" s="24">
        <f t="shared" si="2"/>
        <v>3.2613150652848526E-2</v>
      </c>
      <c r="H25" s="16">
        <f t="shared" si="0"/>
        <v>3.0072346398877011E-2</v>
      </c>
      <c r="I25" s="44">
        <v>1497</v>
      </c>
      <c r="K25" s="54">
        <v>22</v>
      </c>
      <c r="L25" s="15" t="s">
        <v>56</v>
      </c>
      <c r="M25" s="46">
        <v>17608</v>
      </c>
      <c r="N25" s="47">
        <v>16366</v>
      </c>
      <c r="O25" s="47">
        <v>507</v>
      </c>
      <c r="P25" s="24">
        <v>3.0978858609311988E-2</v>
      </c>
      <c r="Q25" s="16">
        <v>2.8793730122671512E-2</v>
      </c>
      <c r="R25" s="44">
        <v>1349</v>
      </c>
      <c r="T25" s="9" t="str">
        <f t="shared" si="3"/>
        <v>柏原市</v>
      </c>
      <c r="U25" s="26">
        <f t="shared" si="7"/>
        <v>3.2058599695585999E-2</v>
      </c>
      <c r="V25" s="26">
        <f t="shared" si="4"/>
        <v>2.7985260432227866E-2</v>
      </c>
      <c r="W25" s="42">
        <f t="shared" si="1"/>
        <v>0.40999999999999959</v>
      </c>
      <c r="X25" s="53"/>
      <c r="Y25" s="26">
        <f t="shared" si="5"/>
        <v>2.8122432295171994E-2</v>
      </c>
      <c r="Z25" s="26">
        <f t="shared" si="6"/>
        <v>2.5735928858134579E-2</v>
      </c>
      <c r="AA25" s="42">
        <f t="shared" si="8"/>
        <v>0.23999999999999994</v>
      </c>
      <c r="AB25" s="43">
        <v>0</v>
      </c>
    </row>
    <row r="26" spans="2:28" s="6" customFormat="1">
      <c r="B26" s="20">
        <v>23</v>
      </c>
      <c r="C26" s="15" t="s">
        <v>73</v>
      </c>
      <c r="D26" s="40">
        <v>29463</v>
      </c>
      <c r="E26" s="41">
        <v>27472</v>
      </c>
      <c r="F26" s="41">
        <v>870</v>
      </c>
      <c r="G26" s="24">
        <f t="shared" si="2"/>
        <v>3.1668608037274316E-2</v>
      </c>
      <c r="H26" s="16">
        <f t="shared" si="0"/>
        <v>2.952856124630893E-2</v>
      </c>
      <c r="I26" s="44">
        <v>2216</v>
      </c>
      <c r="K26" s="54">
        <v>23</v>
      </c>
      <c r="L26" s="15" t="s">
        <v>73</v>
      </c>
      <c r="M26" s="40">
        <v>28601</v>
      </c>
      <c r="N26" s="41">
        <v>26902</v>
      </c>
      <c r="O26" s="41">
        <v>811</v>
      </c>
      <c r="P26" s="24">
        <v>3.0146457512452606E-2</v>
      </c>
      <c r="Q26" s="16">
        <v>2.8355651900283208E-2</v>
      </c>
      <c r="R26" s="44">
        <v>2389</v>
      </c>
      <c r="T26" s="9" t="str">
        <f t="shared" si="3"/>
        <v>城東区</v>
      </c>
      <c r="U26" s="26">
        <f t="shared" si="7"/>
        <v>3.1943373111302693E-2</v>
      </c>
      <c r="V26" s="26">
        <f t="shared" si="4"/>
        <v>2.8541823662396382E-2</v>
      </c>
      <c r="W26" s="42">
        <f t="shared" si="1"/>
        <v>0.33999999999999969</v>
      </c>
      <c r="X26" s="53"/>
      <c r="Y26" s="26">
        <f t="shared" si="5"/>
        <v>2.8122432295171994E-2</v>
      </c>
      <c r="Z26" s="26">
        <f t="shared" si="6"/>
        <v>2.5735928858134579E-2</v>
      </c>
      <c r="AA26" s="42">
        <f t="shared" si="8"/>
        <v>0.23999999999999994</v>
      </c>
      <c r="AB26" s="43">
        <v>0</v>
      </c>
    </row>
    <row r="27" spans="2:28" s="6" customFormat="1">
      <c r="B27" s="20">
        <v>24</v>
      </c>
      <c r="C27" s="15" t="s">
        <v>74</v>
      </c>
      <c r="D27" s="48">
        <v>12970</v>
      </c>
      <c r="E27" s="49">
        <v>11894</v>
      </c>
      <c r="F27" s="49">
        <v>408</v>
      </c>
      <c r="G27" s="24">
        <f t="shared" si="2"/>
        <v>3.4303009920968554E-2</v>
      </c>
      <c r="H27" s="16">
        <f t="shared" si="0"/>
        <v>3.1457208943716265E-2</v>
      </c>
      <c r="I27" s="44">
        <v>991</v>
      </c>
      <c r="K27" s="54">
        <v>24</v>
      </c>
      <c r="L27" s="15" t="s">
        <v>74</v>
      </c>
      <c r="M27" s="48">
        <v>12335</v>
      </c>
      <c r="N27" s="49">
        <v>11393</v>
      </c>
      <c r="O27" s="49">
        <v>368</v>
      </c>
      <c r="P27" s="24">
        <v>3.2300535416483804E-2</v>
      </c>
      <c r="Q27" s="16">
        <v>2.9833806242399674E-2</v>
      </c>
      <c r="R27" s="44">
        <v>982</v>
      </c>
      <c r="T27" s="9" t="str">
        <f t="shared" si="3"/>
        <v>此花区</v>
      </c>
      <c r="U27" s="26">
        <f t="shared" si="7"/>
        <v>3.1922276197085354E-2</v>
      </c>
      <c r="V27" s="26">
        <f t="shared" si="4"/>
        <v>3.1902277039848194E-2</v>
      </c>
      <c r="W27" s="42">
        <f t="shared" si="1"/>
        <v>0</v>
      </c>
      <c r="X27" s="53"/>
      <c r="Y27" s="26">
        <f t="shared" si="5"/>
        <v>2.8122432295171994E-2</v>
      </c>
      <c r="Z27" s="26">
        <f t="shared" si="6"/>
        <v>2.5735928858134579E-2</v>
      </c>
      <c r="AA27" s="42">
        <f t="shared" si="8"/>
        <v>0.23999999999999994</v>
      </c>
      <c r="AB27" s="43">
        <v>0</v>
      </c>
    </row>
    <row r="28" spans="2:28" s="6" customFormat="1">
      <c r="B28" s="20">
        <v>25</v>
      </c>
      <c r="C28" s="15" t="s">
        <v>75</v>
      </c>
      <c r="D28" s="46">
        <v>8833</v>
      </c>
      <c r="E28" s="47">
        <v>7869</v>
      </c>
      <c r="F28" s="47">
        <v>264</v>
      </c>
      <c r="G28" s="24">
        <f t="shared" si="2"/>
        <v>3.35493709492947E-2</v>
      </c>
      <c r="H28" s="16">
        <f t="shared" si="0"/>
        <v>2.9887920298879204E-2</v>
      </c>
      <c r="I28" s="44">
        <v>567</v>
      </c>
      <c r="K28" s="54">
        <v>25</v>
      </c>
      <c r="L28" s="15" t="s">
        <v>75</v>
      </c>
      <c r="M28" s="46">
        <v>8545</v>
      </c>
      <c r="N28" s="47">
        <v>7747</v>
      </c>
      <c r="O28" s="47">
        <v>201</v>
      </c>
      <c r="P28" s="24">
        <v>2.5945527300890666E-2</v>
      </c>
      <c r="Q28" s="16">
        <v>2.3522527794031599E-2</v>
      </c>
      <c r="R28" s="44">
        <v>540</v>
      </c>
      <c r="T28" s="9" t="str">
        <f t="shared" si="3"/>
        <v>阿倍野区</v>
      </c>
      <c r="U28" s="26">
        <f t="shared" si="7"/>
        <v>3.1811797752808992E-2</v>
      </c>
      <c r="V28" s="26">
        <f t="shared" si="4"/>
        <v>3.1068379134677478E-2</v>
      </c>
      <c r="W28" s="42">
        <f t="shared" si="1"/>
        <v>7.000000000000027E-2</v>
      </c>
      <c r="X28" s="53"/>
      <c r="Y28" s="26">
        <f t="shared" si="5"/>
        <v>2.8122432295171994E-2</v>
      </c>
      <c r="Z28" s="26">
        <f t="shared" si="6"/>
        <v>2.5735928858134579E-2</v>
      </c>
      <c r="AA28" s="42">
        <f t="shared" si="8"/>
        <v>0.23999999999999994</v>
      </c>
      <c r="AB28" s="43">
        <v>0</v>
      </c>
    </row>
    <row r="29" spans="2:28" s="6" customFormat="1">
      <c r="B29" s="20">
        <v>26</v>
      </c>
      <c r="C29" s="15" t="s">
        <v>30</v>
      </c>
      <c r="D29" s="46">
        <v>128801</v>
      </c>
      <c r="E29" s="47">
        <v>121008</v>
      </c>
      <c r="F29" s="47">
        <v>3261</v>
      </c>
      <c r="G29" s="24">
        <f t="shared" si="2"/>
        <v>2.694863149543832E-2</v>
      </c>
      <c r="H29" s="28">
        <f t="shared" si="0"/>
        <v>2.531812641206202E-2</v>
      </c>
      <c r="I29" s="47">
        <v>9141</v>
      </c>
      <c r="K29" s="54">
        <v>26</v>
      </c>
      <c r="L29" s="15" t="s">
        <v>30</v>
      </c>
      <c r="M29" s="46">
        <v>122769</v>
      </c>
      <c r="N29" s="47">
        <v>115680</v>
      </c>
      <c r="O29" s="47">
        <v>2852</v>
      </c>
      <c r="P29" s="24">
        <v>2.4654218533886583E-2</v>
      </c>
      <c r="Q29" s="28">
        <v>2.3230620107681905E-2</v>
      </c>
      <c r="R29" s="47">
        <v>8671</v>
      </c>
      <c r="T29" s="9" t="str">
        <f t="shared" si="3"/>
        <v>都島区</v>
      </c>
      <c r="U29" s="26">
        <f t="shared" si="7"/>
        <v>3.1807148238051391E-2</v>
      </c>
      <c r="V29" s="26">
        <f t="shared" si="4"/>
        <v>2.574430823117338E-2</v>
      </c>
      <c r="W29" s="42">
        <f t="shared" si="1"/>
        <v>0.6100000000000001</v>
      </c>
      <c r="X29" s="53"/>
      <c r="Y29" s="26">
        <f t="shared" si="5"/>
        <v>2.8122432295171994E-2</v>
      </c>
      <c r="Z29" s="26">
        <f t="shared" si="6"/>
        <v>2.5735928858134579E-2</v>
      </c>
      <c r="AA29" s="42">
        <f t="shared" si="8"/>
        <v>0.23999999999999994</v>
      </c>
      <c r="AB29" s="43">
        <v>0</v>
      </c>
    </row>
    <row r="30" spans="2:28" s="6" customFormat="1">
      <c r="B30" s="20">
        <v>27</v>
      </c>
      <c r="C30" s="15" t="s">
        <v>31</v>
      </c>
      <c r="D30" s="46">
        <v>20852</v>
      </c>
      <c r="E30" s="47">
        <v>19527</v>
      </c>
      <c r="F30" s="47">
        <v>621</v>
      </c>
      <c r="G30" s="24">
        <f t="shared" si="2"/>
        <v>3.1802120141342753E-2</v>
      </c>
      <c r="H30" s="16">
        <f t="shared" si="0"/>
        <v>2.9781315940916937E-2</v>
      </c>
      <c r="I30" s="44">
        <v>1862</v>
      </c>
      <c r="K30" s="54">
        <v>27</v>
      </c>
      <c r="L30" s="15" t="s">
        <v>31</v>
      </c>
      <c r="M30" s="46">
        <v>19971</v>
      </c>
      <c r="N30" s="47">
        <v>18792</v>
      </c>
      <c r="O30" s="47">
        <v>542</v>
      </c>
      <c r="P30" s="24">
        <v>2.8842060451255855E-2</v>
      </c>
      <c r="Q30" s="16">
        <v>2.7139352060487707E-2</v>
      </c>
      <c r="R30" s="44">
        <v>1725</v>
      </c>
      <c r="T30" s="9" t="str">
        <f t="shared" si="3"/>
        <v>堺市堺区</v>
      </c>
      <c r="U30" s="26">
        <f t="shared" si="7"/>
        <v>3.1802120141342753E-2</v>
      </c>
      <c r="V30" s="26">
        <f t="shared" si="4"/>
        <v>2.8842060451255855E-2</v>
      </c>
      <c r="W30" s="42">
        <f t="shared" si="1"/>
        <v>0.30000000000000027</v>
      </c>
      <c r="X30" s="53"/>
      <c r="Y30" s="26">
        <f t="shared" si="5"/>
        <v>2.8122432295171994E-2</v>
      </c>
      <c r="Z30" s="26">
        <f t="shared" si="6"/>
        <v>2.5735928858134579E-2</v>
      </c>
      <c r="AA30" s="42">
        <f t="shared" si="8"/>
        <v>0.23999999999999994</v>
      </c>
      <c r="AB30" s="43">
        <v>0</v>
      </c>
    </row>
    <row r="31" spans="2:28" s="6" customFormat="1">
      <c r="B31" s="20">
        <v>28</v>
      </c>
      <c r="C31" s="15" t="s">
        <v>32</v>
      </c>
      <c r="D31" s="46">
        <v>17677</v>
      </c>
      <c r="E31" s="47">
        <v>16737</v>
      </c>
      <c r="F31" s="47">
        <v>442</v>
      </c>
      <c r="G31" s="24">
        <f t="shared" si="2"/>
        <v>2.6408555894126783E-2</v>
      </c>
      <c r="H31" s="16">
        <f t="shared" si="0"/>
        <v>2.5004242801380326E-2</v>
      </c>
      <c r="I31" s="44">
        <v>1154</v>
      </c>
      <c r="K31" s="54">
        <v>28</v>
      </c>
      <c r="L31" s="15" t="s">
        <v>32</v>
      </c>
      <c r="M31" s="46">
        <v>16670</v>
      </c>
      <c r="N31" s="47">
        <v>15820</v>
      </c>
      <c r="O31" s="47">
        <v>383</v>
      </c>
      <c r="P31" s="24">
        <v>2.4209860935524654E-2</v>
      </c>
      <c r="Q31" s="16">
        <v>2.2975404919016198E-2</v>
      </c>
      <c r="R31" s="44">
        <v>1052</v>
      </c>
      <c r="T31" s="9" t="str">
        <f t="shared" si="3"/>
        <v>平野区</v>
      </c>
      <c r="U31" s="26">
        <f t="shared" si="7"/>
        <v>3.1668608037274316E-2</v>
      </c>
      <c r="V31" s="26">
        <f t="shared" si="4"/>
        <v>3.0146457512452606E-2</v>
      </c>
      <c r="W31" s="42">
        <f t="shared" si="1"/>
        <v>0.16000000000000009</v>
      </c>
      <c r="X31" s="53"/>
      <c r="Y31" s="26">
        <f t="shared" si="5"/>
        <v>2.8122432295171994E-2</v>
      </c>
      <c r="Z31" s="26">
        <f t="shared" si="6"/>
        <v>2.5735928858134579E-2</v>
      </c>
      <c r="AA31" s="42">
        <f t="shared" si="8"/>
        <v>0.23999999999999994</v>
      </c>
      <c r="AB31" s="43">
        <v>0</v>
      </c>
    </row>
    <row r="32" spans="2:28" s="6" customFormat="1">
      <c r="B32" s="20">
        <v>29</v>
      </c>
      <c r="C32" s="15" t="s">
        <v>33</v>
      </c>
      <c r="D32" s="46">
        <v>14871</v>
      </c>
      <c r="E32" s="47">
        <v>14031</v>
      </c>
      <c r="F32" s="47">
        <v>377</v>
      </c>
      <c r="G32" s="24">
        <f t="shared" si="2"/>
        <v>2.6869075618273824E-2</v>
      </c>
      <c r="H32" s="16">
        <f t="shared" si="0"/>
        <v>2.535135498621478E-2</v>
      </c>
      <c r="I32" s="44">
        <v>1065</v>
      </c>
      <c r="K32" s="54">
        <v>29</v>
      </c>
      <c r="L32" s="15" t="s">
        <v>33</v>
      </c>
      <c r="M32" s="46">
        <v>14179</v>
      </c>
      <c r="N32" s="47">
        <v>13428</v>
      </c>
      <c r="O32" s="47">
        <v>325</v>
      </c>
      <c r="P32" s="24">
        <v>2.4203157581173668E-2</v>
      </c>
      <c r="Q32" s="16">
        <v>2.2921221524790182E-2</v>
      </c>
      <c r="R32" s="44">
        <v>1042</v>
      </c>
      <c r="T32" s="9" t="str">
        <f t="shared" si="3"/>
        <v>堺市北区</v>
      </c>
      <c r="U32" s="26">
        <f t="shared" si="7"/>
        <v>3.1552927491275688E-2</v>
      </c>
      <c r="V32" s="26">
        <f t="shared" si="4"/>
        <v>2.8255651130226045E-2</v>
      </c>
      <c r="W32" s="42">
        <f t="shared" si="1"/>
        <v>0.3300000000000004</v>
      </c>
      <c r="X32" s="53"/>
      <c r="Y32" s="26">
        <f t="shared" si="5"/>
        <v>2.8122432295171994E-2</v>
      </c>
      <c r="Z32" s="26">
        <f t="shared" si="6"/>
        <v>2.5735928858134579E-2</v>
      </c>
      <c r="AA32" s="42">
        <f t="shared" si="8"/>
        <v>0.23999999999999994</v>
      </c>
      <c r="AB32" s="43">
        <v>0</v>
      </c>
    </row>
    <row r="33" spans="2:28" s="6" customFormat="1">
      <c r="B33" s="20">
        <v>30</v>
      </c>
      <c r="C33" s="15" t="s">
        <v>34</v>
      </c>
      <c r="D33" s="46">
        <v>19796</v>
      </c>
      <c r="E33" s="47">
        <v>18596</v>
      </c>
      <c r="F33" s="47">
        <v>491</v>
      </c>
      <c r="G33" s="24">
        <f t="shared" si="2"/>
        <v>2.6403527640352763E-2</v>
      </c>
      <c r="H33" s="16">
        <f t="shared" si="0"/>
        <v>2.4802990503131946E-2</v>
      </c>
      <c r="I33" s="44">
        <v>1403</v>
      </c>
      <c r="K33" s="54">
        <v>30</v>
      </c>
      <c r="L33" s="15" t="s">
        <v>34</v>
      </c>
      <c r="M33" s="46">
        <v>18975</v>
      </c>
      <c r="N33" s="47">
        <v>17882</v>
      </c>
      <c r="O33" s="47">
        <v>468</v>
      </c>
      <c r="P33" s="24">
        <v>2.6171569175707416E-2</v>
      </c>
      <c r="Q33" s="16">
        <v>2.4664031620553358E-2</v>
      </c>
      <c r="R33" s="44">
        <v>1528</v>
      </c>
      <c r="T33" s="9" t="str">
        <f t="shared" si="3"/>
        <v>福島区</v>
      </c>
      <c r="U33" s="26">
        <f t="shared" si="7"/>
        <v>3.1201248049921998E-2</v>
      </c>
      <c r="V33" s="26">
        <f t="shared" si="4"/>
        <v>2.2907963886268697E-2</v>
      </c>
      <c r="W33" s="42">
        <f t="shared" si="1"/>
        <v>0.82999999999999985</v>
      </c>
      <c r="X33" s="53"/>
      <c r="Y33" s="26">
        <f t="shared" si="5"/>
        <v>2.8122432295171994E-2</v>
      </c>
      <c r="Z33" s="26">
        <f t="shared" si="6"/>
        <v>2.5735928858134579E-2</v>
      </c>
      <c r="AA33" s="42">
        <f t="shared" si="8"/>
        <v>0.23999999999999994</v>
      </c>
      <c r="AB33" s="43">
        <v>0</v>
      </c>
    </row>
    <row r="34" spans="2:28" s="6" customFormat="1">
      <c r="B34" s="20">
        <v>31</v>
      </c>
      <c r="C34" s="15" t="s">
        <v>35</v>
      </c>
      <c r="D34" s="40">
        <v>26988</v>
      </c>
      <c r="E34" s="41">
        <v>25347</v>
      </c>
      <c r="F34" s="41">
        <v>541</v>
      </c>
      <c r="G34" s="24">
        <f t="shared" si="2"/>
        <v>2.134374876711248E-2</v>
      </c>
      <c r="H34" s="16">
        <f t="shared" si="0"/>
        <v>2.0045946346524381E-2</v>
      </c>
      <c r="I34" s="44">
        <v>1581</v>
      </c>
      <c r="K34" s="54">
        <v>31</v>
      </c>
      <c r="L34" s="15" t="s">
        <v>35</v>
      </c>
      <c r="M34" s="40">
        <v>25533</v>
      </c>
      <c r="N34" s="41">
        <v>23989</v>
      </c>
      <c r="O34" s="41">
        <v>444</v>
      </c>
      <c r="P34" s="24">
        <v>1.8508483054733418E-2</v>
      </c>
      <c r="Q34" s="16">
        <v>1.7389260956409351E-2</v>
      </c>
      <c r="R34" s="44">
        <v>1298</v>
      </c>
      <c r="T34" s="9" t="str">
        <f t="shared" si="3"/>
        <v>淀川区</v>
      </c>
      <c r="U34" s="26">
        <f t="shared" si="7"/>
        <v>3.0862954385258282E-2</v>
      </c>
      <c r="V34" s="26">
        <f t="shared" si="4"/>
        <v>2.9215358931552589E-2</v>
      </c>
      <c r="W34" s="42">
        <f t="shared" si="1"/>
        <v>0.17</v>
      </c>
      <c r="X34" s="53"/>
      <c r="Y34" s="26">
        <f t="shared" si="5"/>
        <v>2.8122432295171994E-2</v>
      </c>
      <c r="Z34" s="26">
        <f t="shared" si="6"/>
        <v>2.5735928858134579E-2</v>
      </c>
      <c r="AA34" s="42">
        <f t="shared" si="8"/>
        <v>0.23999999999999994</v>
      </c>
      <c r="AB34" s="43">
        <v>0</v>
      </c>
    </row>
    <row r="35" spans="2:28" s="6" customFormat="1">
      <c r="B35" s="20">
        <v>32</v>
      </c>
      <c r="C35" s="15" t="s">
        <v>36</v>
      </c>
      <c r="D35" s="46">
        <v>22112</v>
      </c>
      <c r="E35" s="47">
        <v>20632</v>
      </c>
      <c r="F35" s="47">
        <v>651</v>
      </c>
      <c r="G35" s="24">
        <f t="shared" si="2"/>
        <v>3.1552927491275688E-2</v>
      </c>
      <c r="H35" s="16">
        <f t="shared" si="0"/>
        <v>2.9441027496382055E-2</v>
      </c>
      <c r="I35" s="44">
        <v>1698</v>
      </c>
      <c r="K35" s="54">
        <v>32</v>
      </c>
      <c r="L35" s="15" t="s">
        <v>36</v>
      </c>
      <c r="M35" s="46">
        <v>21307</v>
      </c>
      <c r="N35" s="47">
        <v>19996</v>
      </c>
      <c r="O35" s="47">
        <v>565</v>
      </c>
      <c r="P35" s="24">
        <v>2.8255651130226045E-2</v>
      </c>
      <c r="Q35" s="16">
        <v>2.6517107054019804E-2</v>
      </c>
      <c r="R35" s="44">
        <v>1660</v>
      </c>
      <c r="T35" s="9" t="str">
        <f t="shared" si="3"/>
        <v>泉南市</v>
      </c>
      <c r="U35" s="26">
        <f t="shared" si="7"/>
        <v>3.0819316332067283E-2</v>
      </c>
      <c r="V35" s="26">
        <f t="shared" si="4"/>
        <v>2.6827327498010686E-2</v>
      </c>
      <c r="W35" s="42">
        <f t="shared" si="1"/>
        <v>0.4</v>
      </c>
      <c r="X35" s="53"/>
      <c r="Y35" s="26">
        <f t="shared" si="5"/>
        <v>2.8122432295171994E-2</v>
      </c>
      <c r="Z35" s="26">
        <f t="shared" si="6"/>
        <v>2.5735928858134579E-2</v>
      </c>
      <c r="AA35" s="42">
        <f t="shared" si="8"/>
        <v>0.23999999999999994</v>
      </c>
      <c r="AB35" s="43">
        <v>0</v>
      </c>
    </row>
    <row r="36" spans="2:28" s="6" customFormat="1">
      <c r="B36" s="20">
        <v>33</v>
      </c>
      <c r="C36" s="15" t="s">
        <v>37</v>
      </c>
      <c r="D36" s="46">
        <v>6505</v>
      </c>
      <c r="E36" s="47">
        <v>6138</v>
      </c>
      <c r="F36" s="47">
        <v>138</v>
      </c>
      <c r="G36" s="24">
        <f t="shared" si="2"/>
        <v>2.2482893450635387E-2</v>
      </c>
      <c r="H36" s="16">
        <f t="shared" ref="H36:H67" si="9">IFERROR(F36/D36,"-")</f>
        <v>2.1214450422751729E-2</v>
      </c>
      <c r="I36" s="44">
        <v>378</v>
      </c>
      <c r="K36" s="54">
        <v>33</v>
      </c>
      <c r="L36" s="15" t="s">
        <v>37</v>
      </c>
      <c r="M36" s="46">
        <v>6134</v>
      </c>
      <c r="N36" s="47">
        <v>5773</v>
      </c>
      <c r="O36" s="47">
        <v>125</v>
      </c>
      <c r="P36" s="24">
        <v>2.1652520353369131E-2</v>
      </c>
      <c r="Q36" s="16">
        <v>2.0378219758721876E-2</v>
      </c>
      <c r="R36" s="44">
        <v>366</v>
      </c>
      <c r="T36" s="9" t="str">
        <f t="shared" si="3"/>
        <v>大正区</v>
      </c>
      <c r="U36" s="26">
        <f t="shared" si="7"/>
        <v>3.0431632336197081E-2</v>
      </c>
      <c r="V36" s="26">
        <f t="shared" si="4"/>
        <v>2.4635818337617823E-2</v>
      </c>
      <c r="W36" s="42">
        <f t="shared" ref="W36:W67" si="10">(ROUND(U36,4)-ROUND(V36,4))*100</f>
        <v>0.57999999999999996</v>
      </c>
      <c r="X36" s="53"/>
      <c r="Y36" s="26">
        <f t="shared" si="5"/>
        <v>2.8122432295171994E-2</v>
      </c>
      <c r="Z36" s="26">
        <f t="shared" si="6"/>
        <v>2.5735928858134579E-2</v>
      </c>
      <c r="AA36" s="42">
        <f t="shared" si="8"/>
        <v>0.23999999999999994</v>
      </c>
      <c r="AB36" s="43">
        <v>0</v>
      </c>
    </row>
    <row r="37" spans="2:28" s="6" customFormat="1">
      <c r="B37" s="20">
        <v>34</v>
      </c>
      <c r="C37" s="15" t="s">
        <v>38</v>
      </c>
      <c r="D37" s="46">
        <v>28216</v>
      </c>
      <c r="E37" s="47">
        <v>26933</v>
      </c>
      <c r="F37" s="47">
        <v>754</v>
      </c>
      <c r="G37" s="24">
        <f t="shared" si="2"/>
        <v>2.7995395982623548E-2</v>
      </c>
      <c r="H37" s="16">
        <f t="shared" si="9"/>
        <v>2.6722426991777716E-2</v>
      </c>
      <c r="I37" s="44">
        <v>2037</v>
      </c>
      <c r="K37" s="54">
        <v>34</v>
      </c>
      <c r="L37" s="15" t="s">
        <v>38</v>
      </c>
      <c r="M37" s="46">
        <v>27182</v>
      </c>
      <c r="N37" s="47">
        <v>25944</v>
      </c>
      <c r="O37" s="47">
        <v>668</v>
      </c>
      <c r="P37" s="24">
        <v>2.5747764415664509E-2</v>
      </c>
      <c r="Q37" s="16">
        <v>2.457508645427121E-2</v>
      </c>
      <c r="R37" s="44">
        <v>1906</v>
      </c>
      <c r="T37" s="9" t="str">
        <f t="shared" si="3"/>
        <v>西淀川区</v>
      </c>
      <c r="U37" s="26">
        <f t="shared" si="7"/>
        <v>3.041761196538106E-2</v>
      </c>
      <c r="V37" s="26">
        <f t="shared" si="4"/>
        <v>3.3083754135469268E-2</v>
      </c>
      <c r="W37" s="42">
        <f t="shared" si="10"/>
        <v>-0.26999999999999974</v>
      </c>
      <c r="X37" s="53"/>
      <c r="Y37" s="26">
        <f t="shared" si="5"/>
        <v>2.8122432295171994E-2</v>
      </c>
      <c r="Z37" s="26">
        <f t="shared" si="6"/>
        <v>2.5735928858134579E-2</v>
      </c>
      <c r="AA37" s="42">
        <f t="shared" si="8"/>
        <v>0.23999999999999994</v>
      </c>
      <c r="AB37" s="43">
        <v>0</v>
      </c>
    </row>
    <row r="38" spans="2:28" s="6" customFormat="1">
      <c r="B38" s="20">
        <v>35</v>
      </c>
      <c r="C38" s="15" t="s">
        <v>1</v>
      </c>
      <c r="D38" s="46">
        <v>58073</v>
      </c>
      <c r="E38" s="47">
        <v>55038</v>
      </c>
      <c r="F38" s="47">
        <v>1594</v>
      </c>
      <c r="G38" s="24">
        <f t="shared" si="2"/>
        <v>2.8961808205240015E-2</v>
      </c>
      <c r="H38" s="16">
        <f t="shared" si="9"/>
        <v>2.7448211733507828E-2</v>
      </c>
      <c r="I38" s="44">
        <v>3860</v>
      </c>
      <c r="K38" s="54">
        <v>35</v>
      </c>
      <c r="L38" s="15" t="s">
        <v>1</v>
      </c>
      <c r="M38" s="46">
        <v>55731</v>
      </c>
      <c r="N38" s="47">
        <v>52839</v>
      </c>
      <c r="O38" s="47">
        <v>1363</v>
      </c>
      <c r="P38" s="24">
        <v>2.5795340562841839E-2</v>
      </c>
      <c r="Q38" s="16">
        <v>2.4456765534442232E-2</v>
      </c>
      <c r="R38" s="44">
        <v>3843</v>
      </c>
      <c r="T38" s="9" t="str">
        <f t="shared" si="3"/>
        <v>守口市</v>
      </c>
      <c r="U38" s="26">
        <f t="shared" si="7"/>
        <v>3.0180806675938802E-2</v>
      </c>
      <c r="V38" s="26">
        <f t="shared" si="4"/>
        <v>2.3827824750192159E-2</v>
      </c>
      <c r="W38" s="42">
        <f t="shared" si="10"/>
        <v>0.6399999999999999</v>
      </c>
      <c r="X38" s="53"/>
      <c r="Y38" s="26">
        <f t="shared" si="5"/>
        <v>2.8122432295171994E-2</v>
      </c>
      <c r="Z38" s="26">
        <f t="shared" si="6"/>
        <v>2.5735928858134579E-2</v>
      </c>
      <c r="AA38" s="42">
        <f t="shared" si="8"/>
        <v>0.23999999999999994</v>
      </c>
      <c r="AB38" s="43">
        <v>0</v>
      </c>
    </row>
    <row r="39" spans="2:28" s="6" customFormat="1">
      <c r="B39" s="20">
        <v>36</v>
      </c>
      <c r="C39" s="15" t="s">
        <v>2</v>
      </c>
      <c r="D39" s="46">
        <v>16180</v>
      </c>
      <c r="E39" s="47">
        <v>15304</v>
      </c>
      <c r="F39" s="47">
        <v>358</v>
      </c>
      <c r="G39" s="24">
        <f t="shared" si="2"/>
        <v>2.3392577104025092E-2</v>
      </c>
      <c r="H39" s="16">
        <f t="shared" si="9"/>
        <v>2.2126081582200249E-2</v>
      </c>
      <c r="I39" s="44">
        <v>900</v>
      </c>
      <c r="K39" s="54">
        <v>36</v>
      </c>
      <c r="L39" s="15" t="s">
        <v>2</v>
      </c>
      <c r="M39" s="46">
        <v>15577</v>
      </c>
      <c r="N39" s="47">
        <v>14749</v>
      </c>
      <c r="O39" s="47">
        <v>298</v>
      </c>
      <c r="P39" s="24">
        <v>2.0204759644721675E-2</v>
      </c>
      <c r="Q39" s="16">
        <v>1.9130769724593953E-2</v>
      </c>
      <c r="R39" s="44">
        <v>757</v>
      </c>
      <c r="T39" s="9" t="str">
        <f t="shared" si="3"/>
        <v>鶴見区</v>
      </c>
      <c r="U39" s="26">
        <f t="shared" si="7"/>
        <v>2.9935581659719591E-2</v>
      </c>
      <c r="V39" s="26">
        <f t="shared" si="4"/>
        <v>2.7460132244262931E-2</v>
      </c>
      <c r="W39" s="42">
        <f t="shared" si="10"/>
        <v>0.23999999999999994</v>
      </c>
      <c r="X39" s="53"/>
      <c r="Y39" s="26">
        <f t="shared" si="5"/>
        <v>2.8122432295171994E-2</v>
      </c>
      <c r="Z39" s="26">
        <f t="shared" si="6"/>
        <v>2.5735928858134579E-2</v>
      </c>
      <c r="AA39" s="42">
        <f t="shared" si="8"/>
        <v>0.23999999999999994</v>
      </c>
      <c r="AB39" s="43">
        <v>0</v>
      </c>
    </row>
    <row r="40" spans="2:28" s="6" customFormat="1">
      <c r="B40" s="20">
        <v>37</v>
      </c>
      <c r="C40" s="15" t="s">
        <v>3</v>
      </c>
      <c r="D40" s="46">
        <v>50066</v>
      </c>
      <c r="E40" s="47">
        <v>47229</v>
      </c>
      <c r="F40" s="47">
        <v>1147</v>
      </c>
      <c r="G40" s="24">
        <f t="shared" si="2"/>
        <v>2.4285926020030067E-2</v>
      </c>
      <c r="H40" s="16">
        <f t="shared" si="9"/>
        <v>2.2909759117964286E-2</v>
      </c>
      <c r="I40" s="44">
        <v>2996</v>
      </c>
      <c r="K40" s="54">
        <v>37</v>
      </c>
      <c r="L40" s="15" t="s">
        <v>3</v>
      </c>
      <c r="M40" s="46">
        <v>47466</v>
      </c>
      <c r="N40" s="47">
        <v>44851</v>
      </c>
      <c r="O40" s="47">
        <v>1022</v>
      </c>
      <c r="P40" s="24">
        <v>2.278655994292212E-2</v>
      </c>
      <c r="Q40" s="16">
        <v>2.1531201280916866E-2</v>
      </c>
      <c r="R40" s="44">
        <v>2753</v>
      </c>
      <c r="T40" s="9" t="str">
        <f t="shared" si="3"/>
        <v>四條畷市</v>
      </c>
      <c r="U40" s="26">
        <f t="shared" si="7"/>
        <v>2.9466849793981769E-2</v>
      </c>
      <c r="V40" s="26">
        <f t="shared" si="4"/>
        <v>2.4087024087024088E-2</v>
      </c>
      <c r="W40" s="42">
        <f t="shared" si="10"/>
        <v>0.53999999999999981</v>
      </c>
      <c r="X40" s="53"/>
      <c r="Y40" s="26">
        <f t="shared" si="5"/>
        <v>2.8122432295171994E-2</v>
      </c>
      <c r="Z40" s="26">
        <f t="shared" si="6"/>
        <v>2.5735928858134579E-2</v>
      </c>
      <c r="AA40" s="42">
        <f t="shared" si="8"/>
        <v>0.23999999999999994</v>
      </c>
      <c r="AB40" s="43">
        <v>0</v>
      </c>
    </row>
    <row r="41" spans="2:28" s="6" customFormat="1">
      <c r="B41" s="20">
        <v>38</v>
      </c>
      <c r="C41" s="23" t="s">
        <v>39</v>
      </c>
      <c r="D41" s="45">
        <v>10352</v>
      </c>
      <c r="E41" s="41">
        <v>9729</v>
      </c>
      <c r="F41" s="41">
        <v>365</v>
      </c>
      <c r="G41" s="24">
        <f t="shared" si="2"/>
        <v>3.7516702641587005E-2</v>
      </c>
      <c r="H41" s="16">
        <f t="shared" si="9"/>
        <v>3.5258887171561053E-2</v>
      </c>
      <c r="I41" s="44">
        <v>829</v>
      </c>
      <c r="K41" s="54">
        <v>38</v>
      </c>
      <c r="L41" s="23" t="s">
        <v>39</v>
      </c>
      <c r="M41" s="45">
        <v>9928</v>
      </c>
      <c r="N41" s="41">
        <v>9417</v>
      </c>
      <c r="O41" s="41">
        <v>276</v>
      </c>
      <c r="P41" s="24">
        <v>2.9308697037273016E-2</v>
      </c>
      <c r="Q41" s="16">
        <v>2.7800161160354553E-2</v>
      </c>
      <c r="R41" s="44">
        <v>701</v>
      </c>
      <c r="T41" s="9" t="str">
        <f t="shared" si="3"/>
        <v>豊中市</v>
      </c>
      <c r="U41" s="26">
        <f t="shared" si="7"/>
        <v>2.8961808205240015E-2</v>
      </c>
      <c r="V41" s="26">
        <f t="shared" si="4"/>
        <v>2.5795340562841839E-2</v>
      </c>
      <c r="W41" s="42">
        <f t="shared" si="10"/>
        <v>0.32000000000000017</v>
      </c>
      <c r="X41" s="53"/>
      <c r="Y41" s="26">
        <f t="shared" si="5"/>
        <v>2.8122432295171994E-2</v>
      </c>
      <c r="Z41" s="26">
        <f t="shared" si="6"/>
        <v>2.5735928858134579E-2</v>
      </c>
      <c r="AA41" s="42">
        <f t="shared" si="8"/>
        <v>0.23999999999999994</v>
      </c>
      <c r="AB41" s="43">
        <v>0</v>
      </c>
    </row>
    <row r="42" spans="2:28" s="6" customFormat="1">
      <c r="B42" s="20">
        <v>39</v>
      </c>
      <c r="C42" s="23" t="s">
        <v>7</v>
      </c>
      <c r="D42" s="50">
        <v>59158</v>
      </c>
      <c r="E42" s="49">
        <v>56223</v>
      </c>
      <c r="F42" s="49">
        <v>1146</v>
      </c>
      <c r="G42" s="24">
        <f t="shared" si="2"/>
        <v>2.0383117229603544E-2</v>
      </c>
      <c r="H42" s="16">
        <f t="shared" si="9"/>
        <v>1.9371851651509515E-2</v>
      </c>
      <c r="I42" s="44">
        <v>2983</v>
      </c>
      <c r="K42" s="54">
        <v>39</v>
      </c>
      <c r="L42" s="23" t="s">
        <v>7</v>
      </c>
      <c r="M42" s="50">
        <v>56631</v>
      </c>
      <c r="N42" s="49">
        <v>53926</v>
      </c>
      <c r="O42" s="49">
        <v>1106</v>
      </c>
      <c r="P42" s="24">
        <v>2.0509587212105478E-2</v>
      </c>
      <c r="Q42" s="16">
        <v>1.9529939432466316E-2</v>
      </c>
      <c r="R42" s="44">
        <v>2914</v>
      </c>
      <c r="T42" s="9" t="str">
        <f t="shared" si="3"/>
        <v>東住吉区</v>
      </c>
      <c r="U42" s="26">
        <f t="shared" si="7"/>
        <v>2.8874965949332608E-2</v>
      </c>
      <c r="V42" s="26">
        <f t="shared" si="4"/>
        <v>2.9326816263052655E-2</v>
      </c>
      <c r="W42" s="42">
        <f t="shared" si="10"/>
        <v>-4.0000000000000105E-2</v>
      </c>
      <c r="X42" s="53"/>
      <c r="Y42" s="26">
        <f t="shared" si="5"/>
        <v>2.8122432295171994E-2</v>
      </c>
      <c r="Z42" s="26">
        <f t="shared" si="6"/>
        <v>2.5735928858134579E-2</v>
      </c>
      <c r="AA42" s="42">
        <f t="shared" si="8"/>
        <v>0.23999999999999994</v>
      </c>
      <c r="AB42" s="43">
        <v>0</v>
      </c>
    </row>
    <row r="43" spans="2:28" s="6" customFormat="1">
      <c r="B43" s="20">
        <v>40</v>
      </c>
      <c r="C43" s="23" t="s">
        <v>40</v>
      </c>
      <c r="D43" s="51">
        <v>12575</v>
      </c>
      <c r="E43" s="47">
        <v>11837</v>
      </c>
      <c r="F43" s="47">
        <v>331</v>
      </c>
      <c r="G43" s="24">
        <f t="shared" si="2"/>
        <v>2.7963166342823351E-2</v>
      </c>
      <c r="H43" s="16">
        <f t="shared" si="9"/>
        <v>2.6322067594433399E-2</v>
      </c>
      <c r="I43" s="44">
        <v>971</v>
      </c>
      <c r="K43" s="54">
        <v>40</v>
      </c>
      <c r="L43" s="23" t="s">
        <v>40</v>
      </c>
      <c r="M43" s="51">
        <v>12132</v>
      </c>
      <c r="N43" s="47">
        <v>11436</v>
      </c>
      <c r="O43" s="47">
        <v>260</v>
      </c>
      <c r="P43" s="24">
        <v>2.273522210563134E-2</v>
      </c>
      <c r="Q43" s="16">
        <v>2.1430926475436859E-2</v>
      </c>
      <c r="R43" s="44">
        <v>693</v>
      </c>
      <c r="T43" s="9" t="str">
        <f t="shared" si="3"/>
        <v>阪南市</v>
      </c>
      <c r="U43" s="26">
        <f t="shared" si="7"/>
        <v>2.830292979546711E-2</v>
      </c>
      <c r="V43" s="26">
        <f t="shared" si="4"/>
        <v>2.3194396601217131E-2</v>
      </c>
      <c r="W43" s="42">
        <f t="shared" si="10"/>
        <v>0.51</v>
      </c>
      <c r="X43" s="53"/>
      <c r="Y43" s="26">
        <f t="shared" si="5"/>
        <v>2.8122432295171994E-2</v>
      </c>
      <c r="Z43" s="26">
        <f t="shared" si="6"/>
        <v>2.5735928858134579E-2</v>
      </c>
      <c r="AA43" s="42">
        <f t="shared" si="8"/>
        <v>0.23999999999999994</v>
      </c>
      <c r="AB43" s="43">
        <v>0</v>
      </c>
    </row>
    <row r="44" spans="2:28" s="6" customFormat="1">
      <c r="B44" s="20">
        <v>41</v>
      </c>
      <c r="C44" s="23" t="s">
        <v>11</v>
      </c>
      <c r="D44" s="51">
        <v>23068</v>
      </c>
      <c r="E44" s="47">
        <v>21570</v>
      </c>
      <c r="F44" s="47">
        <v>651</v>
      </c>
      <c r="G44" s="24">
        <f t="shared" si="2"/>
        <v>3.0180806675938802E-2</v>
      </c>
      <c r="H44" s="16">
        <f t="shared" si="9"/>
        <v>2.8220912086006588E-2</v>
      </c>
      <c r="I44" s="44">
        <v>1560</v>
      </c>
      <c r="K44" s="54">
        <v>41</v>
      </c>
      <c r="L44" s="23" t="s">
        <v>11</v>
      </c>
      <c r="M44" s="51">
        <v>22200</v>
      </c>
      <c r="N44" s="47">
        <v>20816</v>
      </c>
      <c r="O44" s="47">
        <v>496</v>
      </c>
      <c r="P44" s="24">
        <v>2.3827824750192159E-2</v>
      </c>
      <c r="Q44" s="16">
        <v>2.2342342342342343E-2</v>
      </c>
      <c r="R44" s="44">
        <v>1332</v>
      </c>
      <c r="T44" s="9" t="str">
        <f t="shared" si="3"/>
        <v>岸和田市</v>
      </c>
      <c r="U44" s="26">
        <f t="shared" si="7"/>
        <v>2.7995395982623548E-2</v>
      </c>
      <c r="V44" s="26">
        <f t="shared" si="4"/>
        <v>2.5747764415664509E-2</v>
      </c>
      <c r="W44" s="42">
        <f t="shared" si="10"/>
        <v>0.22999999999999998</v>
      </c>
      <c r="X44" s="53"/>
      <c r="Y44" s="26">
        <f t="shared" si="5"/>
        <v>2.8122432295171994E-2</v>
      </c>
      <c r="Z44" s="26">
        <f t="shared" si="6"/>
        <v>2.5735928858134579E-2</v>
      </c>
      <c r="AA44" s="42">
        <f t="shared" si="8"/>
        <v>0.23999999999999994</v>
      </c>
      <c r="AB44" s="43">
        <v>0</v>
      </c>
    </row>
    <row r="45" spans="2:28" s="6" customFormat="1">
      <c r="B45" s="20">
        <v>42</v>
      </c>
      <c r="C45" s="23" t="s">
        <v>12</v>
      </c>
      <c r="D45" s="51">
        <v>62182</v>
      </c>
      <c r="E45" s="47">
        <v>58839</v>
      </c>
      <c r="F45" s="47">
        <v>1284</v>
      </c>
      <c r="G45" s="24">
        <f t="shared" si="2"/>
        <v>2.1822260745423955E-2</v>
      </c>
      <c r="H45" s="16">
        <f t="shared" si="9"/>
        <v>2.0649062429642019E-2</v>
      </c>
      <c r="I45" s="44">
        <v>2901</v>
      </c>
      <c r="K45" s="54">
        <v>42</v>
      </c>
      <c r="L45" s="23" t="s">
        <v>12</v>
      </c>
      <c r="M45" s="51">
        <v>59199</v>
      </c>
      <c r="N45" s="47">
        <v>56028</v>
      </c>
      <c r="O45" s="47">
        <v>1227</v>
      </c>
      <c r="P45" s="24">
        <v>2.1899764403512531E-2</v>
      </c>
      <c r="Q45" s="16">
        <v>2.0726701464551765E-2</v>
      </c>
      <c r="R45" s="44">
        <v>3070</v>
      </c>
      <c r="T45" s="9" t="str">
        <f t="shared" si="3"/>
        <v>貝塚市</v>
      </c>
      <c r="U45" s="26">
        <f t="shared" si="7"/>
        <v>2.7963166342823351E-2</v>
      </c>
      <c r="V45" s="26">
        <f t="shared" si="4"/>
        <v>2.273522210563134E-2</v>
      </c>
      <c r="W45" s="42">
        <f t="shared" si="10"/>
        <v>0.52999999999999992</v>
      </c>
      <c r="X45" s="53"/>
      <c r="Y45" s="26">
        <f t="shared" si="5"/>
        <v>2.8122432295171994E-2</v>
      </c>
      <c r="Z45" s="26">
        <f t="shared" si="6"/>
        <v>2.5735928858134579E-2</v>
      </c>
      <c r="AA45" s="42">
        <f t="shared" si="8"/>
        <v>0.23999999999999994</v>
      </c>
      <c r="AB45" s="43">
        <v>0</v>
      </c>
    </row>
    <row r="46" spans="2:28" s="6" customFormat="1">
      <c r="B46" s="20">
        <v>43</v>
      </c>
      <c r="C46" s="23" t="s">
        <v>8</v>
      </c>
      <c r="D46" s="51">
        <v>38088</v>
      </c>
      <c r="E46" s="47">
        <v>35936</v>
      </c>
      <c r="F46" s="47">
        <v>787</v>
      </c>
      <c r="G46" s="24">
        <f t="shared" si="2"/>
        <v>2.1900044523597506E-2</v>
      </c>
      <c r="H46" s="16">
        <f t="shared" si="9"/>
        <v>2.0662675908422599E-2</v>
      </c>
      <c r="I46" s="44">
        <v>2019</v>
      </c>
      <c r="K46" s="54">
        <v>43</v>
      </c>
      <c r="L46" s="23" t="s">
        <v>8</v>
      </c>
      <c r="M46" s="51">
        <v>36144</v>
      </c>
      <c r="N46" s="47">
        <v>34203</v>
      </c>
      <c r="O46" s="47">
        <v>618</v>
      </c>
      <c r="P46" s="24">
        <v>1.806859047451978E-2</v>
      </c>
      <c r="Q46" s="16">
        <v>1.7098273572377157E-2</v>
      </c>
      <c r="R46" s="44">
        <v>1633</v>
      </c>
      <c r="T46" s="9" t="str">
        <f t="shared" si="3"/>
        <v>八尾市</v>
      </c>
      <c r="U46" s="26">
        <f t="shared" si="7"/>
        <v>2.7772094926350247E-2</v>
      </c>
      <c r="V46" s="26">
        <f t="shared" si="4"/>
        <v>2.4187372923873147E-2</v>
      </c>
      <c r="W46" s="42">
        <f t="shared" si="10"/>
        <v>0.35999999999999988</v>
      </c>
      <c r="X46" s="53"/>
      <c r="Y46" s="26">
        <f t="shared" si="5"/>
        <v>2.8122432295171994E-2</v>
      </c>
      <c r="Z46" s="26">
        <f t="shared" si="6"/>
        <v>2.5735928858134579E-2</v>
      </c>
      <c r="AA46" s="42">
        <f t="shared" si="8"/>
        <v>0.23999999999999994</v>
      </c>
      <c r="AB46" s="43">
        <v>0</v>
      </c>
    </row>
    <row r="47" spans="2:28" s="6" customFormat="1">
      <c r="B47" s="20">
        <v>44</v>
      </c>
      <c r="C47" s="23" t="s">
        <v>18</v>
      </c>
      <c r="D47" s="51">
        <v>41335</v>
      </c>
      <c r="E47" s="47">
        <v>39104</v>
      </c>
      <c r="F47" s="47">
        <v>1086</v>
      </c>
      <c r="G47" s="24">
        <f t="shared" si="2"/>
        <v>2.7772094926350247E-2</v>
      </c>
      <c r="H47" s="16">
        <f t="shared" si="9"/>
        <v>2.627313414781662E-2</v>
      </c>
      <c r="I47" s="44">
        <v>2734</v>
      </c>
      <c r="K47" s="54">
        <v>44</v>
      </c>
      <c r="L47" s="23" t="s">
        <v>18</v>
      </c>
      <c r="M47" s="51">
        <v>39839</v>
      </c>
      <c r="N47" s="47">
        <v>37871</v>
      </c>
      <c r="O47" s="47">
        <v>916</v>
      </c>
      <c r="P47" s="24">
        <v>2.4187372923873147E-2</v>
      </c>
      <c r="Q47" s="16">
        <v>2.2992544993599238E-2</v>
      </c>
      <c r="R47" s="44">
        <v>2414</v>
      </c>
      <c r="T47" s="9" t="str">
        <f t="shared" si="3"/>
        <v>忠岡町</v>
      </c>
      <c r="U47" s="26">
        <f t="shared" si="7"/>
        <v>2.7218934911242602E-2</v>
      </c>
      <c r="V47" s="26">
        <f t="shared" si="4"/>
        <v>2.3199999999999998E-2</v>
      </c>
      <c r="W47" s="42">
        <f t="shared" si="10"/>
        <v>0.4</v>
      </c>
      <c r="X47" s="53"/>
      <c r="Y47" s="26">
        <f t="shared" si="5"/>
        <v>2.8122432295171994E-2</v>
      </c>
      <c r="Z47" s="26">
        <f t="shared" si="6"/>
        <v>2.5735928858134579E-2</v>
      </c>
      <c r="AA47" s="42">
        <f t="shared" si="8"/>
        <v>0.23999999999999994</v>
      </c>
      <c r="AB47" s="43">
        <v>0</v>
      </c>
    </row>
    <row r="48" spans="2:28" s="6" customFormat="1">
      <c r="B48" s="20">
        <v>45</v>
      </c>
      <c r="C48" s="23" t="s">
        <v>41</v>
      </c>
      <c r="D48" s="51">
        <v>14272</v>
      </c>
      <c r="E48" s="47">
        <v>13582</v>
      </c>
      <c r="F48" s="47">
        <v>445</v>
      </c>
      <c r="G48" s="24">
        <f t="shared" si="2"/>
        <v>3.2763952289795319E-2</v>
      </c>
      <c r="H48" s="16">
        <f t="shared" si="9"/>
        <v>3.1179932735426009E-2</v>
      </c>
      <c r="I48" s="44">
        <v>1265</v>
      </c>
      <c r="K48" s="54">
        <v>45</v>
      </c>
      <c r="L48" s="23" t="s">
        <v>41</v>
      </c>
      <c r="M48" s="51">
        <v>13702</v>
      </c>
      <c r="N48" s="47">
        <v>13063</v>
      </c>
      <c r="O48" s="47">
        <v>379</v>
      </c>
      <c r="P48" s="24">
        <v>2.901324351221006E-2</v>
      </c>
      <c r="Q48" s="16">
        <v>2.7660195591884398E-2</v>
      </c>
      <c r="R48" s="44">
        <v>1307</v>
      </c>
      <c r="T48" s="9" t="str">
        <f t="shared" si="3"/>
        <v>高石市</v>
      </c>
      <c r="U48" s="26">
        <f t="shared" si="7"/>
        <v>2.7164070988772184E-2</v>
      </c>
      <c r="V48" s="26">
        <f t="shared" si="4"/>
        <v>2.1624999999999998E-2</v>
      </c>
      <c r="W48" s="42">
        <f t="shared" si="10"/>
        <v>0.55999999999999972</v>
      </c>
      <c r="X48" s="53"/>
      <c r="Y48" s="26">
        <f t="shared" si="5"/>
        <v>2.8122432295171994E-2</v>
      </c>
      <c r="Z48" s="26">
        <f t="shared" si="6"/>
        <v>2.5735928858134579E-2</v>
      </c>
      <c r="AA48" s="42">
        <f t="shared" si="8"/>
        <v>0.23999999999999994</v>
      </c>
      <c r="AB48" s="43">
        <v>0</v>
      </c>
    </row>
    <row r="49" spans="2:28" s="6" customFormat="1">
      <c r="B49" s="20">
        <v>46</v>
      </c>
      <c r="C49" s="23" t="s">
        <v>21</v>
      </c>
      <c r="D49" s="45">
        <v>18482</v>
      </c>
      <c r="E49" s="41">
        <v>17442</v>
      </c>
      <c r="F49" s="41">
        <v>462</v>
      </c>
      <c r="G49" s="24">
        <f t="shared" si="2"/>
        <v>2.6487788097695218E-2</v>
      </c>
      <c r="H49" s="16">
        <f t="shared" si="9"/>
        <v>2.4997294665079536E-2</v>
      </c>
      <c r="I49" s="44">
        <v>1007</v>
      </c>
      <c r="K49" s="54">
        <v>46</v>
      </c>
      <c r="L49" s="23" t="s">
        <v>21</v>
      </c>
      <c r="M49" s="45">
        <v>17579</v>
      </c>
      <c r="N49" s="41">
        <v>16664</v>
      </c>
      <c r="O49" s="41">
        <v>394</v>
      </c>
      <c r="P49" s="24">
        <v>2.3643783005280843E-2</v>
      </c>
      <c r="Q49" s="16">
        <v>2.2413106547585188E-2</v>
      </c>
      <c r="R49" s="44">
        <v>1061</v>
      </c>
      <c r="T49" s="9" t="str">
        <f t="shared" si="3"/>
        <v>堺市</v>
      </c>
      <c r="U49" s="26">
        <f t="shared" si="7"/>
        <v>2.694863149543832E-2</v>
      </c>
      <c r="V49" s="26">
        <f t="shared" si="4"/>
        <v>2.4654218533886583E-2</v>
      </c>
      <c r="W49" s="42">
        <f t="shared" si="10"/>
        <v>0.22000000000000006</v>
      </c>
      <c r="X49" s="53"/>
      <c r="Y49" s="26">
        <f t="shared" si="5"/>
        <v>2.8122432295171994E-2</v>
      </c>
      <c r="Z49" s="26">
        <f t="shared" si="6"/>
        <v>2.5735928858134579E-2</v>
      </c>
      <c r="AA49" s="42">
        <f t="shared" si="8"/>
        <v>0.23999999999999994</v>
      </c>
      <c r="AB49" s="43">
        <v>0</v>
      </c>
    </row>
    <row r="50" spans="2:28" s="6" customFormat="1">
      <c r="B50" s="20">
        <v>47</v>
      </c>
      <c r="C50" s="23" t="s">
        <v>13</v>
      </c>
      <c r="D50" s="51">
        <v>37611</v>
      </c>
      <c r="E50" s="47">
        <v>35274</v>
      </c>
      <c r="F50" s="47">
        <v>878</v>
      </c>
      <c r="G50" s="24">
        <f t="shared" si="2"/>
        <v>2.4890854453705279E-2</v>
      </c>
      <c r="H50" s="16">
        <f t="shared" si="9"/>
        <v>2.3344234399510781E-2</v>
      </c>
      <c r="I50" s="44">
        <v>2166</v>
      </c>
      <c r="K50" s="54">
        <v>47</v>
      </c>
      <c r="L50" s="23" t="s">
        <v>13</v>
      </c>
      <c r="M50" s="51">
        <v>35891</v>
      </c>
      <c r="N50" s="47">
        <v>33685</v>
      </c>
      <c r="O50" s="47">
        <v>826</v>
      </c>
      <c r="P50" s="24">
        <v>2.4521300282024639E-2</v>
      </c>
      <c r="Q50" s="16">
        <v>2.3014126104037223E-2</v>
      </c>
      <c r="R50" s="44">
        <v>2135</v>
      </c>
      <c r="T50" s="9" t="str">
        <f t="shared" si="3"/>
        <v>堺市東区</v>
      </c>
      <c r="U50" s="26">
        <f t="shared" si="7"/>
        <v>2.6869075618273824E-2</v>
      </c>
      <c r="V50" s="26">
        <f t="shared" si="4"/>
        <v>2.4203157581173668E-2</v>
      </c>
      <c r="W50" s="42">
        <f t="shared" si="10"/>
        <v>0.27000000000000013</v>
      </c>
      <c r="X50" s="53"/>
      <c r="Y50" s="26">
        <f t="shared" si="5"/>
        <v>2.8122432295171994E-2</v>
      </c>
      <c r="Z50" s="26">
        <f t="shared" si="6"/>
        <v>2.5735928858134579E-2</v>
      </c>
      <c r="AA50" s="42">
        <f t="shared" si="8"/>
        <v>0.23999999999999994</v>
      </c>
      <c r="AB50" s="43">
        <v>0</v>
      </c>
    </row>
    <row r="51" spans="2:28" s="6" customFormat="1">
      <c r="B51" s="20">
        <v>48</v>
      </c>
      <c r="C51" s="23" t="s">
        <v>22</v>
      </c>
      <c r="D51" s="51">
        <v>20301</v>
      </c>
      <c r="E51" s="47">
        <v>19283</v>
      </c>
      <c r="F51" s="47">
        <v>351</v>
      </c>
      <c r="G51" s="24">
        <f t="shared" si="2"/>
        <v>1.8202561842037026E-2</v>
      </c>
      <c r="H51" s="16">
        <f t="shared" si="9"/>
        <v>1.7289788680360574E-2</v>
      </c>
      <c r="I51" s="44">
        <v>954</v>
      </c>
      <c r="K51" s="54">
        <v>48</v>
      </c>
      <c r="L51" s="23" t="s">
        <v>22</v>
      </c>
      <c r="M51" s="51">
        <v>19287</v>
      </c>
      <c r="N51" s="47">
        <v>18420</v>
      </c>
      <c r="O51" s="47">
        <v>329</v>
      </c>
      <c r="P51" s="24">
        <v>1.7861020629750271E-2</v>
      </c>
      <c r="Q51" s="16">
        <v>1.7058122051122518E-2</v>
      </c>
      <c r="R51" s="44">
        <v>896</v>
      </c>
      <c r="T51" s="9" t="str">
        <f t="shared" si="3"/>
        <v>富田林市</v>
      </c>
      <c r="U51" s="26">
        <f t="shared" si="7"/>
        <v>2.6487788097695218E-2</v>
      </c>
      <c r="V51" s="26">
        <f t="shared" si="4"/>
        <v>2.3643783005280843E-2</v>
      </c>
      <c r="W51" s="42">
        <f t="shared" si="10"/>
        <v>0.28999999999999998</v>
      </c>
      <c r="X51" s="53"/>
      <c r="Y51" s="26">
        <f t="shared" si="5"/>
        <v>2.8122432295171994E-2</v>
      </c>
      <c r="Z51" s="26">
        <f t="shared" si="6"/>
        <v>2.5735928858134579E-2</v>
      </c>
      <c r="AA51" s="42">
        <f t="shared" si="8"/>
        <v>0.23999999999999994</v>
      </c>
      <c r="AB51" s="43">
        <v>0</v>
      </c>
    </row>
    <row r="52" spans="2:28" s="6" customFormat="1">
      <c r="B52" s="20">
        <v>49</v>
      </c>
      <c r="C52" s="23" t="s">
        <v>23</v>
      </c>
      <c r="D52" s="51">
        <v>20315</v>
      </c>
      <c r="E52" s="47">
        <v>19090</v>
      </c>
      <c r="F52" s="47">
        <v>389</v>
      </c>
      <c r="G52" s="24">
        <f t="shared" si="2"/>
        <v>2.0377160817181772E-2</v>
      </c>
      <c r="H52" s="16">
        <f t="shared" si="9"/>
        <v>1.9148412503076546E-2</v>
      </c>
      <c r="I52" s="44">
        <v>1100</v>
      </c>
      <c r="K52" s="54">
        <v>49</v>
      </c>
      <c r="L52" s="23" t="s">
        <v>23</v>
      </c>
      <c r="M52" s="51">
        <v>19504</v>
      </c>
      <c r="N52" s="47">
        <v>18356</v>
      </c>
      <c r="O52" s="47">
        <v>351</v>
      </c>
      <c r="P52" s="24">
        <v>1.9121813031161474E-2</v>
      </c>
      <c r="Q52" s="16">
        <v>1.799630844954881E-2</v>
      </c>
      <c r="R52" s="44">
        <v>1020</v>
      </c>
      <c r="T52" s="9" t="str">
        <f t="shared" si="3"/>
        <v>堺市中区</v>
      </c>
      <c r="U52" s="26">
        <f t="shared" si="7"/>
        <v>2.6408555894126783E-2</v>
      </c>
      <c r="V52" s="26">
        <f t="shared" si="4"/>
        <v>2.4209860935524654E-2</v>
      </c>
      <c r="W52" s="42">
        <f t="shared" si="10"/>
        <v>0.22000000000000006</v>
      </c>
      <c r="X52" s="53"/>
      <c r="Y52" s="26">
        <f t="shared" si="5"/>
        <v>2.8122432295171994E-2</v>
      </c>
      <c r="Z52" s="26">
        <f t="shared" si="6"/>
        <v>2.5735928858134579E-2</v>
      </c>
      <c r="AA52" s="42">
        <f t="shared" si="8"/>
        <v>0.23999999999999994</v>
      </c>
      <c r="AB52" s="43">
        <v>0</v>
      </c>
    </row>
    <row r="53" spans="2:28" s="6" customFormat="1">
      <c r="B53" s="20">
        <v>50</v>
      </c>
      <c r="C53" s="23" t="s">
        <v>14</v>
      </c>
      <c r="D53" s="51">
        <v>18260</v>
      </c>
      <c r="E53" s="47">
        <v>17140</v>
      </c>
      <c r="F53" s="47">
        <v>631</v>
      </c>
      <c r="G53" s="24">
        <f t="shared" si="2"/>
        <v>3.6814469078179694E-2</v>
      </c>
      <c r="H53" s="16">
        <f t="shared" si="9"/>
        <v>3.4556407447973711E-2</v>
      </c>
      <c r="I53" s="44">
        <v>1489</v>
      </c>
      <c r="K53" s="54">
        <v>50</v>
      </c>
      <c r="L53" s="23" t="s">
        <v>14</v>
      </c>
      <c r="M53" s="51">
        <v>17395</v>
      </c>
      <c r="N53" s="47">
        <v>16336</v>
      </c>
      <c r="O53" s="47">
        <v>579</v>
      </c>
      <c r="P53" s="24">
        <v>3.5443192948090105E-2</v>
      </c>
      <c r="Q53" s="16">
        <v>3.3285426846795058E-2</v>
      </c>
      <c r="R53" s="44">
        <v>1506</v>
      </c>
      <c r="T53" s="9" t="str">
        <f t="shared" si="3"/>
        <v>堺市西区</v>
      </c>
      <c r="U53" s="26">
        <f t="shared" si="7"/>
        <v>2.6403527640352763E-2</v>
      </c>
      <c r="V53" s="26">
        <f t="shared" si="4"/>
        <v>2.6171569175707416E-2</v>
      </c>
      <c r="W53" s="42">
        <f t="shared" si="10"/>
        <v>1.9999999999999879E-2</v>
      </c>
      <c r="X53" s="53"/>
      <c r="Y53" s="26">
        <f t="shared" si="5"/>
        <v>2.8122432295171994E-2</v>
      </c>
      <c r="Z53" s="26">
        <f t="shared" si="6"/>
        <v>2.5735928858134579E-2</v>
      </c>
      <c r="AA53" s="42">
        <f t="shared" si="8"/>
        <v>0.23999999999999994</v>
      </c>
      <c r="AB53" s="43">
        <v>0</v>
      </c>
    </row>
    <row r="54" spans="2:28" s="6" customFormat="1">
      <c r="B54" s="20">
        <v>51</v>
      </c>
      <c r="C54" s="23" t="s">
        <v>42</v>
      </c>
      <c r="D54" s="51">
        <v>24802</v>
      </c>
      <c r="E54" s="47">
        <v>23294</v>
      </c>
      <c r="F54" s="47">
        <v>488</v>
      </c>
      <c r="G54" s="24">
        <f t="shared" si="2"/>
        <v>2.0949600755559371E-2</v>
      </c>
      <c r="H54" s="16">
        <f t="shared" si="9"/>
        <v>1.9675832594145633E-2</v>
      </c>
      <c r="I54" s="44">
        <v>1143</v>
      </c>
      <c r="K54" s="54">
        <v>51</v>
      </c>
      <c r="L54" s="23" t="s">
        <v>42</v>
      </c>
      <c r="M54" s="51">
        <v>23270</v>
      </c>
      <c r="N54" s="47">
        <v>21920</v>
      </c>
      <c r="O54" s="47">
        <v>477</v>
      </c>
      <c r="P54" s="24">
        <v>2.176094890510949E-2</v>
      </c>
      <c r="Q54" s="16">
        <v>2.0498495917490332E-2</v>
      </c>
      <c r="R54" s="44">
        <v>1148</v>
      </c>
      <c r="T54" s="9" t="str">
        <f t="shared" si="3"/>
        <v>寝屋川市</v>
      </c>
      <c r="U54" s="26">
        <f t="shared" si="7"/>
        <v>2.4890854453705279E-2</v>
      </c>
      <c r="V54" s="26">
        <f t="shared" si="4"/>
        <v>2.4521300282024639E-2</v>
      </c>
      <c r="W54" s="42">
        <f t="shared" si="10"/>
        <v>3.9999999999999758E-2</v>
      </c>
      <c r="X54" s="53"/>
      <c r="Y54" s="26">
        <f t="shared" si="5"/>
        <v>2.8122432295171994E-2</v>
      </c>
      <c r="Z54" s="26">
        <f t="shared" si="6"/>
        <v>2.5735928858134579E-2</v>
      </c>
      <c r="AA54" s="42">
        <f t="shared" si="8"/>
        <v>0.23999999999999994</v>
      </c>
      <c r="AB54" s="43">
        <v>0</v>
      </c>
    </row>
    <row r="55" spans="2:28" s="6" customFormat="1">
      <c r="B55" s="20">
        <v>52</v>
      </c>
      <c r="C55" s="23" t="s">
        <v>4</v>
      </c>
      <c r="D55" s="51">
        <v>20010</v>
      </c>
      <c r="E55" s="47">
        <v>18886</v>
      </c>
      <c r="F55" s="47">
        <v>433</v>
      </c>
      <c r="G55" s="24">
        <f t="shared" si="2"/>
        <v>2.2927035899608175E-2</v>
      </c>
      <c r="H55" s="16">
        <f t="shared" si="9"/>
        <v>2.1639180409795102E-2</v>
      </c>
      <c r="I55" s="44">
        <v>960</v>
      </c>
      <c r="K55" s="54">
        <v>52</v>
      </c>
      <c r="L55" s="23" t="s">
        <v>4</v>
      </c>
      <c r="M55" s="51">
        <v>19002</v>
      </c>
      <c r="N55" s="47">
        <v>17998</v>
      </c>
      <c r="O55" s="47">
        <v>334</v>
      </c>
      <c r="P55" s="24">
        <v>1.8557617513057005E-2</v>
      </c>
      <c r="Q55" s="16">
        <v>1.7577097147668665E-2</v>
      </c>
      <c r="R55" s="44">
        <v>910</v>
      </c>
      <c r="T55" s="9" t="str">
        <f t="shared" si="3"/>
        <v>河南町</v>
      </c>
      <c r="U55" s="26">
        <f t="shared" si="7"/>
        <v>2.478134110787172E-2</v>
      </c>
      <c r="V55" s="26">
        <f t="shared" si="4"/>
        <v>1.9992455677102981E-2</v>
      </c>
      <c r="W55" s="42">
        <f t="shared" si="10"/>
        <v>0.47999999999999987</v>
      </c>
      <c r="X55" s="53"/>
      <c r="Y55" s="26">
        <f t="shared" si="5"/>
        <v>2.8122432295171994E-2</v>
      </c>
      <c r="Z55" s="26">
        <f t="shared" si="6"/>
        <v>2.5735928858134579E-2</v>
      </c>
      <c r="AA55" s="42">
        <f t="shared" si="8"/>
        <v>0.23999999999999994</v>
      </c>
      <c r="AB55" s="43">
        <v>0</v>
      </c>
    </row>
    <row r="56" spans="2:28" s="6" customFormat="1">
      <c r="B56" s="20">
        <v>53</v>
      </c>
      <c r="C56" s="23" t="s">
        <v>19</v>
      </c>
      <c r="D56" s="45">
        <v>11127</v>
      </c>
      <c r="E56" s="41">
        <v>10512</v>
      </c>
      <c r="F56" s="41">
        <v>337</v>
      </c>
      <c r="G56" s="24">
        <f t="shared" si="2"/>
        <v>3.2058599695585999E-2</v>
      </c>
      <c r="H56" s="16">
        <f t="shared" si="9"/>
        <v>3.0286690033252447E-2</v>
      </c>
      <c r="I56" s="44">
        <v>968</v>
      </c>
      <c r="K56" s="54">
        <v>53</v>
      </c>
      <c r="L56" s="23" t="s">
        <v>19</v>
      </c>
      <c r="M56" s="45">
        <v>10553</v>
      </c>
      <c r="N56" s="41">
        <v>10041</v>
      </c>
      <c r="O56" s="41">
        <v>281</v>
      </c>
      <c r="P56" s="24">
        <v>2.7985260432227866E-2</v>
      </c>
      <c r="Q56" s="16">
        <v>2.662749928930162E-2</v>
      </c>
      <c r="R56" s="44">
        <v>816</v>
      </c>
      <c r="T56" s="9" t="str">
        <f t="shared" si="3"/>
        <v>羽曳野市</v>
      </c>
      <c r="U56" s="26">
        <f t="shared" si="7"/>
        <v>2.4515163722161479E-2</v>
      </c>
      <c r="V56" s="26">
        <f t="shared" si="4"/>
        <v>2.7157693685090127E-2</v>
      </c>
      <c r="W56" s="42">
        <f t="shared" si="10"/>
        <v>-0.26999999999999974</v>
      </c>
      <c r="X56" s="53"/>
      <c r="Y56" s="26">
        <f t="shared" si="5"/>
        <v>2.8122432295171994E-2</v>
      </c>
      <c r="Z56" s="26">
        <f t="shared" si="6"/>
        <v>2.5735928858134579E-2</v>
      </c>
      <c r="AA56" s="42">
        <f t="shared" si="8"/>
        <v>0.23999999999999994</v>
      </c>
      <c r="AB56" s="43">
        <v>0</v>
      </c>
    </row>
    <row r="57" spans="2:28" s="6" customFormat="1">
      <c r="B57" s="20">
        <v>54</v>
      </c>
      <c r="C57" s="23" t="s">
        <v>24</v>
      </c>
      <c r="D57" s="50">
        <v>18571</v>
      </c>
      <c r="E57" s="49">
        <v>17377</v>
      </c>
      <c r="F57" s="49">
        <v>426</v>
      </c>
      <c r="G57" s="24">
        <f t="shared" si="2"/>
        <v>2.4515163722161479E-2</v>
      </c>
      <c r="H57" s="16">
        <f t="shared" si="9"/>
        <v>2.2938990899789995E-2</v>
      </c>
      <c r="I57" s="44">
        <v>1021</v>
      </c>
      <c r="K57" s="54">
        <v>54</v>
      </c>
      <c r="L57" s="23" t="s">
        <v>24</v>
      </c>
      <c r="M57" s="50">
        <v>17815</v>
      </c>
      <c r="N57" s="49">
        <v>16754</v>
      </c>
      <c r="O57" s="49">
        <v>455</v>
      </c>
      <c r="P57" s="24">
        <v>2.7157693685090127E-2</v>
      </c>
      <c r="Q57" s="16">
        <v>2.5540275049115914E-2</v>
      </c>
      <c r="R57" s="44">
        <v>1146</v>
      </c>
      <c r="T57" s="9" t="str">
        <f t="shared" si="3"/>
        <v>吹田市</v>
      </c>
      <c r="U57" s="26">
        <f t="shared" si="7"/>
        <v>2.4285926020030067E-2</v>
      </c>
      <c r="V57" s="26">
        <f t="shared" si="4"/>
        <v>2.278655994292212E-2</v>
      </c>
      <c r="W57" s="42">
        <f t="shared" si="10"/>
        <v>0.1499999999999998</v>
      </c>
      <c r="X57" s="53"/>
      <c r="Y57" s="26">
        <f t="shared" si="5"/>
        <v>2.8122432295171994E-2</v>
      </c>
      <c r="Z57" s="26">
        <f t="shared" si="6"/>
        <v>2.5735928858134579E-2</v>
      </c>
      <c r="AA57" s="42">
        <f t="shared" si="8"/>
        <v>0.23999999999999994</v>
      </c>
      <c r="AB57" s="43">
        <v>0</v>
      </c>
    </row>
    <row r="58" spans="2:28" s="6" customFormat="1">
      <c r="B58" s="20">
        <v>55</v>
      </c>
      <c r="C58" s="23" t="s">
        <v>15</v>
      </c>
      <c r="D58" s="51">
        <v>19160</v>
      </c>
      <c r="E58" s="47">
        <v>17873</v>
      </c>
      <c r="F58" s="47">
        <v>579</v>
      </c>
      <c r="G58" s="24">
        <f t="shared" si="2"/>
        <v>3.2395233033066635E-2</v>
      </c>
      <c r="H58" s="16">
        <f t="shared" si="9"/>
        <v>3.0219206680584552E-2</v>
      </c>
      <c r="I58" s="44">
        <v>1585</v>
      </c>
      <c r="K58" s="54">
        <v>55</v>
      </c>
      <c r="L58" s="23" t="s">
        <v>15</v>
      </c>
      <c r="M58" s="51">
        <v>18451</v>
      </c>
      <c r="N58" s="47">
        <v>17271</v>
      </c>
      <c r="O58" s="47">
        <v>504</v>
      </c>
      <c r="P58" s="24">
        <v>2.9181865554976549E-2</v>
      </c>
      <c r="Q58" s="16">
        <v>2.7315592650804833E-2</v>
      </c>
      <c r="R58" s="44">
        <v>1500</v>
      </c>
      <c r="T58" s="9" t="str">
        <f t="shared" si="3"/>
        <v>西区</v>
      </c>
      <c r="U58" s="26">
        <f t="shared" si="7"/>
        <v>2.3790536948431685E-2</v>
      </c>
      <c r="V58" s="26">
        <f t="shared" si="4"/>
        <v>2.1988795518207285E-2</v>
      </c>
      <c r="W58" s="42">
        <f t="shared" si="10"/>
        <v>0.1800000000000003</v>
      </c>
      <c r="X58" s="53"/>
      <c r="Y58" s="26">
        <f t="shared" si="5"/>
        <v>2.8122432295171994E-2</v>
      </c>
      <c r="Z58" s="26">
        <f t="shared" si="6"/>
        <v>2.5735928858134579E-2</v>
      </c>
      <c r="AA58" s="42">
        <f t="shared" si="8"/>
        <v>0.23999999999999994</v>
      </c>
      <c r="AB58" s="43">
        <v>0</v>
      </c>
    </row>
    <row r="59" spans="2:28" s="6" customFormat="1">
      <c r="B59" s="20">
        <v>56</v>
      </c>
      <c r="C59" s="23" t="s">
        <v>9</v>
      </c>
      <c r="D59" s="51">
        <v>12388</v>
      </c>
      <c r="E59" s="47">
        <v>11567</v>
      </c>
      <c r="F59" s="47">
        <v>256</v>
      </c>
      <c r="G59" s="24">
        <f t="shared" si="2"/>
        <v>2.213192703380306E-2</v>
      </c>
      <c r="H59" s="16">
        <f t="shared" si="9"/>
        <v>2.0665159832095575E-2</v>
      </c>
      <c r="I59" s="44">
        <v>814</v>
      </c>
      <c r="K59" s="54">
        <v>56</v>
      </c>
      <c r="L59" s="23" t="s">
        <v>9</v>
      </c>
      <c r="M59" s="51">
        <v>11744</v>
      </c>
      <c r="N59" s="47">
        <v>11000</v>
      </c>
      <c r="O59" s="47">
        <v>242</v>
      </c>
      <c r="P59" s="24">
        <v>2.1999999999999999E-2</v>
      </c>
      <c r="Q59" s="16">
        <v>2.0606267029972751E-2</v>
      </c>
      <c r="R59" s="44">
        <v>764</v>
      </c>
      <c r="T59" s="9" t="str">
        <f t="shared" si="3"/>
        <v>岬町</v>
      </c>
      <c r="U59" s="26">
        <f t="shared" si="7"/>
        <v>2.3522129371711543E-2</v>
      </c>
      <c r="V59" s="26">
        <f t="shared" si="4"/>
        <v>1.8813775510204082E-2</v>
      </c>
      <c r="W59" s="42">
        <f t="shared" si="10"/>
        <v>0.46999999999999992</v>
      </c>
      <c r="X59" s="53"/>
      <c r="Y59" s="26">
        <f t="shared" si="5"/>
        <v>2.8122432295171994E-2</v>
      </c>
      <c r="Z59" s="26">
        <f t="shared" si="6"/>
        <v>2.5735928858134579E-2</v>
      </c>
      <c r="AA59" s="42">
        <f t="shared" si="8"/>
        <v>0.23999999999999994</v>
      </c>
      <c r="AB59" s="43">
        <v>0</v>
      </c>
    </row>
    <row r="60" spans="2:28" s="6" customFormat="1">
      <c r="B60" s="20">
        <v>57</v>
      </c>
      <c r="C60" s="23" t="s">
        <v>43</v>
      </c>
      <c r="D60" s="51">
        <v>8785</v>
      </c>
      <c r="E60" s="47">
        <v>8283</v>
      </c>
      <c r="F60" s="47">
        <v>225</v>
      </c>
      <c r="G60" s="24">
        <f t="shared" si="2"/>
        <v>2.7164070988772184E-2</v>
      </c>
      <c r="H60" s="16">
        <f t="shared" si="9"/>
        <v>2.5611838360842343E-2</v>
      </c>
      <c r="I60" s="44">
        <v>613</v>
      </c>
      <c r="K60" s="54">
        <v>57</v>
      </c>
      <c r="L60" s="23" t="s">
        <v>43</v>
      </c>
      <c r="M60" s="51">
        <v>8480</v>
      </c>
      <c r="N60" s="47">
        <v>8000</v>
      </c>
      <c r="O60" s="47">
        <v>173</v>
      </c>
      <c r="P60" s="24">
        <v>2.1624999999999998E-2</v>
      </c>
      <c r="Q60" s="16">
        <v>2.0400943396226414E-2</v>
      </c>
      <c r="R60" s="44">
        <v>532</v>
      </c>
      <c r="T60" s="9" t="str">
        <f t="shared" si="3"/>
        <v>池田市</v>
      </c>
      <c r="U60" s="26">
        <f t="shared" si="7"/>
        <v>2.3392577104025092E-2</v>
      </c>
      <c r="V60" s="26">
        <f t="shared" si="4"/>
        <v>2.0204759644721675E-2</v>
      </c>
      <c r="W60" s="42">
        <f t="shared" si="10"/>
        <v>0.32000000000000017</v>
      </c>
      <c r="X60" s="53"/>
      <c r="Y60" s="26">
        <f t="shared" si="5"/>
        <v>2.8122432295171994E-2</v>
      </c>
      <c r="Z60" s="26">
        <f t="shared" si="6"/>
        <v>2.5735928858134579E-2</v>
      </c>
      <c r="AA60" s="42">
        <f t="shared" si="8"/>
        <v>0.23999999999999994</v>
      </c>
      <c r="AB60" s="43">
        <v>0</v>
      </c>
    </row>
    <row r="61" spans="2:28" s="6" customFormat="1">
      <c r="B61" s="20">
        <v>58</v>
      </c>
      <c r="C61" s="23" t="s">
        <v>25</v>
      </c>
      <c r="D61" s="51">
        <v>10268</v>
      </c>
      <c r="E61" s="47">
        <v>9586</v>
      </c>
      <c r="F61" s="47">
        <v>312</v>
      </c>
      <c r="G61" s="24">
        <f t="shared" si="2"/>
        <v>3.2547465053202586E-2</v>
      </c>
      <c r="H61" s="16">
        <f t="shared" si="9"/>
        <v>3.0385664199454616E-2</v>
      </c>
      <c r="I61" s="44">
        <v>816</v>
      </c>
      <c r="K61" s="54">
        <v>58</v>
      </c>
      <c r="L61" s="23" t="s">
        <v>25</v>
      </c>
      <c r="M61" s="51">
        <v>9849</v>
      </c>
      <c r="N61" s="47">
        <v>9275</v>
      </c>
      <c r="O61" s="47">
        <v>258</v>
      </c>
      <c r="P61" s="24">
        <v>2.7816711590296497E-2</v>
      </c>
      <c r="Q61" s="16">
        <v>2.6195552848004875E-2</v>
      </c>
      <c r="R61" s="44">
        <v>700</v>
      </c>
      <c r="T61" s="9" t="str">
        <f t="shared" si="3"/>
        <v>箕面市</v>
      </c>
      <c r="U61" s="26">
        <f t="shared" si="7"/>
        <v>2.2927035899608175E-2</v>
      </c>
      <c r="V61" s="26">
        <f t="shared" si="4"/>
        <v>1.8557617513057005E-2</v>
      </c>
      <c r="W61" s="42">
        <f t="shared" si="10"/>
        <v>0.43000000000000016</v>
      </c>
      <c r="X61" s="53"/>
      <c r="Y61" s="26">
        <f t="shared" si="5"/>
        <v>2.8122432295171994E-2</v>
      </c>
      <c r="Z61" s="26">
        <f t="shared" si="6"/>
        <v>2.5735928858134579E-2</v>
      </c>
      <c r="AA61" s="42">
        <f t="shared" si="8"/>
        <v>0.23999999999999994</v>
      </c>
      <c r="AB61" s="43">
        <v>0</v>
      </c>
    </row>
    <row r="62" spans="2:28" s="6" customFormat="1">
      <c r="B62" s="20">
        <v>59</v>
      </c>
      <c r="C62" s="23" t="s">
        <v>20</v>
      </c>
      <c r="D62" s="51">
        <v>74170</v>
      </c>
      <c r="E62" s="47">
        <v>69598</v>
      </c>
      <c r="F62" s="47">
        <v>2336</v>
      </c>
      <c r="G62" s="24">
        <f t="shared" si="2"/>
        <v>3.3564182878818356E-2</v>
      </c>
      <c r="H62" s="16">
        <f t="shared" si="9"/>
        <v>3.1495213698260749E-2</v>
      </c>
      <c r="I62" s="44">
        <v>5974</v>
      </c>
      <c r="K62" s="54">
        <v>59</v>
      </c>
      <c r="L62" s="23" t="s">
        <v>20</v>
      </c>
      <c r="M62" s="51">
        <v>71239</v>
      </c>
      <c r="N62" s="47">
        <v>67065</v>
      </c>
      <c r="O62" s="47">
        <v>1964</v>
      </c>
      <c r="P62" s="24">
        <v>2.928502199358831E-2</v>
      </c>
      <c r="Q62" s="16">
        <v>2.7569168573393789E-2</v>
      </c>
      <c r="R62" s="44">
        <v>5309</v>
      </c>
      <c r="T62" s="9" t="str">
        <f t="shared" si="3"/>
        <v>堺市美原区</v>
      </c>
      <c r="U62" s="26">
        <f t="shared" si="7"/>
        <v>2.2482893450635387E-2</v>
      </c>
      <c r="V62" s="26">
        <f t="shared" si="4"/>
        <v>2.1652520353369131E-2</v>
      </c>
      <c r="W62" s="42">
        <f t="shared" si="10"/>
        <v>7.9999999999999863E-2</v>
      </c>
      <c r="X62" s="53"/>
      <c r="Y62" s="26">
        <f t="shared" si="5"/>
        <v>2.8122432295171994E-2</v>
      </c>
      <c r="Z62" s="26">
        <f t="shared" si="6"/>
        <v>2.5735928858134579E-2</v>
      </c>
      <c r="AA62" s="42">
        <f t="shared" si="8"/>
        <v>0.23999999999999994</v>
      </c>
      <c r="AB62" s="43">
        <v>0</v>
      </c>
    </row>
    <row r="63" spans="2:28" s="6" customFormat="1">
      <c r="B63" s="20">
        <v>60</v>
      </c>
      <c r="C63" s="23" t="s">
        <v>44</v>
      </c>
      <c r="D63" s="51">
        <v>9815</v>
      </c>
      <c r="E63" s="47">
        <v>9215</v>
      </c>
      <c r="F63" s="47">
        <v>284</v>
      </c>
      <c r="G63" s="24">
        <f t="shared" si="2"/>
        <v>3.0819316332067283E-2</v>
      </c>
      <c r="H63" s="16">
        <f t="shared" si="9"/>
        <v>2.8935303107488538E-2</v>
      </c>
      <c r="I63" s="44">
        <v>711</v>
      </c>
      <c r="K63" s="54">
        <v>60</v>
      </c>
      <c r="L63" s="23" t="s">
        <v>44</v>
      </c>
      <c r="M63" s="51">
        <v>9334</v>
      </c>
      <c r="N63" s="47">
        <v>8797</v>
      </c>
      <c r="O63" s="47">
        <v>236</v>
      </c>
      <c r="P63" s="24">
        <v>2.6827327498010686E-2</v>
      </c>
      <c r="Q63" s="16">
        <v>2.5283908292264838E-2</v>
      </c>
      <c r="R63" s="44">
        <v>622</v>
      </c>
      <c r="T63" s="9" t="str">
        <f t="shared" si="3"/>
        <v>摂津市</v>
      </c>
      <c r="U63" s="26">
        <f t="shared" si="7"/>
        <v>2.213192703380306E-2</v>
      </c>
      <c r="V63" s="26">
        <f t="shared" si="4"/>
        <v>2.1999999999999999E-2</v>
      </c>
      <c r="W63" s="42">
        <f t="shared" si="10"/>
        <v>1.0000000000000286E-2</v>
      </c>
      <c r="X63" s="53"/>
      <c r="Y63" s="26">
        <f t="shared" si="5"/>
        <v>2.8122432295171994E-2</v>
      </c>
      <c r="Z63" s="26">
        <f t="shared" si="6"/>
        <v>2.5735928858134579E-2</v>
      </c>
      <c r="AA63" s="42">
        <f t="shared" si="8"/>
        <v>0.23999999999999994</v>
      </c>
      <c r="AB63" s="43">
        <v>0</v>
      </c>
    </row>
    <row r="64" spans="2:28" s="6" customFormat="1">
      <c r="B64" s="20">
        <v>61</v>
      </c>
      <c r="C64" s="23" t="s">
        <v>16</v>
      </c>
      <c r="D64" s="45">
        <v>8569</v>
      </c>
      <c r="E64" s="41">
        <v>8009</v>
      </c>
      <c r="F64" s="41">
        <v>236</v>
      </c>
      <c r="G64" s="24">
        <f t="shared" si="2"/>
        <v>2.9466849793981769E-2</v>
      </c>
      <c r="H64" s="16">
        <f t="shared" si="9"/>
        <v>2.7541136655385691E-2</v>
      </c>
      <c r="I64" s="44">
        <v>513</v>
      </c>
      <c r="K64" s="54">
        <v>61</v>
      </c>
      <c r="L64" s="23" t="s">
        <v>16</v>
      </c>
      <c r="M64" s="45">
        <v>8207</v>
      </c>
      <c r="N64" s="41">
        <v>7722</v>
      </c>
      <c r="O64" s="41">
        <v>186</v>
      </c>
      <c r="P64" s="24">
        <v>2.4087024087024088E-2</v>
      </c>
      <c r="Q64" s="16">
        <v>2.2663579870841964E-2</v>
      </c>
      <c r="R64" s="44">
        <v>477</v>
      </c>
      <c r="T64" s="9" t="str">
        <f t="shared" si="3"/>
        <v>交野市</v>
      </c>
      <c r="U64" s="26">
        <f t="shared" si="7"/>
        <v>2.2031925507149983E-2</v>
      </c>
      <c r="V64" s="26">
        <f t="shared" si="4"/>
        <v>1.9073332172095454E-2</v>
      </c>
      <c r="W64" s="42">
        <f t="shared" si="10"/>
        <v>0.28999999999999998</v>
      </c>
      <c r="X64" s="53"/>
      <c r="Y64" s="26">
        <f t="shared" si="5"/>
        <v>2.8122432295171994E-2</v>
      </c>
      <c r="Z64" s="26">
        <f t="shared" si="6"/>
        <v>2.5735928858134579E-2</v>
      </c>
      <c r="AA64" s="42">
        <f t="shared" si="8"/>
        <v>0.23999999999999994</v>
      </c>
      <c r="AB64" s="43">
        <v>0</v>
      </c>
    </row>
    <row r="65" spans="2:28" s="6" customFormat="1">
      <c r="B65" s="20">
        <v>62</v>
      </c>
      <c r="C65" s="23" t="s">
        <v>17</v>
      </c>
      <c r="D65" s="51">
        <v>12780</v>
      </c>
      <c r="E65" s="47">
        <v>12028</v>
      </c>
      <c r="F65" s="47">
        <v>265</v>
      </c>
      <c r="G65" s="24">
        <f t="shared" si="2"/>
        <v>2.2031925507149983E-2</v>
      </c>
      <c r="H65" s="16">
        <f t="shared" si="9"/>
        <v>2.0735524256651018E-2</v>
      </c>
      <c r="I65" s="44">
        <v>634</v>
      </c>
      <c r="K65" s="54">
        <v>62</v>
      </c>
      <c r="L65" s="23" t="s">
        <v>17</v>
      </c>
      <c r="M65" s="51">
        <v>12199</v>
      </c>
      <c r="N65" s="47">
        <v>11482</v>
      </c>
      <c r="O65" s="47">
        <v>219</v>
      </c>
      <c r="P65" s="24">
        <v>1.9073332172095454E-2</v>
      </c>
      <c r="Q65" s="16">
        <v>1.7952291171407491E-2</v>
      </c>
      <c r="R65" s="44">
        <v>585</v>
      </c>
      <c r="T65" s="9" t="str">
        <f t="shared" si="3"/>
        <v>茨木市</v>
      </c>
      <c r="U65" s="26">
        <f t="shared" si="7"/>
        <v>2.1900044523597506E-2</v>
      </c>
      <c r="V65" s="26">
        <f t="shared" si="4"/>
        <v>1.806859047451978E-2</v>
      </c>
      <c r="W65" s="42">
        <f t="shared" si="10"/>
        <v>0.37999999999999978</v>
      </c>
      <c r="X65" s="53"/>
      <c r="Y65" s="26">
        <f t="shared" si="5"/>
        <v>2.8122432295171994E-2</v>
      </c>
      <c r="Z65" s="26">
        <f t="shared" si="6"/>
        <v>2.5735928858134579E-2</v>
      </c>
      <c r="AA65" s="42">
        <f t="shared" si="8"/>
        <v>0.23999999999999994</v>
      </c>
      <c r="AB65" s="43">
        <v>0</v>
      </c>
    </row>
    <row r="66" spans="2:28" s="6" customFormat="1">
      <c r="B66" s="20">
        <v>63</v>
      </c>
      <c r="C66" s="23" t="s">
        <v>26</v>
      </c>
      <c r="D66" s="45">
        <v>9249</v>
      </c>
      <c r="E66" s="41">
        <v>8701</v>
      </c>
      <c r="F66" s="41">
        <v>178</v>
      </c>
      <c r="G66" s="24">
        <f t="shared" si="2"/>
        <v>2.0457418687507185E-2</v>
      </c>
      <c r="H66" s="16">
        <f t="shared" si="9"/>
        <v>1.9245323818791221E-2</v>
      </c>
      <c r="I66" s="44">
        <v>523</v>
      </c>
      <c r="K66" s="54">
        <v>63</v>
      </c>
      <c r="L66" s="23" t="s">
        <v>26</v>
      </c>
      <c r="M66" s="45">
        <v>8816</v>
      </c>
      <c r="N66" s="41">
        <v>8335</v>
      </c>
      <c r="O66" s="41">
        <v>193</v>
      </c>
      <c r="P66" s="24">
        <v>2.3155368926214757E-2</v>
      </c>
      <c r="Q66" s="16">
        <v>2.1892014519056261E-2</v>
      </c>
      <c r="R66" s="44">
        <v>576</v>
      </c>
      <c r="T66" s="9" t="str">
        <f t="shared" si="3"/>
        <v>枚方市</v>
      </c>
      <c r="U66" s="26">
        <f t="shared" si="7"/>
        <v>2.1822260745423955E-2</v>
      </c>
      <c r="V66" s="26">
        <f t="shared" si="4"/>
        <v>2.1899764403512531E-2</v>
      </c>
      <c r="W66" s="42">
        <f t="shared" si="10"/>
        <v>-9.9999999999999395E-3</v>
      </c>
      <c r="X66" s="53"/>
      <c r="Y66" s="26">
        <f t="shared" si="5"/>
        <v>2.8122432295171994E-2</v>
      </c>
      <c r="Z66" s="26">
        <f t="shared" si="6"/>
        <v>2.5735928858134579E-2</v>
      </c>
      <c r="AA66" s="42">
        <f t="shared" si="8"/>
        <v>0.23999999999999994</v>
      </c>
      <c r="AB66" s="43">
        <v>0</v>
      </c>
    </row>
    <row r="67" spans="2:28" s="6" customFormat="1">
      <c r="B67" s="20">
        <v>64</v>
      </c>
      <c r="C67" s="23" t="s">
        <v>45</v>
      </c>
      <c r="D67" s="51">
        <v>9646</v>
      </c>
      <c r="E67" s="47">
        <v>9045</v>
      </c>
      <c r="F67" s="47">
        <v>256</v>
      </c>
      <c r="G67" s="24">
        <f t="shared" si="2"/>
        <v>2.830292979546711E-2</v>
      </c>
      <c r="H67" s="16">
        <f t="shared" si="9"/>
        <v>2.6539498237611446E-2</v>
      </c>
      <c r="I67" s="44">
        <v>621</v>
      </c>
      <c r="K67" s="54">
        <v>64</v>
      </c>
      <c r="L67" s="23" t="s">
        <v>45</v>
      </c>
      <c r="M67" s="51">
        <v>9205</v>
      </c>
      <c r="N67" s="47">
        <v>8709</v>
      </c>
      <c r="O67" s="47">
        <v>202</v>
      </c>
      <c r="P67" s="24">
        <v>2.3194396601217131E-2</v>
      </c>
      <c r="Q67" s="16">
        <v>2.1944595328625745E-2</v>
      </c>
      <c r="R67" s="44">
        <v>671</v>
      </c>
      <c r="T67" s="9" t="str">
        <f t="shared" si="3"/>
        <v>堺市南区</v>
      </c>
      <c r="U67" s="26">
        <f t="shared" si="7"/>
        <v>2.134374876711248E-2</v>
      </c>
      <c r="V67" s="26">
        <f t="shared" si="4"/>
        <v>1.8508483054733418E-2</v>
      </c>
      <c r="W67" s="42">
        <f t="shared" si="10"/>
        <v>0.28000000000000003</v>
      </c>
      <c r="X67" s="53"/>
      <c r="Y67" s="26">
        <f t="shared" si="5"/>
        <v>2.8122432295171994E-2</v>
      </c>
      <c r="Z67" s="26">
        <f t="shared" si="6"/>
        <v>2.5735928858134579E-2</v>
      </c>
      <c r="AA67" s="42">
        <f t="shared" si="8"/>
        <v>0.23999999999999994</v>
      </c>
      <c r="AB67" s="43">
        <v>0</v>
      </c>
    </row>
    <row r="68" spans="2:28" s="6" customFormat="1">
      <c r="B68" s="20">
        <v>65</v>
      </c>
      <c r="C68" s="23" t="s">
        <v>10</v>
      </c>
      <c r="D68" s="51">
        <v>4861</v>
      </c>
      <c r="E68" s="47">
        <v>4580</v>
      </c>
      <c r="F68" s="47">
        <v>82</v>
      </c>
      <c r="G68" s="24">
        <f t="shared" si="2"/>
        <v>1.7903930131004366E-2</v>
      </c>
      <c r="H68" s="16">
        <f t="shared" ref="H68:H77" si="11">IFERROR(F68/D68,"-")</f>
        <v>1.6868957004731535E-2</v>
      </c>
      <c r="I68" s="44">
        <v>266</v>
      </c>
      <c r="K68" s="54">
        <v>65</v>
      </c>
      <c r="L68" s="23" t="s">
        <v>10</v>
      </c>
      <c r="M68" s="51">
        <v>4608</v>
      </c>
      <c r="N68" s="47">
        <v>4341</v>
      </c>
      <c r="O68" s="47">
        <v>70</v>
      </c>
      <c r="P68" s="24">
        <v>1.6125316747293249E-2</v>
      </c>
      <c r="Q68" s="16">
        <v>1.5190972222222222E-2</v>
      </c>
      <c r="R68" s="44">
        <v>223</v>
      </c>
      <c r="T68" s="9" t="str">
        <f t="shared" si="3"/>
        <v>和泉市</v>
      </c>
      <c r="U68" s="26">
        <f t="shared" ref="U68:U77" si="12">LARGE($G$4:$G$77,ROW(A65))</f>
        <v>2.0949600755559371E-2</v>
      </c>
      <c r="V68" s="26">
        <f t="shared" si="4"/>
        <v>2.176094890510949E-2</v>
      </c>
      <c r="W68" s="42">
        <f t="shared" ref="W68:W77" si="13">(ROUND(U68,4)-ROUND(V68,4))*100</f>
        <v>-9.0000000000000149E-2</v>
      </c>
      <c r="X68" s="53"/>
      <c r="Y68" s="26">
        <f t="shared" si="5"/>
        <v>2.8122432295171994E-2</v>
      </c>
      <c r="Z68" s="26">
        <f t="shared" si="6"/>
        <v>2.5735928858134579E-2</v>
      </c>
      <c r="AA68" s="42">
        <f t="shared" si="8"/>
        <v>0.23999999999999994</v>
      </c>
      <c r="AB68" s="43">
        <v>0</v>
      </c>
    </row>
    <row r="69" spans="2:28" s="6" customFormat="1">
      <c r="B69" s="20">
        <v>66</v>
      </c>
      <c r="C69" s="23" t="s">
        <v>5</v>
      </c>
      <c r="D69" s="51">
        <v>5014</v>
      </c>
      <c r="E69" s="47">
        <v>4739</v>
      </c>
      <c r="F69" s="47">
        <v>57</v>
      </c>
      <c r="G69" s="24">
        <f t="shared" ref="G69:G77" si="14">IFERROR(F69/E69,"-")</f>
        <v>1.2027853977632412E-2</v>
      </c>
      <c r="H69" s="16">
        <f t="shared" si="11"/>
        <v>1.1368169126445952E-2</v>
      </c>
      <c r="I69" s="44">
        <v>131</v>
      </c>
      <c r="K69" s="54">
        <v>66</v>
      </c>
      <c r="L69" s="23" t="s">
        <v>5</v>
      </c>
      <c r="M69" s="51">
        <v>4752</v>
      </c>
      <c r="N69" s="47">
        <v>4481</v>
      </c>
      <c r="O69" s="47">
        <v>60</v>
      </c>
      <c r="P69" s="24">
        <v>1.3389868332961392E-2</v>
      </c>
      <c r="Q69" s="16">
        <v>1.2626262626262626E-2</v>
      </c>
      <c r="R69" s="44">
        <v>148</v>
      </c>
      <c r="T69" s="9" t="str">
        <f t="shared" ref="T69:T77" si="15">INDEX($C$4:$C$77,MATCH(U69,$G$4:$G$77,0))</f>
        <v>大阪狭山市</v>
      </c>
      <c r="U69" s="26">
        <f t="shared" si="12"/>
        <v>2.0457418687507185E-2</v>
      </c>
      <c r="V69" s="26">
        <f t="shared" ref="V69:V77" si="16">VLOOKUP(T69,$L$4:$R$77,5,FALSE)</f>
        <v>2.3155368926214757E-2</v>
      </c>
      <c r="W69" s="42">
        <f t="shared" si="13"/>
        <v>-0.26999999999999974</v>
      </c>
      <c r="X69" s="53"/>
      <c r="Y69" s="26">
        <f t="shared" ref="Y69:Y77" si="17">$G$78</f>
        <v>2.8122432295171994E-2</v>
      </c>
      <c r="Z69" s="26">
        <f t="shared" ref="Z69:Z77" si="18">$P$78</f>
        <v>2.5735928858134579E-2</v>
      </c>
      <c r="AA69" s="42">
        <f t="shared" ref="AA69:AA77" si="19">(ROUND(Y69,4)-ROUND(Z69,4))*100</f>
        <v>0.23999999999999994</v>
      </c>
      <c r="AB69" s="43">
        <v>0</v>
      </c>
    </row>
    <row r="70" spans="2:28" s="6" customFormat="1">
      <c r="B70" s="20">
        <v>67</v>
      </c>
      <c r="C70" s="23" t="s">
        <v>6</v>
      </c>
      <c r="D70" s="51">
        <v>2132</v>
      </c>
      <c r="E70" s="47">
        <v>1974</v>
      </c>
      <c r="F70" s="47">
        <v>38</v>
      </c>
      <c r="G70" s="24">
        <f t="shared" si="14"/>
        <v>1.9250253292806486E-2</v>
      </c>
      <c r="H70" s="16">
        <f t="shared" si="11"/>
        <v>1.7823639774859287E-2</v>
      </c>
      <c r="I70" s="44">
        <v>94</v>
      </c>
      <c r="K70" s="54">
        <v>67</v>
      </c>
      <c r="L70" s="23" t="s">
        <v>6</v>
      </c>
      <c r="M70" s="51">
        <v>2008</v>
      </c>
      <c r="N70" s="47">
        <v>1881</v>
      </c>
      <c r="O70" s="47">
        <v>47</v>
      </c>
      <c r="P70" s="24">
        <v>2.4986709197235512E-2</v>
      </c>
      <c r="Q70" s="16">
        <v>2.3406374501992032E-2</v>
      </c>
      <c r="R70" s="44">
        <v>128</v>
      </c>
      <c r="T70" s="9" t="str">
        <f t="shared" si="15"/>
        <v>高槻市</v>
      </c>
      <c r="U70" s="26">
        <f t="shared" si="12"/>
        <v>2.0383117229603544E-2</v>
      </c>
      <c r="V70" s="26">
        <f t="shared" si="16"/>
        <v>2.0509587212105478E-2</v>
      </c>
      <c r="W70" s="42">
        <f t="shared" si="13"/>
        <v>-9.9999999999999395E-3</v>
      </c>
      <c r="X70" s="53"/>
      <c r="Y70" s="26">
        <f t="shared" si="17"/>
        <v>2.8122432295171994E-2</v>
      </c>
      <c r="Z70" s="26">
        <f t="shared" si="18"/>
        <v>2.5735928858134579E-2</v>
      </c>
      <c r="AA70" s="42">
        <f t="shared" si="19"/>
        <v>0.23999999999999994</v>
      </c>
      <c r="AB70" s="43">
        <v>0</v>
      </c>
    </row>
    <row r="71" spans="2:28" s="6" customFormat="1">
      <c r="B71" s="20">
        <v>68</v>
      </c>
      <c r="C71" s="23" t="s">
        <v>46</v>
      </c>
      <c r="D71" s="51">
        <v>2781</v>
      </c>
      <c r="E71" s="47">
        <v>2535</v>
      </c>
      <c r="F71" s="47">
        <v>69</v>
      </c>
      <c r="G71" s="24">
        <f t="shared" si="14"/>
        <v>2.7218934911242602E-2</v>
      </c>
      <c r="H71" s="16">
        <f t="shared" si="11"/>
        <v>2.4811218985976269E-2</v>
      </c>
      <c r="I71" s="44">
        <v>168</v>
      </c>
      <c r="K71" s="54">
        <v>68</v>
      </c>
      <c r="L71" s="23" t="s">
        <v>46</v>
      </c>
      <c r="M71" s="51">
        <v>2717</v>
      </c>
      <c r="N71" s="47">
        <v>2500</v>
      </c>
      <c r="O71" s="47">
        <v>58</v>
      </c>
      <c r="P71" s="24">
        <v>2.3199999999999998E-2</v>
      </c>
      <c r="Q71" s="16">
        <v>2.1347073978652927E-2</v>
      </c>
      <c r="R71" s="44">
        <v>159</v>
      </c>
      <c r="T71" s="9" t="str">
        <f t="shared" si="15"/>
        <v>松原市</v>
      </c>
      <c r="U71" s="26">
        <f t="shared" si="12"/>
        <v>2.0377160817181772E-2</v>
      </c>
      <c r="V71" s="26">
        <f t="shared" si="16"/>
        <v>1.9121813031161474E-2</v>
      </c>
      <c r="W71" s="42">
        <f t="shared" si="13"/>
        <v>0.13000000000000025</v>
      </c>
      <c r="X71" s="53"/>
      <c r="Y71" s="26">
        <f t="shared" si="17"/>
        <v>2.8122432295171994E-2</v>
      </c>
      <c r="Z71" s="26">
        <f t="shared" si="18"/>
        <v>2.5735928858134579E-2</v>
      </c>
      <c r="AA71" s="42">
        <f t="shared" si="19"/>
        <v>0.23999999999999994</v>
      </c>
      <c r="AB71" s="43">
        <v>0</v>
      </c>
    </row>
    <row r="72" spans="2:28" s="6" customFormat="1">
      <c r="B72" s="20">
        <v>69</v>
      </c>
      <c r="C72" s="23" t="s">
        <v>47</v>
      </c>
      <c r="D72" s="51">
        <v>6837</v>
      </c>
      <c r="E72" s="47">
        <v>6407</v>
      </c>
      <c r="F72" s="47">
        <v>123</v>
      </c>
      <c r="G72" s="24">
        <f t="shared" si="14"/>
        <v>1.9197752458248792E-2</v>
      </c>
      <c r="H72" s="16">
        <f t="shared" si="11"/>
        <v>1.7990346643264588E-2</v>
      </c>
      <c r="I72" s="44">
        <v>287</v>
      </c>
      <c r="K72" s="54">
        <v>69</v>
      </c>
      <c r="L72" s="23" t="s">
        <v>47</v>
      </c>
      <c r="M72" s="51">
        <v>6416</v>
      </c>
      <c r="N72" s="47">
        <v>6069</v>
      </c>
      <c r="O72" s="47">
        <v>131</v>
      </c>
      <c r="P72" s="24">
        <v>2.158510463008733E-2</v>
      </c>
      <c r="Q72" s="16">
        <v>2.0417705735660849E-2</v>
      </c>
      <c r="R72" s="44">
        <v>363</v>
      </c>
      <c r="T72" s="9" t="str">
        <f t="shared" si="15"/>
        <v>能勢町</v>
      </c>
      <c r="U72" s="26">
        <f t="shared" si="12"/>
        <v>1.9250253292806486E-2</v>
      </c>
      <c r="V72" s="26">
        <f t="shared" si="16"/>
        <v>2.4986709197235512E-2</v>
      </c>
      <c r="W72" s="42">
        <f t="shared" si="13"/>
        <v>-0.57000000000000006</v>
      </c>
      <c r="X72" s="53"/>
      <c r="Y72" s="26">
        <f t="shared" si="17"/>
        <v>2.8122432295171994E-2</v>
      </c>
      <c r="Z72" s="26">
        <f t="shared" si="18"/>
        <v>2.5735928858134579E-2</v>
      </c>
      <c r="AA72" s="42">
        <f t="shared" si="19"/>
        <v>0.23999999999999994</v>
      </c>
      <c r="AB72" s="43">
        <v>0</v>
      </c>
    </row>
    <row r="73" spans="2:28" s="6" customFormat="1">
      <c r="B73" s="20">
        <v>70</v>
      </c>
      <c r="C73" s="23" t="s">
        <v>48</v>
      </c>
      <c r="D73" s="45">
        <v>1136</v>
      </c>
      <c r="E73" s="41">
        <v>1084</v>
      </c>
      <c r="F73" s="41">
        <v>49</v>
      </c>
      <c r="G73" s="24">
        <f t="shared" si="14"/>
        <v>4.5202952029520294E-2</v>
      </c>
      <c r="H73" s="16">
        <f t="shared" si="11"/>
        <v>4.3133802816901406E-2</v>
      </c>
      <c r="I73" s="44">
        <v>70</v>
      </c>
      <c r="K73" s="54">
        <v>70</v>
      </c>
      <c r="L73" s="23" t="s">
        <v>48</v>
      </c>
      <c r="M73" s="45">
        <v>1112</v>
      </c>
      <c r="N73" s="41">
        <v>1059</v>
      </c>
      <c r="O73" s="41">
        <v>21</v>
      </c>
      <c r="P73" s="24">
        <v>1.9830028328611898E-2</v>
      </c>
      <c r="Q73" s="16">
        <v>1.8884892086330936E-2</v>
      </c>
      <c r="R73" s="44">
        <v>61</v>
      </c>
      <c r="T73" s="9" t="str">
        <f t="shared" si="15"/>
        <v>熊取町</v>
      </c>
      <c r="U73" s="26">
        <f t="shared" si="12"/>
        <v>1.9197752458248792E-2</v>
      </c>
      <c r="V73" s="26">
        <f t="shared" si="16"/>
        <v>2.158510463008733E-2</v>
      </c>
      <c r="W73" s="42">
        <f t="shared" si="13"/>
        <v>-0.24000000000000027</v>
      </c>
      <c r="X73" s="53"/>
      <c r="Y73" s="26">
        <f t="shared" si="17"/>
        <v>2.8122432295171994E-2</v>
      </c>
      <c r="Z73" s="26">
        <f t="shared" si="18"/>
        <v>2.5735928858134579E-2</v>
      </c>
      <c r="AA73" s="42">
        <f t="shared" si="19"/>
        <v>0.23999999999999994</v>
      </c>
      <c r="AB73" s="43">
        <v>0</v>
      </c>
    </row>
    <row r="74" spans="2:28" s="6" customFormat="1">
      <c r="B74" s="20">
        <v>71</v>
      </c>
      <c r="C74" s="23" t="s">
        <v>49</v>
      </c>
      <c r="D74" s="50">
        <v>3439</v>
      </c>
      <c r="E74" s="49">
        <v>3231</v>
      </c>
      <c r="F74" s="49">
        <v>76</v>
      </c>
      <c r="G74" s="24">
        <f t="shared" si="14"/>
        <v>2.3522129371711543E-2</v>
      </c>
      <c r="H74" s="16">
        <f t="shared" si="11"/>
        <v>2.2099447513812154E-2</v>
      </c>
      <c r="I74" s="44">
        <v>173</v>
      </c>
      <c r="K74" s="54">
        <v>71</v>
      </c>
      <c r="L74" s="23" t="s">
        <v>49</v>
      </c>
      <c r="M74" s="50">
        <v>3325</v>
      </c>
      <c r="N74" s="49">
        <v>3136</v>
      </c>
      <c r="O74" s="49">
        <v>59</v>
      </c>
      <c r="P74" s="24">
        <v>1.8813775510204082E-2</v>
      </c>
      <c r="Q74" s="16">
        <v>1.7744360902255639E-2</v>
      </c>
      <c r="R74" s="44">
        <v>175</v>
      </c>
      <c r="T74" s="9" t="str">
        <f t="shared" si="15"/>
        <v>河内長野市</v>
      </c>
      <c r="U74" s="26">
        <f t="shared" si="12"/>
        <v>1.8202561842037026E-2</v>
      </c>
      <c r="V74" s="26">
        <f t="shared" si="16"/>
        <v>1.7861020629750271E-2</v>
      </c>
      <c r="W74" s="42">
        <f t="shared" si="13"/>
        <v>3.0000000000000165E-2</v>
      </c>
      <c r="X74" s="53"/>
      <c r="Y74" s="26">
        <f t="shared" si="17"/>
        <v>2.8122432295171994E-2</v>
      </c>
      <c r="Z74" s="26">
        <f t="shared" si="18"/>
        <v>2.5735928858134579E-2</v>
      </c>
      <c r="AA74" s="42">
        <f t="shared" si="19"/>
        <v>0.23999999999999994</v>
      </c>
      <c r="AB74" s="43">
        <v>0</v>
      </c>
    </row>
    <row r="75" spans="2:28" s="6" customFormat="1">
      <c r="B75" s="20">
        <v>72</v>
      </c>
      <c r="C75" s="23" t="s">
        <v>27</v>
      </c>
      <c r="D75" s="51">
        <v>2178</v>
      </c>
      <c r="E75" s="47">
        <v>2048</v>
      </c>
      <c r="F75" s="47">
        <v>68</v>
      </c>
      <c r="G75" s="24">
        <f t="shared" si="14"/>
        <v>3.3203125E-2</v>
      </c>
      <c r="H75" s="16">
        <f t="shared" si="11"/>
        <v>3.1221303948576674E-2</v>
      </c>
      <c r="I75" s="44">
        <v>143</v>
      </c>
      <c r="K75" s="54">
        <v>72</v>
      </c>
      <c r="L75" s="23" t="s">
        <v>27</v>
      </c>
      <c r="M75" s="51">
        <v>2053</v>
      </c>
      <c r="N75" s="47">
        <v>1932</v>
      </c>
      <c r="O75" s="47">
        <v>57</v>
      </c>
      <c r="P75" s="24">
        <v>2.9503105590062112E-2</v>
      </c>
      <c r="Q75" s="16">
        <v>2.7764247442766683E-2</v>
      </c>
      <c r="R75" s="44">
        <v>169</v>
      </c>
      <c r="T75" s="9" t="str">
        <f t="shared" si="15"/>
        <v>島本町</v>
      </c>
      <c r="U75" s="26">
        <f t="shared" si="12"/>
        <v>1.7903930131004366E-2</v>
      </c>
      <c r="V75" s="26">
        <f t="shared" si="16"/>
        <v>1.6125316747293249E-2</v>
      </c>
      <c r="W75" s="42">
        <f t="shared" si="13"/>
        <v>0.17999999999999994</v>
      </c>
      <c r="X75" s="53"/>
      <c r="Y75" s="26">
        <f t="shared" si="17"/>
        <v>2.8122432295171994E-2</v>
      </c>
      <c r="Z75" s="26">
        <f t="shared" si="18"/>
        <v>2.5735928858134579E-2</v>
      </c>
      <c r="AA75" s="42">
        <f t="shared" si="19"/>
        <v>0.23999999999999994</v>
      </c>
      <c r="AB75" s="43">
        <v>0</v>
      </c>
    </row>
    <row r="76" spans="2:28" s="6" customFormat="1">
      <c r="B76" s="20">
        <v>73</v>
      </c>
      <c r="C76" s="23" t="s">
        <v>28</v>
      </c>
      <c r="D76" s="51">
        <v>2932</v>
      </c>
      <c r="E76" s="47">
        <v>2744</v>
      </c>
      <c r="F76" s="47">
        <v>68</v>
      </c>
      <c r="G76" s="24">
        <f t="shared" si="14"/>
        <v>2.478134110787172E-2</v>
      </c>
      <c r="H76" s="16">
        <f t="shared" si="11"/>
        <v>2.3192360163710776E-2</v>
      </c>
      <c r="I76" s="44">
        <v>202</v>
      </c>
      <c r="K76" s="54">
        <v>73</v>
      </c>
      <c r="L76" s="23" t="s">
        <v>28</v>
      </c>
      <c r="M76" s="51">
        <v>2815</v>
      </c>
      <c r="N76" s="47">
        <v>2651</v>
      </c>
      <c r="O76" s="47">
        <v>53</v>
      </c>
      <c r="P76" s="24">
        <v>1.9992455677102981E-2</v>
      </c>
      <c r="Q76" s="16">
        <v>1.8827708703374777E-2</v>
      </c>
      <c r="R76" s="44">
        <v>182</v>
      </c>
      <c r="T76" s="9" t="str">
        <f t="shared" si="15"/>
        <v>千早赤阪村</v>
      </c>
      <c r="U76" s="26">
        <f t="shared" si="12"/>
        <v>1.5860428231562251E-2</v>
      </c>
      <c r="V76" s="26">
        <f t="shared" si="16"/>
        <v>1.665278934221482E-2</v>
      </c>
      <c r="W76" s="42">
        <f t="shared" si="13"/>
        <v>-7.9999999999999863E-2</v>
      </c>
      <c r="X76" s="53"/>
      <c r="Y76" s="26">
        <f t="shared" si="17"/>
        <v>2.8122432295171994E-2</v>
      </c>
      <c r="Z76" s="26">
        <f t="shared" si="18"/>
        <v>2.5735928858134579E-2</v>
      </c>
      <c r="AA76" s="42">
        <f t="shared" si="19"/>
        <v>0.23999999999999994</v>
      </c>
      <c r="AB76" s="43">
        <v>0</v>
      </c>
    </row>
    <row r="77" spans="2:28" s="6" customFormat="1" ht="14.25" thickBot="1">
      <c r="B77" s="20">
        <v>74</v>
      </c>
      <c r="C77" s="23" t="s">
        <v>29</v>
      </c>
      <c r="D77" s="51">
        <v>1355</v>
      </c>
      <c r="E77" s="47">
        <v>1261</v>
      </c>
      <c r="F77" s="47">
        <v>20</v>
      </c>
      <c r="G77" s="27">
        <f t="shared" si="14"/>
        <v>1.5860428231562251E-2</v>
      </c>
      <c r="H77" s="21">
        <f t="shared" si="11"/>
        <v>1.4760147601476014E-2</v>
      </c>
      <c r="I77" s="59">
        <v>38</v>
      </c>
      <c r="K77" s="54">
        <v>74</v>
      </c>
      <c r="L77" s="23" t="s">
        <v>29</v>
      </c>
      <c r="M77" s="45">
        <v>1282</v>
      </c>
      <c r="N77" s="41">
        <v>1201</v>
      </c>
      <c r="O77" s="41">
        <v>20</v>
      </c>
      <c r="P77" s="57">
        <v>1.665278934221482E-2</v>
      </c>
      <c r="Q77" s="58">
        <v>1.5600624024960999E-2</v>
      </c>
      <c r="R77" s="44">
        <v>35</v>
      </c>
      <c r="T77" s="9" t="str">
        <f t="shared" si="15"/>
        <v>豊能町</v>
      </c>
      <c r="U77" s="26">
        <f t="shared" si="12"/>
        <v>1.2027853977632412E-2</v>
      </c>
      <c r="V77" s="26">
        <f t="shared" si="16"/>
        <v>1.3389868332961392E-2</v>
      </c>
      <c r="W77" s="42">
        <f t="shared" si="13"/>
        <v>-0.14000000000000001</v>
      </c>
      <c r="X77" s="53"/>
      <c r="Y77" s="26">
        <f t="shared" si="17"/>
        <v>2.8122432295171994E-2</v>
      </c>
      <c r="Z77" s="26">
        <f t="shared" si="18"/>
        <v>2.5735928858134579E-2</v>
      </c>
      <c r="AA77" s="42">
        <f t="shared" si="19"/>
        <v>0.23999999999999994</v>
      </c>
      <c r="AB77" s="43">
        <v>999</v>
      </c>
    </row>
    <row r="78" spans="2:28" s="6" customFormat="1" ht="14.25" thickTop="1">
      <c r="B78" s="67" t="s">
        <v>0</v>
      </c>
      <c r="C78" s="68"/>
      <c r="D78" s="22">
        <f>SUM(D4,D29,D37:D77)</f>
        <v>1290172</v>
      </c>
      <c r="E78" s="31">
        <f>SUM(E4,E29,E37:E77)</f>
        <v>1210955</v>
      </c>
      <c r="F78" s="31">
        <f>SUM(F4,F29,F37:F77)</f>
        <v>34055</v>
      </c>
      <c r="G78" s="25">
        <f>IFERROR(F78/E78,"-")</f>
        <v>2.8122432295171994E-2</v>
      </c>
      <c r="H78" s="7">
        <f>IFERROR(F78/D78,"-")</f>
        <v>2.6395705378817708E-2</v>
      </c>
      <c r="I78" s="31">
        <f>SUM(I4,I29,I37:I77)</f>
        <v>88857</v>
      </c>
      <c r="K78" s="69" t="s">
        <v>0</v>
      </c>
      <c r="L78" s="70"/>
      <c r="M78" s="56">
        <v>1236010</v>
      </c>
      <c r="N78" s="49">
        <v>1164209</v>
      </c>
      <c r="O78" s="49">
        <v>29962</v>
      </c>
      <c r="P78" s="24">
        <v>2.5735928858134579E-2</v>
      </c>
      <c r="Q78" s="16">
        <v>2.4240904199804209E-2</v>
      </c>
      <c r="R78" s="49">
        <v>84656</v>
      </c>
      <c r="Y78" s="14"/>
      <c r="Z78" s="14"/>
      <c r="AA78" s="14"/>
      <c r="AB78" s="14"/>
    </row>
    <row r="79" spans="2:28" s="6" customFormat="1">
      <c r="B79" s="10"/>
      <c r="I79" s="14"/>
      <c r="K79" s="10"/>
      <c r="R79" s="14"/>
      <c r="Y79" s="14"/>
      <c r="Z79" s="14"/>
      <c r="AA79" s="14"/>
      <c r="AB79" s="14"/>
    </row>
    <row r="80" spans="2:28" s="6" customFormat="1">
      <c r="B80" s="10"/>
      <c r="I80" s="14"/>
      <c r="K80" s="10"/>
      <c r="R80" s="14"/>
      <c r="Y80" s="14"/>
      <c r="Z80" s="14"/>
      <c r="AA80" s="14"/>
      <c r="AB80" s="14"/>
    </row>
    <row r="81" spans="2:11">
      <c r="B81" s="10"/>
      <c r="K81" s="10"/>
    </row>
  </sheetData>
  <mergeCells count="5">
    <mergeCell ref="T2:W2"/>
    <mergeCell ref="Y2:AA2"/>
    <mergeCell ref="B78:C78"/>
    <mergeCell ref="K78:L78"/>
    <mergeCell ref="AB2:AB3"/>
  </mergeCells>
  <phoneticPr fontId="3"/>
  <pageMargins left="0.70866141732283472" right="0.70866141732283472" top="0.74803149606299213" bottom="0.74803149606299213" header="0.31496062992125984" footer="0.31496062992125984"/>
  <pageSetup paperSize="8" scale="74" fitToHeight="0" orientation="landscape" r:id="rId1"/>
  <headerFooter>
    <oddHeader>&amp;R&amp;"ＭＳ 明朝,標準"&amp;12 2-15.薬剤併用禁忌分析</oddHeader>
  </headerFooter>
  <colBreaks count="1" manualBreakCount="1">
    <brk id="9" max="1048575" man="1"/>
  </colBreaks>
  <ignoredErrors>
    <ignoredError sqref="G4:H77" emptyCellReference="1"/>
    <ignoredError sqref="T4:T77 V4 V26:V77 V5:V25" evalError="1"/>
    <ignoredError sqref="U4:U77" evalError="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47F3F-13BE-47D9-ADFC-F2965458BB3F}">
  <sheetPr codeName="Sheet8"/>
  <dimension ref="B1:M80"/>
  <sheetViews>
    <sheetView showGridLines="0" zoomScaleNormal="100" zoomScaleSheetLayoutView="100" workbookViewId="0"/>
  </sheetViews>
  <sheetFormatPr defaultColWidth="9" defaultRowHeight="13.5"/>
  <cols>
    <col min="1" max="1" width="4.625" style="2" customWidth="1"/>
    <col min="2" max="9" width="15.375" style="2" customWidth="1"/>
    <col min="10" max="12" width="20.625" style="2" customWidth="1"/>
    <col min="13" max="13" width="6.625" style="8" customWidth="1"/>
    <col min="14" max="16384" width="9" style="2"/>
  </cols>
  <sheetData>
    <row r="1" spans="2:12" ht="16.5" customHeight="1">
      <c r="B1" s="8" t="s">
        <v>95</v>
      </c>
      <c r="C1" s="8"/>
      <c r="D1" s="8"/>
      <c r="E1" s="8"/>
      <c r="F1" s="8"/>
      <c r="G1" s="8"/>
      <c r="H1" s="8"/>
      <c r="I1" s="8"/>
      <c r="J1" s="2" t="s">
        <v>100</v>
      </c>
      <c r="K1" s="8"/>
      <c r="L1" s="8"/>
    </row>
    <row r="2" spans="2:12" ht="16.5" customHeight="1">
      <c r="B2" s="8" t="s">
        <v>103</v>
      </c>
      <c r="J2" s="2" t="s">
        <v>101</v>
      </c>
    </row>
    <row r="76" ht="9" customHeight="1"/>
    <row r="79" ht="16.5" customHeight="1"/>
    <row r="80" ht="16.5" customHeight="1"/>
  </sheetData>
  <phoneticPr fontId="3"/>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2-15.薬剤併用禁忌分析</oddHeader>
  </headerFooter>
  <rowBreaks count="1" manualBreakCount="1">
    <brk id="7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要介護度別_併用禁忌</vt:lpstr>
      <vt:lpstr>要介護度別_併用禁忌グラフ</vt:lpstr>
      <vt:lpstr>市区町村別_併用禁忌</vt:lpstr>
      <vt:lpstr>市区町村別_併用禁忌グラフ</vt:lpstr>
      <vt:lpstr>市区町村別_併用禁忌!Print_Area</vt:lpstr>
      <vt:lpstr>市区町村別_併用禁忌グラフ!Print_Area</vt:lpstr>
      <vt:lpstr>要介護度別_併用禁忌!Print_Area</vt:lpstr>
      <vt:lpstr>要介護度別_併用禁忌グラフ!Print_Area</vt:lpstr>
      <vt:lpstr>市区町村別_併用禁忌!Print_Titles</vt:lpstr>
      <vt:lpstr>要介護度別_併用禁忌!Print_Titles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2023-11-30T06:04:32Z</dcterms:created>
  <dcterms:modified xsi:type="dcterms:W3CDTF">2024-01-29T03:04:00Z</dcterms:modified>
  <cp:category/>
  <cp:contentStatus/>
  <dc:language/>
  <cp:version/>
</cp:coreProperties>
</file>