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filterPrivacy="1" codeName="ThisWorkbook" defaultThemeVersion="124226"/>
  <xr:revisionPtr revIDLastSave="0" documentId="13_ncr:1_{38474D86-A162-44E2-AD89-3F28872479CA}" xr6:coauthVersionLast="36" xr6:coauthVersionMax="36" xr10:uidLastSave="{00000000-0000-0000-0000-000000000000}"/>
  <bookViews>
    <workbookView xWindow="0" yWindow="0" windowWidth="28800" windowHeight="11760" tabRatio="770" xr2:uid="{00000000-000D-0000-FFFF-FFFF00000000}"/>
  </bookViews>
  <sheets>
    <sheet name="年齢階層別_普及率(金額)" sheetId="49" r:id="rId1"/>
    <sheet name="男女別_普及率(金額)" sheetId="90" r:id="rId2"/>
    <sheet name="年齢階層別_普及率(数量)" sheetId="50" r:id="rId3"/>
    <sheet name="男女別_普及率(数量)" sheetId="92" r:id="rId4"/>
    <sheet name="市区町村別_普及率" sheetId="19" r:id="rId5"/>
    <sheet name="市区町村別_普及率(金額)グラフ" sheetId="61" r:id="rId6"/>
    <sheet name="市区町村別_普及率(金額)MAP" sheetId="65" r:id="rId7"/>
    <sheet name="市区町村別_普及率(数量)グラフ" sheetId="62" r:id="rId8"/>
    <sheet name="市区町村別_普及率(数量)MAP" sheetId="66" r:id="rId9"/>
    <sheet name="ポテンシャル(金額)" sheetId="55" r:id="rId10"/>
    <sheet name="市区町村別_ポテンシャル(金額)" sheetId="58" r:id="rId11"/>
    <sheet name="ポテンシャル(数量)" sheetId="56" r:id="rId12"/>
    <sheet name="市区町村別_ポテンシャル(数量)" sheetId="59" r:id="rId13"/>
    <sheet name="市区町村別_ポテンシャル(数量)グラフ" sheetId="60" r:id="rId14"/>
  </sheets>
  <definedNames>
    <definedName name="_xlnm._FilterDatabase" localSheetId="4" hidden="1">市区町村別_普及率!$B$1:$G$80</definedName>
    <definedName name="_xlnm._FilterDatabase" localSheetId="6" hidden="1">'市区町村別_普及率(金額)MAP'!$A$6:$Q$6</definedName>
    <definedName name="_xlnm._FilterDatabase" localSheetId="8" hidden="1">'市区町村別_普及率(数量)MAP'!$A$6:$Q$6</definedName>
    <definedName name="_Order1" hidden="1">255</definedName>
    <definedName name="_xlnm.Print_Area" localSheetId="9">'ポテンシャル(金額)'!$A$1:$P$29</definedName>
    <definedName name="_xlnm.Print_Area" localSheetId="11">'ポテンシャル(数量)'!$A$1:$U$32</definedName>
    <definedName name="_xlnm.Print_Area" localSheetId="10">'市区町村別_ポテンシャル(金額)'!$A$1:$L$79</definedName>
    <definedName name="_xlnm.Print_Area" localSheetId="12">'市区町村別_ポテンシャル(数量)'!$A$1:$N$79</definedName>
    <definedName name="_xlnm.Print_Area" localSheetId="13">'市区町村別_ポテンシャル(数量)グラフ'!$A$1:$R$78</definedName>
    <definedName name="_xlnm.Print_Area" localSheetId="4">市区町村別_普及率!$A$1:$H$80</definedName>
    <definedName name="_xlnm.Print_Area" localSheetId="6">'市区町村別_普及率(金額)MAP'!$A$1:$O$84</definedName>
    <definedName name="_xlnm.Print_Area" localSheetId="5">'市区町村別_普及率(金額)グラフ'!$A$1:$R$78</definedName>
    <definedName name="_xlnm.Print_Area" localSheetId="8">'市区町村別_普及率(数量)MAP'!$A$1:$O$84</definedName>
    <definedName name="_xlnm.Print_Area" localSheetId="7">'市区町村別_普及率(数量)グラフ'!$A$1:$R$78</definedName>
    <definedName name="_xlnm.Print_Area" localSheetId="1">'男女別_普及率(金額)'!$A$1:$J$14</definedName>
    <definedName name="_xlnm.Print_Area" localSheetId="3">'男女別_普及率(数量)'!$A$1:$J$13</definedName>
    <definedName name="_xlnm.Print_Area" localSheetId="0">'年齢階層別_普及率(金額)'!$A$1:$P$64</definedName>
    <definedName name="_xlnm.Print_Area" localSheetId="2">'年齢階層別_普及率(数量)'!$A$1:$P$62</definedName>
    <definedName name="_xlnm.Print_Titles" localSheetId="10">'市区町村別_ポテンシャル(金額)'!$1:$4</definedName>
    <definedName name="_xlnm.Print_Titles" localSheetId="12">'市区町村別_ポテンシャル(数量)'!$1:$4</definedName>
    <definedName name="_xlnm.Print_Titles" localSheetId="4">市区町村別_普及率!$1:$5</definedName>
  </definedNames>
  <calcPr calcId="191029"/>
</workbook>
</file>

<file path=xl/calcChain.xml><?xml version="1.0" encoding="utf-8"?>
<calcChain xmlns="http://schemas.openxmlformats.org/spreadsheetml/2006/main">
  <c r="H5" i="59" l="1"/>
  <c r="H76" i="59"/>
  <c r="H9" i="59"/>
  <c r="G9" i="59" s="1"/>
  <c r="H78" i="59"/>
  <c r="L78" i="59" s="1"/>
  <c r="G78" i="59"/>
  <c r="E78" i="59" s="1"/>
  <c r="H77" i="59"/>
  <c r="G77" i="59" s="1"/>
  <c r="E77" i="59" s="1"/>
  <c r="G76" i="59"/>
  <c r="E76" i="59" s="1"/>
  <c r="H75" i="59"/>
  <c r="G75" i="59" s="1"/>
  <c r="E75" i="59" s="1"/>
  <c r="H74" i="59"/>
  <c r="L74" i="59" s="1"/>
  <c r="G74" i="59"/>
  <c r="E74" i="59" s="1"/>
  <c r="H73" i="59"/>
  <c r="G73" i="59" s="1"/>
  <c r="E73" i="59" s="1"/>
  <c r="H72" i="59"/>
  <c r="G72" i="59" s="1"/>
  <c r="E72" i="59" s="1"/>
  <c r="H71" i="59"/>
  <c r="G71" i="59" s="1"/>
  <c r="E71" i="59" s="1"/>
  <c r="H70" i="59"/>
  <c r="G70" i="59"/>
  <c r="E70" i="59" s="1"/>
  <c r="H69" i="59"/>
  <c r="G69" i="59" s="1"/>
  <c r="E69" i="59" s="1"/>
  <c r="H68" i="59"/>
  <c r="G68" i="59" s="1"/>
  <c r="E68" i="59" s="1"/>
  <c r="H67" i="59"/>
  <c r="G67" i="59" s="1"/>
  <c r="E67" i="59" s="1"/>
  <c r="H66" i="59"/>
  <c r="G66" i="59"/>
  <c r="E66" i="59" s="1"/>
  <c r="H65" i="59"/>
  <c r="G65" i="59" s="1"/>
  <c r="E65" i="59" s="1"/>
  <c r="H64" i="59"/>
  <c r="G64" i="59" s="1"/>
  <c r="E64" i="59" s="1"/>
  <c r="H63" i="59"/>
  <c r="G63" i="59" s="1"/>
  <c r="E63" i="59" s="1"/>
  <c r="H62" i="59"/>
  <c r="G62" i="59" s="1"/>
  <c r="E62" i="59" s="1"/>
  <c r="H61" i="59"/>
  <c r="G61" i="59" s="1"/>
  <c r="E61" i="59" s="1"/>
  <c r="H60" i="59"/>
  <c r="G60" i="59" s="1"/>
  <c r="E60" i="59" s="1"/>
  <c r="H59" i="59"/>
  <c r="G59" i="59" s="1"/>
  <c r="E59" i="59" s="1"/>
  <c r="H58" i="59"/>
  <c r="G58" i="59" s="1"/>
  <c r="E58" i="59" s="1"/>
  <c r="H57" i="59"/>
  <c r="G57" i="59" s="1"/>
  <c r="E57" i="59" s="1"/>
  <c r="H56" i="59"/>
  <c r="G56" i="59" s="1"/>
  <c r="E56" i="59" s="1"/>
  <c r="H55" i="59"/>
  <c r="G55" i="59" s="1"/>
  <c r="E55" i="59" s="1"/>
  <c r="H54" i="59"/>
  <c r="N54" i="59" s="1"/>
  <c r="G54" i="59"/>
  <c r="E54" i="59" s="1"/>
  <c r="H53" i="59"/>
  <c r="G53" i="59" s="1"/>
  <c r="E53" i="59" s="1"/>
  <c r="H52" i="59"/>
  <c r="G52" i="59"/>
  <c r="E52" i="59" s="1"/>
  <c r="H51" i="59"/>
  <c r="G51" i="59" s="1"/>
  <c r="E51" i="59" s="1"/>
  <c r="H50" i="59"/>
  <c r="N50" i="59" s="1"/>
  <c r="H49" i="59"/>
  <c r="G49" i="59" s="1"/>
  <c r="E49" i="59" s="1"/>
  <c r="H48" i="59"/>
  <c r="G48" i="59" s="1"/>
  <c r="E48" i="59" s="1"/>
  <c r="H47" i="59"/>
  <c r="G47" i="59" s="1"/>
  <c r="E47" i="59" s="1"/>
  <c r="H46" i="59"/>
  <c r="G46" i="59"/>
  <c r="E46" i="59" s="1"/>
  <c r="H45" i="59"/>
  <c r="G45" i="59" s="1"/>
  <c r="E45" i="59" s="1"/>
  <c r="H44" i="59"/>
  <c r="G44" i="59" s="1"/>
  <c r="E44" i="59" s="1"/>
  <c r="H43" i="59"/>
  <c r="G43" i="59" s="1"/>
  <c r="E43" i="59" s="1"/>
  <c r="H42" i="59"/>
  <c r="G42" i="59"/>
  <c r="E42" i="59" s="1"/>
  <c r="H41" i="59"/>
  <c r="G41" i="59" s="1"/>
  <c r="E41" i="59" s="1"/>
  <c r="H40" i="59"/>
  <c r="G40" i="59" s="1"/>
  <c r="E40" i="59" s="1"/>
  <c r="H39" i="59"/>
  <c r="G39" i="59" s="1"/>
  <c r="E39" i="59" s="1"/>
  <c r="H38" i="59"/>
  <c r="G38" i="59" s="1"/>
  <c r="E38" i="59" s="1"/>
  <c r="H37" i="59"/>
  <c r="G37" i="59" s="1"/>
  <c r="E37" i="59" s="1"/>
  <c r="H36" i="59"/>
  <c r="G36" i="59" s="1"/>
  <c r="E36" i="59" s="1"/>
  <c r="H35" i="59"/>
  <c r="G35" i="59" s="1"/>
  <c r="E35" i="59" s="1"/>
  <c r="H34" i="59"/>
  <c r="G34" i="59" s="1"/>
  <c r="E34" i="59" s="1"/>
  <c r="H33" i="59"/>
  <c r="G33" i="59" s="1"/>
  <c r="E33" i="59" s="1"/>
  <c r="H32" i="59"/>
  <c r="G32" i="59" s="1"/>
  <c r="E32" i="59" s="1"/>
  <c r="H31" i="59"/>
  <c r="M31" i="59" s="1"/>
  <c r="H30" i="59"/>
  <c r="H29" i="59"/>
  <c r="G29" i="59" s="1"/>
  <c r="E29" i="59" s="1"/>
  <c r="H28" i="59"/>
  <c r="G28" i="59" s="1"/>
  <c r="E28" i="59" s="1"/>
  <c r="H27" i="59"/>
  <c r="G27" i="59" s="1"/>
  <c r="E27" i="59" s="1"/>
  <c r="H26" i="59"/>
  <c r="G26" i="59" s="1"/>
  <c r="E26" i="59" s="1"/>
  <c r="H25" i="59"/>
  <c r="G25" i="59" s="1"/>
  <c r="E25" i="59" s="1"/>
  <c r="H24" i="59"/>
  <c r="G24" i="59" s="1"/>
  <c r="E24" i="59" s="1"/>
  <c r="H23" i="59"/>
  <c r="G23" i="59" s="1"/>
  <c r="E23" i="59" s="1"/>
  <c r="H22" i="59"/>
  <c r="G22" i="59" s="1"/>
  <c r="E22" i="59" s="1"/>
  <c r="H21" i="59"/>
  <c r="G21" i="59" s="1"/>
  <c r="E21" i="59" s="1"/>
  <c r="H20" i="59"/>
  <c r="G20" i="59" s="1"/>
  <c r="E20" i="59" s="1"/>
  <c r="H19" i="59"/>
  <c r="G19" i="59" s="1"/>
  <c r="E19" i="59" s="1"/>
  <c r="H18" i="59"/>
  <c r="G18" i="59" s="1"/>
  <c r="E18" i="59" s="1"/>
  <c r="H17" i="59"/>
  <c r="G17" i="59" s="1"/>
  <c r="E17" i="59" s="1"/>
  <c r="H16" i="59"/>
  <c r="G16" i="59" s="1"/>
  <c r="E16" i="59" s="1"/>
  <c r="H15" i="59"/>
  <c r="G15" i="59" s="1"/>
  <c r="E15" i="59" s="1"/>
  <c r="H14" i="59"/>
  <c r="G14" i="59" s="1"/>
  <c r="E14" i="59" s="1"/>
  <c r="H13" i="59"/>
  <c r="G13" i="59" s="1"/>
  <c r="E13" i="59" s="1"/>
  <c r="H12" i="59"/>
  <c r="G12" i="59" s="1"/>
  <c r="E12" i="59" s="1"/>
  <c r="H11" i="59"/>
  <c r="G11" i="59" s="1"/>
  <c r="E11" i="59" s="1"/>
  <c r="H10" i="59"/>
  <c r="G10" i="59" s="1"/>
  <c r="E10" i="59" s="1"/>
  <c r="H8" i="59"/>
  <c r="G8" i="59" s="1"/>
  <c r="E8" i="59" s="1"/>
  <c r="H7" i="59"/>
  <c r="G7" i="59" s="1"/>
  <c r="E7" i="59" s="1"/>
  <c r="H6" i="59"/>
  <c r="G6" i="59"/>
  <c r="H22" i="58"/>
  <c r="G22" i="58" s="1"/>
  <c r="E22" i="58" s="1"/>
  <c r="H5" i="58"/>
  <c r="H78" i="58"/>
  <c r="G78" i="58" s="1"/>
  <c r="E78" i="58" s="1"/>
  <c r="H77" i="58"/>
  <c r="G77" i="58" s="1"/>
  <c r="E77" i="58" s="1"/>
  <c r="H76" i="58"/>
  <c r="G76" i="58" s="1"/>
  <c r="E76" i="58" s="1"/>
  <c r="H75" i="58"/>
  <c r="G75" i="58" s="1"/>
  <c r="E75" i="58" s="1"/>
  <c r="H74" i="58"/>
  <c r="G74" i="58" s="1"/>
  <c r="E74" i="58" s="1"/>
  <c r="H73" i="58"/>
  <c r="G73" i="58" s="1"/>
  <c r="E73" i="58" s="1"/>
  <c r="H72" i="58"/>
  <c r="G72" i="58" s="1"/>
  <c r="E72" i="58" s="1"/>
  <c r="H71" i="58"/>
  <c r="G71" i="58" s="1"/>
  <c r="E71" i="58" s="1"/>
  <c r="H70" i="58"/>
  <c r="G70" i="58"/>
  <c r="E70" i="58" s="1"/>
  <c r="H69" i="58"/>
  <c r="G69" i="58" s="1"/>
  <c r="E69" i="58" s="1"/>
  <c r="H68" i="58"/>
  <c r="G68" i="58" s="1"/>
  <c r="E68" i="58" s="1"/>
  <c r="H67" i="58"/>
  <c r="G67" i="58" s="1"/>
  <c r="E67" i="58" s="1"/>
  <c r="H66" i="58"/>
  <c r="G66" i="58" s="1"/>
  <c r="E66" i="58" s="1"/>
  <c r="H65" i="58"/>
  <c r="G65" i="58" s="1"/>
  <c r="E65" i="58" s="1"/>
  <c r="H64" i="58"/>
  <c r="G64" i="58" s="1"/>
  <c r="E64" i="58" s="1"/>
  <c r="H63" i="58"/>
  <c r="G63" i="58" s="1"/>
  <c r="E63" i="58" s="1"/>
  <c r="H62" i="58"/>
  <c r="G62" i="58"/>
  <c r="E62" i="58" s="1"/>
  <c r="H61" i="58"/>
  <c r="G61" i="58" s="1"/>
  <c r="E61" i="58" s="1"/>
  <c r="H60" i="58"/>
  <c r="G60" i="58" s="1"/>
  <c r="E60" i="58" s="1"/>
  <c r="H59" i="58"/>
  <c r="G59" i="58" s="1"/>
  <c r="E59" i="58" s="1"/>
  <c r="H58" i="58"/>
  <c r="G58" i="58" s="1"/>
  <c r="E58" i="58" s="1"/>
  <c r="H57" i="58"/>
  <c r="G57" i="58" s="1"/>
  <c r="E57" i="58" s="1"/>
  <c r="H56" i="58"/>
  <c r="G56" i="58" s="1"/>
  <c r="E56" i="58" s="1"/>
  <c r="H55" i="58"/>
  <c r="G55" i="58" s="1"/>
  <c r="E55" i="58" s="1"/>
  <c r="H54" i="58"/>
  <c r="G54" i="58" s="1"/>
  <c r="E54" i="58" s="1"/>
  <c r="H53" i="58"/>
  <c r="G53" i="58" s="1"/>
  <c r="E53" i="58" s="1"/>
  <c r="H52" i="58"/>
  <c r="G52" i="58" s="1"/>
  <c r="E52" i="58" s="1"/>
  <c r="H51" i="58"/>
  <c r="G51" i="58" s="1"/>
  <c r="E51" i="58" s="1"/>
  <c r="H50" i="58"/>
  <c r="G50" i="58" s="1"/>
  <c r="E50" i="58" s="1"/>
  <c r="H49" i="58"/>
  <c r="G49" i="58" s="1"/>
  <c r="E49" i="58" s="1"/>
  <c r="H48" i="58"/>
  <c r="G48" i="58" s="1"/>
  <c r="E48" i="58" s="1"/>
  <c r="H47" i="58"/>
  <c r="G47" i="58" s="1"/>
  <c r="E47" i="58" s="1"/>
  <c r="H46" i="58"/>
  <c r="G46" i="58" s="1"/>
  <c r="E46" i="58" s="1"/>
  <c r="H45" i="58"/>
  <c r="G45" i="58" s="1"/>
  <c r="E45" i="58" s="1"/>
  <c r="H44" i="58"/>
  <c r="G44" i="58" s="1"/>
  <c r="E44" i="58" s="1"/>
  <c r="H43" i="58"/>
  <c r="G43" i="58" s="1"/>
  <c r="E43" i="58" s="1"/>
  <c r="H42" i="58"/>
  <c r="G42" i="58"/>
  <c r="E42" i="58" s="1"/>
  <c r="H41" i="58"/>
  <c r="G41" i="58" s="1"/>
  <c r="E41" i="58" s="1"/>
  <c r="H40" i="58"/>
  <c r="G40" i="58" s="1"/>
  <c r="E40" i="58" s="1"/>
  <c r="H39" i="58"/>
  <c r="G39" i="58" s="1"/>
  <c r="E39" i="58" s="1"/>
  <c r="H38" i="58"/>
  <c r="G38" i="58" s="1"/>
  <c r="E38" i="58" s="1"/>
  <c r="H37" i="58"/>
  <c r="G37" i="58" s="1"/>
  <c r="E37" i="58" s="1"/>
  <c r="H36" i="58"/>
  <c r="G36" i="58" s="1"/>
  <c r="E36" i="58" s="1"/>
  <c r="H35" i="58"/>
  <c r="G35" i="58" s="1"/>
  <c r="E35" i="58" s="1"/>
  <c r="H34" i="58"/>
  <c r="G34" i="58" s="1"/>
  <c r="E34" i="58" s="1"/>
  <c r="H33" i="58"/>
  <c r="G33" i="58" s="1"/>
  <c r="E33" i="58" s="1"/>
  <c r="H32" i="58"/>
  <c r="G32" i="58" s="1"/>
  <c r="E32" i="58" s="1"/>
  <c r="H31" i="58"/>
  <c r="H30" i="58"/>
  <c r="G30" i="58"/>
  <c r="H29" i="58"/>
  <c r="G29" i="58" s="1"/>
  <c r="E29" i="58" s="1"/>
  <c r="H28" i="58"/>
  <c r="G28" i="58" s="1"/>
  <c r="E28" i="58" s="1"/>
  <c r="H27" i="58"/>
  <c r="G27" i="58" s="1"/>
  <c r="E27" i="58" s="1"/>
  <c r="H26" i="58"/>
  <c r="G26" i="58" s="1"/>
  <c r="E26" i="58" s="1"/>
  <c r="H25" i="58"/>
  <c r="G25" i="58" s="1"/>
  <c r="E25" i="58" s="1"/>
  <c r="H24" i="58"/>
  <c r="G24" i="58" s="1"/>
  <c r="E24" i="58" s="1"/>
  <c r="H23" i="58"/>
  <c r="G23" i="58" s="1"/>
  <c r="E23" i="58" s="1"/>
  <c r="H21" i="58"/>
  <c r="G21" i="58" s="1"/>
  <c r="E21" i="58" s="1"/>
  <c r="H20" i="58"/>
  <c r="G20" i="58" s="1"/>
  <c r="E20" i="58" s="1"/>
  <c r="H19" i="58"/>
  <c r="G19" i="58" s="1"/>
  <c r="E19" i="58" s="1"/>
  <c r="H18" i="58"/>
  <c r="G18" i="58" s="1"/>
  <c r="E18" i="58" s="1"/>
  <c r="H17" i="58"/>
  <c r="G17" i="58" s="1"/>
  <c r="E17" i="58" s="1"/>
  <c r="H16" i="58"/>
  <c r="G16" i="58" s="1"/>
  <c r="E16" i="58" s="1"/>
  <c r="H15" i="58"/>
  <c r="G15" i="58" s="1"/>
  <c r="E15" i="58" s="1"/>
  <c r="H14" i="58"/>
  <c r="G14" i="58" s="1"/>
  <c r="E14" i="58" s="1"/>
  <c r="H13" i="58"/>
  <c r="G13" i="58" s="1"/>
  <c r="E13" i="58" s="1"/>
  <c r="H12" i="58"/>
  <c r="G12" i="58" s="1"/>
  <c r="E12" i="58" s="1"/>
  <c r="H11" i="58"/>
  <c r="G11" i="58" s="1"/>
  <c r="E11" i="58" s="1"/>
  <c r="H10" i="58"/>
  <c r="G10" i="58" s="1"/>
  <c r="E10" i="58" s="1"/>
  <c r="H9" i="58"/>
  <c r="G9" i="58" s="1"/>
  <c r="E9" i="58" s="1"/>
  <c r="H8" i="58"/>
  <c r="G8" i="58" s="1"/>
  <c r="E8" i="58" s="1"/>
  <c r="H7" i="58"/>
  <c r="G7" i="58" s="1"/>
  <c r="E7" i="58" s="1"/>
  <c r="H6" i="58"/>
  <c r="G5" i="58"/>
  <c r="N78" i="59"/>
  <c r="M78" i="59"/>
  <c r="N77" i="59"/>
  <c r="L77" i="59"/>
  <c r="N76" i="59"/>
  <c r="M76" i="59"/>
  <c r="L76" i="59"/>
  <c r="N75" i="59"/>
  <c r="M75" i="59"/>
  <c r="L75" i="59"/>
  <c r="N74" i="59"/>
  <c r="M74" i="59"/>
  <c r="N73" i="59"/>
  <c r="N72" i="59"/>
  <c r="M72" i="59"/>
  <c r="L72" i="59"/>
  <c r="M71" i="59"/>
  <c r="N70" i="59"/>
  <c r="M70" i="59"/>
  <c r="L70" i="59"/>
  <c r="M69" i="59"/>
  <c r="M67" i="59"/>
  <c r="N66" i="59"/>
  <c r="M66" i="59"/>
  <c r="L66" i="59"/>
  <c r="M64" i="59"/>
  <c r="L64" i="59"/>
  <c r="N63" i="59"/>
  <c r="M63" i="59"/>
  <c r="L63" i="59"/>
  <c r="N62" i="59"/>
  <c r="N61" i="59"/>
  <c r="M61" i="59"/>
  <c r="L61" i="59"/>
  <c r="M59" i="59"/>
  <c r="N57" i="59"/>
  <c r="N56" i="59"/>
  <c r="M56" i="59"/>
  <c r="L56" i="59"/>
  <c r="N55" i="59"/>
  <c r="M55" i="59"/>
  <c r="L55" i="59"/>
  <c r="M54" i="59"/>
  <c r="L54" i="59"/>
  <c r="N53" i="59"/>
  <c r="N52" i="59"/>
  <c r="M52" i="59"/>
  <c r="L52" i="59"/>
  <c r="N51" i="59"/>
  <c r="M51" i="59"/>
  <c r="L51" i="59"/>
  <c r="M50" i="59"/>
  <c r="L50" i="59"/>
  <c r="N49" i="59"/>
  <c r="N48" i="59"/>
  <c r="M48" i="59"/>
  <c r="L48" i="59"/>
  <c r="N47" i="59"/>
  <c r="M47" i="59"/>
  <c r="L47" i="59"/>
  <c r="N46" i="59"/>
  <c r="M46" i="59"/>
  <c r="L46" i="59"/>
  <c r="N44" i="59"/>
  <c r="M44" i="59"/>
  <c r="N43" i="59"/>
  <c r="M43" i="59"/>
  <c r="L43" i="59"/>
  <c r="N42" i="59"/>
  <c r="M42" i="59"/>
  <c r="L42" i="59"/>
  <c r="L40" i="59"/>
  <c r="N39" i="59"/>
  <c r="M39" i="59"/>
  <c r="L39" i="59"/>
  <c r="N38" i="59"/>
  <c r="M38" i="59"/>
  <c r="L38" i="59"/>
  <c r="N37" i="59"/>
  <c r="M37" i="59"/>
  <c r="L37" i="59"/>
  <c r="N35" i="59"/>
  <c r="M35" i="59"/>
  <c r="L35" i="59"/>
  <c r="N34" i="59"/>
  <c r="M34" i="59"/>
  <c r="L34" i="59"/>
  <c r="N33" i="59"/>
  <c r="L32" i="59"/>
  <c r="N30" i="59"/>
  <c r="M30" i="59"/>
  <c r="L30" i="59"/>
  <c r="N29" i="59"/>
  <c r="M29" i="59"/>
  <c r="L29" i="59"/>
  <c r="L28" i="59"/>
  <c r="N27" i="59"/>
  <c r="L26" i="59"/>
  <c r="N25" i="59"/>
  <c r="N24" i="59"/>
  <c r="M24" i="59"/>
  <c r="L24" i="59"/>
  <c r="M23" i="59"/>
  <c r="N22" i="59"/>
  <c r="M22" i="59"/>
  <c r="L22" i="59"/>
  <c r="N20" i="59"/>
  <c r="M20" i="59"/>
  <c r="L20" i="59"/>
  <c r="N19" i="59"/>
  <c r="M19" i="59"/>
  <c r="L19" i="59"/>
  <c r="N18" i="59"/>
  <c r="M18" i="59"/>
  <c r="L18" i="59"/>
  <c r="L16" i="59"/>
  <c r="N15" i="59"/>
  <c r="M15" i="59"/>
  <c r="L15" i="59"/>
  <c r="N14" i="59"/>
  <c r="N13" i="59"/>
  <c r="M13" i="59"/>
  <c r="L13" i="59"/>
  <c r="N12" i="59"/>
  <c r="L11" i="59"/>
  <c r="N10" i="59"/>
  <c r="N9" i="59"/>
  <c r="N8" i="59"/>
  <c r="M8" i="59"/>
  <c r="L8" i="59"/>
  <c r="N7" i="59"/>
  <c r="M7" i="59"/>
  <c r="L7" i="59"/>
  <c r="N6" i="59"/>
  <c r="M6" i="59"/>
  <c r="L6" i="59"/>
  <c r="M5" i="59"/>
  <c r="V7" i="19"/>
  <c r="V6" i="19"/>
  <c r="R7" i="19"/>
  <c r="R6" i="19"/>
  <c r="G50" i="59" l="1"/>
  <c r="E50" i="59" s="1"/>
  <c r="M40" i="59"/>
  <c r="L60" i="59"/>
  <c r="N64" i="59"/>
  <c r="L68" i="59"/>
  <c r="M77" i="59"/>
  <c r="L36" i="59"/>
  <c r="M45" i="59"/>
  <c r="N11" i="59"/>
  <c r="M16" i="59"/>
  <c r="L21" i="59"/>
  <c r="M26" i="59"/>
  <c r="L31" i="59"/>
  <c r="M36" i="59"/>
  <c r="L12" i="59"/>
  <c r="N16" i="59"/>
  <c r="M21" i="59"/>
  <c r="N26" i="59"/>
  <c r="N36" i="59"/>
  <c r="N40" i="59"/>
  <c r="L53" i="59"/>
  <c r="M60" i="59"/>
  <c r="N65" i="59"/>
  <c r="M68" i="59"/>
  <c r="G31" i="59"/>
  <c r="M11" i="59"/>
  <c r="N59" i="59"/>
  <c r="N69" i="59"/>
  <c r="E6" i="59"/>
  <c r="M12" i="59"/>
  <c r="N17" i="59"/>
  <c r="N21" i="59"/>
  <c r="L27" i="59"/>
  <c r="N31" i="59"/>
  <c r="L44" i="59"/>
  <c r="M53" i="59"/>
  <c r="N58" i="59"/>
  <c r="N60" i="59"/>
  <c r="N68" i="59"/>
  <c r="G30" i="59"/>
  <c r="M27" i="59"/>
  <c r="L59" i="59"/>
  <c r="L69" i="59"/>
  <c r="L5" i="59"/>
  <c r="G31" i="58"/>
  <c r="E5" i="58"/>
  <c r="E30" i="58"/>
  <c r="G6" i="58"/>
  <c r="N23" i="59"/>
  <c r="M32" i="59"/>
  <c r="N41" i="59"/>
  <c r="N45" i="59"/>
  <c r="N67" i="59"/>
  <c r="N71" i="59"/>
  <c r="N28" i="59"/>
  <c r="N32" i="59"/>
  <c r="L10" i="59"/>
  <c r="L58" i="59"/>
  <c r="L62" i="59"/>
  <c r="G5" i="59"/>
  <c r="M28" i="59"/>
  <c r="L14" i="59"/>
  <c r="M10" i="59"/>
  <c r="M14" i="59"/>
  <c r="L23" i="59"/>
  <c r="L45" i="59"/>
  <c r="M58" i="59"/>
  <c r="M62" i="59"/>
  <c r="L67" i="59"/>
  <c r="L71" i="59"/>
  <c r="N5" i="59"/>
  <c r="E9" i="59"/>
  <c r="L9" i="59"/>
  <c r="L33" i="59"/>
  <c r="L41" i="59"/>
  <c r="L57" i="59"/>
  <c r="L65" i="59"/>
  <c r="L73" i="59"/>
  <c r="L17" i="59"/>
  <c r="L25" i="59"/>
  <c r="L49" i="59"/>
  <c r="M9" i="59"/>
  <c r="M17" i="59"/>
  <c r="M25" i="59"/>
  <c r="M33" i="59"/>
  <c r="M41" i="59"/>
  <c r="M49" i="59"/>
  <c r="M57" i="59"/>
  <c r="M65" i="59"/>
  <c r="M73" i="59"/>
  <c r="E30" i="59" l="1"/>
  <c r="E5" i="59"/>
  <c r="E31" i="59"/>
  <c r="E6" i="58"/>
  <c r="E31" i="58"/>
  <c r="AE5" i="59"/>
  <c r="AE6" i="59"/>
  <c r="I13" i="92" l="1"/>
  <c r="J12" i="92"/>
  <c r="I12" i="92"/>
  <c r="J11" i="92"/>
  <c r="I11" i="92"/>
  <c r="J10" i="92"/>
  <c r="I10" i="92"/>
  <c r="J9" i="92"/>
  <c r="I9" i="92"/>
  <c r="J8" i="92"/>
  <c r="I8" i="92"/>
  <c r="J7" i="92"/>
  <c r="I7" i="92"/>
  <c r="J6" i="92"/>
  <c r="I6" i="92"/>
  <c r="I5" i="92"/>
  <c r="J12" i="90" l="1"/>
  <c r="J11" i="90"/>
  <c r="J10" i="90"/>
  <c r="J9" i="90"/>
  <c r="J8" i="90"/>
  <c r="J7" i="90"/>
  <c r="J6" i="90"/>
  <c r="I14" i="90"/>
  <c r="I13" i="90"/>
  <c r="I12" i="90"/>
  <c r="I11" i="90"/>
  <c r="I10" i="90"/>
  <c r="I9" i="90"/>
  <c r="I8" i="90"/>
  <c r="I7" i="90"/>
  <c r="I6" i="90"/>
  <c r="I5" i="90"/>
  <c r="AJ78" i="59" l="1"/>
  <c r="AJ6" i="59"/>
  <c r="AJ7" i="59"/>
  <c r="AJ8" i="59"/>
  <c r="AJ9" i="59"/>
  <c r="AJ10" i="59"/>
  <c r="AJ11" i="59"/>
  <c r="AJ12" i="59"/>
  <c r="AJ13" i="59"/>
  <c r="AJ14" i="59"/>
  <c r="AJ15" i="59"/>
  <c r="AJ16" i="59"/>
  <c r="AJ17" i="59"/>
  <c r="AJ18" i="59"/>
  <c r="AJ19" i="59"/>
  <c r="AJ20" i="59"/>
  <c r="AJ21" i="59"/>
  <c r="AJ22" i="59"/>
  <c r="AJ23" i="59"/>
  <c r="AJ24" i="59"/>
  <c r="AJ25" i="59"/>
  <c r="AJ26" i="59"/>
  <c r="AJ27" i="59"/>
  <c r="AJ28" i="59"/>
  <c r="AJ29" i="59"/>
  <c r="AJ30" i="59"/>
  <c r="AJ31" i="59"/>
  <c r="AJ32" i="59"/>
  <c r="AJ33" i="59"/>
  <c r="AJ34" i="59"/>
  <c r="AJ35" i="59"/>
  <c r="AJ36" i="59"/>
  <c r="AJ37" i="59"/>
  <c r="AJ38" i="59"/>
  <c r="AJ39" i="59"/>
  <c r="AJ40" i="59"/>
  <c r="AJ41" i="59"/>
  <c r="AJ42" i="59"/>
  <c r="AJ43" i="59"/>
  <c r="AJ44" i="59"/>
  <c r="AJ45" i="59"/>
  <c r="AJ46" i="59"/>
  <c r="AJ47" i="59"/>
  <c r="AJ48" i="59"/>
  <c r="AJ49" i="59"/>
  <c r="AJ50" i="59"/>
  <c r="AJ51" i="59"/>
  <c r="AJ52" i="59"/>
  <c r="AJ53" i="59"/>
  <c r="AJ54" i="59"/>
  <c r="AJ55" i="59"/>
  <c r="AJ56" i="59"/>
  <c r="AJ57" i="59"/>
  <c r="AJ58" i="59"/>
  <c r="AJ59" i="59"/>
  <c r="AJ60" i="59"/>
  <c r="AJ61" i="59"/>
  <c r="AJ62" i="59"/>
  <c r="AJ63" i="59"/>
  <c r="AJ64" i="59"/>
  <c r="AJ65" i="59"/>
  <c r="AJ66" i="59"/>
  <c r="AJ67" i="59"/>
  <c r="AJ68" i="59"/>
  <c r="AJ69" i="59"/>
  <c r="AJ70" i="59"/>
  <c r="AJ71" i="59"/>
  <c r="AJ72" i="59"/>
  <c r="AJ73" i="59"/>
  <c r="AJ74" i="59"/>
  <c r="AJ75" i="59"/>
  <c r="AJ76" i="59"/>
  <c r="AJ77" i="59"/>
  <c r="AJ5" i="59"/>
  <c r="AD7" i="19" l="1"/>
  <c r="AD8" i="19"/>
  <c r="AD9" i="19"/>
  <c r="AD10" i="19"/>
  <c r="AD11" i="19"/>
  <c r="AD12" i="19"/>
  <c r="AD13" i="19"/>
  <c r="AD14" i="19"/>
  <c r="AD15" i="19"/>
  <c r="AD16" i="19"/>
  <c r="AD17" i="19"/>
  <c r="AD18" i="19"/>
  <c r="AD19" i="19"/>
  <c r="AD20" i="19"/>
  <c r="AD21" i="19"/>
  <c r="AD22" i="19"/>
  <c r="AD23" i="19"/>
  <c r="AD24" i="19"/>
  <c r="AD25" i="19"/>
  <c r="AD26" i="19"/>
  <c r="AD27" i="19"/>
  <c r="AD28" i="19"/>
  <c r="AD29" i="19"/>
  <c r="AD30" i="19"/>
  <c r="AD31" i="19"/>
  <c r="AD32" i="19"/>
  <c r="AD33" i="19"/>
  <c r="AD34" i="19"/>
  <c r="AD35" i="19"/>
  <c r="AD36" i="19"/>
  <c r="AD37" i="19"/>
  <c r="AD38" i="19"/>
  <c r="AD39" i="19"/>
  <c r="AD40" i="19"/>
  <c r="AD41" i="19"/>
  <c r="AD42" i="19"/>
  <c r="AD43" i="19"/>
  <c r="AD44" i="19"/>
  <c r="AD45" i="19"/>
  <c r="AD46" i="19"/>
  <c r="AD47" i="19"/>
  <c r="AD48" i="19"/>
  <c r="AD49" i="19"/>
  <c r="AD50" i="19"/>
  <c r="AD51" i="19"/>
  <c r="AD52" i="19"/>
  <c r="AD53" i="19"/>
  <c r="AD54" i="19"/>
  <c r="AD55" i="19"/>
  <c r="AD56" i="19"/>
  <c r="AD57" i="19"/>
  <c r="AD58" i="19"/>
  <c r="AD59" i="19"/>
  <c r="AD60" i="19"/>
  <c r="AD61" i="19"/>
  <c r="AD62" i="19"/>
  <c r="AD63" i="19"/>
  <c r="AD64" i="19"/>
  <c r="AD65" i="19"/>
  <c r="AD66" i="19"/>
  <c r="AD67" i="19"/>
  <c r="AD68" i="19"/>
  <c r="AD69" i="19"/>
  <c r="AD70" i="19"/>
  <c r="AD71" i="19"/>
  <c r="AD72" i="19"/>
  <c r="AD73" i="19"/>
  <c r="AD74" i="19"/>
  <c r="AD75" i="19"/>
  <c r="AD76" i="19"/>
  <c r="AD77" i="19"/>
  <c r="AD78" i="19"/>
  <c r="AD79" i="19"/>
  <c r="AA7" i="19"/>
  <c r="AA8" i="19"/>
  <c r="AA9" i="19"/>
  <c r="AA10" i="19"/>
  <c r="AA11" i="19"/>
  <c r="AA12" i="19"/>
  <c r="AA13" i="19"/>
  <c r="AA14" i="19"/>
  <c r="AA15" i="19"/>
  <c r="AA16" i="19"/>
  <c r="AA17" i="19"/>
  <c r="AA18" i="19"/>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50" i="19"/>
  <c r="AA51" i="19"/>
  <c r="AA52" i="19"/>
  <c r="AA53" i="19"/>
  <c r="AA54" i="19"/>
  <c r="AA55" i="19"/>
  <c r="AA56" i="19"/>
  <c r="AA57" i="19"/>
  <c r="AA58" i="19"/>
  <c r="AA59" i="19"/>
  <c r="AA60" i="19"/>
  <c r="AA61" i="19"/>
  <c r="AA62" i="19"/>
  <c r="AA63" i="19"/>
  <c r="AA64" i="19"/>
  <c r="AA65" i="19"/>
  <c r="AA66" i="19"/>
  <c r="AA67" i="19"/>
  <c r="AA68" i="19"/>
  <c r="AA69" i="19"/>
  <c r="AA70" i="19"/>
  <c r="AA71" i="19"/>
  <c r="AA72" i="19"/>
  <c r="AA73" i="19"/>
  <c r="AA74" i="19"/>
  <c r="AA75" i="19"/>
  <c r="AA76" i="19"/>
  <c r="AA77" i="19"/>
  <c r="AA78" i="19"/>
  <c r="AA79" i="19"/>
  <c r="AD6" i="19"/>
  <c r="AA6" i="19"/>
  <c r="G80" i="19" l="1"/>
  <c r="U7" i="19" l="1"/>
  <c r="W7" i="19" s="1"/>
  <c r="X7" i="19" s="1"/>
  <c r="V8" i="19"/>
  <c r="V9" i="19"/>
  <c r="U9" i="19" s="1"/>
  <c r="W9" i="19" s="1"/>
  <c r="X9" i="19" s="1"/>
  <c r="V10" i="19"/>
  <c r="V11" i="19"/>
  <c r="U11" i="19" s="1"/>
  <c r="W11" i="19" s="1"/>
  <c r="X11" i="19" s="1"/>
  <c r="V12" i="19"/>
  <c r="V13" i="19"/>
  <c r="U13" i="19" s="1"/>
  <c r="W13" i="19" s="1"/>
  <c r="X13" i="19" s="1"/>
  <c r="V14" i="19"/>
  <c r="V15" i="19"/>
  <c r="U15" i="19" s="1"/>
  <c r="W15" i="19" s="1"/>
  <c r="X15" i="19" s="1"/>
  <c r="V16" i="19"/>
  <c r="V17" i="19"/>
  <c r="U17" i="19" s="1"/>
  <c r="W17" i="19" s="1"/>
  <c r="X17" i="19" s="1"/>
  <c r="V18" i="19"/>
  <c r="V19" i="19"/>
  <c r="U19" i="19" s="1"/>
  <c r="W19" i="19" s="1"/>
  <c r="X19" i="19" s="1"/>
  <c r="V20" i="19"/>
  <c r="V21" i="19"/>
  <c r="U21" i="19" s="1"/>
  <c r="W21" i="19" s="1"/>
  <c r="X21" i="19" s="1"/>
  <c r="V22" i="19"/>
  <c r="V23" i="19"/>
  <c r="U23" i="19" s="1"/>
  <c r="W23" i="19" s="1"/>
  <c r="X23" i="19" s="1"/>
  <c r="V24" i="19"/>
  <c r="V25" i="19"/>
  <c r="U25" i="19" s="1"/>
  <c r="W25" i="19" s="1"/>
  <c r="X25" i="19" s="1"/>
  <c r="V26" i="19"/>
  <c r="V27" i="19"/>
  <c r="U27" i="19" s="1"/>
  <c r="W27" i="19" s="1"/>
  <c r="X27" i="19" s="1"/>
  <c r="V28" i="19"/>
  <c r="V29" i="19"/>
  <c r="U29" i="19" s="1"/>
  <c r="W29" i="19" s="1"/>
  <c r="X29" i="19" s="1"/>
  <c r="V30" i="19"/>
  <c r="V31" i="19"/>
  <c r="U31" i="19" s="1"/>
  <c r="W31" i="19" s="1"/>
  <c r="X31" i="19" s="1"/>
  <c r="V32" i="19"/>
  <c r="V33" i="19"/>
  <c r="U33" i="19" s="1"/>
  <c r="W33" i="19" s="1"/>
  <c r="X33" i="19" s="1"/>
  <c r="V34" i="19"/>
  <c r="V35" i="19"/>
  <c r="U35" i="19" s="1"/>
  <c r="W35" i="19" s="1"/>
  <c r="X35" i="19" s="1"/>
  <c r="V36" i="19"/>
  <c r="V37" i="19"/>
  <c r="U37" i="19" s="1"/>
  <c r="W37" i="19" s="1"/>
  <c r="X37" i="19" s="1"/>
  <c r="V38" i="19"/>
  <c r="V39" i="19"/>
  <c r="U39" i="19" s="1"/>
  <c r="W39" i="19" s="1"/>
  <c r="X39" i="19" s="1"/>
  <c r="V40" i="19"/>
  <c r="V41" i="19"/>
  <c r="U41" i="19" s="1"/>
  <c r="W41" i="19" s="1"/>
  <c r="X41" i="19" s="1"/>
  <c r="V42" i="19"/>
  <c r="V43" i="19"/>
  <c r="U43" i="19" s="1"/>
  <c r="W43" i="19" s="1"/>
  <c r="X43" i="19" s="1"/>
  <c r="V44" i="19"/>
  <c r="V45" i="19"/>
  <c r="U45" i="19" s="1"/>
  <c r="W45" i="19" s="1"/>
  <c r="X45" i="19" s="1"/>
  <c r="V46" i="19"/>
  <c r="V47" i="19"/>
  <c r="U47" i="19" s="1"/>
  <c r="W47" i="19" s="1"/>
  <c r="X47" i="19" s="1"/>
  <c r="V48" i="19"/>
  <c r="V49" i="19"/>
  <c r="U49" i="19" s="1"/>
  <c r="W49" i="19" s="1"/>
  <c r="X49" i="19" s="1"/>
  <c r="V50" i="19"/>
  <c r="V51" i="19"/>
  <c r="U51" i="19" s="1"/>
  <c r="W51" i="19" s="1"/>
  <c r="X51" i="19" s="1"/>
  <c r="V52" i="19"/>
  <c r="V53" i="19"/>
  <c r="U53" i="19" s="1"/>
  <c r="W53" i="19" s="1"/>
  <c r="X53" i="19" s="1"/>
  <c r="V54" i="19"/>
  <c r="V55" i="19"/>
  <c r="U55" i="19" s="1"/>
  <c r="W55" i="19" s="1"/>
  <c r="X55" i="19" s="1"/>
  <c r="V56" i="19"/>
  <c r="V57" i="19"/>
  <c r="U57" i="19" s="1"/>
  <c r="W57" i="19" s="1"/>
  <c r="X57" i="19" s="1"/>
  <c r="V58" i="19"/>
  <c r="V59" i="19"/>
  <c r="U59" i="19" s="1"/>
  <c r="W59" i="19" s="1"/>
  <c r="X59" i="19" s="1"/>
  <c r="V60" i="19"/>
  <c r="V61" i="19"/>
  <c r="U61" i="19" s="1"/>
  <c r="W61" i="19" s="1"/>
  <c r="X61" i="19" s="1"/>
  <c r="V62" i="19"/>
  <c r="V63" i="19"/>
  <c r="U63" i="19" s="1"/>
  <c r="W63" i="19" s="1"/>
  <c r="X63" i="19" s="1"/>
  <c r="V64" i="19"/>
  <c r="V65" i="19"/>
  <c r="U65" i="19" s="1"/>
  <c r="W65" i="19" s="1"/>
  <c r="X65" i="19" s="1"/>
  <c r="V66" i="19"/>
  <c r="V67" i="19"/>
  <c r="U67" i="19" s="1"/>
  <c r="W67" i="19" s="1"/>
  <c r="X67" i="19" s="1"/>
  <c r="V68" i="19"/>
  <c r="V69" i="19"/>
  <c r="U69" i="19" s="1"/>
  <c r="W69" i="19" s="1"/>
  <c r="X69" i="19" s="1"/>
  <c r="V70" i="19"/>
  <c r="V71" i="19"/>
  <c r="U71" i="19" s="1"/>
  <c r="W71" i="19" s="1"/>
  <c r="X71" i="19" s="1"/>
  <c r="V72" i="19"/>
  <c r="V73" i="19"/>
  <c r="U73" i="19" s="1"/>
  <c r="W73" i="19" s="1"/>
  <c r="X73" i="19" s="1"/>
  <c r="V74" i="19"/>
  <c r="V75" i="19"/>
  <c r="U75" i="19" s="1"/>
  <c r="W75" i="19" s="1"/>
  <c r="X75" i="19" s="1"/>
  <c r="V76" i="19"/>
  <c r="V77" i="19"/>
  <c r="U77" i="19" s="1"/>
  <c r="W77" i="19" s="1"/>
  <c r="X77" i="19" s="1"/>
  <c r="V78" i="19"/>
  <c r="V79" i="19"/>
  <c r="U79" i="19" s="1"/>
  <c r="W79" i="19" s="1"/>
  <c r="X79" i="19" s="1"/>
  <c r="U6" i="19"/>
  <c r="W6" i="19" s="1"/>
  <c r="X6" i="19" s="1"/>
  <c r="Q7" i="19"/>
  <c r="S7" i="19" s="1"/>
  <c r="T7" i="19" s="1"/>
  <c r="R8" i="19"/>
  <c r="R9" i="19"/>
  <c r="Q9" i="19" s="1"/>
  <c r="S9" i="19" s="1"/>
  <c r="T9" i="19" s="1"/>
  <c r="R10" i="19"/>
  <c r="R11" i="19"/>
  <c r="Q11" i="19" s="1"/>
  <c r="S11" i="19" s="1"/>
  <c r="T11" i="19" s="1"/>
  <c r="R12" i="19"/>
  <c r="R13" i="19"/>
  <c r="Q13" i="19" s="1"/>
  <c r="S13" i="19" s="1"/>
  <c r="T13" i="19" s="1"/>
  <c r="R14" i="19"/>
  <c r="R15" i="19"/>
  <c r="Q15" i="19" s="1"/>
  <c r="S15" i="19" s="1"/>
  <c r="T15" i="19" s="1"/>
  <c r="R16" i="19"/>
  <c r="R17" i="19"/>
  <c r="Q17" i="19" s="1"/>
  <c r="S17" i="19" s="1"/>
  <c r="T17" i="19" s="1"/>
  <c r="R18" i="19"/>
  <c r="R19" i="19"/>
  <c r="Q19" i="19" s="1"/>
  <c r="S19" i="19" s="1"/>
  <c r="T19" i="19" s="1"/>
  <c r="R20" i="19"/>
  <c r="R21" i="19"/>
  <c r="Q21" i="19" s="1"/>
  <c r="S21" i="19" s="1"/>
  <c r="T21" i="19" s="1"/>
  <c r="R22" i="19"/>
  <c r="R23" i="19"/>
  <c r="Q23" i="19" s="1"/>
  <c r="S23" i="19" s="1"/>
  <c r="T23" i="19" s="1"/>
  <c r="R24" i="19"/>
  <c r="R25" i="19"/>
  <c r="Q25" i="19" s="1"/>
  <c r="S25" i="19" s="1"/>
  <c r="T25" i="19" s="1"/>
  <c r="R26" i="19"/>
  <c r="R27" i="19"/>
  <c r="Q27" i="19" s="1"/>
  <c r="S27" i="19" s="1"/>
  <c r="T27" i="19" s="1"/>
  <c r="R28" i="19"/>
  <c r="R29" i="19"/>
  <c r="Q29" i="19" s="1"/>
  <c r="S29" i="19" s="1"/>
  <c r="T29" i="19" s="1"/>
  <c r="R30" i="19"/>
  <c r="R31" i="19"/>
  <c r="Q31" i="19" s="1"/>
  <c r="S31" i="19" s="1"/>
  <c r="T31" i="19" s="1"/>
  <c r="R32" i="19"/>
  <c r="R33" i="19"/>
  <c r="Q33" i="19" s="1"/>
  <c r="S33" i="19" s="1"/>
  <c r="T33" i="19" s="1"/>
  <c r="R34" i="19"/>
  <c r="R35" i="19"/>
  <c r="Q35" i="19" s="1"/>
  <c r="S35" i="19" s="1"/>
  <c r="T35" i="19" s="1"/>
  <c r="R36" i="19"/>
  <c r="R37" i="19"/>
  <c r="Q37" i="19" s="1"/>
  <c r="S37" i="19" s="1"/>
  <c r="T37" i="19" s="1"/>
  <c r="R38" i="19"/>
  <c r="R39" i="19"/>
  <c r="Q39" i="19" s="1"/>
  <c r="S39" i="19" s="1"/>
  <c r="T39" i="19" s="1"/>
  <c r="R40" i="19"/>
  <c r="R41" i="19"/>
  <c r="Q41" i="19" s="1"/>
  <c r="S41" i="19" s="1"/>
  <c r="T41" i="19" s="1"/>
  <c r="R42" i="19"/>
  <c r="R43" i="19"/>
  <c r="Q43" i="19" s="1"/>
  <c r="S43" i="19" s="1"/>
  <c r="T43" i="19" s="1"/>
  <c r="R44" i="19"/>
  <c r="R45" i="19"/>
  <c r="Q45" i="19" s="1"/>
  <c r="S45" i="19" s="1"/>
  <c r="T45" i="19" s="1"/>
  <c r="R46" i="19"/>
  <c r="R47" i="19"/>
  <c r="Q47" i="19" s="1"/>
  <c r="S47" i="19" s="1"/>
  <c r="T47" i="19" s="1"/>
  <c r="R48" i="19"/>
  <c r="R49" i="19"/>
  <c r="Q49" i="19" s="1"/>
  <c r="S49" i="19" s="1"/>
  <c r="T49" i="19" s="1"/>
  <c r="R50" i="19"/>
  <c r="R51" i="19"/>
  <c r="Q51" i="19" s="1"/>
  <c r="S51" i="19" s="1"/>
  <c r="T51" i="19" s="1"/>
  <c r="R52" i="19"/>
  <c r="R53" i="19"/>
  <c r="Q53" i="19" s="1"/>
  <c r="S53" i="19" s="1"/>
  <c r="T53" i="19" s="1"/>
  <c r="R54" i="19"/>
  <c r="R55" i="19"/>
  <c r="Q55" i="19" s="1"/>
  <c r="S55" i="19" s="1"/>
  <c r="T55" i="19" s="1"/>
  <c r="R56" i="19"/>
  <c r="R57" i="19"/>
  <c r="Q57" i="19" s="1"/>
  <c r="S57" i="19" s="1"/>
  <c r="T57" i="19" s="1"/>
  <c r="R58" i="19"/>
  <c r="R59" i="19"/>
  <c r="Q59" i="19" s="1"/>
  <c r="S59" i="19" s="1"/>
  <c r="T59" i="19" s="1"/>
  <c r="R60" i="19"/>
  <c r="R61" i="19"/>
  <c r="Q61" i="19" s="1"/>
  <c r="S61" i="19" s="1"/>
  <c r="T61" i="19" s="1"/>
  <c r="R62" i="19"/>
  <c r="R63" i="19"/>
  <c r="Q63" i="19" s="1"/>
  <c r="S63" i="19" s="1"/>
  <c r="T63" i="19" s="1"/>
  <c r="R64" i="19"/>
  <c r="R65" i="19"/>
  <c r="Q65" i="19" s="1"/>
  <c r="S65" i="19" s="1"/>
  <c r="T65" i="19" s="1"/>
  <c r="R66" i="19"/>
  <c r="R67" i="19"/>
  <c r="Q67" i="19" s="1"/>
  <c r="S67" i="19" s="1"/>
  <c r="T67" i="19" s="1"/>
  <c r="R68" i="19"/>
  <c r="R69" i="19"/>
  <c r="Q69" i="19" s="1"/>
  <c r="S69" i="19" s="1"/>
  <c r="T69" i="19" s="1"/>
  <c r="R70" i="19"/>
  <c r="R71" i="19"/>
  <c r="Q71" i="19" s="1"/>
  <c r="S71" i="19" s="1"/>
  <c r="T71" i="19" s="1"/>
  <c r="R72" i="19"/>
  <c r="R73" i="19"/>
  <c r="Q73" i="19" s="1"/>
  <c r="S73" i="19" s="1"/>
  <c r="T73" i="19" s="1"/>
  <c r="R74" i="19"/>
  <c r="R75" i="19"/>
  <c r="Q75" i="19" s="1"/>
  <c r="S75" i="19" s="1"/>
  <c r="T75" i="19" s="1"/>
  <c r="R76" i="19"/>
  <c r="R77" i="19"/>
  <c r="Q77" i="19" s="1"/>
  <c r="S77" i="19" s="1"/>
  <c r="T77" i="19" s="1"/>
  <c r="R78" i="19"/>
  <c r="R79" i="19"/>
  <c r="Q79" i="19" s="1"/>
  <c r="S79" i="19" s="1"/>
  <c r="T79" i="19" s="1"/>
  <c r="Q6" i="19"/>
  <c r="S6" i="19" s="1"/>
  <c r="T6" i="19" s="1"/>
  <c r="Q64" i="19" l="1"/>
  <c r="S64" i="19" s="1"/>
  <c r="T64" i="19" s="1"/>
  <c r="Q48" i="19"/>
  <c r="S48" i="19" s="1"/>
  <c r="T48" i="19" s="1"/>
  <c r="Q28" i="19"/>
  <c r="S28" i="19" s="1"/>
  <c r="T28" i="19" s="1"/>
  <c r="Q12" i="19"/>
  <c r="S12" i="19" s="1"/>
  <c r="T12" i="19" s="1"/>
  <c r="U66" i="19"/>
  <c r="W66" i="19" s="1"/>
  <c r="X66" i="19" s="1"/>
  <c r="Q76" i="19"/>
  <c r="S76" i="19" s="1"/>
  <c r="T76" i="19" s="1"/>
  <c r="Q56" i="19"/>
  <c r="S56" i="19" s="1"/>
  <c r="T56" i="19" s="1"/>
  <c r="Q40" i="19"/>
  <c r="S40" i="19" s="1"/>
  <c r="T40" i="19" s="1"/>
  <c r="Q24" i="19"/>
  <c r="S24" i="19" s="1"/>
  <c r="T24" i="19" s="1"/>
  <c r="Q8" i="19"/>
  <c r="S8" i="19" s="1"/>
  <c r="T8" i="19" s="1"/>
  <c r="U58" i="19"/>
  <c r="W58" i="19" s="1"/>
  <c r="X58" i="19" s="1"/>
  <c r="U22" i="19"/>
  <c r="W22" i="19" s="1"/>
  <c r="X22" i="19" s="1"/>
  <c r="Q68" i="19"/>
  <c r="S68" i="19" s="1"/>
  <c r="T68" i="19" s="1"/>
  <c r="Q52" i="19"/>
  <c r="S52" i="19" s="1"/>
  <c r="T52" i="19" s="1"/>
  <c r="Q36" i="19"/>
  <c r="S36" i="19" s="1"/>
  <c r="T36" i="19" s="1"/>
  <c r="Q20" i="19"/>
  <c r="S20" i="19" s="1"/>
  <c r="T20" i="19" s="1"/>
  <c r="U78" i="19"/>
  <c r="W78" i="19" s="1"/>
  <c r="X78" i="19" s="1"/>
  <c r="U70" i="19"/>
  <c r="W70" i="19" s="1"/>
  <c r="X70" i="19" s="1"/>
  <c r="U54" i="19"/>
  <c r="W54" i="19" s="1"/>
  <c r="X54" i="19" s="1"/>
  <c r="U46" i="19"/>
  <c r="W46" i="19" s="1"/>
  <c r="X46" i="19" s="1"/>
  <c r="U38" i="19"/>
  <c r="W38" i="19" s="1"/>
  <c r="X38" i="19" s="1"/>
  <c r="U26" i="19"/>
  <c r="W26" i="19" s="1"/>
  <c r="X26" i="19" s="1"/>
  <c r="U14" i="19"/>
  <c r="W14" i="19" s="1"/>
  <c r="X14" i="19" s="1"/>
  <c r="Q78" i="19"/>
  <c r="S78" i="19" s="1"/>
  <c r="T78" i="19" s="1"/>
  <c r="Q74" i="19"/>
  <c r="S74" i="19" s="1"/>
  <c r="T74" i="19" s="1"/>
  <c r="Q70" i="19"/>
  <c r="S70" i="19" s="1"/>
  <c r="T70" i="19" s="1"/>
  <c r="Q66" i="19"/>
  <c r="S66" i="19" s="1"/>
  <c r="T66" i="19" s="1"/>
  <c r="Q62" i="19"/>
  <c r="S62" i="19" s="1"/>
  <c r="T62" i="19" s="1"/>
  <c r="Q58" i="19"/>
  <c r="S58" i="19" s="1"/>
  <c r="T58" i="19" s="1"/>
  <c r="Q54" i="19"/>
  <c r="S54" i="19" s="1"/>
  <c r="T54" i="19" s="1"/>
  <c r="Q50" i="19"/>
  <c r="S50" i="19" s="1"/>
  <c r="T50" i="19" s="1"/>
  <c r="Q46" i="19"/>
  <c r="S46" i="19" s="1"/>
  <c r="T46" i="19" s="1"/>
  <c r="Q42" i="19"/>
  <c r="S42" i="19" s="1"/>
  <c r="T42" i="19" s="1"/>
  <c r="Q38" i="19"/>
  <c r="S38" i="19" s="1"/>
  <c r="T38" i="19" s="1"/>
  <c r="Q34" i="19"/>
  <c r="S34" i="19" s="1"/>
  <c r="T34" i="19" s="1"/>
  <c r="Q30" i="19"/>
  <c r="S30" i="19" s="1"/>
  <c r="T30" i="19" s="1"/>
  <c r="Q26" i="19"/>
  <c r="S26" i="19" s="1"/>
  <c r="T26" i="19" s="1"/>
  <c r="Q22" i="19"/>
  <c r="S22" i="19" s="1"/>
  <c r="T22" i="19" s="1"/>
  <c r="Q18" i="19"/>
  <c r="S18" i="19" s="1"/>
  <c r="T18" i="19" s="1"/>
  <c r="Q14" i="19"/>
  <c r="S14" i="19" s="1"/>
  <c r="T14" i="19" s="1"/>
  <c r="Q10" i="19"/>
  <c r="S10" i="19" s="1"/>
  <c r="T10" i="19" s="1"/>
  <c r="U76" i="19"/>
  <c r="W76" i="19" s="1"/>
  <c r="X76" i="19" s="1"/>
  <c r="U72" i="19"/>
  <c r="W72" i="19" s="1"/>
  <c r="X72" i="19" s="1"/>
  <c r="U68" i="19"/>
  <c r="W68" i="19" s="1"/>
  <c r="X68" i="19" s="1"/>
  <c r="U64" i="19"/>
  <c r="W64" i="19" s="1"/>
  <c r="X64" i="19" s="1"/>
  <c r="U60" i="19"/>
  <c r="W60" i="19" s="1"/>
  <c r="X60" i="19" s="1"/>
  <c r="U56" i="19"/>
  <c r="W56" i="19" s="1"/>
  <c r="X56" i="19" s="1"/>
  <c r="U52" i="19"/>
  <c r="W52" i="19" s="1"/>
  <c r="X52" i="19" s="1"/>
  <c r="U48" i="19"/>
  <c r="W48" i="19" s="1"/>
  <c r="X48" i="19" s="1"/>
  <c r="U44" i="19"/>
  <c r="W44" i="19" s="1"/>
  <c r="X44" i="19" s="1"/>
  <c r="U40" i="19"/>
  <c r="W40" i="19" s="1"/>
  <c r="X40" i="19" s="1"/>
  <c r="U36" i="19"/>
  <c r="W36" i="19" s="1"/>
  <c r="X36" i="19" s="1"/>
  <c r="U32" i="19"/>
  <c r="W32" i="19" s="1"/>
  <c r="X32" i="19" s="1"/>
  <c r="U28" i="19"/>
  <c r="W28" i="19" s="1"/>
  <c r="X28" i="19" s="1"/>
  <c r="U24" i="19"/>
  <c r="W24" i="19" s="1"/>
  <c r="X24" i="19" s="1"/>
  <c r="U20" i="19"/>
  <c r="W20" i="19" s="1"/>
  <c r="X20" i="19" s="1"/>
  <c r="U16" i="19"/>
  <c r="W16" i="19" s="1"/>
  <c r="X16" i="19" s="1"/>
  <c r="U12" i="19"/>
  <c r="W12" i="19" s="1"/>
  <c r="X12" i="19" s="1"/>
  <c r="U8" i="19"/>
  <c r="W8" i="19" s="1"/>
  <c r="X8" i="19" s="1"/>
  <c r="Q72" i="19"/>
  <c r="S72" i="19" s="1"/>
  <c r="T72" i="19" s="1"/>
  <c r="Q60" i="19"/>
  <c r="S60" i="19" s="1"/>
  <c r="T60" i="19" s="1"/>
  <c r="Q44" i="19"/>
  <c r="S44" i="19" s="1"/>
  <c r="T44" i="19" s="1"/>
  <c r="Q32" i="19"/>
  <c r="S32" i="19" s="1"/>
  <c r="T32" i="19" s="1"/>
  <c r="Q16" i="19"/>
  <c r="S16" i="19" s="1"/>
  <c r="T16" i="19" s="1"/>
  <c r="U74" i="19"/>
  <c r="W74" i="19" s="1"/>
  <c r="X74" i="19" s="1"/>
  <c r="U62" i="19"/>
  <c r="W62" i="19" s="1"/>
  <c r="X62" i="19" s="1"/>
  <c r="U50" i="19"/>
  <c r="W50" i="19" s="1"/>
  <c r="X50" i="19" s="1"/>
  <c r="U42" i="19"/>
  <c r="W42" i="19" s="1"/>
  <c r="X42" i="19" s="1"/>
  <c r="U34" i="19"/>
  <c r="W34" i="19" s="1"/>
  <c r="X34" i="19" s="1"/>
  <c r="U30" i="19"/>
  <c r="W30" i="19" s="1"/>
  <c r="X30" i="19" s="1"/>
  <c r="U18" i="19"/>
  <c r="W18" i="19" s="1"/>
  <c r="X18" i="19" s="1"/>
  <c r="U10" i="19"/>
  <c r="W10" i="19" s="1"/>
  <c r="X10" i="19" s="1"/>
  <c r="N79" i="59" l="1"/>
  <c r="M79" i="59"/>
  <c r="L79" i="59"/>
  <c r="AE10" i="59" l="1"/>
  <c r="AD10" i="59" s="1"/>
  <c r="AF10" i="59" s="1"/>
  <c r="AG10" i="59" s="1"/>
  <c r="AE16" i="59"/>
  <c r="AD16" i="59" s="1"/>
  <c r="AF16" i="59" s="1"/>
  <c r="AG16" i="59" s="1"/>
  <c r="AE22" i="59"/>
  <c r="AD22" i="59" s="1"/>
  <c r="AF22" i="59" s="1"/>
  <c r="AG22" i="59" s="1"/>
  <c r="AE28" i="59"/>
  <c r="AD28" i="59" s="1"/>
  <c r="AF28" i="59" s="1"/>
  <c r="AG28" i="59" s="1"/>
  <c r="AE34" i="59"/>
  <c r="AD34" i="59" s="1"/>
  <c r="AF34" i="59" s="1"/>
  <c r="AG34" i="59" s="1"/>
  <c r="AE40" i="59"/>
  <c r="AD40" i="59" s="1"/>
  <c r="AF40" i="59" s="1"/>
  <c r="AG40" i="59" s="1"/>
  <c r="AE46" i="59"/>
  <c r="AD46" i="59" s="1"/>
  <c r="AF46" i="59" s="1"/>
  <c r="AG46" i="59" s="1"/>
  <c r="AE52" i="59"/>
  <c r="AD52" i="59" s="1"/>
  <c r="AF52" i="59" s="1"/>
  <c r="AG52" i="59" s="1"/>
  <c r="AE58" i="59"/>
  <c r="AD58" i="59" s="1"/>
  <c r="AF58" i="59" s="1"/>
  <c r="AG58" i="59" s="1"/>
  <c r="AE64" i="59"/>
  <c r="AD64" i="59" s="1"/>
  <c r="AF64" i="59" s="1"/>
  <c r="AG64" i="59" s="1"/>
  <c r="AE70" i="59"/>
  <c r="AD70" i="59" s="1"/>
  <c r="AF70" i="59" s="1"/>
  <c r="AG70" i="59" s="1"/>
  <c r="AE76" i="59"/>
  <c r="AD76" i="59" s="1"/>
  <c r="AF76" i="59" s="1"/>
  <c r="AG76" i="59" s="1"/>
  <c r="AE14" i="59"/>
  <c r="AD14" i="59" s="1"/>
  <c r="AF14" i="59" s="1"/>
  <c r="AG14" i="59" s="1"/>
  <c r="AE38" i="59"/>
  <c r="AD38" i="59" s="1"/>
  <c r="AF38" i="59" s="1"/>
  <c r="AG38" i="59" s="1"/>
  <c r="AE56" i="59"/>
  <c r="AD56" i="59" s="1"/>
  <c r="AF56" i="59" s="1"/>
  <c r="AG56" i="59" s="1"/>
  <c r="AE68" i="59"/>
  <c r="AD68" i="59" s="1"/>
  <c r="AF68" i="59" s="1"/>
  <c r="AG68" i="59" s="1"/>
  <c r="AD5" i="59"/>
  <c r="AF5" i="59" s="1"/>
  <c r="AG5" i="59" s="1"/>
  <c r="AE9" i="59"/>
  <c r="AE15" i="59"/>
  <c r="AE21" i="59"/>
  <c r="AE33" i="59"/>
  <c r="AE39" i="59"/>
  <c r="AE45" i="59"/>
  <c r="AE51" i="59"/>
  <c r="AE63" i="59"/>
  <c r="AE69" i="59"/>
  <c r="AE75" i="59"/>
  <c r="AE11" i="59"/>
  <c r="AE17" i="59"/>
  <c r="AE23" i="59"/>
  <c r="AE29" i="59"/>
  <c r="AE35" i="59"/>
  <c r="AE41" i="59"/>
  <c r="AE47" i="59"/>
  <c r="AE53" i="59"/>
  <c r="AE59" i="59"/>
  <c r="AE65" i="59"/>
  <c r="AE71" i="59"/>
  <c r="AE77" i="59"/>
  <c r="AE7" i="59"/>
  <c r="AE12" i="59"/>
  <c r="AD12" i="59" s="1"/>
  <c r="AF12" i="59" s="1"/>
  <c r="AG12" i="59" s="1"/>
  <c r="AE18" i="59"/>
  <c r="AD18" i="59" s="1"/>
  <c r="AF18" i="59" s="1"/>
  <c r="AG18" i="59" s="1"/>
  <c r="AE24" i="59"/>
  <c r="AD24" i="59" s="1"/>
  <c r="AF24" i="59" s="1"/>
  <c r="AG24" i="59" s="1"/>
  <c r="AE30" i="59"/>
  <c r="AD30" i="59" s="1"/>
  <c r="AF30" i="59" s="1"/>
  <c r="AG30" i="59" s="1"/>
  <c r="AE36" i="59"/>
  <c r="AD36" i="59" s="1"/>
  <c r="AF36" i="59" s="1"/>
  <c r="AG36" i="59" s="1"/>
  <c r="AE42" i="59"/>
  <c r="AD42" i="59" s="1"/>
  <c r="AF42" i="59" s="1"/>
  <c r="AG42" i="59" s="1"/>
  <c r="AE48" i="59"/>
  <c r="AD48" i="59" s="1"/>
  <c r="AF48" i="59" s="1"/>
  <c r="AG48" i="59" s="1"/>
  <c r="AE54" i="59"/>
  <c r="AD54" i="59" s="1"/>
  <c r="AF54" i="59" s="1"/>
  <c r="AG54" i="59" s="1"/>
  <c r="AE60" i="59"/>
  <c r="AD60" i="59" s="1"/>
  <c r="AF60" i="59" s="1"/>
  <c r="AG60" i="59" s="1"/>
  <c r="AE66" i="59"/>
  <c r="AD66" i="59" s="1"/>
  <c r="AF66" i="59" s="1"/>
  <c r="AG66" i="59" s="1"/>
  <c r="AE72" i="59"/>
  <c r="AD72" i="59" s="1"/>
  <c r="AF72" i="59" s="1"/>
  <c r="AG72" i="59" s="1"/>
  <c r="AE78" i="59"/>
  <c r="AD78" i="59" s="1"/>
  <c r="AF78" i="59" s="1"/>
  <c r="AG78" i="59" s="1"/>
  <c r="AE50" i="59"/>
  <c r="AD50" i="59" s="1"/>
  <c r="AF50" i="59" s="1"/>
  <c r="AG50" i="59" s="1"/>
  <c r="AE27" i="59"/>
  <c r="AE8" i="59"/>
  <c r="AD8" i="59" s="1"/>
  <c r="AF8" i="59" s="1"/>
  <c r="AG8" i="59" s="1"/>
  <c r="AE13" i="59"/>
  <c r="AE19" i="59"/>
  <c r="AE25" i="59"/>
  <c r="AE31" i="59"/>
  <c r="AE37" i="59"/>
  <c r="AE43" i="59"/>
  <c r="AE49" i="59"/>
  <c r="AE55" i="59"/>
  <c r="AE61" i="59"/>
  <c r="AE67" i="59"/>
  <c r="AE73" i="59"/>
  <c r="AE20" i="59"/>
  <c r="AD20" i="59" s="1"/>
  <c r="AF20" i="59" s="1"/>
  <c r="AG20" i="59" s="1"/>
  <c r="AE26" i="59"/>
  <c r="AD26" i="59" s="1"/>
  <c r="AF26" i="59" s="1"/>
  <c r="AG26" i="59" s="1"/>
  <c r="AE32" i="59"/>
  <c r="AD32" i="59" s="1"/>
  <c r="AF32" i="59" s="1"/>
  <c r="AG32" i="59" s="1"/>
  <c r="AE44" i="59"/>
  <c r="AD44" i="59" s="1"/>
  <c r="AF44" i="59" s="1"/>
  <c r="AG44" i="59" s="1"/>
  <c r="AE62" i="59"/>
  <c r="AD62" i="59" s="1"/>
  <c r="AF62" i="59" s="1"/>
  <c r="AG62" i="59" s="1"/>
  <c r="AE74" i="59"/>
  <c r="AD74" i="59" s="1"/>
  <c r="AF74" i="59" s="1"/>
  <c r="AG74" i="59" s="1"/>
  <c r="AE57" i="59"/>
  <c r="AI6" i="59"/>
  <c r="AK6" i="59" s="1"/>
  <c r="AI10" i="59"/>
  <c r="AK10" i="59" s="1"/>
  <c r="AI14" i="59"/>
  <c r="AK14" i="59" s="1"/>
  <c r="AI18" i="59"/>
  <c r="AK18" i="59" s="1"/>
  <c r="AI22" i="59"/>
  <c r="AK22" i="59" s="1"/>
  <c r="AI26" i="59"/>
  <c r="AK26" i="59" s="1"/>
  <c r="AI30" i="59"/>
  <c r="AK30" i="59" s="1"/>
  <c r="AI34" i="59"/>
  <c r="AK34" i="59" s="1"/>
  <c r="AI38" i="59"/>
  <c r="AK38" i="59" s="1"/>
  <c r="AI42" i="59"/>
  <c r="AK42" i="59" s="1"/>
  <c r="AI46" i="59"/>
  <c r="AK46" i="59" s="1"/>
  <c r="AI50" i="59"/>
  <c r="AK50" i="59" s="1"/>
  <c r="AI54" i="59"/>
  <c r="AK54" i="59" s="1"/>
  <c r="AI58" i="59"/>
  <c r="AK58" i="59" s="1"/>
  <c r="AI62" i="59"/>
  <c r="AK62" i="59" s="1"/>
  <c r="AI66" i="59"/>
  <c r="AK66" i="59" s="1"/>
  <c r="AI70" i="59"/>
  <c r="AK70" i="59" s="1"/>
  <c r="AI74" i="59"/>
  <c r="AK74" i="59" s="1"/>
  <c r="AI78" i="59"/>
  <c r="AK78" i="59" s="1"/>
  <c r="AI12" i="59"/>
  <c r="AK12" i="59" s="1"/>
  <c r="AI20" i="59"/>
  <c r="AK20" i="59" s="1"/>
  <c r="AI28" i="59"/>
  <c r="AK28" i="59" s="1"/>
  <c r="AI40" i="59"/>
  <c r="AK40" i="59" s="1"/>
  <c r="AI52" i="59"/>
  <c r="AK52" i="59" s="1"/>
  <c r="AI64" i="59"/>
  <c r="AK64" i="59" s="1"/>
  <c r="AI76" i="59"/>
  <c r="AK76" i="59" s="1"/>
  <c r="AI7" i="59"/>
  <c r="AK7" i="59" s="1"/>
  <c r="AI11" i="59"/>
  <c r="AK11" i="59" s="1"/>
  <c r="AI15" i="59"/>
  <c r="AK15" i="59" s="1"/>
  <c r="AI19" i="59"/>
  <c r="AK19" i="59" s="1"/>
  <c r="AI23" i="59"/>
  <c r="AK23" i="59" s="1"/>
  <c r="AI27" i="59"/>
  <c r="AK27" i="59" s="1"/>
  <c r="AI31" i="59"/>
  <c r="AK31" i="59" s="1"/>
  <c r="AI35" i="59"/>
  <c r="AK35" i="59" s="1"/>
  <c r="AI39" i="59"/>
  <c r="AK39" i="59" s="1"/>
  <c r="AI43" i="59"/>
  <c r="AK43" i="59" s="1"/>
  <c r="AI47" i="59"/>
  <c r="AK47" i="59" s="1"/>
  <c r="AI51" i="59"/>
  <c r="AK51" i="59" s="1"/>
  <c r="AI55" i="59"/>
  <c r="AK55" i="59" s="1"/>
  <c r="AI59" i="59"/>
  <c r="AK59" i="59" s="1"/>
  <c r="AI63" i="59"/>
  <c r="AK63" i="59" s="1"/>
  <c r="AI67" i="59"/>
  <c r="AK67" i="59" s="1"/>
  <c r="AI71" i="59"/>
  <c r="AK71" i="59" s="1"/>
  <c r="AI75" i="59"/>
  <c r="AK75" i="59" s="1"/>
  <c r="AI5" i="59"/>
  <c r="AK5" i="59" s="1"/>
  <c r="AI8" i="59"/>
  <c r="AK8" i="59" s="1"/>
  <c r="AI24" i="59"/>
  <c r="AK24" i="59" s="1"/>
  <c r="AI36" i="59"/>
  <c r="AK36" i="59" s="1"/>
  <c r="AI48" i="59"/>
  <c r="AK48" i="59" s="1"/>
  <c r="AI60" i="59"/>
  <c r="AK60" i="59" s="1"/>
  <c r="AI72" i="59"/>
  <c r="AK72" i="59" s="1"/>
  <c r="AI9" i="59"/>
  <c r="AK9" i="59" s="1"/>
  <c r="AI13" i="59"/>
  <c r="AK13" i="59" s="1"/>
  <c r="AI17" i="59"/>
  <c r="AK17" i="59" s="1"/>
  <c r="AI21" i="59"/>
  <c r="AK21" i="59" s="1"/>
  <c r="AI25" i="59"/>
  <c r="AK25" i="59" s="1"/>
  <c r="AI29" i="59"/>
  <c r="AK29" i="59" s="1"/>
  <c r="AI33" i="59"/>
  <c r="AK33" i="59" s="1"/>
  <c r="AI37" i="59"/>
  <c r="AK37" i="59" s="1"/>
  <c r="AI41" i="59"/>
  <c r="AK41" i="59" s="1"/>
  <c r="AI45" i="59"/>
  <c r="AK45" i="59" s="1"/>
  <c r="AI49" i="59"/>
  <c r="AK49" i="59" s="1"/>
  <c r="AI53" i="59"/>
  <c r="AK53" i="59" s="1"/>
  <c r="AI57" i="59"/>
  <c r="AK57" i="59" s="1"/>
  <c r="AI61" i="59"/>
  <c r="AK61" i="59" s="1"/>
  <c r="AI65" i="59"/>
  <c r="AK65" i="59" s="1"/>
  <c r="AI69" i="59"/>
  <c r="AK69" i="59" s="1"/>
  <c r="AI73" i="59"/>
  <c r="AK73" i="59" s="1"/>
  <c r="AI77" i="59"/>
  <c r="AK77" i="59" s="1"/>
  <c r="AI16" i="59"/>
  <c r="AK16" i="59" s="1"/>
  <c r="AI32" i="59"/>
  <c r="AK32" i="59" s="1"/>
  <c r="AI44" i="59"/>
  <c r="AK44" i="59" s="1"/>
  <c r="AI56" i="59"/>
  <c r="AK56" i="59" s="1"/>
  <c r="AI68" i="59"/>
  <c r="AK68" i="59" s="1"/>
  <c r="AC7" i="19"/>
  <c r="AE7" i="19" s="1"/>
  <c r="F80" i="19"/>
  <c r="Z6" i="19" l="1"/>
  <c r="AB6" i="19" s="1"/>
  <c r="AD77" i="59"/>
  <c r="AF77" i="59" s="1"/>
  <c r="AG77" i="59" s="1"/>
  <c r="AD75" i="59"/>
  <c r="AF75" i="59" s="1"/>
  <c r="AG75" i="59" s="1"/>
  <c r="AD73" i="59"/>
  <c r="AF73" i="59" s="1"/>
  <c r="AG73" i="59" s="1"/>
  <c r="AD71" i="59"/>
  <c r="AF71" i="59" s="1"/>
  <c r="AG71" i="59" s="1"/>
  <c r="AD53" i="59"/>
  <c r="AF53" i="59" s="1"/>
  <c r="AG53" i="59" s="1"/>
  <c r="AD29" i="59"/>
  <c r="AF29" i="59" s="1"/>
  <c r="AG29" i="59" s="1"/>
  <c r="AD15" i="59"/>
  <c r="AF15" i="59" s="1"/>
  <c r="AG15" i="59" s="1"/>
  <c r="AD49" i="59"/>
  <c r="AF49" i="59" s="1"/>
  <c r="AG49" i="59" s="1"/>
  <c r="AD25" i="59"/>
  <c r="AF25" i="59" s="1"/>
  <c r="AG25" i="59" s="1"/>
  <c r="AD27" i="59"/>
  <c r="AF27" i="59" s="1"/>
  <c r="AG27" i="59" s="1"/>
  <c r="AD47" i="59"/>
  <c r="AF47" i="59" s="1"/>
  <c r="AG47" i="59" s="1"/>
  <c r="AD69" i="59"/>
  <c r="AF69" i="59" s="1"/>
  <c r="AG69" i="59" s="1"/>
  <c r="AD43" i="59"/>
  <c r="AF43" i="59" s="1"/>
  <c r="AG43" i="59" s="1"/>
  <c r="AD65" i="59"/>
  <c r="AF65" i="59" s="1"/>
  <c r="AG65" i="59" s="1"/>
  <c r="AD41" i="59"/>
  <c r="AF41" i="59" s="1"/>
  <c r="AG41" i="59" s="1"/>
  <c r="AD17" i="59"/>
  <c r="AF17" i="59" s="1"/>
  <c r="AG17" i="59" s="1"/>
  <c r="AD63" i="59"/>
  <c r="AF63" i="59" s="1"/>
  <c r="AG63" i="59" s="1"/>
  <c r="AD33" i="59"/>
  <c r="AF33" i="59" s="1"/>
  <c r="AG33" i="59" s="1"/>
  <c r="AD55" i="59"/>
  <c r="AF55" i="59" s="1"/>
  <c r="AG55" i="59" s="1"/>
  <c r="AD31" i="59"/>
  <c r="AF31" i="59" s="1"/>
  <c r="AG31" i="59" s="1"/>
  <c r="AD45" i="59"/>
  <c r="AF45" i="59" s="1"/>
  <c r="AG45" i="59" s="1"/>
  <c r="AD23" i="59"/>
  <c r="AF23" i="59" s="1"/>
  <c r="AG23" i="59" s="1"/>
  <c r="AD39" i="59"/>
  <c r="AF39" i="59" s="1"/>
  <c r="AG39" i="59" s="1"/>
  <c r="AD9" i="59"/>
  <c r="AF9" i="59" s="1"/>
  <c r="AG9" i="59" s="1"/>
  <c r="AD57" i="59"/>
  <c r="AF57" i="59" s="1"/>
  <c r="AG57" i="59" s="1"/>
  <c r="AD67" i="59"/>
  <c r="AF67" i="59" s="1"/>
  <c r="AG67" i="59" s="1"/>
  <c r="AD19" i="59"/>
  <c r="AF19" i="59" s="1"/>
  <c r="AG19" i="59" s="1"/>
  <c r="AD61" i="59"/>
  <c r="AF61" i="59" s="1"/>
  <c r="AG61" i="59" s="1"/>
  <c r="AD37" i="59"/>
  <c r="AF37" i="59" s="1"/>
  <c r="AG37" i="59" s="1"/>
  <c r="AD13" i="59"/>
  <c r="AF13" i="59" s="1"/>
  <c r="AG13" i="59" s="1"/>
  <c r="AD7" i="59"/>
  <c r="AF7" i="59" s="1"/>
  <c r="AG7" i="59" s="1"/>
  <c r="AD59" i="59"/>
  <c r="AF59" i="59" s="1"/>
  <c r="AG59" i="59" s="1"/>
  <c r="AD35" i="59"/>
  <c r="AF35" i="59" s="1"/>
  <c r="AG35" i="59" s="1"/>
  <c r="AD11" i="59"/>
  <c r="AF11" i="59" s="1"/>
  <c r="AG11" i="59" s="1"/>
  <c r="AD51" i="59"/>
  <c r="AF51" i="59" s="1"/>
  <c r="AG51" i="59" s="1"/>
  <c r="AD21" i="59"/>
  <c r="AF21" i="59" s="1"/>
  <c r="AG21" i="59" s="1"/>
  <c r="AD6" i="59"/>
  <c r="AF6" i="59" s="1"/>
  <c r="AG6" i="59" s="1"/>
  <c r="Z9" i="19"/>
  <c r="AB9" i="19" s="1"/>
  <c r="AC6" i="19"/>
  <c r="AE6" i="19" s="1"/>
  <c r="AC50" i="19"/>
  <c r="AE50" i="19" s="1"/>
  <c r="AC24" i="19"/>
  <c r="AE24" i="19" s="1"/>
  <c r="AC72" i="19"/>
  <c r="AE72" i="19" s="1"/>
  <c r="AC44" i="19"/>
  <c r="AE44" i="19" s="1"/>
  <c r="AC18" i="19"/>
  <c r="AE18" i="19" s="1"/>
  <c r="AC66" i="19"/>
  <c r="AE66" i="19" s="1"/>
  <c r="AC40" i="19"/>
  <c r="AE40" i="19" s="1"/>
  <c r="AC8" i="19"/>
  <c r="AE8" i="19" s="1"/>
  <c r="AC60" i="19"/>
  <c r="AE60" i="19" s="1"/>
  <c r="AC28" i="19"/>
  <c r="AE28" i="19" s="1"/>
  <c r="AC76" i="19"/>
  <c r="AE76" i="19" s="1"/>
  <c r="AC56" i="19"/>
  <c r="AE56" i="19" s="1"/>
  <c r="AC34" i="19"/>
  <c r="AE34" i="19" s="1"/>
  <c r="AC12" i="19"/>
  <c r="AE12" i="19" s="1"/>
  <c r="AC74" i="19"/>
  <c r="AE74" i="19" s="1"/>
  <c r="AC64" i="19"/>
  <c r="AE64" i="19" s="1"/>
  <c r="AC54" i="19"/>
  <c r="AE54" i="19" s="1"/>
  <c r="AC42" i="19"/>
  <c r="AE42" i="19" s="1"/>
  <c r="AC32" i="19"/>
  <c r="AE32" i="19" s="1"/>
  <c r="AC22" i="19"/>
  <c r="AE22" i="19" s="1"/>
  <c r="AC10" i="19"/>
  <c r="AE10" i="19" s="1"/>
  <c r="AC70" i="19"/>
  <c r="AE70" i="19" s="1"/>
  <c r="AC58" i="19"/>
  <c r="AE58" i="19" s="1"/>
  <c r="AC48" i="19"/>
  <c r="AE48" i="19" s="1"/>
  <c r="AC38" i="19"/>
  <c r="AE38" i="19" s="1"/>
  <c r="AC26" i="19"/>
  <c r="AE26" i="19" s="1"/>
  <c r="AC16" i="19"/>
  <c r="AE16" i="19" s="1"/>
  <c r="Z60" i="19"/>
  <c r="AB60" i="19" s="1"/>
  <c r="Z51" i="19"/>
  <c r="AB51" i="19" s="1"/>
  <c r="Z33" i="19"/>
  <c r="AB33" i="19" s="1"/>
  <c r="Z12" i="19"/>
  <c r="AB12" i="19" s="1"/>
  <c r="Z77" i="19"/>
  <c r="AB77" i="19" s="1"/>
  <c r="Z44" i="19"/>
  <c r="AB44" i="19" s="1"/>
  <c r="Z40" i="19"/>
  <c r="AB40" i="19" s="1"/>
  <c r="Z17" i="19"/>
  <c r="AB17" i="19" s="1"/>
  <c r="Z70" i="19"/>
  <c r="AB70" i="19" s="1"/>
  <c r="Z62" i="19"/>
  <c r="AB62" i="19" s="1"/>
  <c r="Z43" i="19"/>
  <c r="AB43" i="19" s="1"/>
  <c r="Z24" i="19"/>
  <c r="AB24" i="19" s="1"/>
  <c r="Z67" i="19"/>
  <c r="AB67" i="19" s="1"/>
  <c r="Z46" i="19"/>
  <c r="AB46" i="19" s="1"/>
  <c r="Z28" i="19"/>
  <c r="AB28" i="19" s="1"/>
  <c r="Z8" i="19"/>
  <c r="AB8" i="19" s="1"/>
  <c r="Z76" i="19"/>
  <c r="AB76" i="19" s="1"/>
  <c r="Z72" i="19"/>
  <c r="AB72" i="19" s="1"/>
  <c r="Z61" i="19"/>
  <c r="AB61" i="19" s="1"/>
  <c r="Z45" i="19"/>
  <c r="AB45" i="19" s="1"/>
  <c r="Z35" i="19"/>
  <c r="AB35" i="19" s="1"/>
  <c r="Z30" i="19"/>
  <c r="AB30" i="19" s="1"/>
  <c r="Z19" i="19"/>
  <c r="AB19" i="19" s="1"/>
  <c r="Z14" i="19"/>
  <c r="AB14" i="19" s="1"/>
  <c r="Z78" i="19"/>
  <c r="AB78" i="19" s="1"/>
  <c r="Z75" i="19"/>
  <c r="AB75" i="19" s="1"/>
  <c r="Z65" i="19"/>
  <c r="AB65" i="19" s="1"/>
  <c r="Z56" i="19"/>
  <c r="AB56" i="19" s="1"/>
  <c r="Z49" i="19"/>
  <c r="AB49" i="19" s="1"/>
  <c r="Z29" i="19"/>
  <c r="AB29" i="19" s="1"/>
  <c r="Z13" i="19"/>
  <c r="AB13" i="19" s="1"/>
  <c r="Z71" i="19"/>
  <c r="AB71" i="19" s="1"/>
  <c r="Z66" i="19"/>
  <c r="AB66" i="19" s="1"/>
  <c r="Z55" i="19"/>
  <c r="AB55" i="19" s="1"/>
  <c r="Z50" i="19"/>
  <c r="AB50" i="19" s="1"/>
  <c r="Z39" i="19"/>
  <c r="AB39" i="19" s="1"/>
  <c r="Z34" i="19"/>
  <c r="AB34" i="19" s="1"/>
  <c r="Z23" i="19"/>
  <c r="AB23" i="19" s="1"/>
  <c r="Z18" i="19"/>
  <c r="AB18" i="19" s="1"/>
  <c r="Z7" i="19"/>
  <c r="AB7" i="19" s="1"/>
  <c r="Z59" i="19"/>
  <c r="AB59" i="19" s="1"/>
  <c r="Z54" i="19"/>
  <c r="AB54" i="19" s="1"/>
  <c r="Z38" i="19"/>
  <c r="AB38" i="19" s="1"/>
  <c r="Z27" i="19"/>
  <c r="AB27" i="19" s="1"/>
  <c r="Z22" i="19"/>
  <c r="AB22" i="19" s="1"/>
  <c r="Z11" i="19"/>
  <c r="AB11" i="19" s="1"/>
  <c r="Z48" i="19"/>
  <c r="AB48" i="19" s="1"/>
  <c r="Z32" i="19"/>
  <c r="AB32" i="19" s="1"/>
  <c r="Z21" i="19"/>
  <c r="AB21" i="19" s="1"/>
  <c r="Z69" i="19"/>
  <c r="AB69" i="19" s="1"/>
  <c r="Z37" i="19"/>
  <c r="AB37" i="19" s="1"/>
  <c r="Z79" i="19"/>
  <c r="AB79" i="19" s="1"/>
  <c r="Z74" i="19"/>
  <c r="AB74" i="19" s="1"/>
  <c r="AC68" i="19"/>
  <c r="AE68" i="19" s="1"/>
  <c r="Z63" i="19"/>
  <c r="AB63" i="19" s="1"/>
  <c r="Z58" i="19"/>
  <c r="AB58" i="19" s="1"/>
  <c r="AC52" i="19"/>
  <c r="AE52" i="19" s="1"/>
  <c r="Z47" i="19"/>
  <c r="AB47" i="19" s="1"/>
  <c r="Z42" i="19"/>
  <c r="AB42" i="19" s="1"/>
  <c r="AC36" i="19"/>
  <c r="AE36" i="19" s="1"/>
  <c r="Z31" i="19"/>
  <c r="AB31" i="19" s="1"/>
  <c r="Z26" i="19"/>
  <c r="AB26" i="19" s="1"/>
  <c r="AC20" i="19"/>
  <c r="AE20" i="19" s="1"/>
  <c r="Z15" i="19"/>
  <c r="AB15" i="19" s="1"/>
  <c r="Z10" i="19"/>
  <c r="AB10" i="19" s="1"/>
  <c r="Z64" i="19"/>
  <c r="AB64" i="19" s="1"/>
  <c r="Z53" i="19"/>
  <c r="AB53" i="19" s="1"/>
  <c r="Z16" i="19"/>
  <c r="AB16" i="19" s="1"/>
  <c r="AC78" i="19"/>
  <c r="AE78" i="19" s="1"/>
  <c r="Z73" i="19"/>
  <c r="AB73" i="19" s="1"/>
  <c r="Z68" i="19"/>
  <c r="AB68" i="19" s="1"/>
  <c r="AC62" i="19"/>
  <c r="AE62" i="19" s="1"/>
  <c r="Z57" i="19"/>
  <c r="AB57" i="19" s="1"/>
  <c r="Z52" i="19"/>
  <c r="AB52" i="19" s="1"/>
  <c r="AC46" i="19"/>
  <c r="AE46" i="19" s="1"/>
  <c r="Z41" i="19"/>
  <c r="AB41" i="19" s="1"/>
  <c r="Z36" i="19"/>
  <c r="AB36" i="19" s="1"/>
  <c r="AC30" i="19"/>
  <c r="AE30" i="19" s="1"/>
  <c r="Z25" i="19"/>
  <c r="AB25" i="19" s="1"/>
  <c r="Z20" i="19"/>
  <c r="AB20" i="19" s="1"/>
  <c r="AC14" i="19"/>
  <c r="AE14" i="19" s="1"/>
  <c r="AC79" i="19"/>
  <c r="AE79" i="19" s="1"/>
  <c r="AC77" i="19"/>
  <c r="AE77" i="19" s="1"/>
  <c r="AC75" i="19"/>
  <c r="AE75" i="19" s="1"/>
  <c r="AC73" i="19"/>
  <c r="AE73" i="19" s="1"/>
  <c r="AC71" i="19"/>
  <c r="AE71" i="19" s="1"/>
  <c r="AC69" i="19"/>
  <c r="AE69" i="19" s="1"/>
  <c r="AC67" i="19"/>
  <c r="AE67" i="19" s="1"/>
  <c r="AC65" i="19"/>
  <c r="AE65" i="19" s="1"/>
  <c r="AC63" i="19"/>
  <c r="AE63" i="19" s="1"/>
  <c r="AC61" i="19"/>
  <c r="AE61" i="19" s="1"/>
  <c r="AC59" i="19"/>
  <c r="AE59" i="19" s="1"/>
  <c r="AC57" i="19"/>
  <c r="AE57" i="19" s="1"/>
  <c r="AC55" i="19"/>
  <c r="AE55" i="19" s="1"/>
  <c r="AC53" i="19"/>
  <c r="AE53" i="19" s="1"/>
  <c r="AC51" i="19"/>
  <c r="AE51" i="19" s="1"/>
  <c r="AC49" i="19"/>
  <c r="AE49" i="19" s="1"/>
  <c r="AC47" i="19"/>
  <c r="AE47" i="19" s="1"/>
  <c r="AC45" i="19"/>
  <c r="AE45" i="19" s="1"/>
  <c r="AC43" i="19"/>
  <c r="AE43" i="19" s="1"/>
  <c r="AC41" i="19"/>
  <c r="AE41" i="19" s="1"/>
  <c r="AC39" i="19"/>
  <c r="AE39" i="19" s="1"/>
  <c r="AC37" i="19"/>
  <c r="AE37" i="19" s="1"/>
  <c r="AC35" i="19"/>
  <c r="AE35" i="19" s="1"/>
  <c r="AC33" i="19"/>
  <c r="AE33" i="19" s="1"/>
  <c r="AC31" i="19"/>
  <c r="AE31" i="19" s="1"/>
  <c r="AC29" i="19"/>
  <c r="AE29" i="19" s="1"/>
  <c r="AC27" i="19"/>
  <c r="AE27" i="19" s="1"/>
  <c r="AC25" i="19"/>
  <c r="AE25" i="19" s="1"/>
  <c r="AC23" i="19"/>
  <c r="AE23" i="19" s="1"/>
  <c r="AC21" i="19"/>
  <c r="AE21" i="19" s="1"/>
  <c r="AC19" i="19"/>
  <c r="AE19" i="19" s="1"/>
  <c r="AC17" i="19"/>
  <c r="AE17" i="19" s="1"/>
  <c r="AC15" i="19"/>
  <c r="AE15" i="19" s="1"/>
  <c r="AC13" i="19"/>
  <c r="AE13" i="19" s="1"/>
  <c r="AC11" i="19"/>
  <c r="AE11" i="19" s="1"/>
  <c r="AC9" i="19"/>
  <c r="AE9" i="19" s="1"/>
  <c r="J79" i="59"/>
  <c r="I79" i="59"/>
  <c r="K79" i="59"/>
  <c r="H79" i="59"/>
  <c r="G79" i="59"/>
  <c r="F79" i="59"/>
  <c r="E79" i="59"/>
  <c r="D79" i="59"/>
  <c r="L79" i="58"/>
  <c r="J79" i="58"/>
  <c r="I79" i="58"/>
  <c r="K79" i="58"/>
  <c r="H79" i="58"/>
  <c r="G79" i="58"/>
  <c r="F79" i="58"/>
  <c r="E79" i="58"/>
  <c r="D79" i="58"/>
</calcChain>
</file>

<file path=xl/sharedStrings.xml><?xml version="1.0" encoding="utf-8"?>
<sst xmlns="http://schemas.openxmlformats.org/spreadsheetml/2006/main" count="684" uniqueCount="247">
  <si>
    <t>広域連合全体</t>
  </si>
  <si>
    <t>豊中市</t>
  </si>
  <si>
    <t>池田市</t>
  </si>
  <si>
    <t>吹田市</t>
  </si>
  <si>
    <t>箕面市</t>
  </si>
  <si>
    <t>豊能町</t>
  </si>
  <si>
    <t>能勢町</t>
  </si>
  <si>
    <t>高槻市</t>
  </si>
  <si>
    <t>茨木市</t>
  </si>
  <si>
    <t>摂津市</t>
  </si>
  <si>
    <t>島本町</t>
  </si>
  <si>
    <t>守口市</t>
  </si>
  <si>
    <t>枚方市</t>
  </si>
  <si>
    <t>寝屋川市</t>
  </si>
  <si>
    <t>大東市</t>
  </si>
  <si>
    <t>門真市</t>
  </si>
  <si>
    <t>四條畷市</t>
  </si>
  <si>
    <t>交野市</t>
  </si>
  <si>
    <t>八尾市</t>
  </si>
  <si>
    <t>柏原市</t>
  </si>
  <si>
    <t>東大阪市</t>
  </si>
  <si>
    <t>富田林市</t>
  </si>
  <si>
    <t>河内長野市</t>
  </si>
  <si>
    <t>松原市</t>
  </si>
  <si>
    <t>羽曳野市</t>
  </si>
  <si>
    <t>藤井寺市</t>
  </si>
  <si>
    <t>大阪狭山市</t>
  </si>
  <si>
    <t>太子町</t>
  </si>
  <si>
    <t>河南町</t>
  </si>
  <si>
    <t>千早赤阪村</t>
  </si>
  <si>
    <t>堺市</t>
  </si>
  <si>
    <t>堺市堺区</t>
  </si>
  <si>
    <t>堺市中区</t>
  </si>
  <si>
    <t>堺市東区</t>
  </si>
  <si>
    <t>堺市西区</t>
  </si>
  <si>
    <t>堺市南区</t>
  </si>
  <si>
    <t>堺市北区</t>
  </si>
  <si>
    <t>堺市美原区</t>
  </si>
  <si>
    <t>岸和田市</t>
  </si>
  <si>
    <t>泉大津市</t>
  </si>
  <si>
    <t>貝塚市</t>
  </si>
  <si>
    <t>泉佐野市</t>
  </si>
  <si>
    <t>和泉市</t>
  </si>
  <si>
    <t>高石市</t>
  </si>
  <si>
    <t>泉南市</t>
  </si>
  <si>
    <t>阪南市</t>
  </si>
  <si>
    <t>忠岡町</t>
  </si>
  <si>
    <t>熊取町</t>
  </si>
  <si>
    <t>田尻町</t>
  </si>
  <si>
    <t>岬町</t>
  </si>
  <si>
    <t>大阪市</t>
  </si>
  <si>
    <t>天王寺区</t>
  </si>
  <si>
    <t>西淀川区</t>
  </si>
  <si>
    <t>東淀川区</t>
  </si>
  <si>
    <t>阿倍野区</t>
  </si>
  <si>
    <t>東住吉区</t>
  </si>
  <si>
    <t>住之江区</t>
  </si>
  <si>
    <t>薬剤費合計</t>
  </si>
  <si>
    <t>A</t>
  </si>
  <si>
    <t>B</t>
  </si>
  <si>
    <t>C</t>
  </si>
  <si>
    <t>ジェネリック医薬品薬剤費</t>
  </si>
  <si>
    <t>D</t>
  </si>
  <si>
    <t>先発品薬剤費</t>
  </si>
  <si>
    <t>E</t>
  </si>
  <si>
    <t>先発品薬剤費のうちジェネリック医薬品が存在する金額範囲</t>
  </si>
  <si>
    <t>E1</t>
  </si>
  <si>
    <t>E2</t>
  </si>
  <si>
    <t>Eのうち通知対象外のジェネリック医薬品範囲</t>
  </si>
  <si>
    <t>F</t>
  </si>
  <si>
    <t>先発品薬剤費のうちジェネリック医薬品が存在しない金額範囲</t>
  </si>
  <si>
    <t>G</t>
  </si>
  <si>
    <t>C/(C+E)</t>
  </si>
  <si>
    <t>※先発品のうち削減可能額…通知対象のジェネリック医薬品範囲のうち、後発品へ切り替える事により削減可能な金額。</t>
  </si>
  <si>
    <t>薬剤数量合計</t>
  </si>
  <si>
    <t>ジェネリック医薬品薬剤数量</t>
  </si>
  <si>
    <t>先発品薬剤数量</t>
  </si>
  <si>
    <t>先発品薬剤数量のうちジェネリック医薬品が存在する数量</t>
  </si>
  <si>
    <t>Eのうち通知対象外のジェネリック医薬品切替可能数量</t>
  </si>
  <si>
    <t>先発品薬剤数量のうちジェネリック医薬品が存在しない数量</t>
  </si>
  <si>
    <t>単位：千円</t>
  </si>
  <si>
    <t>単位：数</t>
  </si>
  <si>
    <t>C ジェネリック医薬品薬剤数量</t>
  </si>
  <si>
    <t>D 先発品薬剤数量</t>
  </si>
  <si>
    <t>ジェネリック医薬品普及率</t>
  </si>
  <si>
    <t>市区町村</t>
    <rPh sb="0" eb="1">
      <t>シ</t>
    </rPh>
    <rPh sb="1" eb="2">
      <t>ク</t>
    </rPh>
    <rPh sb="2" eb="4">
      <t>チョウソン</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</si>
  <si>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</si>
  <si>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</si>
  <si>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</si>
  <si>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</si>
  <si>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</si>
  <si>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</si>
  <si>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</si>
  <si>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</si>
  <si>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</si>
  <si>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</si>
  <si>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</si>
  <si>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</si>
  <si>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</si>
  <si>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</si>
  <si>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</si>
  <si>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</si>
  <si>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</si>
  <si>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</si>
  <si>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3"/>
  </si>
  <si>
    <t>市区町村</t>
    <rPh sb="0" eb="1">
      <t>シ</t>
    </rPh>
    <rPh sb="1" eb="2">
      <t>ク</t>
    </rPh>
    <rPh sb="2" eb="4">
      <t>マチムラ</t>
    </rPh>
    <phoneticPr fontId="3"/>
  </si>
  <si>
    <t>資格確認日…1日でも資格があれば分析対象としている。</t>
    <rPh sb="0" eb="2">
      <t>シカク</t>
    </rPh>
    <rPh sb="2" eb="4">
      <t>カクニン</t>
    </rPh>
    <rPh sb="4" eb="5">
      <t>ビ</t>
    </rPh>
    <phoneticPr fontId="3"/>
  </si>
  <si>
    <t>薬剤費(円)</t>
    <phoneticPr fontId="3"/>
  </si>
  <si>
    <t>65歳～69歳</t>
  </si>
  <si>
    <t>70歳～74歳</t>
  </si>
  <si>
    <t>75歳～79歳</t>
  </si>
  <si>
    <t>80歳～84歳</t>
  </si>
  <si>
    <t>85歳～89歳</t>
  </si>
  <si>
    <t>90歳～94歳</t>
  </si>
  <si>
    <t>95歳～</t>
  </si>
  <si>
    <t>C ジェネリック医薬品薬剤費</t>
  </si>
  <si>
    <t>D 先発品薬剤費</t>
  </si>
  <si>
    <t>資格確認日…1日でも資格があれば分析対象としている。</t>
    <rPh sb="0" eb="2">
      <t>シカク</t>
    </rPh>
    <rPh sb="2" eb="4">
      <t>カクニン</t>
    </rPh>
    <rPh sb="4" eb="5">
      <t>ビ</t>
    </rPh>
    <phoneticPr fontId="3"/>
  </si>
  <si>
    <t>G
削減可能額(千円)</t>
    <rPh sb="2" eb="4">
      <t>サクゲン</t>
    </rPh>
    <rPh sb="4" eb="7">
      <t>カノウガク</t>
    </rPh>
    <phoneticPr fontId="3"/>
  </si>
  <si>
    <t>E2
通知対象外のジェネリック医薬品切替可能数量(数)</t>
    <phoneticPr fontId="3"/>
  </si>
  <si>
    <t>E1
通知対象のジェネリック医薬品切替可能数量(数)</t>
    <rPh sb="17" eb="19">
      <t>キリカエ</t>
    </rPh>
    <rPh sb="19" eb="21">
      <t>カノウ</t>
    </rPh>
    <rPh sb="21" eb="23">
      <t>スウリョウ</t>
    </rPh>
    <phoneticPr fontId="3"/>
  </si>
  <si>
    <t>現在の
普及率(%)</t>
    <rPh sb="0" eb="2">
      <t>ゲンザイ</t>
    </rPh>
    <rPh sb="4" eb="6">
      <t>フキュウ</t>
    </rPh>
    <rPh sb="6" eb="7">
      <t>リツ</t>
    </rPh>
    <phoneticPr fontId="3"/>
  </si>
  <si>
    <t>※現在のジェネリック医薬品普及率…C ジェネリック医薬品薬剤数量</t>
    <phoneticPr fontId="3"/>
  </si>
  <si>
    <t>薬剤費総額(☆★を含む)</t>
  </si>
  <si>
    <t>薬剤費総額(☆★を除く)</t>
  </si>
  <si>
    <t>ジェネリック医薬品普及率(金額)</t>
  </si>
  <si>
    <t>厚生労働省指定薬剤のうち、☆(後発医薬品がある先発医薬品で後発医薬品と同額又は薬価が低いもの)★(後発医薬品で先発医薬品と同額又は薬価が高いもの)に該当する医薬品を除外。</t>
  </si>
  <si>
    <t>薬剤数量(数)</t>
  </si>
  <si>
    <t>薬剤総量(☆★を含む)</t>
  </si>
  <si>
    <t>薬剤総量(☆★を除く)</t>
  </si>
  <si>
    <t>ジェネリック医薬品普及率(数量)</t>
  </si>
  <si>
    <t>A 薬剤費総額(☆★を含む)</t>
  </si>
  <si>
    <t>A 薬剤総量(☆★を含む)</t>
  </si>
  <si>
    <t>B 薬剤総量(☆★を除く)</t>
  </si>
  <si>
    <t>※ジェネリック医薬品普及率…ジェネリック医薬品薬剤費/(ジェネリック医薬品薬剤費+先発品薬剤費のうちジェネリック医薬品が存在する金額範囲)</t>
  </si>
  <si>
    <t>A
薬剤費総額(☆★を
含む)
(千円)</t>
    <rPh sb="17" eb="19">
      <t>センエン</t>
    </rPh>
    <phoneticPr fontId="3"/>
  </si>
  <si>
    <t>B
薬剤費総額(☆★を
除く)
(千円)</t>
    <phoneticPr fontId="3"/>
  </si>
  <si>
    <t>C
ジェネリック医薬品
薬剤費
(千円)</t>
    <phoneticPr fontId="3"/>
  </si>
  <si>
    <t>E1
通知対象のジェネリック医薬品範囲
(千円)　</t>
    <phoneticPr fontId="3"/>
  </si>
  <si>
    <t>E2
通知対象外のジェネリック医薬品範囲
(千円)</t>
    <phoneticPr fontId="3"/>
  </si>
  <si>
    <t>F
ジェネリック医薬品が
存在しない
金額範囲
(千円)</t>
    <phoneticPr fontId="3"/>
  </si>
  <si>
    <t>D
先発品
薬剤費
(千円)</t>
    <phoneticPr fontId="3"/>
  </si>
  <si>
    <t>E
ジェネリック
医薬品が
存在する
金額範囲
(千円)</t>
    <phoneticPr fontId="3"/>
  </si>
  <si>
    <t>※E1　通知対象のジェネリック医薬品切替数量…株式会社データホライゾン通知対象薬剤基準による(ジェネリック医薬品が存在しても、入院、処置に使用した</t>
    <rPh sb="4" eb="6">
      <t>ツウチ</t>
    </rPh>
    <rPh sb="6" eb="8">
      <t>タイショウ</t>
    </rPh>
    <rPh sb="15" eb="18">
      <t>イヤクヒン</t>
    </rPh>
    <rPh sb="18" eb="20">
      <t>キリカエ</t>
    </rPh>
    <rPh sb="20" eb="22">
      <t>スウリョウ</t>
    </rPh>
    <phoneticPr fontId="3"/>
  </si>
  <si>
    <t>に該当する医薬品を除外。</t>
    <phoneticPr fontId="3"/>
  </si>
  <si>
    <t>厚生労働省指定薬剤のうち、☆(後発医薬品がある先発医薬品で後発医薬品と同額又は薬価が低いもの)★(後発医薬品で先発医薬品と同額又は薬価が高いもの)</t>
    <phoneticPr fontId="3"/>
  </si>
  <si>
    <t>C
ジェネリック医薬品
薬剤数量
(数)</t>
    <rPh sb="14" eb="16">
      <t>スウリョウ</t>
    </rPh>
    <phoneticPr fontId="3"/>
  </si>
  <si>
    <t>D
先発品
薬剤数量
(数)</t>
    <rPh sb="8" eb="10">
      <t>スウリョウ</t>
    </rPh>
    <phoneticPr fontId="3"/>
  </si>
  <si>
    <t>E
ジェネリック医薬品が
存在する
数量(数)</t>
    <rPh sb="18" eb="20">
      <t>スウリョウ</t>
    </rPh>
    <phoneticPr fontId="3"/>
  </si>
  <si>
    <t>切替可能
数量割合
通知対象分
(%)</t>
    <rPh sb="0" eb="2">
      <t>キリカエ</t>
    </rPh>
    <rPh sb="2" eb="4">
      <t>カノウ</t>
    </rPh>
    <rPh sb="5" eb="7">
      <t>スウリョウ</t>
    </rPh>
    <rPh sb="7" eb="9">
      <t>ワリアイ</t>
    </rPh>
    <rPh sb="10" eb="12">
      <t>ツウチ</t>
    </rPh>
    <rPh sb="12" eb="14">
      <t>タイショウ</t>
    </rPh>
    <rPh sb="14" eb="15">
      <t>ブン</t>
    </rPh>
    <phoneticPr fontId="3"/>
  </si>
  <si>
    <t>切替後
普及率(%)</t>
    <rPh sb="0" eb="2">
      <t>キリカエ</t>
    </rPh>
    <rPh sb="2" eb="3">
      <t>ゴ</t>
    </rPh>
    <rPh sb="4" eb="6">
      <t>フキュウ</t>
    </rPh>
    <rPh sb="6" eb="7">
      <t>リツ</t>
    </rPh>
    <phoneticPr fontId="3"/>
  </si>
  <si>
    <t>F
ジェネリック医薬品が
存在しない
数量(数)</t>
    <rPh sb="19" eb="21">
      <t>スウリョウ</t>
    </rPh>
    <phoneticPr fontId="3"/>
  </si>
  <si>
    <t>に該当する医薬品を除外。</t>
    <phoneticPr fontId="3"/>
  </si>
  <si>
    <t>厚生労働省指定薬剤のうち、☆(後発医薬品がある先発医薬品で後発医薬品と同額又は薬価が低いもの)★(後発医薬品で先発医薬品と同額又は薬価が高いもの)</t>
    <phoneticPr fontId="3"/>
  </si>
  <si>
    <t>※G　削減可能額…通知対象のジェネリック医薬品範囲のうち、後発品へ切り替える事により削減可能な金額。</t>
    <rPh sb="3" eb="5">
      <t>サクゲン</t>
    </rPh>
    <rPh sb="5" eb="7">
      <t>カノウ</t>
    </rPh>
    <rPh sb="7" eb="8">
      <t>ガク</t>
    </rPh>
    <phoneticPr fontId="3"/>
  </si>
  <si>
    <t>切替ポテンシャル
(数量ベース)</t>
    <rPh sb="0" eb="2">
      <t>キリカエ</t>
    </rPh>
    <rPh sb="10" eb="12">
      <t>スウリョウ</t>
    </rPh>
    <phoneticPr fontId="3"/>
  </si>
  <si>
    <t>【グラフ用】</t>
  </si>
  <si>
    <t>切替ポテンシャル(数量ベース)</t>
    <rPh sb="0" eb="2">
      <t>キリカエ</t>
    </rPh>
    <rPh sb="9" eb="11">
      <t>スウリョウ</t>
    </rPh>
    <phoneticPr fontId="3"/>
  </si>
  <si>
    <t>構成比(%)</t>
  </si>
  <si>
    <t>普及率(%)
金額ベース</t>
    <rPh sb="0" eb="2">
      <t>フキュウ</t>
    </rPh>
    <rPh sb="2" eb="3">
      <t>リツ</t>
    </rPh>
    <rPh sb="7" eb="9">
      <t>キンガク</t>
    </rPh>
    <phoneticPr fontId="3"/>
  </si>
  <si>
    <t>普及率(%)
数量ベース</t>
    <rPh sb="7" eb="9">
      <t>スウリョウ</t>
    </rPh>
    <phoneticPr fontId="3"/>
  </si>
  <si>
    <t>※E1　通知対象のジェネリック医薬品範囲…株式会社データホライゾン通知対象薬剤基準による(ジェネリック医薬品が存在しても、入院、処置に使用した医薬品</t>
    <rPh sb="4" eb="6">
      <t>ツウチ</t>
    </rPh>
    <rPh sb="6" eb="8">
      <t>タイショウ</t>
    </rPh>
    <rPh sb="15" eb="18">
      <t>イヤクヒン</t>
    </rPh>
    <rPh sb="18" eb="20">
      <t>ハンイ</t>
    </rPh>
    <rPh sb="73" eb="74">
      <t>ヒン</t>
    </rPh>
    <phoneticPr fontId="3"/>
  </si>
  <si>
    <t>B 薬剤費総額(☆★を除く)</t>
    <phoneticPr fontId="3"/>
  </si>
  <si>
    <t>以下</t>
    <rPh sb="0" eb="2">
      <t>イカ</t>
    </rPh>
    <phoneticPr fontId="5"/>
  </si>
  <si>
    <t>未満</t>
    <rPh sb="0" eb="2">
      <t>ミマン</t>
    </rPh>
    <phoneticPr fontId="5"/>
  </si>
  <si>
    <t>A
薬剤総量(☆★を
含む)
(数)</t>
    <rPh sb="5" eb="6">
      <t>リョウ</t>
    </rPh>
    <phoneticPr fontId="3"/>
  </si>
  <si>
    <t>B
薬剤総量(☆★を
除く)
(数)</t>
    <rPh sb="4" eb="6">
      <t>ソウリョウ</t>
    </rPh>
    <phoneticPr fontId="3"/>
  </si>
  <si>
    <t>※ジェネリック医薬品普及率…ジェネリック医薬品薬剤数量/(ジェネリック医薬品薬剤数量+先発品薬剤数量のうちジェネリック医薬品が存在する数量)</t>
    <phoneticPr fontId="3"/>
  </si>
  <si>
    <t>広域連合全体</t>
    <rPh sb="0" eb="2">
      <t>コウイキ</t>
    </rPh>
    <rPh sb="2" eb="4">
      <t>レンゴウ</t>
    </rPh>
    <rPh sb="4" eb="6">
      <t>ゼンタイ</t>
    </rPh>
    <phoneticPr fontId="3"/>
  </si>
  <si>
    <t>厚生労働省指定薬剤のうち、☆(後発医薬品がある先発医薬品で後発医薬品と同額又は薬価が低いもの)★(後発医薬品で先発医薬品と同額又は薬価が高いもの)に該当する医薬品を除外。</t>
    <phoneticPr fontId="3"/>
  </si>
  <si>
    <t>全年齢(円)</t>
    <rPh sb="0" eb="3">
      <t>ゼンネンレイ</t>
    </rPh>
    <phoneticPr fontId="3"/>
  </si>
  <si>
    <t>全年齢(数)</t>
    <rPh sb="0" eb="3">
      <t>ゼンネンレイ</t>
    </rPh>
    <phoneticPr fontId="3"/>
  </si>
  <si>
    <t>前年度との差分</t>
    <rPh sb="0" eb="3">
      <t>ゼンネンド</t>
    </rPh>
    <rPh sb="5" eb="7">
      <t>サブン</t>
    </rPh>
    <phoneticPr fontId="3"/>
  </si>
  <si>
    <t>前年度との差分(切替ポテンシャル(数量ベース))</t>
    <rPh sb="0" eb="3">
      <t>ゼンネンド</t>
    </rPh>
    <rPh sb="5" eb="7">
      <t>サブン</t>
    </rPh>
    <phoneticPr fontId="3"/>
  </si>
  <si>
    <t>普及率金額ベース</t>
    <rPh sb="0" eb="2">
      <t>フキュウ</t>
    </rPh>
    <rPh sb="2" eb="3">
      <t>リツ</t>
    </rPh>
    <rPh sb="3" eb="5">
      <t>キンガク</t>
    </rPh>
    <phoneticPr fontId="3"/>
  </si>
  <si>
    <t>普及率数量ベース</t>
    <phoneticPr fontId="3"/>
  </si>
  <si>
    <t>男性</t>
    <rPh sb="0" eb="2">
      <t>ダ</t>
    </rPh>
    <phoneticPr fontId="3"/>
  </si>
  <si>
    <t>女性</t>
    <rPh sb="0" eb="2">
      <t>ジ</t>
    </rPh>
    <phoneticPr fontId="3"/>
  </si>
  <si>
    <t>Eのうち通知対象のジェネリック医薬品範囲</t>
    <phoneticPr fontId="3"/>
  </si>
  <si>
    <t>先発品のうち削減可能額</t>
    <phoneticPr fontId="3"/>
  </si>
  <si>
    <t>Eのうち通知対象のジェネリック医薬品切替可能数量</t>
    <phoneticPr fontId="3"/>
  </si>
  <si>
    <t>男女計(円)</t>
    <rPh sb="0" eb="3">
      <t>ダ</t>
    </rPh>
    <phoneticPr fontId="3"/>
  </si>
  <si>
    <t>薬剤費合計</t>
    <rPh sb="0" eb="3">
      <t>ヤクザイヒ</t>
    </rPh>
    <rPh sb="3" eb="5">
      <t>ゴウケイ</t>
    </rPh>
    <phoneticPr fontId="3"/>
  </si>
  <si>
    <t>薬剤費(円)</t>
    <rPh sb="0" eb="3">
      <t>ヤクザイヒ</t>
    </rPh>
    <rPh sb="4" eb="5">
      <t>エン</t>
    </rPh>
    <phoneticPr fontId="3"/>
  </si>
  <si>
    <t>薬剤数量(数)</t>
    <rPh sb="0" eb="2">
      <t>ヤクザイ</t>
    </rPh>
    <rPh sb="2" eb="4">
      <t>スウリョウ</t>
    </rPh>
    <rPh sb="5" eb="6">
      <t>スウ</t>
    </rPh>
    <phoneticPr fontId="3"/>
  </si>
  <si>
    <t>薬剤数量合計</t>
    <rPh sb="0" eb="2">
      <t>ヤクザイ</t>
    </rPh>
    <rPh sb="2" eb="4">
      <t>スウリョウ</t>
    </rPh>
    <rPh sb="4" eb="6">
      <t>ゴウケイ</t>
    </rPh>
    <phoneticPr fontId="3"/>
  </si>
  <si>
    <t>男女計(数)</t>
    <rPh sb="0" eb="3">
      <t>ダ</t>
    </rPh>
    <phoneticPr fontId="3"/>
  </si>
  <si>
    <t>医科･調剤 ジェネリック医薬品普及率(金額ベース)</t>
    <rPh sb="0" eb="2">
      <t>イカ</t>
    </rPh>
    <rPh sb="3" eb="5">
      <t>チョウザイ</t>
    </rPh>
    <rPh sb="15" eb="17">
      <t>フキュウ</t>
    </rPh>
    <rPh sb="17" eb="18">
      <t>リツ</t>
    </rPh>
    <phoneticPr fontId="3"/>
  </si>
  <si>
    <t>広域連合全体(年齢階層別)</t>
    <rPh sb="0" eb="2">
      <t>コウイキ</t>
    </rPh>
    <rPh sb="2" eb="4">
      <t>レンゴウ</t>
    </rPh>
    <rPh sb="4" eb="6">
      <t>ゼンタイ</t>
    </rPh>
    <rPh sb="6" eb="13">
      <t>ネ</t>
    </rPh>
    <phoneticPr fontId="3"/>
  </si>
  <si>
    <t>医科･調剤 ジェネリック医薬品普及率(金額ベース)</t>
    <rPh sb="15" eb="17">
      <t>フキュウ</t>
    </rPh>
    <rPh sb="17" eb="18">
      <t>リツ</t>
    </rPh>
    <phoneticPr fontId="3"/>
  </si>
  <si>
    <t>広域連合全体(男女別)</t>
    <rPh sb="0" eb="2">
      <t>コウイキ</t>
    </rPh>
    <rPh sb="2" eb="4">
      <t>レンゴウ</t>
    </rPh>
    <rPh sb="4" eb="6">
      <t>ゼンタイ</t>
    </rPh>
    <rPh sb="6" eb="11">
      <t>ダ</t>
    </rPh>
    <phoneticPr fontId="3"/>
  </si>
  <si>
    <t>医科･調剤 ジェネリック医薬品普及率(数量ベース)</t>
    <rPh sb="15" eb="17">
      <t>フキュウ</t>
    </rPh>
    <rPh sb="17" eb="18">
      <t>リツ</t>
    </rPh>
    <rPh sb="19" eb="21">
      <t>スウリョウ</t>
    </rPh>
    <phoneticPr fontId="3"/>
  </si>
  <si>
    <t>医科･調剤 ジェネリック医薬品普及率</t>
    <rPh sb="15" eb="17">
      <t>フキュウ</t>
    </rPh>
    <rPh sb="17" eb="18">
      <t>リツ</t>
    </rPh>
    <phoneticPr fontId="3"/>
  </si>
  <si>
    <t>市区町村別</t>
    <phoneticPr fontId="3"/>
  </si>
  <si>
    <t>市区町村</t>
    <rPh sb="0" eb="4">
      <t>シクチョウソン</t>
    </rPh>
    <phoneticPr fontId="3"/>
  </si>
  <si>
    <t>市区町村別</t>
    <rPh sb="0" eb="2">
      <t>シク</t>
    </rPh>
    <rPh sb="2" eb="4">
      <t>チョウソン</t>
    </rPh>
    <phoneticPr fontId="3"/>
  </si>
  <si>
    <t>市区町村別</t>
    <phoneticPr fontId="3"/>
  </si>
  <si>
    <t>市区町村別</t>
    <rPh sb="0" eb="4">
      <t>シクチョウソン</t>
    </rPh>
    <phoneticPr fontId="3"/>
  </si>
  <si>
    <t>市区町村別</t>
    <rPh sb="0" eb="2">
      <t>シク</t>
    </rPh>
    <rPh sb="2" eb="4">
      <t>チョウソン</t>
    </rPh>
    <rPh sb="4" eb="5">
      <t>ベツ</t>
    </rPh>
    <phoneticPr fontId="3"/>
  </si>
  <si>
    <t>市区町村</t>
    <rPh sb="0" eb="4">
      <t>シクチョウソン</t>
    </rPh>
    <phoneticPr fontId="3"/>
  </si>
  <si>
    <t>市区町村別</t>
    <phoneticPr fontId="3"/>
  </si>
  <si>
    <t>医科･調剤 ジェネリック医薬品への切替ポテンシャル(金額ベース)</t>
    <phoneticPr fontId="3"/>
  </si>
  <si>
    <t>医科･調剤 ジェネリック医薬品への切替ポテンシャル(数量ベース)</t>
    <rPh sb="26" eb="28">
      <t>スウリョウ</t>
    </rPh>
    <phoneticPr fontId="3"/>
  </si>
  <si>
    <t>医科･調剤 ジェネリック医薬品への切替ポテンシャル(数量ベース)(切替可能数量割合)</t>
    <rPh sb="26" eb="28">
      <t>スウリョウ</t>
    </rPh>
    <rPh sb="33" eb="34">
      <t>キ</t>
    </rPh>
    <rPh sb="34" eb="35">
      <t>カ</t>
    </rPh>
    <rPh sb="35" eb="37">
      <t>カノウ</t>
    </rPh>
    <rPh sb="37" eb="39">
      <t>スウリョウ</t>
    </rPh>
    <rPh sb="39" eb="41">
      <t>ワリアイ</t>
    </rPh>
    <phoneticPr fontId="3"/>
  </si>
  <si>
    <t>市区町村別</t>
    <rPh sb="0" eb="1">
      <t>シ</t>
    </rPh>
    <rPh sb="1" eb="2">
      <t>ク</t>
    </rPh>
    <rPh sb="2" eb="4">
      <t>マチムラ</t>
    </rPh>
    <rPh sb="4" eb="5">
      <t>ベツ</t>
    </rPh>
    <phoneticPr fontId="3"/>
  </si>
  <si>
    <t>※Eのうち通知対象のジェネリック医薬品範囲…株式会社データホライゾン通知対象薬剤基準による(ジェネリック医薬品が存在しても、入院、処置に使用した医薬品及び、がん･精神疾患･短期処方等、通知対象として不適切な場合は含まない)。</t>
  </si>
  <si>
    <t>※Eのうち通知対象のジェネリック医薬品切替可能数量…株式会社データホライゾン通知対象薬剤基準による(ジェネリック医薬品が存在しても、入院、処置に使用した医薬品及び、がん･精神疾患･短期処方等、通知対象として不適切な場合は含まない)。</t>
  </si>
  <si>
    <t>　　　　　　　　　　　　　　　　　　　　及び、がん･精神疾患･短期処方等、通知対象として不適切な場合は含まない)。</t>
  </si>
  <si>
    <t>　 　　　　　　　　　　　　　　　　　　　　 医薬品及び、がん･精神疾患･短期処方等、通知対象として不適切な場合は含まない)。</t>
  </si>
  <si>
    <t>市区町村別</t>
    <phoneticPr fontId="3"/>
  </si>
  <si>
    <t>先発品のうち削減可能額※</t>
    <phoneticPr fontId="3"/>
  </si>
  <si>
    <t>Eのうち通知対象のジェネリック医薬品範囲※</t>
    <phoneticPr fontId="3"/>
  </si>
  <si>
    <t>現在※</t>
    <phoneticPr fontId="3"/>
  </si>
  <si>
    <t>切替後※</t>
    <phoneticPr fontId="3"/>
  </si>
  <si>
    <t>前年度との差分(医科･調剤 ジェネリック医薬品への切替ポテンシャル(数量ベース)(切替可能数量割合))</t>
    <rPh sb="8" eb="10">
      <t>イカ</t>
    </rPh>
    <rPh sb="11" eb="13">
      <t>チョウザイ</t>
    </rPh>
    <rPh sb="20" eb="23">
      <t>イヤクヒン</t>
    </rPh>
    <rPh sb="25" eb="27">
      <t>キリカエ</t>
    </rPh>
    <rPh sb="34" eb="36">
      <t>スウリョウ</t>
    </rPh>
    <rPh sb="41" eb="43">
      <t>キリカエ</t>
    </rPh>
    <rPh sb="43" eb="45">
      <t>カノウ</t>
    </rPh>
    <rPh sb="45" eb="47">
      <t>スウリョウ</t>
    </rPh>
    <rPh sb="47" eb="49">
      <t>ワリアイ</t>
    </rPh>
    <phoneticPr fontId="3"/>
  </si>
  <si>
    <t>Eのうち通知対象のジェネリック医薬品切替可能数量※</t>
    <phoneticPr fontId="3"/>
  </si>
  <si>
    <t>　　　　　　　　　　　　　　　　　／(C ジェネリック医薬品薬剤数量+E 先発品薬剤数量のうちジェネリック医薬品が存在する数量)</t>
    <phoneticPr fontId="3"/>
  </si>
  <si>
    <t>※切替後のジェネリック医薬品普及率…(C ジェネリック医薬品薬剤数量+E1 通知対象のジェネリック医薬品切替可能数量)</t>
    <phoneticPr fontId="3"/>
  </si>
  <si>
    <t>　　　　　　　　　　　　　　　　　　／(C ジェネリック医薬品薬剤数量+E 先発品薬剤数量のうちジェネリック医薬品が存在する数量)</t>
    <phoneticPr fontId="3"/>
  </si>
  <si>
    <t>R3年度市区町村別数値</t>
    <phoneticPr fontId="3"/>
  </si>
  <si>
    <t>R4年度</t>
    <phoneticPr fontId="3"/>
  </si>
  <si>
    <t>R3年度</t>
    <phoneticPr fontId="3"/>
  </si>
  <si>
    <t>データ化範囲(分析対象)…入院(DPCを含む)、入院外、調剤の電子レセプト。対象診療年月は令和4年4月～令和5年3月診療分(12カ月分)。</t>
    <phoneticPr fontId="3"/>
  </si>
  <si>
    <t>年齢基準日…令和5年3月31日時点。</t>
    <phoneticPr fontId="3"/>
  </si>
  <si>
    <t>令和5年3月時点(直近1カ月)</t>
    <phoneticPr fontId="3"/>
  </si>
  <si>
    <t>令和4年度</t>
    <phoneticPr fontId="3"/>
  </si>
  <si>
    <t>令和4年度普及率 金額ベース</t>
    <phoneticPr fontId="3"/>
  </si>
  <si>
    <t>令和4年度普及率 数量ベース</t>
    <phoneticPr fontId="3"/>
  </si>
  <si>
    <t>医科･調剤 令和4年度ジェネリック医薬品普及率(金額ベース)</t>
    <phoneticPr fontId="3"/>
  </si>
  <si>
    <t>医科･調剤 令和4年度ジェネリック医薬品普及率(数量ベース)</t>
    <phoneticPr fontId="3"/>
  </si>
  <si>
    <t>前年度との差分(令和4年度普及率 金額ベース)</t>
    <phoneticPr fontId="3"/>
  </si>
  <si>
    <t>前年度との差分(令和4年度普及率 数量ベース)</t>
    <phoneticPr fontId="3"/>
  </si>
  <si>
    <t>前年度との差分(医科･調剤 令和4年度ジェネリック医薬品普及率(金額ベース))</t>
    <phoneticPr fontId="3"/>
  </si>
  <si>
    <t>前年度との差分(医科･調剤 令和4年度ジェネリック医薬品普及率(数量ベース))</t>
    <phoneticPr fontId="3"/>
  </si>
  <si>
    <t>令和4年3月時点(直近1カ月)</t>
    <rPh sb="0" eb="2">
      <t>レイワ</t>
    </rPh>
    <rPh sb="3" eb="4">
      <t>ネン</t>
    </rPh>
    <rPh sb="4" eb="5">
      <t>ヘイネン</t>
    </rPh>
    <rPh sb="5" eb="6">
      <t>ツキ</t>
    </rPh>
    <rPh sb="6" eb="8">
      <t>ジテン</t>
    </rPh>
    <rPh sb="9" eb="11">
      <t>チョッキン</t>
    </rPh>
    <rPh sb="13" eb="14">
      <t>ゲツ</t>
    </rPh>
    <phoneticPr fontId="3"/>
  </si>
  <si>
    <t>令和3年度</t>
    <rPh sb="0" eb="2">
      <t>レイワ</t>
    </rPh>
    <rPh sb="3" eb="5">
      <t>ネンド</t>
    </rPh>
    <phoneticPr fontId="3"/>
  </si>
  <si>
    <t>以上</t>
    <rPh sb="0" eb="2">
      <t>イジョウ</t>
    </rPh>
    <phoneticPr fontId="4"/>
  </si>
  <si>
    <t>E ジェネリック医薬品が存在する金額範囲</t>
    <phoneticPr fontId="3"/>
  </si>
  <si>
    <t>F ジェネリック医薬品が存在しない金額範囲</t>
    <phoneticPr fontId="3"/>
  </si>
  <si>
    <t>E1 通知対象の
ジェネリック医薬品範囲※　　</t>
    <phoneticPr fontId="3"/>
  </si>
  <si>
    <t>E2 通知対象外の
ジェネリック医薬品範囲</t>
    <phoneticPr fontId="3"/>
  </si>
  <si>
    <t>G 削減可能額※</t>
    <phoneticPr fontId="3"/>
  </si>
  <si>
    <t>E ジェネリック医薬品が存在する数量</t>
    <phoneticPr fontId="3"/>
  </si>
  <si>
    <t>F ジェネリック医薬品が存在しない数量</t>
    <phoneticPr fontId="3"/>
  </si>
  <si>
    <t>E1 通知対象の
ジェネリック医薬品切替可能数量※</t>
    <phoneticPr fontId="3"/>
  </si>
  <si>
    <t>E2 通知対象外の
ジェネリック医薬品切替可能数量</t>
    <phoneticPr fontId="3"/>
  </si>
  <si>
    <t>C ジェネリック医薬品薬剤数量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</si>
</sst>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0_ "/>
    <numFmt numFmtId="178" formatCode="#,##0_ ;[Red]\-#,##0\ "/>
    <numFmt numFmtId="179" formatCode="0.0%"/>
    <numFmt numFmtId="180" formatCode="0_ "/>
    <numFmt numFmtId="181" formatCode="0.000%"/>
    <numFmt numFmtId="182" formatCode="#,##0,_ "/>
    <numFmt numFmtId="183" formatCode="0.0_ ;[Red]\-0.0\ "/>
  </numFmts>
  <fonts count="54">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10"/>
      <color theme="1"/>
      <name val="ＭＳ Ｐ明朝"/>
      <family val="1"/>
      <charset val="128"/>
    </font>
    <font>
      <sz val="11"/>
      <color theme="1"/>
      <name val="ＭＳ Ｐ明朝"/>
      <family val="2"/>
      <charset val="128"/>
    </font>
    <font>
      <sz val="11"/>
      <color theme="1"/>
      <name val="ＭＳ ゴシック"/>
      <family val="2"/>
      <charset val="128"/>
    </font>
    <font>
      <sz val="11"/>
      <color rgb="FF9C6500"/>
      <name val="ＭＳ Ｐゴシック"/>
      <family val="3"/>
      <charset val="128"/>
      <scheme val="minor"/>
    </font>
    <font>
      <sz val="11"/>
      <color theme="1"/>
      <name val="ＦＡ 明朝"/>
      <family val="3"/>
      <charset val="128"/>
    </font>
    <font>
      <sz val="9"/>
      <name val="ＭＳ Ｐ明朝"/>
      <family val="1"/>
      <charset val="128"/>
    </font>
    <font>
      <sz val="9"/>
      <color theme="1"/>
      <name val="ＭＳ Ｐ明朝"/>
      <family val="1"/>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b/>
      <sz val="8"/>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8"/>
      <color rgb="FF000000"/>
      <name val="ＭＳ 明朝"/>
      <family val="1"/>
      <charset val="128"/>
    </font>
    <font>
      <sz val="11"/>
      <name val="ＭＳ 明朝"/>
      <family val="1"/>
      <charset val="128"/>
    </font>
    <font>
      <b/>
      <sz val="10"/>
      <name val="ＭＳ 明朝"/>
      <family val="1"/>
      <charset val="128"/>
    </font>
    <font>
      <b/>
      <sz val="9"/>
      <name val="ＭＳ 明朝"/>
      <family val="1"/>
      <charset val="128"/>
    </font>
    <font>
      <b/>
      <sz val="9"/>
      <color theme="1"/>
      <name val="ＭＳ 明朝"/>
      <family val="1"/>
      <charset val="128"/>
    </font>
    <font>
      <sz val="14"/>
      <name val="ＭＳ 明朝"/>
      <family val="1"/>
      <charset val="128"/>
    </font>
    <font>
      <sz val="7"/>
      <name val="ＭＳ 明朝"/>
      <family val="1"/>
      <charset val="128"/>
    </font>
    <font>
      <sz val="11"/>
      <color theme="1"/>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9C"/>
      </patternFill>
    </fill>
    <fill>
      <patternFill patternType="solid">
        <fgColor theme="0" tint="-4.9989318521683403E-2"/>
        <bgColor indexed="64"/>
      </patternFill>
    </fill>
    <fill>
      <patternFill patternType="solid">
        <fgColor rgb="FFBFBFBF"/>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92">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diagonalUp="1">
      <left style="hair">
        <color indexed="64"/>
      </left>
      <right style="medium">
        <color indexed="64"/>
      </right>
      <top/>
      <bottom style="thin">
        <color indexed="64"/>
      </bottom>
      <diagonal style="thin">
        <color indexed="64"/>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style="hair">
        <color indexed="64"/>
      </top>
      <bottom/>
      <diagonal/>
    </border>
    <border>
      <left/>
      <right/>
      <top/>
      <bottom style="hair">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right style="medium">
        <color indexed="64"/>
      </right>
      <top style="thin">
        <color indexed="64"/>
      </top>
      <bottom style="thin">
        <color indexed="64"/>
      </bottom>
      <diagonal/>
    </border>
  </borders>
  <cellStyleXfs count="1596">
    <xf numFmtId="0" fontId="0" fillId="0" borderId="0">
      <alignment vertical="center"/>
    </xf>
    <xf numFmtId="0" fontId="4"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9" fontId="1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9" fontId="13"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6" fillId="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28" fillId="0" borderId="0">
      <alignment vertical="center"/>
    </xf>
    <xf numFmtId="0" fontId="4"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4" fillId="0" borderId="0">
      <alignment vertical="center"/>
    </xf>
    <xf numFmtId="0" fontId="1"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2" borderId="0" applyNumberFormat="0" applyBorder="0" applyAlignment="0" applyProtection="0">
      <alignment vertical="center"/>
    </xf>
    <xf numFmtId="0" fontId="2" fillId="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3"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9" fontId="13" fillId="0" borderId="0" applyFont="0" applyFill="0" applyBorder="0" applyAlignment="0" applyProtection="0">
      <alignment vertical="center"/>
    </xf>
    <xf numFmtId="0" fontId="13" fillId="0" borderId="0"/>
    <xf numFmtId="38"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34" fillId="27"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4" borderId="2" applyNumberFormat="0" applyFont="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1"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5" fillId="0" borderId="0">
      <alignment vertical="center"/>
    </xf>
    <xf numFmtId="0" fontId="13" fillId="0" borderId="0"/>
    <xf numFmtId="0" fontId="12" fillId="0" borderId="0">
      <alignment vertical="center"/>
    </xf>
    <xf numFmtId="0" fontId="32" fillId="0" borderId="0">
      <alignment vertical="center"/>
    </xf>
    <xf numFmtId="0" fontId="1" fillId="0" borderId="0">
      <alignment vertical="center"/>
    </xf>
    <xf numFmtId="0" fontId="1" fillId="0" borderId="0">
      <alignment vertical="center"/>
    </xf>
    <xf numFmtId="0" fontId="32" fillId="0" borderId="0">
      <alignment vertical="center"/>
    </xf>
    <xf numFmtId="0" fontId="4" fillId="0" borderId="0">
      <alignment vertical="center"/>
    </xf>
    <xf numFmtId="0" fontId="30" fillId="2" borderId="0" applyNumberFormat="0" applyBorder="0" applyAlignment="0" applyProtection="0">
      <alignment vertical="center"/>
    </xf>
    <xf numFmtId="0" fontId="13" fillId="0" borderId="0"/>
    <xf numFmtId="0" fontId="1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53" fillId="0" borderId="0">
      <alignment vertical="center"/>
    </xf>
  </cellStyleXfs>
  <cellXfs count="447">
    <xf numFmtId="0" fontId="0" fillId="0" borderId="0" xfId="0">
      <alignment vertical="center"/>
    </xf>
    <xf numFmtId="0" fontId="37" fillId="0" borderId="67" xfId="1337" applyFont="1" applyBorder="1">
      <alignment vertical="center"/>
    </xf>
    <xf numFmtId="0" fontId="37" fillId="0" borderId="25" xfId="1337" applyFont="1" applyBorder="1">
      <alignment vertical="center"/>
    </xf>
    <xf numFmtId="0" fontId="38" fillId="0" borderId="0" xfId="0" applyFont="1">
      <alignment vertical="center"/>
    </xf>
    <xf numFmtId="0" fontId="40" fillId="0" borderId="0" xfId="1337" applyFont="1" applyBorder="1">
      <alignment vertical="center"/>
    </xf>
    <xf numFmtId="0" fontId="40" fillId="0" borderId="0" xfId="1337" applyFont="1" applyAlignment="1">
      <alignment vertical="center"/>
    </xf>
    <xf numFmtId="0" fontId="40" fillId="0" borderId="0" xfId="1337" applyFont="1">
      <alignment vertical="center"/>
    </xf>
    <xf numFmtId="0" fontId="42" fillId="0" borderId="0" xfId="1" applyNumberFormat="1" applyFont="1" applyFill="1" applyBorder="1" applyAlignment="1">
      <alignment vertical="center"/>
    </xf>
    <xf numFmtId="0" fontId="41" fillId="0" borderId="0" xfId="1337" applyFont="1" applyBorder="1" applyAlignment="1"/>
    <xf numFmtId="0" fontId="43" fillId="0" borderId="0" xfId="1337" applyFont="1">
      <alignment vertical="center"/>
    </xf>
    <xf numFmtId="0" fontId="45" fillId="0" borderId="0" xfId="1337" applyFont="1" applyFill="1" applyAlignment="1"/>
    <xf numFmtId="0" fontId="45" fillId="0" borderId="0" xfId="1337" applyFont="1">
      <alignment vertical="center"/>
    </xf>
    <xf numFmtId="0" fontId="43" fillId="0" borderId="0" xfId="1337" applyFont="1" applyBorder="1">
      <alignment vertical="center"/>
    </xf>
    <xf numFmtId="0" fontId="45" fillId="0" borderId="0" xfId="1337" applyFont="1" applyBorder="1">
      <alignment vertical="center"/>
    </xf>
    <xf numFmtId="0" fontId="46" fillId="0" borderId="0" xfId="1337" applyFont="1" applyBorder="1" applyAlignment="1">
      <alignment horizontal="left" vertical="center"/>
    </xf>
    <xf numFmtId="0" fontId="41" fillId="0" borderId="0" xfId="1337" applyFont="1" applyBorder="1" applyAlignment="1">
      <alignment horizontal="center" vertical="center"/>
    </xf>
    <xf numFmtId="0" fontId="41" fillId="0" borderId="0" xfId="1337" applyFont="1" applyBorder="1" applyAlignment="1">
      <alignment vertical="center"/>
    </xf>
    <xf numFmtId="0" fontId="41" fillId="0" borderId="0" xfId="1337" applyFont="1" applyBorder="1" applyAlignment="1">
      <alignment horizontal="center"/>
    </xf>
    <xf numFmtId="0" fontId="40" fillId="0" borderId="0" xfId="0" applyNumberFormat="1" applyFont="1" applyAlignment="1">
      <alignment vertical="center"/>
    </xf>
    <xf numFmtId="0" fontId="40" fillId="0" borderId="0" xfId="0" applyFont="1" applyAlignment="1">
      <alignment vertical="center"/>
    </xf>
    <xf numFmtId="0" fontId="40" fillId="0" borderId="0" xfId="0" applyFont="1">
      <alignment vertical="center"/>
    </xf>
    <xf numFmtId="0" fontId="38" fillId="28" borderId="17" xfId="0" applyFont="1" applyFill="1" applyBorder="1" applyAlignment="1">
      <alignment vertical="center" wrapText="1"/>
    </xf>
    <xf numFmtId="0" fontId="38" fillId="28" borderId="18" xfId="0" applyFont="1" applyFill="1" applyBorder="1" applyAlignment="1">
      <alignment vertical="center" wrapText="1"/>
    </xf>
    <xf numFmtId="0" fontId="38" fillId="0" borderId="3" xfId="1386" applyFont="1" applyFill="1" applyBorder="1">
      <alignment vertical="center"/>
    </xf>
    <xf numFmtId="179" fontId="38" fillId="0" borderId="29" xfId="0" applyNumberFormat="1" applyFont="1" applyFill="1" applyBorder="1" applyAlignment="1">
      <alignment horizontal="right" vertical="center" shrinkToFit="1"/>
    </xf>
    <xf numFmtId="179" fontId="38" fillId="0" borderId="4" xfId="0" applyNumberFormat="1" applyFont="1" applyFill="1" applyBorder="1" applyAlignment="1">
      <alignment horizontal="right" vertical="center" shrinkToFit="1"/>
    </xf>
    <xf numFmtId="179" fontId="38" fillId="0" borderId="24" xfId="0" applyNumberFormat="1" applyFont="1" applyFill="1" applyBorder="1" applyAlignment="1">
      <alignment horizontal="right" vertical="center" shrinkToFit="1"/>
    </xf>
    <xf numFmtId="179" fontId="38" fillId="0" borderId="3" xfId="0" applyNumberFormat="1" applyFont="1" applyFill="1" applyBorder="1" applyAlignment="1">
      <alignment horizontal="right" vertical="center" shrinkToFit="1"/>
    </xf>
    <xf numFmtId="179" fontId="38" fillId="0" borderId="18" xfId="0" applyNumberFormat="1" applyFont="1" applyFill="1" applyBorder="1" applyAlignment="1">
      <alignment horizontal="right" vertical="center" shrinkToFit="1"/>
    </xf>
    <xf numFmtId="179" fontId="38" fillId="0" borderId="5" xfId="0" applyNumberFormat="1" applyFont="1" applyFill="1" applyBorder="1" applyAlignment="1">
      <alignment horizontal="right" vertical="center" shrinkToFit="1"/>
    </xf>
    <xf numFmtId="179" fontId="38" fillId="0" borderId="7" xfId="0" applyNumberFormat="1" applyFont="1" applyFill="1" applyBorder="1" applyAlignment="1">
      <alignment horizontal="right" vertical="center" shrinkToFit="1"/>
    </xf>
    <xf numFmtId="179" fontId="41" fillId="0" borderId="0" xfId="1337" applyNumberFormat="1" applyFont="1" applyBorder="1" applyAlignment="1"/>
    <xf numFmtId="0" fontId="44" fillId="0" borderId="0" xfId="1337" applyFont="1" applyBorder="1" applyAlignment="1">
      <alignment horizontal="center" vertical="center"/>
    </xf>
    <xf numFmtId="179" fontId="38" fillId="0" borderId="31" xfId="0" applyNumberFormat="1" applyFont="1" applyFill="1" applyBorder="1" applyAlignment="1">
      <alignment horizontal="right" vertical="center" shrinkToFit="1"/>
    </xf>
    <xf numFmtId="179" fontId="38" fillId="0" borderId="19" xfId="0" applyNumberFormat="1" applyFont="1" applyFill="1" applyBorder="1" applyAlignment="1">
      <alignment horizontal="right" vertical="center" shrinkToFit="1"/>
    </xf>
    <xf numFmtId="0" fontId="47" fillId="0" borderId="0" xfId="1338" applyFont="1" applyBorder="1">
      <alignment vertical="center"/>
    </xf>
    <xf numFmtId="0" fontId="40" fillId="0" borderId="0" xfId="1338" applyFont="1">
      <alignment vertical="center"/>
    </xf>
    <xf numFmtId="0" fontId="44" fillId="0" borderId="0" xfId="1338" applyFont="1" applyBorder="1">
      <alignment vertical="center"/>
    </xf>
    <xf numFmtId="0" fontId="44" fillId="0" borderId="0" xfId="1338" applyFont="1">
      <alignment vertical="center"/>
    </xf>
    <xf numFmtId="0" fontId="44" fillId="0" borderId="0" xfId="1338" applyFont="1" applyBorder="1" applyAlignment="1">
      <alignment horizontal="center" vertical="center"/>
    </xf>
    <xf numFmtId="0" fontId="41" fillId="0" borderId="0" xfId="1338" applyFont="1">
      <alignment vertical="center"/>
    </xf>
    <xf numFmtId="0" fontId="43" fillId="0" borderId="0" xfId="1338" applyFont="1">
      <alignment vertical="center"/>
    </xf>
    <xf numFmtId="0" fontId="40" fillId="0" borderId="0" xfId="1338" applyFont="1" applyBorder="1">
      <alignment vertical="center"/>
    </xf>
    <xf numFmtId="0" fontId="40" fillId="0" borderId="0" xfId="1338" applyFont="1" applyAlignment="1">
      <alignment vertical="center"/>
    </xf>
    <xf numFmtId="0" fontId="47" fillId="0" borderId="0" xfId="1338" applyFont="1">
      <alignment vertical="center"/>
    </xf>
    <xf numFmtId="0" fontId="47" fillId="0" borderId="0" xfId="1338" applyFont="1" applyAlignment="1">
      <alignment vertical="center"/>
    </xf>
    <xf numFmtId="0" fontId="43" fillId="0" borderId="0" xfId="1338" applyFont="1" applyBorder="1">
      <alignment vertical="center"/>
    </xf>
    <xf numFmtId="0" fontId="45" fillId="0" borderId="0" xfId="1338" applyFont="1" applyBorder="1">
      <alignment vertical="center"/>
    </xf>
    <xf numFmtId="0" fontId="44" fillId="0" borderId="0" xfId="1328" applyFont="1" applyBorder="1" applyAlignment="1">
      <alignment horizontal="center" vertical="center"/>
    </xf>
    <xf numFmtId="0" fontId="44" fillId="0" borderId="0" xfId="1328" applyFont="1" applyBorder="1" applyAlignment="1">
      <alignment vertical="center"/>
    </xf>
    <xf numFmtId="0" fontId="45" fillId="0" borderId="0" xfId="1328" applyFont="1">
      <alignment vertical="center"/>
    </xf>
    <xf numFmtId="0" fontId="43" fillId="0" borderId="0" xfId="1328" applyFont="1">
      <alignment vertical="center"/>
    </xf>
    <xf numFmtId="0" fontId="44" fillId="0" borderId="0" xfId="1328" applyFont="1" applyBorder="1" applyAlignment="1">
      <alignment horizontal="left" vertical="center"/>
    </xf>
    <xf numFmtId="178" fontId="45" fillId="0" borderId="0" xfId="1337" applyNumberFormat="1" applyFont="1" applyBorder="1">
      <alignment vertical="center"/>
    </xf>
    <xf numFmtId="0" fontId="48" fillId="0" borderId="0" xfId="1" applyNumberFormat="1" applyFont="1" applyFill="1" applyBorder="1" applyAlignment="1">
      <alignment horizontal="left" vertical="center"/>
    </xf>
    <xf numFmtId="0" fontId="49" fillId="0" borderId="0" xfId="1" applyNumberFormat="1" applyFont="1" applyFill="1" applyBorder="1" applyAlignment="1">
      <alignment vertical="center"/>
    </xf>
    <xf numFmtId="0" fontId="40" fillId="0" borderId="0" xfId="0" applyFont="1" applyBorder="1">
      <alignment vertical="center"/>
    </xf>
    <xf numFmtId="179" fontId="38" fillId="0" borderId="22" xfId="0" applyNumberFormat="1" applyFont="1" applyFill="1" applyBorder="1" applyAlignment="1">
      <alignment horizontal="right" vertical="center" shrinkToFit="1"/>
    </xf>
    <xf numFmtId="179" fontId="38" fillId="0" borderId="6" xfId="0" applyNumberFormat="1" applyFont="1" applyFill="1" applyBorder="1" applyAlignment="1">
      <alignment horizontal="right" vertical="center" shrinkToFit="1"/>
    </xf>
    <xf numFmtId="0" fontId="50" fillId="0" borderId="0" xfId="1552" applyFont="1">
      <alignment vertical="center"/>
    </xf>
    <xf numFmtId="0" fontId="50" fillId="0" borderId="0" xfId="1337" applyFont="1" applyAlignment="1">
      <alignment vertical="center"/>
    </xf>
    <xf numFmtId="0" fontId="41" fillId="0" borderId="0" xfId="1337" applyNumberFormat="1" applyFont="1" applyFill="1" applyBorder="1" applyAlignment="1">
      <alignment vertical="center"/>
    </xf>
    <xf numFmtId="0" fontId="50" fillId="0" borderId="0" xfId="1338" applyFont="1" applyAlignment="1">
      <alignment vertical="center"/>
    </xf>
    <xf numFmtId="0" fontId="49" fillId="0" borderId="0" xfId="1338" applyFont="1" applyAlignment="1">
      <alignment vertical="center"/>
    </xf>
    <xf numFmtId="0" fontId="41" fillId="0" borderId="0" xfId="1338" applyNumberFormat="1" applyFont="1" applyFill="1" applyBorder="1" applyAlignment="1">
      <alignment vertical="center"/>
    </xf>
    <xf numFmtId="0" fontId="39" fillId="28" borderId="42" xfId="1" applyNumberFormat="1" applyFont="1" applyFill="1" applyBorder="1" applyAlignment="1">
      <alignment horizontal="center" vertical="center" shrinkToFit="1"/>
    </xf>
    <xf numFmtId="0" fontId="39" fillId="0" borderId="19" xfId="1337" applyFont="1" applyFill="1" applyBorder="1" applyAlignment="1">
      <alignment horizontal="center" vertical="center" shrinkToFit="1"/>
    </xf>
    <xf numFmtId="179" fontId="39" fillId="0" borderId="46" xfId="706" applyNumberFormat="1" applyFont="1" applyFill="1" applyBorder="1" applyAlignment="1">
      <alignment horizontal="right" vertical="center" shrinkToFit="1"/>
    </xf>
    <xf numFmtId="0" fontId="39" fillId="0" borderId="19" xfId="1337" applyFont="1" applyBorder="1" applyAlignment="1">
      <alignment horizontal="center" vertical="center" shrinkToFit="1"/>
    </xf>
    <xf numFmtId="0" fontId="39" fillId="0" borderId="3" xfId="1337" applyFont="1" applyBorder="1" applyAlignment="1">
      <alignment horizontal="center" vertical="center" shrinkToFit="1"/>
    </xf>
    <xf numFmtId="0" fontId="39" fillId="0" borderId="4" xfId="1337" applyFont="1" applyBorder="1" applyAlignment="1">
      <alignment horizontal="center" vertical="center" shrinkToFit="1"/>
    </xf>
    <xf numFmtId="0" fontId="39" fillId="0" borderId="49" xfId="1337" applyFont="1" applyBorder="1" applyAlignment="1">
      <alignment horizontal="center" vertical="center" shrinkToFit="1"/>
    </xf>
    <xf numFmtId="0" fontId="39" fillId="0" borderId="55" xfId="1337" applyFont="1" applyBorder="1" applyAlignment="1">
      <alignment horizontal="center" vertical="center" shrinkToFit="1"/>
    </xf>
    <xf numFmtId="178" fontId="39" fillId="0" borderId="42" xfId="851" applyNumberFormat="1" applyFont="1" applyFill="1" applyBorder="1" applyAlignment="1">
      <alignment horizontal="right" vertical="center" shrinkToFit="1"/>
    </xf>
    <xf numFmtId="38" fontId="39" fillId="0" borderId="62" xfId="853" applyFont="1" applyFill="1" applyBorder="1" applyAlignment="1">
      <alignment horizontal="right" vertical="center" shrinkToFit="1"/>
    </xf>
    <xf numFmtId="0" fontId="39" fillId="0" borderId="19" xfId="1338" applyFont="1" applyFill="1" applyBorder="1" applyAlignment="1">
      <alignment horizontal="center" vertical="center" shrinkToFit="1"/>
    </xf>
    <xf numFmtId="0" fontId="39" fillId="0" borderId="19" xfId="1338" applyFont="1" applyBorder="1" applyAlignment="1">
      <alignment horizontal="center" vertical="center" shrinkToFit="1"/>
    </xf>
    <xf numFmtId="0" fontId="39" fillId="0" borderId="44" xfId="1338" applyFont="1" applyBorder="1" applyAlignment="1">
      <alignment horizontal="center" vertical="center" shrinkToFit="1"/>
    </xf>
    <xf numFmtId="0" fontId="39" fillId="0" borderId="4" xfId="1338" applyFont="1" applyBorder="1" applyAlignment="1">
      <alignment horizontal="center" vertical="center" shrinkToFit="1"/>
    </xf>
    <xf numFmtId="0" fontId="39" fillId="0" borderId="3" xfId="1338" applyFont="1" applyBorder="1" applyAlignment="1">
      <alignment horizontal="center" vertical="center" shrinkToFit="1"/>
    </xf>
    <xf numFmtId="0" fontId="39" fillId="0" borderId="49" xfId="1338" applyFont="1" applyBorder="1" applyAlignment="1">
      <alignment horizontal="center" vertical="center" shrinkToFit="1"/>
    </xf>
    <xf numFmtId="0" fontId="39" fillId="0" borderId="55" xfId="1338" applyFont="1" applyBorder="1" applyAlignment="1">
      <alignment horizontal="center" vertical="center" shrinkToFit="1"/>
    </xf>
    <xf numFmtId="0" fontId="38" fillId="0" borderId="28" xfId="0" applyFont="1" applyFill="1" applyBorder="1" applyAlignment="1">
      <alignment vertical="center" wrapText="1"/>
    </xf>
    <xf numFmtId="179" fontId="38" fillId="0" borderId="0" xfId="0" applyNumberFormat="1" applyFont="1" applyFill="1" applyBorder="1">
      <alignment vertical="center"/>
    </xf>
    <xf numFmtId="0" fontId="38" fillId="0" borderId="3" xfId="0" applyFont="1" applyFill="1" applyBorder="1">
      <alignment vertical="center"/>
    </xf>
    <xf numFmtId="0" fontId="49" fillId="0" borderId="0" xfId="1554" applyFont="1" applyAlignment="1">
      <alignment vertical="center"/>
    </xf>
    <xf numFmtId="0" fontId="37" fillId="0" borderId="24" xfId="1553" applyFont="1" applyBorder="1">
      <alignment vertical="center"/>
    </xf>
    <xf numFmtId="0" fontId="37" fillId="0" borderId="67" xfId="1553" applyFont="1" applyBorder="1">
      <alignment vertical="center"/>
    </xf>
    <xf numFmtId="0" fontId="5" fillId="0" borderId="31" xfId="1553" applyFont="1" applyBorder="1">
      <alignment vertical="center"/>
    </xf>
    <xf numFmtId="0" fontId="5" fillId="0" borderId="28" xfId="1553" applyFont="1" applyBorder="1">
      <alignment vertical="center"/>
    </xf>
    <xf numFmtId="0" fontId="5" fillId="0" borderId="28" xfId="1553" applyFont="1" applyBorder="1" applyAlignment="1">
      <alignment horizontal="center" vertical="center"/>
    </xf>
    <xf numFmtId="0" fontId="36" fillId="0" borderId="28" xfId="1553" applyFont="1" applyBorder="1">
      <alignment vertical="center"/>
    </xf>
    <xf numFmtId="0" fontId="37" fillId="0" borderId="25" xfId="1553" applyFont="1" applyBorder="1">
      <alignment vertical="center"/>
    </xf>
    <xf numFmtId="0" fontId="41" fillId="0" borderId="0" xfId="1328" applyNumberFormat="1" applyFont="1" applyBorder="1" applyAlignment="1">
      <alignment vertical="center"/>
    </xf>
    <xf numFmtId="0" fontId="41" fillId="0" borderId="0" xfId="1328" applyFont="1" applyBorder="1" applyAlignment="1">
      <alignment horizontal="center" vertical="center"/>
    </xf>
    <xf numFmtId="0" fontId="38" fillId="0" borderId="3" xfId="1386" applyFont="1" applyFill="1" applyBorder="1" applyAlignment="1">
      <alignment vertical="center"/>
    </xf>
    <xf numFmtId="0" fontId="38" fillId="0" borderId="0" xfId="0" applyFont="1" applyFill="1" applyBorder="1" applyAlignment="1">
      <alignment vertical="center"/>
    </xf>
    <xf numFmtId="0" fontId="40" fillId="0" borderId="0" xfId="0" applyFont="1" applyFill="1">
      <alignment vertical="center"/>
    </xf>
    <xf numFmtId="0" fontId="38" fillId="0" borderId="0" xfId="0" applyFont="1" applyFill="1">
      <alignment vertical="center"/>
    </xf>
    <xf numFmtId="0" fontId="40" fillId="0" borderId="83" xfId="0" applyFont="1" applyBorder="1">
      <alignment vertical="center"/>
    </xf>
    <xf numFmtId="0" fontId="40" fillId="0" borderId="84" xfId="0" applyFont="1" applyBorder="1">
      <alignment vertical="center"/>
    </xf>
    <xf numFmtId="0" fontId="40" fillId="0" borderId="85" xfId="0" applyFont="1" applyBorder="1">
      <alignment vertical="center"/>
    </xf>
    <xf numFmtId="0" fontId="40" fillId="0" borderId="86" xfId="0" applyFont="1" applyBorder="1">
      <alignment vertical="center"/>
    </xf>
    <xf numFmtId="0" fontId="40" fillId="30" borderId="3" xfId="0" applyFont="1" applyFill="1" applyBorder="1">
      <alignment vertical="center"/>
    </xf>
    <xf numFmtId="179" fontId="40" fillId="0" borderId="0" xfId="1594" applyNumberFormat="1" applyFont="1" applyBorder="1">
      <alignment vertical="center"/>
    </xf>
    <xf numFmtId="0" fontId="40" fillId="0" borderId="0" xfId="0" applyFont="1" applyBorder="1" applyAlignment="1">
      <alignment vertical="center"/>
    </xf>
    <xf numFmtId="179" fontId="40" fillId="0" borderId="0" xfId="1594" applyNumberFormat="1" applyFont="1" applyBorder="1" applyAlignment="1">
      <alignment vertical="center"/>
    </xf>
    <xf numFmtId="0" fontId="40" fillId="0" borderId="87" xfId="0" applyFont="1" applyBorder="1" applyAlignment="1">
      <alignment vertical="center"/>
    </xf>
    <xf numFmtId="0" fontId="40" fillId="31" borderId="3" xfId="0" applyFont="1" applyFill="1" applyBorder="1">
      <alignment vertical="center"/>
    </xf>
    <xf numFmtId="0" fontId="40" fillId="32" borderId="3" xfId="0" applyFont="1" applyFill="1" applyBorder="1">
      <alignment vertical="center"/>
    </xf>
    <xf numFmtId="0" fontId="40" fillId="33" borderId="3" xfId="0" applyFont="1" applyFill="1" applyBorder="1">
      <alignment vertical="center"/>
    </xf>
    <xf numFmtId="0" fontId="40" fillId="34" borderId="3" xfId="0" applyFont="1" applyFill="1" applyBorder="1">
      <alignment vertical="center"/>
    </xf>
    <xf numFmtId="0" fontId="40" fillId="0" borderId="88" xfId="0" applyFont="1" applyBorder="1">
      <alignment vertical="center"/>
    </xf>
    <xf numFmtId="0" fontId="40" fillId="0" borderId="89" xfId="0" applyFont="1" applyBorder="1">
      <alignment vertical="center"/>
    </xf>
    <xf numFmtId="0" fontId="40" fillId="0" borderId="90" xfId="0" applyFont="1" applyBorder="1" applyAlignment="1">
      <alignment vertical="center"/>
    </xf>
    <xf numFmtId="0" fontId="40" fillId="0" borderId="87" xfId="0" applyFont="1" applyBorder="1">
      <alignment vertical="center"/>
    </xf>
    <xf numFmtId="0" fontId="40" fillId="0" borderId="90" xfId="0" applyFont="1" applyBorder="1">
      <alignment vertical="center"/>
    </xf>
    <xf numFmtId="178" fontId="38" fillId="0" borderId="7" xfId="0" applyNumberFormat="1" applyFont="1" applyFill="1" applyBorder="1" applyAlignment="1">
      <alignment horizontal="right" vertical="center" shrinkToFit="1"/>
    </xf>
    <xf numFmtId="10" fontId="44" fillId="0" borderId="30" xfId="1337" applyNumberFormat="1" applyFont="1" applyFill="1" applyBorder="1" applyAlignment="1">
      <alignment vertical="center"/>
    </xf>
    <xf numFmtId="0" fontId="41" fillId="0" borderId="30" xfId="1337" applyFont="1" applyBorder="1" applyAlignment="1">
      <alignment vertical="center"/>
    </xf>
    <xf numFmtId="0" fontId="43" fillId="0" borderId="30" xfId="1337" applyFont="1" applyBorder="1">
      <alignment vertical="center"/>
    </xf>
    <xf numFmtId="0" fontId="41" fillId="0" borderId="66" xfId="1337" applyFont="1" applyBorder="1" applyAlignment="1">
      <alignment horizontal="center" vertical="center"/>
    </xf>
    <xf numFmtId="10" fontId="44" fillId="0" borderId="30" xfId="1337" applyNumberFormat="1" applyFont="1" applyFill="1" applyBorder="1" applyAlignment="1">
      <alignment horizontal="left" vertical="center"/>
    </xf>
    <xf numFmtId="0" fontId="44" fillId="0" borderId="30" xfId="1337" applyFont="1" applyBorder="1">
      <alignment vertical="center"/>
    </xf>
    <xf numFmtId="0" fontId="44" fillId="0" borderId="30" xfId="1337" applyFont="1" applyFill="1" applyBorder="1" applyAlignment="1">
      <alignment horizontal="right" vertical="center"/>
    </xf>
    <xf numFmtId="0" fontId="44" fillId="0" borderId="24" xfId="1337" applyFont="1" applyBorder="1" applyAlignment="1">
      <alignment horizontal="right" vertical="center"/>
    </xf>
    <xf numFmtId="0" fontId="44" fillId="0" borderId="66" xfId="1337" applyFont="1" applyBorder="1">
      <alignment vertical="center"/>
    </xf>
    <xf numFmtId="0" fontId="44" fillId="0" borderId="0" xfId="1337" applyFont="1" applyBorder="1">
      <alignment vertical="center"/>
    </xf>
    <xf numFmtId="10" fontId="44" fillId="0" borderId="0" xfId="1337" applyNumberFormat="1" applyFont="1" applyFill="1" applyBorder="1" applyAlignment="1">
      <alignment vertical="center"/>
    </xf>
    <xf numFmtId="0" fontId="44" fillId="0" borderId="67" xfId="1337" applyFont="1" applyBorder="1">
      <alignment vertical="center"/>
    </xf>
    <xf numFmtId="179" fontId="42" fillId="0" borderId="0" xfId="1337" applyNumberFormat="1" applyFont="1" applyFill="1" applyBorder="1" applyAlignment="1">
      <alignment horizontal="left" vertical="center"/>
    </xf>
    <xf numFmtId="0" fontId="44" fillId="0" borderId="0" xfId="1337" applyFont="1" applyFill="1" applyBorder="1">
      <alignment vertical="center"/>
    </xf>
    <xf numFmtId="179" fontId="42" fillId="0" borderId="68" xfId="1337" applyNumberFormat="1" applyFont="1" applyFill="1" applyBorder="1" applyAlignment="1">
      <alignment horizontal="left" vertical="center"/>
    </xf>
    <xf numFmtId="10" fontId="44" fillId="0" borderId="69" xfId="1337" applyNumberFormat="1" applyFont="1" applyFill="1" applyBorder="1" applyAlignment="1">
      <alignment vertical="center"/>
    </xf>
    <xf numFmtId="179" fontId="42" fillId="0" borderId="67" xfId="1337" applyNumberFormat="1" applyFont="1" applyFill="1" applyBorder="1" applyAlignment="1">
      <alignment horizontal="left" vertical="center"/>
    </xf>
    <xf numFmtId="0" fontId="44" fillId="0" borderId="0" xfId="1337" applyFont="1" applyFill="1" applyBorder="1" applyAlignment="1">
      <alignment vertical="center" wrapText="1"/>
    </xf>
    <xf numFmtId="10" fontId="44" fillId="0" borderId="66" xfId="1337" applyNumberFormat="1" applyFont="1" applyFill="1" applyBorder="1" applyAlignment="1">
      <alignment vertical="center" wrapText="1"/>
    </xf>
    <xf numFmtId="10" fontId="44" fillId="0" borderId="66" xfId="1337" applyNumberFormat="1" applyFont="1" applyFill="1" applyBorder="1" applyAlignment="1">
      <alignment horizontal="left" vertical="center" wrapText="1"/>
    </xf>
    <xf numFmtId="10" fontId="44" fillId="0" borderId="67" xfId="1337" applyNumberFormat="1" applyFont="1" applyFill="1" applyBorder="1" applyAlignment="1">
      <alignment horizontal="left" vertical="center" wrapText="1"/>
    </xf>
    <xf numFmtId="10" fontId="44" fillId="0" borderId="67" xfId="1337" applyNumberFormat="1" applyFont="1" applyFill="1" applyBorder="1" applyAlignment="1">
      <alignment vertical="center"/>
    </xf>
    <xf numFmtId="10" fontId="44" fillId="0" borderId="0" xfId="1337" applyNumberFormat="1" applyFont="1" applyFill="1" applyBorder="1" applyAlignment="1">
      <alignment vertical="center" wrapText="1"/>
    </xf>
    <xf numFmtId="181" fontId="44" fillId="0" borderId="67" xfId="1337" applyNumberFormat="1" applyFont="1" applyFill="1" applyBorder="1" applyAlignment="1">
      <alignment vertical="center"/>
    </xf>
    <xf numFmtId="181" fontId="44" fillId="0" borderId="0" xfId="1337" applyNumberFormat="1" applyFont="1" applyFill="1" applyBorder="1" applyAlignment="1">
      <alignment vertical="center"/>
    </xf>
    <xf numFmtId="38" fontId="44" fillId="0" borderId="66" xfId="853" applyFont="1" applyFill="1" applyBorder="1" applyAlignment="1">
      <alignment horizontal="right" vertical="center"/>
    </xf>
    <xf numFmtId="38" fontId="44" fillId="0" borderId="67" xfId="853" applyFont="1" applyFill="1" applyBorder="1" applyAlignment="1">
      <alignment horizontal="right" vertical="center"/>
    </xf>
    <xf numFmtId="10" fontId="44" fillId="0" borderId="31" xfId="1337" applyNumberFormat="1" applyFont="1" applyFill="1" applyBorder="1" applyAlignment="1">
      <alignment vertical="center"/>
    </xf>
    <xf numFmtId="10" fontId="44" fillId="0" borderId="25" xfId="1337" applyNumberFormat="1" applyFont="1" applyFill="1" applyBorder="1" applyAlignment="1">
      <alignment vertical="center"/>
    </xf>
    <xf numFmtId="0" fontId="44" fillId="0" borderId="70" xfId="1337" applyFont="1" applyBorder="1">
      <alignment vertical="center"/>
    </xf>
    <xf numFmtId="0" fontId="44" fillId="0" borderId="31" xfId="1337" applyFont="1" applyBorder="1">
      <alignment vertical="center"/>
    </xf>
    <xf numFmtId="0" fontId="44" fillId="0" borderId="28" xfId="1337" applyFont="1" applyBorder="1">
      <alignment vertical="center"/>
    </xf>
    <xf numFmtId="0" fontId="44" fillId="0" borderId="25" xfId="1337" applyFont="1" applyBorder="1">
      <alignment vertical="center"/>
    </xf>
    <xf numFmtId="0" fontId="41" fillId="0" borderId="31" xfId="1337" applyFont="1" applyBorder="1" applyAlignment="1">
      <alignment horizontal="center" vertical="center"/>
    </xf>
    <xf numFmtId="0" fontId="41" fillId="0" borderId="28" xfId="1337" applyFont="1" applyBorder="1" applyAlignment="1">
      <alignment horizontal="center" vertical="center"/>
    </xf>
    <xf numFmtId="0" fontId="41" fillId="0" borderId="28" xfId="1337" applyFont="1" applyBorder="1" applyAlignment="1">
      <alignment vertical="center"/>
    </xf>
    <xf numFmtId="0" fontId="43" fillId="0" borderId="28" xfId="1337" applyFont="1" applyBorder="1">
      <alignment vertical="center"/>
    </xf>
    <xf numFmtId="10" fontId="44" fillId="0" borderId="30" xfId="1553" applyNumberFormat="1" applyFont="1" applyFill="1" applyBorder="1" applyAlignment="1">
      <alignment vertical="center"/>
    </xf>
    <xf numFmtId="178" fontId="44" fillId="0" borderId="17" xfId="853" applyNumberFormat="1" applyFont="1" applyFill="1" applyBorder="1" applyAlignment="1">
      <alignment vertical="center"/>
    </xf>
    <xf numFmtId="0" fontId="44" fillId="0" borderId="30" xfId="1553" applyFont="1" applyBorder="1">
      <alignment vertical="center"/>
    </xf>
    <xf numFmtId="0" fontId="44" fillId="0" borderId="30" xfId="1553" applyFont="1" applyBorder="1" applyAlignment="1">
      <alignment horizontal="center" vertical="center"/>
    </xf>
    <xf numFmtId="0" fontId="41" fillId="0" borderId="30" xfId="1553" applyFont="1" applyBorder="1">
      <alignment vertical="center"/>
    </xf>
    <xf numFmtId="0" fontId="44" fillId="0" borderId="66" xfId="1553" applyFont="1" applyBorder="1">
      <alignment vertical="center"/>
    </xf>
    <xf numFmtId="10" fontId="44" fillId="0" borderId="30" xfId="1553" applyNumberFormat="1" applyFont="1" applyFill="1" applyBorder="1" applyAlignment="1">
      <alignment horizontal="left" vertical="center"/>
    </xf>
    <xf numFmtId="0" fontId="44" fillId="0" borderId="30" xfId="1553" applyFont="1" applyFill="1" applyBorder="1" applyAlignment="1">
      <alignment horizontal="right" vertical="center"/>
    </xf>
    <xf numFmtId="0" fontId="44" fillId="0" borderId="24" xfId="1553" applyFont="1" applyBorder="1" applyAlignment="1">
      <alignment horizontal="right" vertical="center"/>
    </xf>
    <xf numFmtId="0" fontId="44" fillId="0" borderId="0" xfId="1553" applyFont="1" applyBorder="1">
      <alignment vertical="center"/>
    </xf>
    <xf numFmtId="10" fontId="44" fillId="0" borderId="0" xfId="1553" applyNumberFormat="1" applyFont="1" applyFill="1" applyBorder="1" applyAlignment="1">
      <alignment vertical="center"/>
    </xf>
    <xf numFmtId="0" fontId="44" fillId="0" borderId="67" xfId="1553" applyFont="1" applyBorder="1">
      <alignment vertical="center"/>
    </xf>
    <xf numFmtId="179" fontId="42" fillId="0" borderId="0" xfId="1553" applyNumberFormat="1" applyFont="1" applyFill="1" applyBorder="1" applyAlignment="1">
      <alignment horizontal="left" vertical="center"/>
    </xf>
    <xf numFmtId="0" fontId="44" fillId="0" borderId="0" xfId="1553" applyFont="1" applyFill="1" applyBorder="1">
      <alignment vertical="center"/>
    </xf>
    <xf numFmtId="0" fontId="44" fillId="0" borderId="71" xfId="1553" applyNumberFormat="1" applyFont="1" applyBorder="1">
      <alignment vertical="center"/>
    </xf>
    <xf numFmtId="0" fontId="44" fillId="0" borderId="72" xfId="1553" applyFont="1" applyBorder="1">
      <alignment vertical="center"/>
    </xf>
    <xf numFmtId="0" fontId="44" fillId="0" borderId="73" xfId="1553" applyFont="1" applyBorder="1">
      <alignment vertical="center"/>
    </xf>
    <xf numFmtId="10" fontId="44" fillId="0" borderId="66" xfId="1553" applyNumberFormat="1" applyFont="1" applyFill="1" applyBorder="1" applyAlignment="1">
      <alignment horizontal="center" vertical="center" shrinkToFit="1"/>
    </xf>
    <xf numFmtId="10" fontId="44" fillId="0" borderId="0" xfId="1553" applyNumberFormat="1" applyFont="1" applyFill="1" applyBorder="1" applyAlignment="1">
      <alignment horizontal="center" vertical="center" shrinkToFit="1"/>
    </xf>
    <xf numFmtId="179" fontId="42" fillId="0" borderId="67" xfId="1553" applyNumberFormat="1" applyFont="1" applyFill="1" applyBorder="1" applyAlignment="1">
      <alignment horizontal="left" vertical="center"/>
    </xf>
    <xf numFmtId="0" fontId="44" fillId="0" borderId="74" xfId="1553" applyFont="1" applyBorder="1">
      <alignment vertical="center"/>
    </xf>
    <xf numFmtId="0" fontId="44" fillId="0" borderId="75" xfId="1553" applyFont="1" applyBorder="1">
      <alignment vertical="center"/>
    </xf>
    <xf numFmtId="10" fontId="44" fillId="0" borderId="69" xfId="1553" applyNumberFormat="1" applyFont="1" applyFill="1" applyBorder="1" applyAlignment="1">
      <alignment vertical="center"/>
    </xf>
    <xf numFmtId="0" fontId="44" fillId="0" borderId="0" xfId="1553" applyFont="1" applyFill="1" applyBorder="1" applyAlignment="1">
      <alignment vertical="center"/>
    </xf>
    <xf numFmtId="177" fontId="44" fillId="0" borderId="0" xfId="1553" applyNumberFormat="1" applyFont="1" applyFill="1" applyBorder="1" applyAlignment="1">
      <alignment vertical="center" wrapText="1"/>
    </xf>
    <xf numFmtId="10" fontId="44" fillId="0" borderId="66" xfId="1553" applyNumberFormat="1" applyFont="1" applyFill="1" applyBorder="1" applyAlignment="1">
      <alignment vertical="center" wrapText="1"/>
    </xf>
    <xf numFmtId="10" fontId="44" fillId="0" borderId="66" xfId="1553" applyNumberFormat="1" applyFont="1" applyFill="1" applyBorder="1" applyAlignment="1">
      <alignment horizontal="left" vertical="center" wrapText="1"/>
    </xf>
    <xf numFmtId="10" fontId="44" fillId="0" borderId="67" xfId="1553" applyNumberFormat="1" applyFont="1" applyFill="1" applyBorder="1" applyAlignment="1">
      <alignment horizontal="left" vertical="center" wrapText="1"/>
    </xf>
    <xf numFmtId="10" fontId="44" fillId="0" borderId="67" xfId="1553" applyNumberFormat="1" applyFont="1" applyFill="1" applyBorder="1" applyAlignment="1">
      <alignment vertical="center"/>
    </xf>
    <xf numFmtId="10" fontId="44" fillId="0" borderId="0" xfId="1553" applyNumberFormat="1" applyFont="1" applyFill="1" applyBorder="1" applyAlignment="1">
      <alignment vertical="center" wrapText="1"/>
    </xf>
    <xf numFmtId="181" fontId="44" fillId="0" borderId="0" xfId="1553" applyNumberFormat="1" applyFont="1" applyFill="1" applyBorder="1" applyAlignment="1">
      <alignment vertical="center"/>
    </xf>
    <xf numFmtId="181" fontId="44" fillId="0" borderId="67" xfId="1553" applyNumberFormat="1" applyFont="1" applyFill="1" applyBorder="1" applyAlignment="1">
      <alignment vertical="center"/>
    </xf>
    <xf numFmtId="10" fontId="39" fillId="0" borderId="0" xfId="1553" applyNumberFormat="1" applyFont="1" applyFill="1" applyBorder="1" applyAlignment="1">
      <alignment vertical="center" wrapText="1"/>
    </xf>
    <xf numFmtId="10" fontId="44" fillId="0" borderId="31" xfId="1553" applyNumberFormat="1" applyFont="1" applyFill="1" applyBorder="1" applyAlignment="1">
      <alignment vertical="center"/>
    </xf>
    <xf numFmtId="10" fontId="44" fillId="0" borderId="28" xfId="1553" applyNumberFormat="1" applyFont="1" applyFill="1" applyBorder="1" applyAlignment="1">
      <alignment vertical="center"/>
    </xf>
    <xf numFmtId="0" fontId="44" fillId="0" borderId="25" xfId="1553" applyFont="1" applyBorder="1">
      <alignment vertical="center"/>
    </xf>
    <xf numFmtId="0" fontId="44" fillId="0" borderId="70" xfId="1553" applyFont="1" applyBorder="1">
      <alignment vertical="center"/>
    </xf>
    <xf numFmtId="10" fontId="44" fillId="0" borderId="25" xfId="1553" applyNumberFormat="1" applyFont="1" applyFill="1" applyBorder="1" applyAlignment="1">
      <alignment vertical="center"/>
    </xf>
    <xf numFmtId="0" fontId="44" fillId="0" borderId="31" xfId="1553" applyFont="1" applyBorder="1">
      <alignment vertical="center"/>
    </xf>
    <xf numFmtId="0" fontId="44" fillId="0" borderId="28" xfId="1553" applyFont="1" applyBorder="1">
      <alignment vertical="center"/>
    </xf>
    <xf numFmtId="179" fontId="38" fillId="0" borderId="3" xfId="0" applyNumberFormat="1" applyFont="1" applyFill="1" applyBorder="1" applyAlignment="1">
      <alignment horizontal="right" vertical="center"/>
    </xf>
    <xf numFmtId="178" fontId="39" fillId="0" borderId="29" xfId="1386" applyNumberFormat="1" applyFont="1" applyFill="1" applyBorder="1" applyAlignment="1">
      <alignment horizontal="right" vertical="center" shrinkToFit="1"/>
    </xf>
    <xf numFmtId="178" fontId="39" fillId="0" borderId="3" xfId="1386" applyNumberFormat="1" applyFont="1" applyFill="1" applyBorder="1" applyAlignment="1">
      <alignment horizontal="right" vertical="center" shrinkToFit="1"/>
    </xf>
    <xf numFmtId="178" fontId="39" fillId="0" borderId="0" xfId="0" applyNumberFormat="1" applyFont="1" applyFill="1" applyAlignment="1">
      <alignment horizontal="right" vertical="center" shrinkToFit="1"/>
    </xf>
    <xf numFmtId="178" fontId="39" fillId="0" borderId="6" xfId="0" applyNumberFormat="1" applyFont="1" applyFill="1" applyBorder="1" applyAlignment="1">
      <alignment horizontal="right" vertical="center" shrinkToFit="1"/>
    </xf>
    <xf numFmtId="178" fontId="39" fillId="0" borderId="7" xfId="0" applyNumberFormat="1" applyFont="1" applyFill="1" applyBorder="1" applyAlignment="1">
      <alignment horizontal="right" vertical="center" shrinkToFit="1"/>
    </xf>
    <xf numFmtId="0" fontId="44" fillId="0" borderId="29" xfId="1337" applyNumberFormat="1" applyFont="1" applyFill="1" applyBorder="1" applyAlignment="1">
      <alignment vertical="center"/>
    </xf>
    <xf numFmtId="0" fontId="43" fillId="28" borderId="4" xfId="0" applyFont="1" applyFill="1" applyBorder="1" applyAlignment="1">
      <alignment horizontal="center" vertical="center" wrapText="1"/>
    </xf>
    <xf numFmtId="0" fontId="52" fillId="0" borderId="29" xfId="1553" applyNumberFormat="1" applyFont="1" applyFill="1" applyBorder="1" applyAlignment="1">
      <alignment vertical="center"/>
    </xf>
    <xf numFmtId="179" fontId="42" fillId="0" borderId="0" xfId="1553" applyNumberFormat="1" applyFont="1" applyFill="1" applyBorder="1" applyAlignment="1">
      <alignment horizontal="left" vertical="center" shrinkToFit="1"/>
    </xf>
    <xf numFmtId="179" fontId="42" fillId="0" borderId="67" xfId="1553" applyNumberFormat="1" applyFont="1" applyFill="1" applyBorder="1" applyAlignment="1">
      <alignment horizontal="left" vertical="center" shrinkToFit="1"/>
    </xf>
    <xf numFmtId="0" fontId="39" fillId="28" borderId="3" xfId="1" applyNumberFormat="1" applyFont="1" applyFill="1" applyBorder="1" applyAlignment="1">
      <alignment horizontal="center" vertical="center"/>
    </xf>
    <xf numFmtId="0" fontId="39" fillId="28" borderId="43" xfId="1" applyNumberFormat="1" applyFont="1" applyFill="1" applyBorder="1" applyAlignment="1">
      <alignment horizontal="center" vertical="center" shrinkToFit="1"/>
    </xf>
    <xf numFmtId="178" fontId="39" fillId="0" borderId="32" xfId="0" applyNumberFormat="1" applyFont="1" applyFill="1" applyBorder="1" applyAlignment="1">
      <alignment horizontal="right" vertical="center" shrinkToFit="1"/>
    </xf>
    <xf numFmtId="0" fontId="38" fillId="0" borderId="3" xfId="0" applyFont="1" applyFill="1" applyBorder="1" applyAlignment="1">
      <alignment horizontal="center" vertical="center" shrinkToFit="1"/>
    </xf>
    <xf numFmtId="0" fontId="39" fillId="0" borderId="3" xfId="1147" applyFont="1" applyFill="1" applyBorder="1" applyAlignment="1" applyProtection="1">
      <alignment vertical="center"/>
      <protection locked="0"/>
    </xf>
    <xf numFmtId="178" fontId="38" fillId="0" borderId="3" xfId="0" applyNumberFormat="1" applyFont="1" applyFill="1" applyBorder="1" applyAlignment="1">
      <alignment horizontal="right" vertical="center"/>
    </xf>
    <xf numFmtId="178" fontId="40" fillId="0" borderId="0" xfId="0" applyNumberFormat="1" applyFont="1" applyFill="1" applyBorder="1">
      <alignment vertical="center"/>
    </xf>
    <xf numFmtId="180" fontId="40" fillId="0" borderId="0" xfId="0" applyNumberFormat="1" applyFont="1" applyFill="1" applyBorder="1">
      <alignment vertical="center"/>
    </xf>
    <xf numFmtId="179" fontId="39" fillId="0" borderId="46" xfId="706" applyNumberFormat="1" applyFont="1" applyFill="1" applyBorder="1" applyAlignment="1">
      <alignment horizontal="center" vertical="center" shrinkToFit="1"/>
    </xf>
    <xf numFmtId="179" fontId="39" fillId="0" borderId="64" xfId="706" applyNumberFormat="1" applyFont="1" applyFill="1" applyBorder="1" applyAlignment="1">
      <alignment horizontal="center" vertical="center" shrinkToFit="1"/>
    </xf>
    <xf numFmtId="178" fontId="39" fillId="0" borderId="44" xfId="851" applyNumberFormat="1" applyFont="1" applyFill="1" applyBorder="1" applyAlignment="1">
      <alignment horizontal="right" vertical="center" shrinkToFit="1"/>
    </xf>
    <xf numFmtId="178" fontId="39" fillId="0" borderId="45" xfId="851" applyNumberFormat="1" applyFont="1" applyFill="1" applyBorder="1" applyAlignment="1">
      <alignment horizontal="right" vertical="center" shrinkToFit="1"/>
    </xf>
    <xf numFmtId="178" fontId="39" fillId="0" borderId="3" xfId="851" applyNumberFormat="1" applyFont="1" applyFill="1" applyBorder="1" applyAlignment="1">
      <alignment horizontal="right" vertical="center" shrinkToFit="1"/>
    </xf>
    <xf numFmtId="179" fontId="39" fillId="0" borderId="43" xfId="704" applyNumberFormat="1" applyFont="1" applyFill="1" applyBorder="1" applyAlignment="1">
      <alignment horizontal="right" vertical="center" shrinkToFit="1"/>
    </xf>
    <xf numFmtId="178" fontId="39" fillId="0" borderId="4" xfId="851" applyNumberFormat="1" applyFont="1" applyFill="1" applyBorder="1" applyAlignment="1">
      <alignment horizontal="right" vertical="center" shrinkToFit="1"/>
    </xf>
    <xf numFmtId="178" fontId="39" fillId="0" borderId="47" xfId="851" applyNumberFormat="1" applyFont="1" applyFill="1" applyBorder="1" applyAlignment="1">
      <alignment horizontal="right" vertical="center" shrinkToFit="1"/>
    </xf>
    <xf numFmtId="179" fontId="39" fillId="0" borderId="48" xfId="704" applyNumberFormat="1" applyFont="1" applyFill="1" applyBorder="1" applyAlignment="1">
      <alignment horizontal="right" vertical="center" shrinkToFit="1"/>
    </xf>
    <xf numFmtId="178" fontId="39" fillId="0" borderId="49" xfId="851" applyNumberFormat="1" applyFont="1" applyFill="1" applyBorder="1" applyAlignment="1">
      <alignment horizontal="right" vertical="center" shrinkToFit="1"/>
    </xf>
    <xf numFmtId="178" fontId="39" fillId="0" borderId="53" xfId="851" applyNumberFormat="1" applyFont="1" applyFill="1" applyBorder="1" applyAlignment="1">
      <alignment horizontal="right" vertical="center" shrinkToFit="1"/>
    </xf>
    <xf numFmtId="179" fontId="39" fillId="0" borderId="54" xfId="704" applyNumberFormat="1" applyFont="1" applyFill="1" applyBorder="1" applyAlignment="1">
      <alignment horizontal="right" vertical="center" shrinkToFit="1"/>
    </xf>
    <xf numFmtId="178" fontId="39" fillId="0" borderId="55" xfId="851" applyNumberFormat="1" applyFont="1" applyFill="1" applyBorder="1" applyAlignment="1">
      <alignment horizontal="right" vertical="center" shrinkToFit="1"/>
    </xf>
    <xf numFmtId="178" fontId="39" fillId="0" borderId="59" xfId="851" applyNumberFormat="1" applyFont="1" applyFill="1" applyBorder="1" applyAlignment="1">
      <alignment horizontal="right" vertical="center" shrinkToFit="1"/>
    </xf>
    <xf numFmtId="179" fontId="39" fillId="0" borderId="60" xfId="704" applyNumberFormat="1" applyFont="1" applyFill="1" applyBorder="1" applyAlignment="1">
      <alignment horizontal="right" vertical="center" shrinkToFit="1"/>
    </xf>
    <xf numFmtId="178" fontId="39" fillId="0" borderId="19" xfId="851" applyNumberFormat="1" applyFont="1" applyFill="1" applyBorder="1" applyAlignment="1">
      <alignment horizontal="right" vertical="center" shrinkToFit="1"/>
    </xf>
    <xf numFmtId="179" fontId="39" fillId="0" borderId="61" xfId="704" applyNumberFormat="1" applyFont="1" applyFill="1" applyBorder="1" applyAlignment="1">
      <alignment horizontal="right" vertical="center" shrinkToFit="1"/>
    </xf>
    <xf numFmtId="179" fontId="39" fillId="0" borderId="3" xfId="704" applyNumberFormat="1" applyFont="1" applyFill="1" applyBorder="1" applyAlignment="1">
      <alignment horizontal="right" vertical="center" shrinkToFit="1"/>
    </xf>
    <xf numFmtId="179" fontId="39" fillId="0" borderId="63" xfId="704" applyNumberFormat="1" applyFont="1" applyFill="1" applyBorder="1" applyAlignment="1">
      <alignment horizontal="right" vertical="center" shrinkToFit="1"/>
    </xf>
    <xf numFmtId="179" fontId="39" fillId="0" borderId="64" xfId="1337" applyNumberFormat="1" applyFont="1" applyFill="1" applyBorder="1" applyAlignment="1">
      <alignment horizontal="right" vertical="center" shrinkToFit="1"/>
    </xf>
    <xf numFmtId="178" fontId="39" fillId="0" borderId="65" xfId="851" applyNumberFormat="1" applyFont="1" applyFill="1" applyBorder="1" applyAlignment="1">
      <alignment horizontal="right" vertical="center" shrinkToFit="1"/>
    </xf>
    <xf numFmtId="182" fontId="39" fillId="0" borderId="29" xfId="1386" applyNumberFormat="1" applyFont="1" applyFill="1" applyBorder="1" applyAlignment="1">
      <alignment horizontal="right" vertical="center" shrinkToFit="1"/>
    </xf>
    <xf numFmtId="182" fontId="39" fillId="0" borderId="3" xfId="1386" applyNumberFormat="1" applyFont="1" applyFill="1" applyBorder="1" applyAlignment="1">
      <alignment horizontal="right" vertical="center" shrinkToFit="1"/>
    </xf>
    <xf numFmtId="182" fontId="39" fillId="0" borderId="0" xfId="0" applyNumberFormat="1" applyFont="1" applyFill="1" applyAlignment="1">
      <alignment horizontal="right" vertical="center" shrinkToFit="1"/>
    </xf>
    <xf numFmtId="0" fontId="38" fillId="0" borderId="0" xfId="0" applyFont="1" applyFill="1" applyBorder="1" applyAlignment="1">
      <alignment vertical="center" wrapText="1"/>
    </xf>
    <xf numFmtId="0" fontId="38" fillId="0" borderId="3" xfId="0" applyFont="1" applyFill="1" applyBorder="1" applyAlignment="1">
      <alignment horizontal="center" vertical="center" wrapText="1"/>
    </xf>
    <xf numFmtId="183" fontId="38" fillId="0" borderId="3" xfId="0" applyNumberFormat="1" applyFont="1" applyFill="1" applyBorder="1" applyAlignment="1">
      <alignment horizontal="right" vertical="center"/>
    </xf>
    <xf numFmtId="178" fontId="38" fillId="0" borderId="18" xfId="0" applyNumberFormat="1" applyFont="1" applyFill="1" applyBorder="1" applyAlignment="1">
      <alignment horizontal="right" vertical="center"/>
    </xf>
    <xf numFmtId="0" fontId="38" fillId="0" borderId="3" xfId="0" applyFont="1" applyFill="1" applyBorder="1" applyAlignment="1">
      <alignment horizontal="center" vertical="center" wrapText="1"/>
    </xf>
    <xf numFmtId="178" fontId="39" fillId="0" borderId="66" xfId="851" applyNumberFormat="1" applyFont="1" applyFill="1" applyBorder="1" applyAlignment="1">
      <alignment horizontal="right" vertical="center" shrinkToFit="1"/>
    </xf>
    <xf numFmtId="178" fontId="39" fillId="0" borderId="36" xfId="851" applyNumberFormat="1" applyFont="1" applyFill="1" applyBorder="1" applyAlignment="1">
      <alignment horizontal="right" vertical="center" shrinkToFit="1"/>
    </xf>
    <xf numFmtId="178" fontId="39" fillId="0" borderId="29" xfId="851" applyNumberFormat="1" applyFont="1" applyFill="1" applyBorder="1" applyAlignment="1">
      <alignment horizontal="right" vertical="center" shrinkToFit="1"/>
    </xf>
    <xf numFmtId="178" fontId="39" fillId="0" borderId="50" xfId="851" applyNumberFormat="1" applyFont="1" applyFill="1" applyBorder="1" applyAlignment="1">
      <alignment horizontal="right" vertical="center" shrinkToFit="1"/>
    </xf>
    <xf numFmtId="178" fontId="39" fillId="0" borderId="56" xfId="851" applyNumberFormat="1" applyFont="1" applyFill="1" applyBorder="1" applyAlignment="1">
      <alignment horizontal="right" vertical="center" shrinkToFit="1"/>
    </xf>
    <xf numFmtId="179" fontId="39" fillId="0" borderId="20" xfId="704" applyNumberFormat="1" applyFont="1" applyFill="1" applyBorder="1" applyAlignment="1">
      <alignment horizontal="right" vertical="center" shrinkToFit="1"/>
    </xf>
    <xf numFmtId="178" fontId="39" fillId="0" borderId="31" xfId="851" applyNumberFormat="1" applyFont="1" applyFill="1" applyBorder="1" applyAlignment="1">
      <alignment horizontal="right" vertical="center" shrinkToFit="1"/>
    </xf>
    <xf numFmtId="0" fontId="40" fillId="0" borderId="28" xfId="1337" applyFont="1" applyBorder="1">
      <alignment vertical="center"/>
    </xf>
    <xf numFmtId="0" fontId="39" fillId="28" borderId="36" xfId="1" applyNumberFormat="1" applyFont="1" applyFill="1" applyBorder="1" applyAlignment="1">
      <alignment horizontal="center" vertical="center" shrinkToFit="1"/>
    </xf>
    <xf numFmtId="0" fontId="39" fillId="28" borderId="3" xfId="1" applyNumberFormat="1" applyFont="1" applyFill="1" applyBorder="1" applyAlignment="1">
      <alignment horizontal="center" vertical="center" shrinkToFit="1"/>
    </xf>
    <xf numFmtId="179" fontId="39" fillId="0" borderId="36" xfId="704" applyNumberFormat="1" applyFont="1" applyFill="1" applyBorder="1" applyAlignment="1">
      <alignment horizontal="right" vertical="center" shrinkToFit="1"/>
    </xf>
    <xf numFmtId="0" fontId="39" fillId="28" borderId="36" xfId="1" applyNumberFormat="1" applyFont="1" applyFill="1" applyBorder="1" applyAlignment="1">
      <alignment horizontal="center" vertical="center" shrinkToFit="1"/>
    </xf>
    <xf numFmtId="0" fontId="41" fillId="0" borderId="0" xfId="1328" applyFont="1" applyBorder="1" applyAlignment="1">
      <alignment vertical="center"/>
    </xf>
    <xf numFmtId="0" fontId="38" fillId="0" borderId="3" xfId="0" applyFont="1" applyFill="1" applyBorder="1" applyAlignment="1">
      <alignment horizontal="center" vertical="center" wrapText="1"/>
    </xf>
    <xf numFmtId="182" fontId="39" fillId="0" borderId="3" xfId="0" applyNumberFormat="1" applyFont="1" applyFill="1" applyBorder="1" applyAlignment="1">
      <alignment horizontal="right" vertical="center" shrinkToFit="1"/>
    </xf>
    <xf numFmtId="182" fontId="39" fillId="0" borderId="4" xfId="1386" applyNumberFormat="1" applyFont="1" applyFill="1" applyBorder="1" applyAlignment="1">
      <alignment horizontal="right" vertical="center" shrinkToFit="1"/>
    </xf>
    <xf numFmtId="178" fontId="39" fillId="0" borderId="4" xfId="1386" applyNumberFormat="1" applyFont="1" applyFill="1" applyBorder="1" applyAlignment="1">
      <alignment horizontal="right" vertical="center" shrinkToFit="1"/>
    </xf>
    <xf numFmtId="179" fontId="42" fillId="0" borderId="68" xfId="1553" applyNumberFormat="1" applyFont="1" applyFill="1" applyBorder="1" applyAlignment="1">
      <alignment horizontal="left" vertical="center" shrinkToFit="1"/>
    </xf>
    <xf numFmtId="0" fontId="38" fillId="0" borderId="3" xfId="0" applyFont="1" applyFill="1" applyBorder="1" applyAlignment="1">
      <alignment horizontal="center" vertical="center" shrinkToFit="1"/>
    </xf>
    <xf numFmtId="0" fontId="38" fillId="0" borderId="17" xfId="0" applyFont="1" applyFill="1" applyBorder="1" applyAlignment="1">
      <alignment vertical="center" wrapText="1"/>
    </xf>
    <xf numFmtId="0" fontId="38" fillId="0" borderId="18" xfId="0" applyFont="1" applyFill="1" applyBorder="1" applyAlignment="1">
      <alignment vertical="center" wrapText="1"/>
    </xf>
    <xf numFmtId="0" fontId="43" fillId="0" borderId="4" xfId="0" applyFont="1" applyFill="1" applyBorder="1" applyAlignment="1">
      <alignment horizontal="center" vertical="center" wrapText="1"/>
    </xf>
    <xf numFmtId="178" fontId="39" fillId="0" borderId="25" xfId="0" applyNumberFormat="1" applyFont="1" applyFill="1" applyBorder="1" applyAlignment="1">
      <alignment horizontal="right" vertical="center" shrinkToFit="1"/>
    </xf>
    <xf numFmtId="178" fontId="39" fillId="0" borderId="19" xfId="0" applyNumberFormat="1" applyFont="1" applyFill="1" applyBorder="1" applyAlignment="1">
      <alignment horizontal="right" vertical="center" shrinkToFit="1"/>
    </xf>
    <xf numFmtId="178" fontId="39" fillId="0" borderId="28" xfId="0" applyNumberFormat="1" applyFont="1" applyFill="1" applyBorder="1" applyAlignment="1">
      <alignment horizontal="right" vertical="center" shrinkToFit="1"/>
    </xf>
    <xf numFmtId="178" fontId="39" fillId="0" borderId="36" xfId="1386" applyNumberFormat="1" applyFont="1" applyFill="1" applyBorder="1" applyAlignment="1">
      <alignment horizontal="right" vertical="center" shrinkToFit="1"/>
    </xf>
    <xf numFmtId="0" fontId="38" fillId="0" borderId="4" xfId="0" applyFont="1" applyFill="1" applyBorder="1" applyAlignment="1">
      <alignment horizontal="center" vertical="center" shrinkToFit="1"/>
    </xf>
    <xf numFmtId="0" fontId="39" fillId="0" borderId="4" xfId="1147" applyFont="1" applyFill="1" applyBorder="1" applyAlignment="1" applyProtection="1">
      <alignment vertical="center"/>
      <protection locked="0"/>
    </xf>
    <xf numFmtId="179" fontId="38" fillId="0" borderId="21" xfId="0" applyNumberFormat="1" applyFont="1" applyFill="1" applyBorder="1" applyAlignment="1">
      <alignment horizontal="right" vertical="center" shrinkToFit="1"/>
    </xf>
    <xf numFmtId="179" fontId="38" fillId="0" borderId="20" xfId="0" applyNumberFormat="1" applyFont="1" applyFill="1" applyBorder="1" applyAlignment="1">
      <alignment horizontal="right" vertical="center" shrinkToFit="1"/>
    </xf>
    <xf numFmtId="179" fontId="38" fillId="0" borderId="26" xfId="0" applyNumberFormat="1" applyFont="1" applyFill="1" applyBorder="1" applyAlignment="1">
      <alignment horizontal="right" vertical="center" shrinkToFit="1"/>
    </xf>
    <xf numFmtId="179" fontId="38" fillId="0" borderId="25" xfId="0" applyNumberFormat="1" applyFont="1" applyFill="1" applyBorder="1" applyAlignment="1">
      <alignment horizontal="right" vertical="center" shrinkToFit="1"/>
    </xf>
    <xf numFmtId="182" fontId="38" fillId="0" borderId="4" xfId="0" applyNumberFormat="1" applyFont="1" applyFill="1" applyBorder="1" applyAlignment="1">
      <alignment horizontal="right" vertical="center" shrinkToFit="1"/>
    </xf>
    <xf numFmtId="0" fontId="39" fillId="0" borderId="36" xfId="1337" applyFont="1" applyBorder="1" applyAlignment="1">
      <alignment vertical="center" shrinkToFit="1"/>
    </xf>
    <xf numFmtId="0" fontId="39" fillId="0" borderId="17" xfId="1337" applyFont="1" applyBorder="1" applyAlignment="1">
      <alignment vertical="center" shrinkToFit="1"/>
    </xf>
    <xf numFmtId="0" fontId="39" fillId="0" borderId="18" xfId="1337" applyFont="1" applyBorder="1" applyAlignment="1">
      <alignment vertical="center" shrinkToFit="1"/>
    </xf>
    <xf numFmtId="0" fontId="39" fillId="28" borderId="33" xfId="1337" applyFont="1" applyFill="1" applyBorder="1" applyAlignment="1">
      <alignment horizontal="center" vertical="center" shrinkToFit="1"/>
    </xf>
    <xf numFmtId="0" fontId="39" fillId="28" borderId="34" xfId="1337" applyFont="1" applyFill="1" applyBorder="1" applyAlignment="1">
      <alignment horizontal="center" vertical="center" shrinkToFit="1"/>
    </xf>
    <xf numFmtId="0" fontId="39" fillId="28" borderId="35" xfId="1337" applyFont="1" applyFill="1" applyBorder="1" applyAlignment="1">
      <alignment horizontal="center" vertical="center" shrinkToFit="1"/>
    </xf>
    <xf numFmtId="0" fontId="39" fillId="28" borderId="39" xfId="1337" applyFont="1" applyFill="1" applyBorder="1" applyAlignment="1">
      <alignment horizontal="center" vertical="center" shrinkToFit="1"/>
    </xf>
    <xf numFmtId="0" fontId="39" fillId="28" borderId="40" xfId="1337" applyFont="1" applyFill="1" applyBorder="1" applyAlignment="1">
      <alignment horizontal="center" vertical="center" shrinkToFit="1"/>
    </xf>
    <xf numFmtId="0" fontId="39" fillId="28" borderId="41" xfId="1337" applyFont="1" applyFill="1" applyBorder="1" applyAlignment="1">
      <alignment horizontal="center" vertical="center" shrinkToFit="1"/>
    </xf>
    <xf numFmtId="0" fontId="39" fillId="28" borderId="37" xfId="1" applyNumberFormat="1" applyFont="1" applyFill="1" applyBorder="1" applyAlignment="1">
      <alignment horizontal="center" vertical="center" shrinkToFit="1"/>
    </xf>
    <xf numFmtId="0" fontId="39" fillId="28" borderId="38" xfId="1" applyNumberFormat="1" applyFont="1" applyFill="1" applyBorder="1" applyAlignment="1">
      <alignment horizontal="center" vertical="center" shrinkToFit="1"/>
    </xf>
    <xf numFmtId="0" fontId="39" fillId="0" borderId="31" xfId="1337" applyFont="1" applyFill="1" applyBorder="1" applyAlignment="1">
      <alignment vertical="center" shrinkToFit="1"/>
    </xf>
    <xf numFmtId="0" fontId="39" fillId="0" borderId="28" xfId="1337" applyFont="1" applyFill="1" applyBorder="1" applyAlignment="1">
      <alignment vertical="center" shrinkToFit="1"/>
    </xf>
    <xf numFmtId="0" fontId="39" fillId="0" borderId="25" xfId="1337" applyFont="1" applyFill="1" applyBorder="1" applyAlignment="1">
      <alignment vertical="center" shrinkToFit="1"/>
    </xf>
    <xf numFmtId="0" fontId="39" fillId="0" borderId="31" xfId="1337" applyFont="1" applyBorder="1" applyAlignment="1">
      <alignment vertical="center" shrinkToFit="1"/>
    </xf>
    <xf numFmtId="0" fontId="39" fillId="0" borderId="28" xfId="1337" applyFont="1" applyBorder="1" applyAlignment="1">
      <alignment vertical="center" shrinkToFit="1"/>
    </xf>
    <xf numFmtId="0" fontId="39" fillId="0" borderId="25" xfId="1337" applyFont="1" applyBorder="1" applyAlignment="1">
      <alignment vertical="center" shrinkToFit="1"/>
    </xf>
    <xf numFmtId="0" fontId="39" fillId="0" borderId="50" xfId="1337" applyFont="1" applyBorder="1" applyAlignment="1">
      <alignment vertical="center" shrinkToFit="1"/>
    </xf>
    <xf numFmtId="0" fontId="39" fillId="0" borderId="51" xfId="1337" applyFont="1" applyBorder="1" applyAlignment="1">
      <alignment vertical="center" shrinkToFit="1"/>
    </xf>
    <xf numFmtId="0" fontId="39" fillId="0" borderId="52" xfId="1337" applyFont="1" applyBorder="1" applyAlignment="1">
      <alignment vertical="center" shrinkToFit="1"/>
    </xf>
    <xf numFmtId="0" fontId="39" fillId="0" borderId="56" xfId="1337" applyFont="1" applyBorder="1" applyAlignment="1">
      <alignment vertical="center" shrinkToFit="1"/>
    </xf>
    <xf numFmtId="0" fontId="39" fillId="0" borderId="57" xfId="1337" applyFont="1" applyBorder="1" applyAlignment="1">
      <alignment vertical="center" shrinkToFit="1"/>
    </xf>
    <xf numFmtId="0" fontId="39" fillId="0" borderId="58" xfId="1337" applyFont="1" applyBorder="1" applyAlignment="1">
      <alignment vertical="center" shrinkToFit="1"/>
    </xf>
    <xf numFmtId="0" fontId="39" fillId="28" borderId="36" xfId="1" applyNumberFormat="1" applyFont="1" applyFill="1" applyBorder="1" applyAlignment="1">
      <alignment horizontal="center" vertical="center" shrinkToFit="1"/>
    </xf>
    <xf numFmtId="0" fontId="39" fillId="28" borderId="17" xfId="1" applyNumberFormat="1" applyFont="1" applyFill="1" applyBorder="1" applyAlignment="1">
      <alignment horizontal="center" vertical="center" shrinkToFit="1"/>
    </xf>
    <xf numFmtId="0" fontId="39" fillId="28" borderId="91" xfId="1" applyNumberFormat="1" applyFont="1" applyFill="1" applyBorder="1" applyAlignment="1">
      <alignment horizontal="center" vertical="center" shrinkToFit="1"/>
    </xf>
    <xf numFmtId="0" fontId="39" fillId="0" borderId="36" xfId="1553" applyFont="1" applyBorder="1" applyAlignment="1">
      <alignment vertical="center" shrinkToFit="1"/>
    </xf>
    <xf numFmtId="0" fontId="39" fillId="0" borderId="17" xfId="1553" applyFont="1" applyBorder="1" applyAlignment="1">
      <alignment vertical="center" shrinkToFit="1"/>
    </xf>
    <xf numFmtId="0" fontId="39" fillId="0" borderId="18" xfId="1553" applyFont="1" applyBorder="1" applyAlignment="1">
      <alignment vertical="center" shrinkToFit="1"/>
    </xf>
    <xf numFmtId="0" fontId="39" fillId="0" borderId="50" xfId="1553" applyFont="1" applyBorder="1" applyAlignment="1">
      <alignment vertical="center" shrinkToFit="1"/>
    </xf>
    <xf numFmtId="0" fontId="39" fillId="0" borderId="51" xfId="1553" applyFont="1" applyBorder="1" applyAlignment="1">
      <alignment vertical="center" shrinkToFit="1"/>
    </xf>
    <xf numFmtId="0" fontId="39" fillId="0" borderId="52" xfId="1553" applyFont="1" applyBorder="1" applyAlignment="1">
      <alignment vertical="center" shrinkToFit="1"/>
    </xf>
    <xf numFmtId="0" fontId="39" fillId="0" borderId="56" xfId="1553" applyFont="1" applyBorder="1" applyAlignment="1">
      <alignment vertical="center" shrinkToFit="1"/>
    </xf>
    <xf numFmtId="0" fontId="39" fillId="0" borderId="57" xfId="1553" applyFont="1" applyBorder="1" applyAlignment="1">
      <alignment vertical="center" shrinkToFit="1"/>
    </xf>
    <xf numFmtId="0" fontId="39" fillId="0" borderId="58" xfId="1553" applyFont="1" applyBorder="1" applyAlignment="1">
      <alignment vertical="center" shrinkToFit="1"/>
    </xf>
    <xf numFmtId="0" fontId="39" fillId="28" borderId="33" xfId="1338" applyFont="1" applyFill="1" applyBorder="1" applyAlignment="1">
      <alignment horizontal="center" vertical="center" shrinkToFit="1"/>
    </xf>
    <xf numFmtId="0" fontId="39" fillId="28" borderId="34" xfId="1338" applyFont="1" applyFill="1" applyBorder="1" applyAlignment="1">
      <alignment horizontal="center" vertical="center" shrinkToFit="1"/>
    </xf>
    <xf numFmtId="0" fontId="39" fillId="28" borderId="35" xfId="1338" applyFont="1" applyFill="1" applyBorder="1" applyAlignment="1">
      <alignment horizontal="center" vertical="center" shrinkToFit="1"/>
    </xf>
    <xf numFmtId="0" fontId="39" fillId="28" borderId="39" xfId="1338" applyFont="1" applyFill="1" applyBorder="1" applyAlignment="1">
      <alignment horizontal="center" vertical="center" shrinkToFit="1"/>
    </xf>
    <xf numFmtId="0" fontId="39" fillId="28" borderId="40" xfId="1338" applyFont="1" applyFill="1" applyBorder="1" applyAlignment="1">
      <alignment horizontal="center" vertical="center" shrinkToFit="1"/>
    </xf>
    <xf numFmtId="0" fontId="39" fillId="28" borderId="41" xfId="1338" applyFont="1" applyFill="1" applyBorder="1" applyAlignment="1">
      <alignment horizontal="center" vertical="center" shrinkToFit="1"/>
    </xf>
    <xf numFmtId="0" fontId="39" fillId="0" borderId="31" xfId="1553" applyFont="1" applyFill="1" applyBorder="1" applyAlignment="1">
      <alignment vertical="center" shrinkToFit="1"/>
    </xf>
    <xf numFmtId="0" fontId="39" fillId="0" borderId="28" xfId="1553" applyFont="1" applyFill="1" applyBorder="1" applyAlignment="1">
      <alignment vertical="center" shrinkToFit="1"/>
    </xf>
    <xf numFmtId="0" fontId="39" fillId="0" borderId="25" xfId="1553" applyFont="1" applyFill="1" applyBorder="1" applyAlignment="1">
      <alignment vertical="center" shrinkToFit="1"/>
    </xf>
    <xf numFmtId="0" fontId="39" fillId="0" borderId="31" xfId="1553" applyFont="1" applyBorder="1" applyAlignment="1">
      <alignment vertical="center" shrinkToFit="1"/>
    </xf>
    <xf numFmtId="0" fontId="39" fillId="0" borderId="28" xfId="1553" applyFont="1" applyBorder="1" applyAlignment="1">
      <alignment vertical="center" shrinkToFit="1"/>
    </xf>
    <xf numFmtId="0" fontId="39" fillId="0" borderId="25" xfId="1553" applyFont="1" applyBorder="1" applyAlignment="1">
      <alignment vertical="center" shrinkToFit="1"/>
    </xf>
    <xf numFmtId="0" fontId="40" fillId="0" borderId="4" xfId="0" applyFont="1" applyBorder="1" applyAlignment="1">
      <alignment vertical="center"/>
    </xf>
    <xf numFmtId="0" fontId="40" fillId="0" borderId="19" xfId="0" applyFont="1" applyBorder="1" applyAlignment="1">
      <alignment vertical="center"/>
    </xf>
    <xf numFmtId="0" fontId="38" fillId="0" borderId="36" xfId="0" applyFont="1" applyFill="1" applyBorder="1" applyAlignment="1">
      <alignment horizontal="center" vertical="center" wrapText="1"/>
    </xf>
    <xf numFmtId="0" fontId="38" fillId="0" borderId="17"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0" borderId="36"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24"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9" fillId="0" borderId="3" xfId="0" applyFont="1" applyFill="1" applyBorder="1" applyAlignment="1">
      <alignment horizontal="center" vertical="center" shrinkToFit="1"/>
    </xf>
    <xf numFmtId="0" fontId="39" fillId="0" borderId="3" xfId="0" applyFont="1" applyFill="1" applyBorder="1" applyAlignment="1">
      <alignment horizontal="center" vertical="center"/>
    </xf>
    <xf numFmtId="0" fontId="38" fillId="0" borderId="31" xfId="0" applyFont="1" applyFill="1" applyBorder="1" applyAlignment="1">
      <alignment horizontal="center" vertical="center" shrinkToFit="1"/>
    </xf>
    <xf numFmtId="0" fontId="38" fillId="0" borderId="25" xfId="0" applyFont="1" applyFill="1" applyBorder="1" applyAlignment="1">
      <alignment horizontal="center" vertical="center" shrinkToFit="1"/>
    </xf>
    <xf numFmtId="0" fontId="38" fillId="0" borderId="5" xfId="0" applyFont="1" applyFill="1" applyBorder="1" applyAlignment="1">
      <alignment horizontal="center" vertical="center" shrinkToFit="1"/>
    </xf>
    <xf numFmtId="0" fontId="38" fillId="0" borderId="6" xfId="0" applyFont="1" applyFill="1" applyBorder="1" applyAlignment="1">
      <alignment horizontal="center" vertical="center" shrinkToFit="1"/>
    </xf>
    <xf numFmtId="0" fontId="38" fillId="28" borderId="21" xfId="0" applyFont="1" applyFill="1" applyBorder="1" applyAlignment="1">
      <alignment horizontal="center" vertical="center" wrapText="1"/>
    </xf>
    <xf numFmtId="0" fontId="38" fillId="28" borderId="26" xfId="0" applyFont="1" applyFill="1" applyBorder="1" applyAlignment="1">
      <alignment horizontal="center" vertical="center" wrapText="1"/>
    </xf>
    <xf numFmtId="0" fontId="38" fillId="28" borderId="24" xfId="0" applyFont="1" applyFill="1" applyBorder="1" applyAlignment="1">
      <alignment horizontal="center" vertical="center" wrapText="1"/>
    </xf>
    <xf numFmtId="0" fontId="38" fillId="28" borderId="25" xfId="0" applyFont="1" applyFill="1" applyBorder="1" applyAlignment="1">
      <alignment horizontal="center" vertical="center" wrapText="1"/>
    </xf>
    <xf numFmtId="0" fontId="40" fillId="28" borderId="3" xfId="0" applyNumberFormat="1" applyFont="1" applyFill="1" applyBorder="1" applyAlignment="1">
      <alignment horizontal="center" vertical="center"/>
    </xf>
    <xf numFmtId="0" fontId="38" fillId="28" borderId="3" xfId="0" applyFont="1" applyFill="1" applyBorder="1" applyAlignment="1">
      <alignment horizontal="center" vertical="center"/>
    </xf>
    <xf numFmtId="0" fontId="39" fillId="28" borderId="3" xfId="0" applyFont="1" applyFill="1" applyBorder="1" applyAlignment="1">
      <alignment horizontal="center" vertical="center" shrinkToFit="1"/>
    </xf>
    <xf numFmtId="0" fontId="39" fillId="28" borderId="3" xfId="0" applyFont="1" applyFill="1" applyBorder="1" applyAlignment="1">
      <alignment horizontal="center" vertical="center"/>
    </xf>
    <xf numFmtId="0" fontId="40" fillId="0" borderId="3" xfId="0" applyNumberFormat="1" applyFont="1" applyFill="1" applyBorder="1" applyAlignment="1">
      <alignment horizontal="center" vertical="center"/>
    </xf>
    <xf numFmtId="0" fontId="38" fillId="0" borderId="3" xfId="0" applyFont="1" applyFill="1" applyBorder="1" applyAlignment="1">
      <alignment horizontal="center" vertical="center"/>
    </xf>
    <xf numFmtId="178" fontId="44" fillId="0" borderId="31" xfId="853" applyNumberFormat="1" applyFont="1" applyFill="1" applyBorder="1" applyAlignment="1">
      <alignment horizontal="right" vertical="center"/>
    </xf>
    <xf numFmtId="178" fontId="44" fillId="0" borderId="25" xfId="853" applyNumberFormat="1" applyFont="1" applyFill="1" applyBorder="1" applyAlignment="1">
      <alignment horizontal="right" vertical="center"/>
    </xf>
    <xf numFmtId="0" fontId="44" fillId="0" borderId="29" xfId="1337" applyNumberFormat="1" applyFont="1" applyFill="1" applyBorder="1" applyAlignment="1">
      <alignment vertical="center" wrapText="1"/>
    </xf>
    <xf numFmtId="0" fontId="44" fillId="0" borderId="24" xfId="1337" applyNumberFormat="1" applyFont="1" applyFill="1" applyBorder="1" applyAlignment="1">
      <alignment vertical="center" wrapText="1"/>
    </xf>
    <xf numFmtId="0" fontId="44" fillId="0" borderId="66" xfId="1337" applyNumberFormat="1" applyFont="1" applyFill="1" applyBorder="1" applyAlignment="1">
      <alignment vertical="center" wrapText="1"/>
    </xf>
    <xf numFmtId="0" fontId="44" fillId="0" borderId="67" xfId="1337" applyNumberFormat="1" applyFont="1" applyFill="1" applyBorder="1" applyAlignment="1">
      <alignment vertical="center" wrapText="1"/>
    </xf>
    <xf numFmtId="178" fontId="44" fillId="0" borderId="66" xfId="853" applyNumberFormat="1" applyFont="1" applyFill="1" applyBorder="1" applyAlignment="1">
      <alignment horizontal="right" vertical="center"/>
    </xf>
    <xf numFmtId="178" fontId="44" fillId="0" borderId="67" xfId="853" applyNumberFormat="1" applyFont="1" applyFill="1" applyBorder="1" applyAlignment="1">
      <alignment horizontal="right" vertical="center"/>
    </xf>
    <xf numFmtId="0" fontId="44" fillId="29" borderId="36" xfId="1337" applyNumberFormat="1" applyFont="1" applyFill="1" applyBorder="1" applyAlignment="1">
      <alignment vertical="center" shrinkToFit="1"/>
    </xf>
    <xf numFmtId="0" fontId="44" fillId="29" borderId="18" xfId="1337" applyNumberFormat="1" applyFont="1" applyFill="1" applyBorder="1" applyAlignment="1">
      <alignment vertical="center" shrinkToFit="1"/>
    </xf>
    <xf numFmtId="0" fontId="44" fillId="0" borderId="29" xfId="1337" applyNumberFormat="1" applyFont="1" applyFill="1" applyBorder="1" applyAlignment="1">
      <alignment vertical="center"/>
    </xf>
    <xf numFmtId="0" fontId="44" fillId="0" borderId="24" xfId="1337" applyNumberFormat="1" applyFont="1" applyFill="1" applyBorder="1" applyAlignment="1">
      <alignment vertical="center"/>
    </xf>
    <xf numFmtId="0" fontId="44" fillId="0" borderId="66" xfId="1337" applyNumberFormat="1" applyFont="1" applyFill="1" applyBorder="1" applyAlignment="1">
      <alignment vertical="center"/>
    </xf>
    <xf numFmtId="0" fontId="44" fillId="0" borderId="67" xfId="1337" applyNumberFormat="1" applyFont="1" applyFill="1" applyBorder="1" applyAlignment="1">
      <alignment vertical="center"/>
    </xf>
    <xf numFmtId="178" fontId="45" fillId="0" borderId="31" xfId="1337" applyNumberFormat="1" applyFont="1" applyFill="1" applyBorder="1" applyAlignment="1">
      <alignment horizontal="right" vertical="center" wrapText="1"/>
    </xf>
    <xf numFmtId="178" fontId="45" fillId="0" borderId="25" xfId="1337" applyNumberFormat="1" applyFont="1" applyFill="1" applyBorder="1" applyAlignment="1">
      <alignment horizontal="right" vertical="center" wrapText="1"/>
    </xf>
    <xf numFmtId="0" fontId="44" fillId="0" borderId="29" xfId="1337" applyNumberFormat="1" applyFont="1" applyFill="1" applyBorder="1" applyAlignment="1">
      <alignment vertical="center" shrinkToFit="1"/>
    </xf>
    <xf numFmtId="0" fontId="44" fillId="0" borderId="24" xfId="1337" applyNumberFormat="1" applyFont="1" applyFill="1" applyBorder="1" applyAlignment="1">
      <alignment vertical="center" shrinkToFit="1"/>
    </xf>
    <xf numFmtId="178" fontId="44" fillId="0" borderId="17" xfId="853" applyNumberFormat="1" applyFont="1" applyFill="1" applyBorder="1" applyAlignment="1">
      <alignment horizontal="right" vertical="center" shrinkToFit="1"/>
    </xf>
    <xf numFmtId="178" fontId="44" fillId="0" borderId="30" xfId="853" applyNumberFormat="1" applyFont="1" applyFill="1" applyBorder="1" applyAlignment="1">
      <alignment horizontal="right" vertical="center" shrinkToFit="1"/>
    </xf>
    <xf numFmtId="0" fontId="38" fillId="0" borderId="5" xfId="0" applyNumberFormat="1" applyFont="1" applyFill="1" applyBorder="1" applyAlignment="1">
      <alignment horizontal="center" vertical="center" shrinkToFit="1"/>
    </xf>
    <xf numFmtId="0" fontId="38" fillId="0" borderId="6" xfId="0" applyNumberFormat="1" applyFont="1" applyFill="1" applyBorder="1" applyAlignment="1">
      <alignment horizontal="center" vertical="center" shrinkToFit="1"/>
    </xf>
    <xf numFmtId="0" fontId="43" fillId="28" borderId="29" xfId="0" applyFont="1" applyFill="1" applyBorder="1" applyAlignment="1">
      <alignment horizontal="center" vertical="center" wrapText="1"/>
    </xf>
    <xf numFmtId="0" fontId="43" fillId="28" borderId="19" xfId="0" applyFont="1" applyFill="1" applyBorder="1" applyAlignment="1">
      <alignment horizontal="center" vertical="center" wrapText="1"/>
    </xf>
    <xf numFmtId="0" fontId="43" fillId="28" borderId="4" xfId="0" applyFont="1" applyFill="1" applyBorder="1" applyAlignment="1">
      <alignment horizontal="center" vertical="center" wrapText="1"/>
    </xf>
    <xf numFmtId="0" fontId="38" fillId="28" borderId="4" xfId="0" applyFont="1" applyFill="1" applyBorder="1" applyAlignment="1">
      <alignment horizontal="center" vertical="center" wrapText="1"/>
    </xf>
    <xf numFmtId="0" fontId="38" fillId="28" borderId="19" xfId="0" applyFont="1" applyFill="1" applyBorder="1" applyAlignment="1">
      <alignment horizontal="center" vertical="center" wrapText="1"/>
    </xf>
    <xf numFmtId="0" fontId="38" fillId="28" borderId="3" xfId="0" applyNumberFormat="1" applyFont="1" applyFill="1" applyBorder="1" applyAlignment="1">
      <alignment horizontal="center" vertical="center"/>
    </xf>
    <xf numFmtId="179" fontId="51" fillId="0" borderId="66" xfId="1553" applyNumberFormat="1" applyFont="1" applyFill="1" applyBorder="1" applyAlignment="1">
      <alignment horizontal="right" vertical="center" wrapText="1"/>
    </xf>
    <xf numFmtId="179" fontId="51" fillId="0" borderId="67" xfId="1553" applyNumberFormat="1" applyFont="1" applyFill="1" applyBorder="1" applyAlignment="1">
      <alignment horizontal="right" vertical="center" wrapText="1"/>
    </xf>
    <xf numFmtId="179" fontId="51" fillId="0" borderId="31" xfId="1553" applyNumberFormat="1" applyFont="1" applyFill="1" applyBorder="1" applyAlignment="1">
      <alignment horizontal="right" vertical="center" wrapText="1"/>
    </xf>
    <xf numFmtId="179" fontId="51" fillId="0" borderId="25" xfId="1553" applyNumberFormat="1" applyFont="1" applyFill="1" applyBorder="1" applyAlignment="1">
      <alignment horizontal="right" vertical="center" wrapText="1"/>
    </xf>
    <xf numFmtId="0" fontId="44" fillId="0" borderId="17" xfId="1553" applyFont="1" applyBorder="1" applyAlignment="1">
      <alignment horizontal="center" vertical="center"/>
    </xf>
    <xf numFmtId="0" fontId="39" fillId="0" borderId="29" xfId="1553" applyNumberFormat="1" applyFont="1" applyFill="1" applyBorder="1" applyAlignment="1">
      <alignment vertical="center" wrapText="1"/>
    </xf>
    <xf numFmtId="0" fontId="39" fillId="0" borderId="24" xfId="1553" applyNumberFormat="1" applyFont="1" applyFill="1" applyBorder="1" applyAlignment="1">
      <alignment vertical="center" wrapText="1"/>
    </xf>
    <xf numFmtId="178" fontId="44" fillId="0" borderId="80" xfId="1553" applyNumberFormat="1" applyFont="1" applyBorder="1" applyAlignment="1">
      <alignment horizontal="right" vertical="center"/>
    </xf>
    <xf numFmtId="178" fontId="44" fillId="0" borderId="81" xfId="1553" applyNumberFormat="1" applyFont="1" applyBorder="1" applyAlignment="1">
      <alignment horizontal="right" vertical="center"/>
    </xf>
    <xf numFmtId="178" fontId="44" fillId="0" borderId="82" xfId="1553" applyNumberFormat="1" applyFont="1" applyBorder="1" applyAlignment="1">
      <alignment horizontal="right" vertical="center"/>
    </xf>
    <xf numFmtId="178" fontId="44" fillId="0" borderId="28" xfId="853" applyNumberFormat="1" applyFont="1" applyFill="1" applyBorder="1" applyAlignment="1">
      <alignment horizontal="right" vertical="center"/>
    </xf>
    <xf numFmtId="178" fontId="44" fillId="0" borderId="31" xfId="1553" applyNumberFormat="1" applyFont="1" applyBorder="1" applyAlignment="1">
      <alignment horizontal="right" vertical="center"/>
    </xf>
    <xf numFmtId="178" fontId="44" fillId="0" borderId="28" xfId="1553" applyNumberFormat="1" applyFont="1" applyBorder="1" applyAlignment="1">
      <alignment horizontal="right" vertical="center"/>
    </xf>
    <xf numFmtId="178" fontId="44" fillId="0" borderId="25" xfId="1553" applyNumberFormat="1" applyFont="1" applyBorder="1" applyAlignment="1">
      <alignment horizontal="right" vertical="center"/>
    </xf>
    <xf numFmtId="0" fontId="52" fillId="0" borderId="29" xfId="1553" applyNumberFormat="1" applyFont="1" applyFill="1" applyBorder="1" applyAlignment="1">
      <alignment vertical="center" wrapText="1"/>
    </xf>
    <xf numFmtId="0" fontId="52" fillId="0" borderId="24" xfId="1553" applyNumberFormat="1" applyFont="1" applyFill="1" applyBorder="1" applyAlignment="1">
      <alignment vertical="center" wrapText="1"/>
    </xf>
    <xf numFmtId="0" fontId="52" fillId="0" borderId="66" xfId="1553" applyNumberFormat="1" applyFont="1" applyFill="1" applyBorder="1" applyAlignment="1">
      <alignment vertical="center" wrapText="1"/>
    </xf>
    <xf numFmtId="0" fontId="52" fillId="0" borderId="67" xfId="1553" applyNumberFormat="1" applyFont="1" applyFill="1" applyBorder="1" applyAlignment="1">
      <alignment vertical="center" wrapText="1"/>
    </xf>
    <xf numFmtId="0" fontId="39" fillId="0" borderId="0" xfId="1553" applyNumberFormat="1" applyFont="1" applyFill="1" applyBorder="1" applyAlignment="1">
      <alignment vertical="center" wrapText="1"/>
    </xf>
    <xf numFmtId="179" fontId="42" fillId="0" borderId="74" xfId="1553" applyNumberFormat="1" applyFont="1" applyBorder="1" applyAlignment="1">
      <alignment horizontal="left" vertical="center"/>
    </xf>
    <xf numFmtId="179" fontId="42" fillId="0" borderId="67" xfId="1553" applyNumberFormat="1" applyFont="1" applyBorder="1" applyAlignment="1">
      <alignment horizontal="left" vertical="center"/>
    </xf>
    <xf numFmtId="179" fontId="42" fillId="0" borderId="66" xfId="1553" applyNumberFormat="1" applyFont="1" applyBorder="1" applyAlignment="1">
      <alignment horizontal="left" vertical="center"/>
    </xf>
    <xf numFmtId="0" fontId="52" fillId="0" borderId="29" xfId="1553" applyNumberFormat="1" applyFont="1" applyFill="1" applyBorder="1" applyAlignment="1">
      <alignment vertical="center" shrinkToFit="1"/>
    </xf>
    <xf numFmtId="0" fontId="52" fillId="0" borderId="30" xfId="1553" applyNumberFormat="1" applyFont="1" applyFill="1" applyBorder="1" applyAlignment="1">
      <alignment vertical="center" shrinkToFit="1"/>
    </xf>
    <xf numFmtId="0" fontId="52" fillId="0" borderId="24" xfId="1553" applyNumberFormat="1" applyFont="1" applyFill="1" applyBorder="1" applyAlignment="1">
      <alignment vertical="center" shrinkToFit="1"/>
    </xf>
    <xf numFmtId="178" fontId="44" fillId="0" borderId="17" xfId="853" applyNumberFormat="1" applyFont="1" applyFill="1" applyBorder="1" applyAlignment="1">
      <alignment horizontal="right" vertical="center"/>
    </xf>
    <xf numFmtId="178" fontId="44" fillId="0" borderId="30" xfId="853" applyNumberFormat="1" applyFont="1" applyFill="1" applyBorder="1" applyAlignment="1">
      <alignment horizontal="right" vertical="center"/>
    </xf>
    <xf numFmtId="0" fontId="44" fillId="0" borderId="29" xfId="1553" applyNumberFormat="1" applyFont="1" applyFill="1" applyBorder="1" applyAlignment="1">
      <alignment vertical="center" wrapText="1"/>
    </xf>
    <xf numFmtId="0" fontId="44" fillId="0" borderId="30" xfId="1553" applyNumberFormat="1" applyFont="1" applyFill="1" applyBorder="1" applyAlignment="1">
      <alignment vertical="center" wrapText="1"/>
    </xf>
    <xf numFmtId="0" fontId="44" fillId="0" borderId="24" xfId="1553" applyNumberFormat="1" applyFont="1" applyFill="1" applyBorder="1" applyAlignment="1">
      <alignment vertical="center" wrapText="1"/>
    </xf>
    <xf numFmtId="0" fontId="44" fillId="0" borderId="66" xfId="1553" applyNumberFormat="1" applyFont="1" applyFill="1" applyBorder="1" applyAlignment="1">
      <alignment vertical="center" wrapText="1"/>
    </xf>
    <xf numFmtId="0" fontId="44" fillId="0" borderId="0" xfId="1553" applyNumberFormat="1" applyFont="1" applyFill="1" applyBorder="1" applyAlignment="1">
      <alignment vertical="center" wrapText="1"/>
    </xf>
    <xf numFmtId="0" fontId="44" fillId="0" borderId="67" xfId="1553" applyNumberFormat="1" applyFont="1" applyFill="1" applyBorder="1" applyAlignment="1">
      <alignment vertical="center" wrapText="1"/>
    </xf>
    <xf numFmtId="0" fontId="44" fillId="0" borderId="66" xfId="1553" applyNumberFormat="1" applyFont="1" applyBorder="1" applyAlignment="1">
      <alignment vertical="center" wrapText="1"/>
    </xf>
    <xf numFmtId="0" fontId="44" fillId="0" borderId="0" xfId="1553" applyNumberFormat="1" applyFont="1" applyBorder="1" applyAlignment="1">
      <alignment vertical="center"/>
    </xf>
    <xf numFmtId="0" fontId="44" fillId="0" borderId="67" xfId="1553" applyNumberFormat="1" applyFont="1" applyBorder="1" applyAlignment="1">
      <alignment vertical="center"/>
    </xf>
    <xf numFmtId="0" fontId="44" fillId="0" borderId="66" xfId="1553" applyNumberFormat="1" applyFont="1" applyBorder="1" applyAlignment="1">
      <alignment vertical="center"/>
    </xf>
    <xf numFmtId="178" fontId="44" fillId="0" borderId="76" xfId="1553" applyNumberFormat="1" applyFont="1" applyBorder="1" applyAlignment="1">
      <alignment horizontal="right" vertical="center"/>
    </xf>
    <xf numFmtId="178" fontId="44" fillId="0" borderId="77" xfId="1553" applyNumberFormat="1" applyFont="1" applyBorder="1" applyAlignment="1">
      <alignment horizontal="right" vertical="center"/>
    </xf>
    <xf numFmtId="0" fontId="44" fillId="0" borderId="29" xfId="1553" applyFont="1" applyBorder="1" applyAlignment="1">
      <alignment horizontal="center" vertical="center"/>
    </xf>
    <xf numFmtId="0" fontId="44" fillId="0" borderId="30" xfId="1553" applyFont="1" applyBorder="1" applyAlignment="1">
      <alignment horizontal="center" vertical="center"/>
    </xf>
    <xf numFmtId="0" fontId="44" fillId="0" borderId="24" xfId="1553" applyFont="1" applyBorder="1" applyAlignment="1">
      <alignment horizontal="center" vertical="center"/>
    </xf>
    <xf numFmtId="0" fontId="44" fillId="0" borderId="78" xfId="1553" applyNumberFormat="1" applyFont="1" applyBorder="1" applyAlignment="1">
      <alignment vertical="center" wrapText="1"/>
    </xf>
    <xf numFmtId="0" fontId="44" fillId="0" borderId="30" xfId="1553" applyNumberFormat="1" applyFont="1" applyBorder="1" applyAlignment="1">
      <alignment vertical="center"/>
    </xf>
    <xf numFmtId="0" fontId="44" fillId="0" borderId="79" xfId="1553" applyNumberFormat="1" applyFont="1" applyBorder="1" applyAlignment="1">
      <alignment vertical="center"/>
    </xf>
    <xf numFmtId="0" fontId="44" fillId="0" borderId="74" xfId="1553" applyNumberFormat="1" applyFont="1" applyBorder="1" applyAlignment="1">
      <alignment vertical="center"/>
    </xf>
    <xf numFmtId="0" fontId="44" fillId="0" borderId="75" xfId="1553" applyNumberFormat="1" applyFont="1" applyBorder="1" applyAlignment="1">
      <alignment vertical="center"/>
    </xf>
    <xf numFmtId="0" fontId="52" fillId="0" borderId="66" xfId="1553" applyNumberFormat="1" applyFont="1" applyFill="1" applyBorder="1" applyAlignment="1">
      <alignment vertical="center"/>
    </xf>
    <xf numFmtId="0" fontId="52" fillId="0" borderId="0" xfId="1553" applyNumberFormat="1" applyFont="1" applyFill="1" applyBorder="1" applyAlignment="1">
      <alignment vertical="center"/>
    </xf>
    <xf numFmtId="0" fontId="52" fillId="0" borderId="67" xfId="1553" applyNumberFormat="1" applyFont="1" applyFill="1" applyBorder="1" applyAlignment="1">
      <alignment vertical="center"/>
    </xf>
    <xf numFmtId="178" fontId="44" fillId="0" borderId="0" xfId="853" applyNumberFormat="1" applyFont="1" applyFill="1" applyBorder="1" applyAlignment="1">
      <alignment horizontal="right" vertical="center"/>
    </xf>
    <xf numFmtId="0" fontId="43" fillId="28" borderId="31" xfId="0" applyFont="1" applyFill="1" applyBorder="1" applyAlignment="1">
      <alignment horizontal="center" vertical="center" wrapText="1"/>
    </xf>
    <xf numFmtId="0" fontId="38" fillId="28" borderId="23" xfId="0" applyFont="1" applyFill="1" applyBorder="1" applyAlignment="1">
      <alignment horizontal="center" vertical="center" wrapText="1"/>
    </xf>
    <xf numFmtId="0" fontId="38" fillId="28" borderId="27" xfId="0" applyFont="1" applyFill="1" applyBorder="1" applyAlignment="1">
      <alignment horizontal="center" vertical="center" wrapText="1"/>
    </xf>
    <xf numFmtId="0" fontId="38" fillId="28" borderId="29" xfId="0" applyFont="1" applyFill="1" applyBorder="1" applyAlignment="1">
      <alignment horizontal="center" vertical="center" wrapText="1"/>
    </xf>
    <xf numFmtId="0" fontId="38" fillId="28" borderId="31"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3" xfId="0" applyNumberFormat="1" applyFont="1" applyFill="1" applyBorder="1" applyAlignment="1">
      <alignment horizontal="center" vertical="center"/>
    </xf>
    <xf numFmtId="0" fontId="38" fillId="0" borderId="36" xfId="0" applyFont="1" applyFill="1" applyBorder="1" applyAlignment="1">
      <alignment horizontal="center" vertical="center" shrinkToFit="1"/>
    </xf>
    <xf numFmtId="0" fontId="38" fillId="0" borderId="18" xfId="0" applyFont="1" applyFill="1" applyBorder="1" applyAlignment="1">
      <alignment horizontal="center" vertical="center" shrinkToFit="1"/>
    </xf>
    <xf numFmtId="0" fontId="43" fillId="0" borderId="4" xfId="0" applyFont="1" applyFill="1" applyBorder="1" applyAlignment="1">
      <alignment horizontal="center" vertical="center" wrapText="1"/>
    </xf>
    <xf numFmtId="0" fontId="43" fillId="0" borderId="19"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3" fillId="0" borderId="31"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31" xfId="0" applyFont="1" applyFill="1" applyBorder="1" applyAlignment="1">
      <alignment horizontal="center" vertical="center" wrapText="1"/>
    </xf>
  </cellXfs>
  <cellStyles count="1596">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556"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xfId="1594" builtinId="5"/>
    <cellStyle name="パーセント 2" xfId="704" xr:uid="{00000000-0005-0000-0000-0000C1020000}"/>
    <cellStyle name="パーセント 2 2" xfId="705" xr:uid="{00000000-0005-0000-0000-0000C2020000}"/>
    <cellStyle name="パーセント 2 2 2" xfId="706" xr:uid="{00000000-0005-0000-0000-0000C3020000}"/>
    <cellStyle name="パーセント 2 2 2 2" xfId="1557" xr:uid="{00000000-0005-0000-0000-0000C4020000}"/>
    <cellStyle name="パーセント 2 2 3" xfId="1558" xr:uid="{00000000-0005-0000-0000-0000C5020000}"/>
    <cellStyle name="パーセント 2 3" xfId="707" xr:uid="{00000000-0005-0000-0000-0000C6020000}"/>
    <cellStyle name="パーセント 2 3 2" xfId="1559" xr:uid="{00000000-0005-0000-0000-0000C7020000}"/>
    <cellStyle name="パーセント 2 4" xfId="1560" xr:uid="{00000000-0005-0000-0000-0000C8020000}"/>
    <cellStyle name="パーセント 2 4 2" xfId="1548" xr:uid="{00000000-0005-0000-0000-0000C9020000}"/>
    <cellStyle name="パーセント 2 4 3" xfId="1581" xr:uid="{00000000-0005-0000-0000-0000CA020000}"/>
    <cellStyle name="パーセント 3" xfId="708" xr:uid="{00000000-0005-0000-0000-0000CB020000}"/>
    <cellStyle name="パーセント 3 2" xfId="1582" xr:uid="{00000000-0005-0000-0000-0000CC020000}"/>
    <cellStyle name="パーセント 3 3 2" xfId="1583" xr:uid="{00000000-0005-0000-0000-0000CD020000}"/>
    <cellStyle name="パーセント 3 3 3" xfId="1584" xr:uid="{00000000-0005-0000-0000-0000CE020000}"/>
    <cellStyle name="パーセント 3 4" xfId="1585" xr:uid="{00000000-0005-0000-0000-0000CF020000}"/>
    <cellStyle name="パーセント 3 5" xfId="1586" xr:uid="{00000000-0005-0000-0000-0000D0020000}"/>
    <cellStyle name="パーセント 4" xfId="709" xr:uid="{00000000-0005-0000-0000-0000D1020000}"/>
    <cellStyle name="パーセント 4 2" xfId="1551" xr:uid="{00000000-0005-0000-0000-0000D2020000}"/>
    <cellStyle name="パーセント 5" xfId="710" xr:uid="{00000000-0005-0000-0000-0000D3020000}"/>
    <cellStyle name="パーセント 5 2" xfId="1555" xr:uid="{00000000-0005-0000-0000-0000D4020000}"/>
    <cellStyle name="メモ 10" xfId="711" xr:uid="{00000000-0005-0000-0000-0000D5020000}"/>
    <cellStyle name="メモ 11" xfId="712" xr:uid="{00000000-0005-0000-0000-0000D6020000}"/>
    <cellStyle name="メモ 12" xfId="713" xr:uid="{00000000-0005-0000-0000-0000D7020000}"/>
    <cellStyle name="メモ 13" xfId="714" xr:uid="{00000000-0005-0000-0000-0000D8020000}"/>
    <cellStyle name="メモ 14" xfId="715" xr:uid="{00000000-0005-0000-0000-0000D9020000}"/>
    <cellStyle name="メモ 15" xfId="716" xr:uid="{00000000-0005-0000-0000-0000DA020000}"/>
    <cellStyle name="メモ 16" xfId="717" xr:uid="{00000000-0005-0000-0000-0000DB020000}"/>
    <cellStyle name="メモ 17" xfId="718" xr:uid="{00000000-0005-0000-0000-0000DC020000}"/>
    <cellStyle name="メモ 18" xfId="719" xr:uid="{00000000-0005-0000-0000-0000DD020000}"/>
    <cellStyle name="メモ 19" xfId="720" xr:uid="{00000000-0005-0000-0000-0000DE020000}"/>
    <cellStyle name="メモ 2" xfId="721" xr:uid="{00000000-0005-0000-0000-0000DF020000}"/>
    <cellStyle name="メモ 2 2" xfId="722" xr:uid="{00000000-0005-0000-0000-0000E0020000}"/>
    <cellStyle name="メモ 2 2 2" xfId="723" xr:uid="{00000000-0005-0000-0000-0000E1020000}"/>
    <cellStyle name="メモ 2 2 2 2" xfId="1390" xr:uid="{00000000-0005-0000-0000-0000E2020000}"/>
    <cellStyle name="メモ 2 2 2 2 2" xfId="1391" xr:uid="{00000000-0005-0000-0000-0000E3020000}"/>
    <cellStyle name="メモ 2 2 2 3" xfId="1392" xr:uid="{00000000-0005-0000-0000-0000E4020000}"/>
    <cellStyle name="メモ 2 2 3" xfId="724" xr:uid="{00000000-0005-0000-0000-0000E5020000}"/>
    <cellStyle name="メモ 2 2 3 2" xfId="1393" xr:uid="{00000000-0005-0000-0000-0000E6020000}"/>
    <cellStyle name="メモ 2 3" xfId="1561" xr:uid="{00000000-0005-0000-0000-0000E7020000}"/>
    <cellStyle name="メモ 20" xfId="725" xr:uid="{00000000-0005-0000-0000-0000E8020000}"/>
    <cellStyle name="メモ 21" xfId="726" xr:uid="{00000000-0005-0000-0000-0000E9020000}"/>
    <cellStyle name="メモ 22" xfId="727" xr:uid="{00000000-0005-0000-0000-0000EA020000}"/>
    <cellStyle name="メモ 23" xfId="728" xr:uid="{00000000-0005-0000-0000-0000EB020000}"/>
    <cellStyle name="メモ 24" xfId="729" xr:uid="{00000000-0005-0000-0000-0000EC020000}"/>
    <cellStyle name="メモ 25" xfId="730" xr:uid="{00000000-0005-0000-0000-0000ED020000}"/>
    <cellStyle name="メモ 3" xfId="731" xr:uid="{00000000-0005-0000-0000-0000EE020000}"/>
    <cellStyle name="メモ 3 2" xfId="732" xr:uid="{00000000-0005-0000-0000-0000EF020000}"/>
    <cellStyle name="メモ 3 2 2" xfId="1394" xr:uid="{00000000-0005-0000-0000-0000F0020000}"/>
    <cellStyle name="メモ 3 2 2 2" xfId="1395" xr:uid="{00000000-0005-0000-0000-0000F1020000}"/>
    <cellStyle name="メモ 3 2 3" xfId="1396" xr:uid="{00000000-0005-0000-0000-0000F2020000}"/>
    <cellStyle name="メモ 3 3" xfId="733" xr:uid="{00000000-0005-0000-0000-0000F3020000}"/>
    <cellStyle name="メモ 3 3 2" xfId="1397" xr:uid="{00000000-0005-0000-0000-0000F4020000}"/>
    <cellStyle name="メモ 4" xfId="734" xr:uid="{00000000-0005-0000-0000-0000F5020000}"/>
    <cellStyle name="メモ 4 2" xfId="735" xr:uid="{00000000-0005-0000-0000-0000F6020000}"/>
    <cellStyle name="メモ 4 2 2" xfId="1398" xr:uid="{00000000-0005-0000-0000-0000F7020000}"/>
    <cellStyle name="メモ 4 2 2 2" xfId="1399" xr:uid="{00000000-0005-0000-0000-0000F8020000}"/>
    <cellStyle name="メモ 4 2 3" xfId="1400" xr:uid="{00000000-0005-0000-0000-0000F9020000}"/>
    <cellStyle name="メモ 4 3" xfId="736" xr:uid="{00000000-0005-0000-0000-0000FA020000}"/>
    <cellStyle name="メモ 4 3 2" xfId="1401" xr:uid="{00000000-0005-0000-0000-0000FB020000}"/>
    <cellStyle name="メモ 5" xfId="737" xr:uid="{00000000-0005-0000-0000-0000FC020000}"/>
    <cellStyle name="メモ 6" xfId="738" xr:uid="{00000000-0005-0000-0000-0000FD020000}"/>
    <cellStyle name="メモ 7" xfId="739" xr:uid="{00000000-0005-0000-0000-0000FE020000}"/>
    <cellStyle name="メモ 8" xfId="740" xr:uid="{00000000-0005-0000-0000-0000FF020000}"/>
    <cellStyle name="メモ 9" xfId="741" xr:uid="{00000000-0005-0000-0000-000000030000}"/>
    <cellStyle name="リンク セル 10" xfId="742" xr:uid="{00000000-0005-0000-0000-000001030000}"/>
    <cellStyle name="リンク セル 11" xfId="743" xr:uid="{00000000-0005-0000-0000-000002030000}"/>
    <cellStyle name="リンク セル 12" xfId="744" xr:uid="{00000000-0005-0000-0000-000003030000}"/>
    <cellStyle name="リンク セル 13" xfId="745" xr:uid="{00000000-0005-0000-0000-000004030000}"/>
    <cellStyle name="リンク セル 14" xfId="746" xr:uid="{00000000-0005-0000-0000-000005030000}"/>
    <cellStyle name="リンク セル 15" xfId="747" xr:uid="{00000000-0005-0000-0000-000006030000}"/>
    <cellStyle name="リンク セル 16" xfId="748" xr:uid="{00000000-0005-0000-0000-000007030000}"/>
    <cellStyle name="リンク セル 17" xfId="749" xr:uid="{00000000-0005-0000-0000-000008030000}"/>
    <cellStyle name="リンク セル 18" xfId="750" xr:uid="{00000000-0005-0000-0000-000009030000}"/>
    <cellStyle name="リンク セル 19" xfId="751" xr:uid="{00000000-0005-0000-0000-00000A030000}"/>
    <cellStyle name="リンク セル 2" xfId="752" xr:uid="{00000000-0005-0000-0000-00000B030000}"/>
    <cellStyle name="リンク セル 2 2" xfId="753" xr:uid="{00000000-0005-0000-0000-00000C030000}"/>
    <cellStyle name="リンク セル 20" xfId="754" xr:uid="{00000000-0005-0000-0000-00000D030000}"/>
    <cellStyle name="リンク セル 21" xfId="755" xr:uid="{00000000-0005-0000-0000-00000E030000}"/>
    <cellStyle name="リンク セル 22" xfId="756" xr:uid="{00000000-0005-0000-0000-00000F030000}"/>
    <cellStyle name="リンク セル 23" xfId="757" xr:uid="{00000000-0005-0000-0000-000010030000}"/>
    <cellStyle name="リンク セル 24" xfId="758" xr:uid="{00000000-0005-0000-0000-000011030000}"/>
    <cellStyle name="リンク セル 25" xfId="759" xr:uid="{00000000-0005-0000-0000-000012030000}"/>
    <cellStyle name="リンク セル 3" xfId="760" xr:uid="{00000000-0005-0000-0000-000013030000}"/>
    <cellStyle name="リンク セル 3 2" xfId="761" xr:uid="{00000000-0005-0000-0000-000014030000}"/>
    <cellStyle name="リンク セル 4" xfId="762" xr:uid="{00000000-0005-0000-0000-000015030000}"/>
    <cellStyle name="リンク セル 5" xfId="763" xr:uid="{00000000-0005-0000-0000-000016030000}"/>
    <cellStyle name="リンク セル 6" xfId="764" xr:uid="{00000000-0005-0000-0000-000017030000}"/>
    <cellStyle name="リンク セル 7" xfId="765" xr:uid="{00000000-0005-0000-0000-000018030000}"/>
    <cellStyle name="リンク セル 8" xfId="766" xr:uid="{00000000-0005-0000-0000-000019030000}"/>
    <cellStyle name="リンク セル 9" xfId="767" xr:uid="{00000000-0005-0000-0000-00001A030000}"/>
    <cellStyle name="悪い 10" xfId="768" xr:uid="{00000000-0005-0000-0000-00001B030000}"/>
    <cellStyle name="悪い 11" xfId="769" xr:uid="{00000000-0005-0000-0000-00001C030000}"/>
    <cellStyle name="悪い 12" xfId="770" xr:uid="{00000000-0005-0000-0000-00001D030000}"/>
    <cellStyle name="悪い 13" xfId="771" xr:uid="{00000000-0005-0000-0000-00001E030000}"/>
    <cellStyle name="悪い 14" xfId="772" xr:uid="{00000000-0005-0000-0000-00001F030000}"/>
    <cellStyle name="悪い 15" xfId="773" xr:uid="{00000000-0005-0000-0000-000020030000}"/>
    <cellStyle name="悪い 16" xfId="774" xr:uid="{00000000-0005-0000-0000-000021030000}"/>
    <cellStyle name="悪い 17" xfId="775" xr:uid="{00000000-0005-0000-0000-000022030000}"/>
    <cellStyle name="悪い 18" xfId="776" xr:uid="{00000000-0005-0000-0000-000023030000}"/>
    <cellStyle name="悪い 19" xfId="777" xr:uid="{00000000-0005-0000-0000-000024030000}"/>
    <cellStyle name="悪い 2" xfId="778" xr:uid="{00000000-0005-0000-0000-000025030000}"/>
    <cellStyle name="悪い 2 2" xfId="779" xr:uid="{00000000-0005-0000-0000-000026030000}"/>
    <cellStyle name="悪い 2 3" xfId="1402" xr:uid="{00000000-0005-0000-0000-000027030000}"/>
    <cellStyle name="悪い 20" xfId="780" xr:uid="{00000000-0005-0000-0000-000028030000}"/>
    <cellStyle name="悪い 21" xfId="781" xr:uid="{00000000-0005-0000-0000-000029030000}"/>
    <cellStyle name="悪い 22" xfId="782" xr:uid="{00000000-0005-0000-0000-00002A030000}"/>
    <cellStyle name="悪い 23" xfId="783" xr:uid="{00000000-0005-0000-0000-00002B030000}"/>
    <cellStyle name="悪い 24" xfId="784" xr:uid="{00000000-0005-0000-0000-00002C030000}"/>
    <cellStyle name="悪い 25" xfId="785" xr:uid="{00000000-0005-0000-0000-00002D030000}"/>
    <cellStyle name="悪い 3" xfId="786" xr:uid="{00000000-0005-0000-0000-00002E030000}"/>
    <cellStyle name="悪い 3 2" xfId="787" xr:uid="{00000000-0005-0000-0000-00002F030000}"/>
    <cellStyle name="悪い 4" xfId="788" xr:uid="{00000000-0005-0000-0000-000030030000}"/>
    <cellStyle name="悪い 5" xfId="789" xr:uid="{00000000-0005-0000-0000-000031030000}"/>
    <cellStyle name="悪い 6" xfId="790" xr:uid="{00000000-0005-0000-0000-000032030000}"/>
    <cellStyle name="悪い 7" xfId="791" xr:uid="{00000000-0005-0000-0000-000033030000}"/>
    <cellStyle name="悪い 8" xfId="792" xr:uid="{00000000-0005-0000-0000-000034030000}"/>
    <cellStyle name="悪い 9" xfId="793" xr:uid="{00000000-0005-0000-0000-000035030000}"/>
    <cellStyle name="計算 10" xfId="794" xr:uid="{00000000-0005-0000-0000-000036030000}"/>
    <cellStyle name="計算 11" xfId="795" xr:uid="{00000000-0005-0000-0000-000037030000}"/>
    <cellStyle name="計算 12" xfId="796" xr:uid="{00000000-0005-0000-0000-000038030000}"/>
    <cellStyle name="計算 13" xfId="797" xr:uid="{00000000-0005-0000-0000-000039030000}"/>
    <cellStyle name="計算 14" xfId="798" xr:uid="{00000000-0005-0000-0000-00003A030000}"/>
    <cellStyle name="計算 15" xfId="799" xr:uid="{00000000-0005-0000-0000-00003B030000}"/>
    <cellStyle name="計算 16" xfId="800" xr:uid="{00000000-0005-0000-0000-00003C030000}"/>
    <cellStyle name="計算 17" xfId="801" xr:uid="{00000000-0005-0000-0000-00003D030000}"/>
    <cellStyle name="計算 18" xfId="802" xr:uid="{00000000-0005-0000-0000-00003E030000}"/>
    <cellStyle name="計算 19" xfId="803" xr:uid="{00000000-0005-0000-0000-00003F030000}"/>
    <cellStyle name="計算 2" xfId="804" xr:uid="{00000000-0005-0000-0000-000040030000}"/>
    <cellStyle name="計算 2 2" xfId="805" xr:uid="{00000000-0005-0000-0000-000041030000}"/>
    <cellStyle name="計算 2 2 2" xfId="806" xr:uid="{00000000-0005-0000-0000-000042030000}"/>
    <cellStyle name="計算 2 2 2 2" xfId="1403" xr:uid="{00000000-0005-0000-0000-000043030000}"/>
    <cellStyle name="計算 2 2 2 2 2" xfId="1404" xr:uid="{00000000-0005-0000-0000-000044030000}"/>
    <cellStyle name="計算 2 2 2 3" xfId="1405" xr:uid="{00000000-0005-0000-0000-000045030000}"/>
    <cellStyle name="計算 2 2 3" xfId="807" xr:uid="{00000000-0005-0000-0000-000046030000}"/>
    <cellStyle name="計算 2 2 3 2" xfId="1406" xr:uid="{00000000-0005-0000-0000-000047030000}"/>
    <cellStyle name="計算 20" xfId="808" xr:uid="{00000000-0005-0000-0000-000048030000}"/>
    <cellStyle name="計算 21" xfId="809" xr:uid="{00000000-0005-0000-0000-000049030000}"/>
    <cellStyle name="計算 22" xfId="810" xr:uid="{00000000-0005-0000-0000-00004A030000}"/>
    <cellStyle name="計算 23" xfId="811" xr:uid="{00000000-0005-0000-0000-00004B030000}"/>
    <cellStyle name="計算 24" xfId="812" xr:uid="{00000000-0005-0000-0000-00004C030000}"/>
    <cellStyle name="計算 25" xfId="813" xr:uid="{00000000-0005-0000-0000-00004D030000}"/>
    <cellStyle name="計算 3" xfId="814" xr:uid="{00000000-0005-0000-0000-00004E030000}"/>
    <cellStyle name="計算 3 2" xfId="815" xr:uid="{00000000-0005-0000-0000-00004F030000}"/>
    <cellStyle name="計算 3 2 2" xfId="1407" xr:uid="{00000000-0005-0000-0000-000050030000}"/>
    <cellStyle name="計算 3 2 2 2" xfId="1408" xr:uid="{00000000-0005-0000-0000-000051030000}"/>
    <cellStyle name="計算 3 2 3" xfId="1409" xr:uid="{00000000-0005-0000-0000-000052030000}"/>
    <cellStyle name="計算 3 3" xfId="816" xr:uid="{00000000-0005-0000-0000-000053030000}"/>
    <cellStyle name="計算 3 3 2" xfId="1410" xr:uid="{00000000-0005-0000-0000-000054030000}"/>
    <cellStyle name="計算 4" xfId="817" xr:uid="{00000000-0005-0000-0000-000055030000}"/>
    <cellStyle name="計算 4 2" xfId="818" xr:uid="{00000000-0005-0000-0000-000056030000}"/>
    <cellStyle name="計算 4 2 2" xfId="1411" xr:uid="{00000000-0005-0000-0000-000057030000}"/>
    <cellStyle name="計算 4 2 2 2" xfId="1412" xr:uid="{00000000-0005-0000-0000-000058030000}"/>
    <cellStyle name="計算 4 2 3" xfId="1413" xr:uid="{00000000-0005-0000-0000-000059030000}"/>
    <cellStyle name="計算 4 3" xfId="819" xr:uid="{00000000-0005-0000-0000-00005A030000}"/>
    <cellStyle name="計算 4 3 2" xfId="1414" xr:uid="{00000000-0005-0000-0000-00005B030000}"/>
    <cellStyle name="計算 5" xfId="820" xr:uid="{00000000-0005-0000-0000-00005C030000}"/>
    <cellStyle name="計算 6" xfId="821" xr:uid="{00000000-0005-0000-0000-00005D030000}"/>
    <cellStyle name="計算 7" xfId="822" xr:uid="{00000000-0005-0000-0000-00005E030000}"/>
    <cellStyle name="計算 8" xfId="823" xr:uid="{00000000-0005-0000-0000-00005F030000}"/>
    <cellStyle name="計算 9" xfId="824" xr:uid="{00000000-0005-0000-0000-000060030000}"/>
    <cellStyle name="警告文 10" xfId="825" xr:uid="{00000000-0005-0000-0000-000061030000}"/>
    <cellStyle name="警告文 11" xfId="826" xr:uid="{00000000-0005-0000-0000-000062030000}"/>
    <cellStyle name="警告文 12" xfId="827" xr:uid="{00000000-0005-0000-0000-000063030000}"/>
    <cellStyle name="警告文 13" xfId="828" xr:uid="{00000000-0005-0000-0000-000064030000}"/>
    <cellStyle name="警告文 14" xfId="829" xr:uid="{00000000-0005-0000-0000-000065030000}"/>
    <cellStyle name="警告文 15" xfId="830" xr:uid="{00000000-0005-0000-0000-000066030000}"/>
    <cellStyle name="警告文 16" xfId="831" xr:uid="{00000000-0005-0000-0000-000067030000}"/>
    <cellStyle name="警告文 17" xfId="832" xr:uid="{00000000-0005-0000-0000-000068030000}"/>
    <cellStyle name="警告文 18" xfId="833" xr:uid="{00000000-0005-0000-0000-000069030000}"/>
    <cellStyle name="警告文 19" xfId="834" xr:uid="{00000000-0005-0000-0000-00006A030000}"/>
    <cellStyle name="警告文 2" xfId="835" xr:uid="{00000000-0005-0000-0000-00006B030000}"/>
    <cellStyle name="警告文 2 2" xfId="836" xr:uid="{00000000-0005-0000-0000-00006C030000}"/>
    <cellStyle name="警告文 20" xfId="837" xr:uid="{00000000-0005-0000-0000-00006D030000}"/>
    <cellStyle name="警告文 21" xfId="838" xr:uid="{00000000-0005-0000-0000-00006E030000}"/>
    <cellStyle name="警告文 22" xfId="839" xr:uid="{00000000-0005-0000-0000-00006F030000}"/>
    <cellStyle name="警告文 23" xfId="840" xr:uid="{00000000-0005-0000-0000-000070030000}"/>
    <cellStyle name="警告文 24" xfId="841" xr:uid="{00000000-0005-0000-0000-000071030000}"/>
    <cellStyle name="警告文 25" xfId="842" xr:uid="{00000000-0005-0000-0000-000072030000}"/>
    <cellStyle name="警告文 3" xfId="843" xr:uid="{00000000-0005-0000-0000-000073030000}"/>
    <cellStyle name="警告文 3 2" xfId="844" xr:uid="{00000000-0005-0000-0000-000074030000}"/>
    <cellStyle name="警告文 4" xfId="845" xr:uid="{00000000-0005-0000-0000-000075030000}"/>
    <cellStyle name="警告文 5" xfId="846" xr:uid="{00000000-0005-0000-0000-000076030000}"/>
    <cellStyle name="警告文 6" xfId="847" xr:uid="{00000000-0005-0000-0000-000077030000}"/>
    <cellStyle name="警告文 7" xfId="848" xr:uid="{00000000-0005-0000-0000-000078030000}"/>
    <cellStyle name="警告文 8" xfId="849" xr:uid="{00000000-0005-0000-0000-000079030000}"/>
    <cellStyle name="警告文 9" xfId="850" xr:uid="{00000000-0005-0000-0000-00007A030000}"/>
    <cellStyle name="桁区切り 2" xfId="851" xr:uid="{00000000-0005-0000-0000-00007B030000}"/>
    <cellStyle name="桁区切り 2 2" xfId="852" xr:uid="{00000000-0005-0000-0000-00007C030000}"/>
    <cellStyle name="桁区切り 2 2 2" xfId="853" xr:uid="{00000000-0005-0000-0000-00007D030000}"/>
    <cellStyle name="桁区切り 2 2 2 2" xfId="1562" xr:uid="{00000000-0005-0000-0000-00007E030000}"/>
    <cellStyle name="桁区切り 2 2 3" xfId="1563" xr:uid="{00000000-0005-0000-0000-00007F030000}"/>
    <cellStyle name="桁区切り 2 2 3 2" xfId="1587" xr:uid="{00000000-0005-0000-0000-000080030000}"/>
    <cellStyle name="桁区切り 2 2 3 3" xfId="1588" xr:uid="{00000000-0005-0000-0000-000081030000}"/>
    <cellStyle name="桁区切り 2 3" xfId="854" xr:uid="{00000000-0005-0000-0000-000082030000}"/>
    <cellStyle name="桁区切り 2 3 2" xfId="1564" xr:uid="{00000000-0005-0000-0000-000083030000}"/>
    <cellStyle name="桁区切り 2 4" xfId="1415" xr:uid="{00000000-0005-0000-0000-000084030000}"/>
    <cellStyle name="桁区切り 2 5" xfId="1416" xr:uid="{00000000-0005-0000-0000-000085030000}"/>
    <cellStyle name="桁区切り 2 5 2" xfId="1417" xr:uid="{00000000-0005-0000-0000-000086030000}"/>
    <cellStyle name="桁区切り 2 5 3" xfId="1418" xr:uid="{00000000-0005-0000-0000-000087030000}"/>
    <cellStyle name="桁区切り 2 5 3 2" xfId="1419" xr:uid="{00000000-0005-0000-0000-000088030000}"/>
    <cellStyle name="桁区切り 2 6" xfId="1420" xr:uid="{00000000-0005-0000-0000-000089030000}"/>
    <cellStyle name="桁区切り 2 7" xfId="1421" xr:uid="{00000000-0005-0000-0000-00008A030000}"/>
    <cellStyle name="桁区切り 2 8" xfId="1422" xr:uid="{00000000-0005-0000-0000-00008B030000}"/>
    <cellStyle name="桁区切り 2 8 2" xfId="1423" xr:uid="{00000000-0005-0000-0000-00008C030000}"/>
    <cellStyle name="桁区切り 2 8 2 2" xfId="1424" xr:uid="{00000000-0005-0000-0000-00008D030000}"/>
    <cellStyle name="桁区切り 2 8 2 2 2" xfId="1425" xr:uid="{00000000-0005-0000-0000-00008E030000}"/>
    <cellStyle name="桁区切り 2 8 2 2 2 2" xfId="1426" xr:uid="{00000000-0005-0000-0000-00008F030000}"/>
    <cellStyle name="桁区切り 2 8 2 2 2 2 2" xfId="1427" xr:uid="{00000000-0005-0000-0000-000090030000}"/>
    <cellStyle name="桁区切り 2 8 2 3" xfId="1428" xr:uid="{00000000-0005-0000-0000-000091030000}"/>
    <cellStyle name="桁区切り 2 8 2 3 2" xfId="1429" xr:uid="{00000000-0005-0000-0000-000092030000}"/>
    <cellStyle name="桁区切り 2 8 2 3 2 2" xfId="1430" xr:uid="{00000000-0005-0000-0000-000093030000}"/>
    <cellStyle name="桁区切り 3" xfId="855" xr:uid="{00000000-0005-0000-0000-000094030000}"/>
    <cellStyle name="桁区切り 3 2" xfId="856" xr:uid="{00000000-0005-0000-0000-000095030000}"/>
    <cellStyle name="桁区切り 3 3" xfId="1589" xr:uid="{00000000-0005-0000-0000-000096030000}"/>
    <cellStyle name="桁区切り 3 4" xfId="1590" xr:uid="{00000000-0005-0000-0000-000097030000}"/>
    <cellStyle name="桁区切り 3 5" xfId="1431" xr:uid="{00000000-0005-0000-0000-000098030000}"/>
    <cellStyle name="桁区切り 4" xfId="857" xr:uid="{00000000-0005-0000-0000-000099030000}"/>
    <cellStyle name="桁区切り 4 2" xfId="1432" xr:uid="{00000000-0005-0000-0000-00009A030000}"/>
    <cellStyle name="桁区切り 5" xfId="1433" xr:uid="{00000000-0005-0000-0000-00009B030000}"/>
    <cellStyle name="桁区切り 5 2" xfId="1550" xr:uid="{00000000-0005-0000-0000-00009C030000}"/>
    <cellStyle name="桁区切り 6" xfId="1434" xr:uid="{00000000-0005-0000-0000-00009D030000}"/>
    <cellStyle name="桁区切り 7" xfId="1435" xr:uid="{00000000-0005-0000-0000-00009E030000}"/>
    <cellStyle name="桁区切り 8" xfId="1436" xr:uid="{00000000-0005-0000-0000-00009F030000}"/>
    <cellStyle name="桁区切り 8 2" xfId="1437" xr:uid="{00000000-0005-0000-0000-0000A0030000}"/>
    <cellStyle name="見出し 1 10" xfId="858" xr:uid="{00000000-0005-0000-0000-0000A1030000}"/>
    <cellStyle name="見出し 1 11" xfId="859" xr:uid="{00000000-0005-0000-0000-0000A2030000}"/>
    <cellStyle name="見出し 1 12" xfId="860" xr:uid="{00000000-0005-0000-0000-0000A3030000}"/>
    <cellStyle name="見出し 1 13" xfId="861" xr:uid="{00000000-0005-0000-0000-0000A4030000}"/>
    <cellStyle name="見出し 1 14" xfId="862" xr:uid="{00000000-0005-0000-0000-0000A5030000}"/>
    <cellStyle name="見出し 1 15" xfId="863" xr:uid="{00000000-0005-0000-0000-0000A6030000}"/>
    <cellStyle name="見出し 1 16" xfId="864" xr:uid="{00000000-0005-0000-0000-0000A7030000}"/>
    <cellStyle name="見出し 1 17" xfId="865" xr:uid="{00000000-0005-0000-0000-0000A8030000}"/>
    <cellStyle name="見出し 1 18" xfId="866" xr:uid="{00000000-0005-0000-0000-0000A9030000}"/>
    <cellStyle name="見出し 1 19" xfId="867" xr:uid="{00000000-0005-0000-0000-0000AA030000}"/>
    <cellStyle name="見出し 1 2" xfId="868" xr:uid="{00000000-0005-0000-0000-0000AB030000}"/>
    <cellStyle name="見出し 1 2 2" xfId="869" xr:uid="{00000000-0005-0000-0000-0000AC030000}"/>
    <cellStyle name="見出し 1 20" xfId="870" xr:uid="{00000000-0005-0000-0000-0000AD030000}"/>
    <cellStyle name="見出し 1 21" xfId="871" xr:uid="{00000000-0005-0000-0000-0000AE030000}"/>
    <cellStyle name="見出し 1 22" xfId="872" xr:uid="{00000000-0005-0000-0000-0000AF030000}"/>
    <cellStyle name="見出し 1 23" xfId="873" xr:uid="{00000000-0005-0000-0000-0000B0030000}"/>
    <cellStyle name="見出し 1 24" xfId="874" xr:uid="{00000000-0005-0000-0000-0000B1030000}"/>
    <cellStyle name="見出し 1 25" xfId="875" xr:uid="{00000000-0005-0000-0000-0000B2030000}"/>
    <cellStyle name="見出し 1 3" xfId="876" xr:uid="{00000000-0005-0000-0000-0000B3030000}"/>
    <cellStyle name="見出し 1 3 2" xfId="877" xr:uid="{00000000-0005-0000-0000-0000B4030000}"/>
    <cellStyle name="見出し 1 4" xfId="878" xr:uid="{00000000-0005-0000-0000-0000B5030000}"/>
    <cellStyle name="見出し 1 5" xfId="879" xr:uid="{00000000-0005-0000-0000-0000B6030000}"/>
    <cellStyle name="見出し 1 6" xfId="880" xr:uid="{00000000-0005-0000-0000-0000B7030000}"/>
    <cellStyle name="見出し 1 7" xfId="881" xr:uid="{00000000-0005-0000-0000-0000B8030000}"/>
    <cellStyle name="見出し 1 8" xfId="882" xr:uid="{00000000-0005-0000-0000-0000B9030000}"/>
    <cellStyle name="見出し 1 9" xfId="883" xr:uid="{00000000-0005-0000-0000-0000BA030000}"/>
    <cellStyle name="見出し 2 10" xfId="884" xr:uid="{00000000-0005-0000-0000-0000BB030000}"/>
    <cellStyle name="見出し 2 11" xfId="885" xr:uid="{00000000-0005-0000-0000-0000BC030000}"/>
    <cellStyle name="見出し 2 12" xfId="886" xr:uid="{00000000-0005-0000-0000-0000BD030000}"/>
    <cellStyle name="見出し 2 13" xfId="887" xr:uid="{00000000-0005-0000-0000-0000BE030000}"/>
    <cellStyle name="見出し 2 14" xfId="888" xr:uid="{00000000-0005-0000-0000-0000BF030000}"/>
    <cellStyle name="見出し 2 15" xfId="889" xr:uid="{00000000-0005-0000-0000-0000C0030000}"/>
    <cellStyle name="見出し 2 16" xfId="890" xr:uid="{00000000-0005-0000-0000-0000C1030000}"/>
    <cellStyle name="見出し 2 17" xfId="891" xr:uid="{00000000-0005-0000-0000-0000C2030000}"/>
    <cellStyle name="見出し 2 18" xfId="892" xr:uid="{00000000-0005-0000-0000-0000C3030000}"/>
    <cellStyle name="見出し 2 19" xfId="893" xr:uid="{00000000-0005-0000-0000-0000C4030000}"/>
    <cellStyle name="見出し 2 2" xfId="894" xr:uid="{00000000-0005-0000-0000-0000C5030000}"/>
    <cellStyle name="見出し 2 2 2" xfId="895" xr:uid="{00000000-0005-0000-0000-0000C6030000}"/>
    <cellStyle name="見出し 2 20" xfId="896" xr:uid="{00000000-0005-0000-0000-0000C7030000}"/>
    <cellStyle name="見出し 2 21" xfId="897" xr:uid="{00000000-0005-0000-0000-0000C8030000}"/>
    <cellStyle name="見出し 2 22" xfId="898" xr:uid="{00000000-0005-0000-0000-0000C9030000}"/>
    <cellStyle name="見出し 2 23" xfId="899" xr:uid="{00000000-0005-0000-0000-0000CA030000}"/>
    <cellStyle name="見出し 2 24" xfId="900" xr:uid="{00000000-0005-0000-0000-0000CB030000}"/>
    <cellStyle name="見出し 2 25" xfId="901" xr:uid="{00000000-0005-0000-0000-0000CC030000}"/>
    <cellStyle name="見出し 2 3" xfId="902" xr:uid="{00000000-0005-0000-0000-0000CD030000}"/>
    <cellStyle name="見出し 2 3 2" xfId="903" xr:uid="{00000000-0005-0000-0000-0000CE030000}"/>
    <cellStyle name="見出し 2 4" xfId="904" xr:uid="{00000000-0005-0000-0000-0000CF030000}"/>
    <cellStyle name="見出し 2 5" xfId="905" xr:uid="{00000000-0005-0000-0000-0000D0030000}"/>
    <cellStyle name="見出し 2 6" xfId="906" xr:uid="{00000000-0005-0000-0000-0000D1030000}"/>
    <cellStyle name="見出し 2 7" xfId="907" xr:uid="{00000000-0005-0000-0000-0000D2030000}"/>
    <cellStyle name="見出し 2 8" xfId="908" xr:uid="{00000000-0005-0000-0000-0000D3030000}"/>
    <cellStyle name="見出し 2 9" xfId="909" xr:uid="{00000000-0005-0000-0000-0000D4030000}"/>
    <cellStyle name="見出し 3 10" xfId="910" xr:uid="{00000000-0005-0000-0000-0000D5030000}"/>
    <cellStyle name="見出し 3 11" xfId="911" xr:uid="{00000000-0005-0000-0000-0000D6030000}"/>
    <cellStyle name="見出し 3 12" xfId="912" xr:uid="{00000000-0005-0000-0000-0000D7030000}"/>
    <cellStyle name="見出し 3 13" xfId="913" xr:uid="{00000000-0005-0000-0000-0000D8030000}"/>
    <cellStyle name="見出し 3 14" xfId="914" xr:uid="{00000000-0005-0000-0000-0000D9030000}"/>
    <cellStyle name="見出し 3 15" xfId="915" xr:uid="{00000000-0005-0000-0000-0000DA030000}"/>
    <cellStyle name="見出し 3 16" xfId="916" xr:uid="{00000000-0005-0000-0000-0000DB030000}"/>
    <cellStyle name="見出し 3 17" xfId="917" xr:uid="{00000000-0005-0000-0000-0000DC030000}"/>
    <cellStyle name="見出し 3 18" xfId="918" xr:uid="{00000000-0005-0000-0000-0000DD030000}"/>
    <cellStyle name="見出し 3 19" xfId="919" xr:uid="{00000000-0005-0000-0000-0000DE030000}"/>
    <cellStyle name="見出し 3 2" xfId="920" xr:uid="{00000000-0005-0000-0000-0000DF030000}"/>
    <cellStyle name="見出し 3 2 2" xfId="921" xr:uid="{00000000-0005-0000-0000-0000E0030000}"/>
    <cellStyle name="見出し 3 2 3" xfId="1565" xr:uid="{00000000-0005-0000-0000-0000E1030000}"/>
    <cellStyle name="見出し 3 20" xfId="922" xr:uid="{00000000-0005-0000-0000-0000E2030000}"/>
    <cellStyle name="見出し 3 21" xfId="923" xr:uid="{00000000-0005-0000-0000-0000E3030000}"/>
    <cellStyle name="見出し 3 22" xfId="924" xr:uid="{00000000-0005-0000-0000-0000E4030000}"/>
    <cellStyle name="見出し 3 23" xfId="925" xr:uid="{00000000-0005-0000-0000-0000E5030000}"/>
    <cellStyle name="見出し 3 24" xfId="926" xr:uid="{00000000-0005-0000-0000-0000E6030000}"/>
    <cellStyle name="見出し 3 25" xfId="927" xr:uid="{00000000-0005-0000-0000-0000E7030000}"/>
    <cellStyle name="見出し 3 3" xfId="928" xr:uid="{00000000-0005-0000-0000-0000E8030000}"/>
    <cellStyle name="見出し 3 3 2" xfId="929" xr:uid="{00000000-0005-0000-0000-0000E9030000}"/>
    <cellStyle name="見出し 3 4" xfId="930" xr:uid="{00000000-0005-0000-0000-0000EA030000}"/>
    <cellStyle name="見出し 3 5" xfId="931" xr:uid="{00000000-0005-0000-0000-0000EB030000}"/>
    <cellStyle name="見出し 3 6" xfId="932" xr:uid="{00000000-0005-0000-0000-0000EC030000}"/>
    <cellStyle name="見出し 3 7" xfId="933" xr:uid="{00000000-0005-0000-0000-0000ED030000}"/>
    <cellStyle name="見出し 3 8" xfId="934" xr:uid="{00000000-0005-0000-0000-0000EE030000}"/>
    <cellStyle name="見出し 3 9" xfId="935" xr:uid="{00000000-0005-0000-0000-0000EF030000}"/>
    <cellStyle name="見出し 4 10" xfId="936" xr:uid="{00000000-0005-0000-0000-0000F0030000}"/>
    <cellStyle name="見出し 4 11" xfId="937" xr:uid="{00000000-0005-0000-0000-0000F1030000}"/>
    <cellStyle name="見出し 4 12" xfId="938" xr:uid="{00000000-0005-0000-0000-0000F2030000}"/>
    <cellStyle name="見出し 4 13" xfId="939" xr:uid="{00000000-0005-0000-0000-0000F3030000}"/>
    <cellStyle name="見出し 4 14" xfId="940" xr:uid="{00000000-0005-0000-0000-0000F4030000}"/>
    <cellStyle name="見出し 4 15" xfId="941" xr:uid="{00000000-0005-0000-0000-0000F5030000}"/>
    <cellStyle name="見出し 4 16" xfId="942" xr:uid="{00000000-0005-0000-0000-0000F6030000}"/>
    <cellStyle name="見出し 4 17" xfId="943" xr:uid="{00000000-0005-0000-0000-0000F7030000}"/>
    <cellStyle name="見出し 4 18" xfId="944" xr:uid="{00000000-0005-0000-0000-0000F8030000}"/>
    <cellStyle name="見出し 4 19" xfId="945" xr:uid="{00000000-0005-0000-0000-0000F9030000}"/>
    <cellStyle name="見出し 4 2" xfId="946" xr:uid="{00000000-0005-0000-0000-0000FA030000}"/>
    <cellStyle name="見出し 4 2 2" xfId="947" xr:uid="{00000000-0005-0000-0000-0000FB030000}"/>
    <cellStyle name="見出し 4 20" xfId="948" xr:uid="{00000000-0005-0000-0000-0000FC030000}"/>
    <cellStyle name="見出し 4 21" xfId="949" xr:uid="{00000000-0005-0000-0000-0000FD030000}"/>
    <cellStyle name="見出し 4 22" xfId="950" xr:uid="{00000000-0005-0000-0000-0000FE030000}"/>
    <cellStyle name="見出し 4 23" xfId="951" xr:uid="{00000000-0005-0000-0000-0000FF030000}"/>
    <cellStyle name="見出し 4 24" xfId="952" xr:uid="{00000000-0005-0000-0000-000000040000}"/>
    <cellStyle name="見出し 4 25" xfId="953" xr:uid="{00000000-0005-0000-0000-000001040000}"/>
    <cellStyle name="見出し 4 3" xfId="954" xr:uid="{00000000-0005-0000-0000-000002040000}"/>
    <cellStyle name="見出し 4 3 2" xfId="955" xr:uid="{00000000-0005-0000-0000-000003040000}"/>
    <cellStyle name="見出し 4 4" xfId="956" xr:uid="{00000000-0005-0000-0000-000004040000}"/>
    <cellStyle name="見出し 4 5" xfId="957" xr:uid="{00000000-0005-0000-0000-000005040000}"/>
    <cellStyle name="見出し 4 6" xfId="958" xr:uid="{00000000-0005-0000-0000-000006040000}"/>
    <cellStyle name="見出し 4 7" xfId="959" xr:uid="{00000000-0005-0000-0000-000007040000}"/>
    <cellStyle name="見出し 4 8" xfId="960" xr:uid="{00000000-0005-0000-0000-000008040000}"/>
    <cellStyle name="見出し 4 9" xfId="961" xr:uid="{00000000-0005-0000-0000-000009040000}"/>
    <cellStyle name="集計 10" xfId="962" xr:uid="{00000000-0005-0000-0000-00000A040000}"/>
    <cellStyle name="集計 11" xfId="963" xr:uid="{00000000-0005-0000-0000-00000B040000}"/>
    <cellStyle name="集計 12" xfId="964" xr:uid="{00000000-0005-0000-0000-00000C040000}"/>
    <cellStyle name="集計 13" xfId="965" xr:uid="{00000000-0005-0000-0000-00000D040000}"/>
    <cellStyle name="集計 14" xfId="966" xr:uid="{00000000-0005-0000-0000-00000E040000}"/>
    <cellStyle name="集計 15" xfId="967" xr:uid="{00000000-0005-0000-0000-00000F040000}"/>
    <cellStyle name="集計 16" xfId="968" xr:uid="{00000000-0005-0000-0000-000010040000}"/>
    <cellStyle name="集計 17" xfId="969" xr:uid="{00000000-0005-0000-0000-000011040000}"/>
    <cellStyle name="集計 18" xfId="970" xr:uid="{00000000-0005-0000-0000-000012040000}"/>
    <cellStyle name="集計 19" xfId="971" xr:uid="{00000000-0005-0000-0000-000013040000}"/>
    <cellStyle name="集計 2" xfId="972" xr:uid="{00000000-0005-0000-0000-000014040000}"/>
    <cellStyle name="集計 2 2" xfId="973" xr:uid="{00000000-0005-0000-0000-000015040000}"/>
    <cellStyle name="集計 2 2 2" xfId="974" xr:uid="{00000000-0005-0000-0000-000016040000}"/>
    <cellStyle name="集計 2 2 2 2" xfId="1438" xr:uid="{00000000-0005-0000-0000-000017040000}"/>
    <cellStyle name="集計 2 2 2 2 2" xfId="1439" xr:uid="{00000000-0005-0000-0000-000018040000}"/>
    <cellStyle name="集計 2 2 2 3" xfId="1440" xr:uid="{00000000-0005-0000-0000-000019040000}"/>
    <cellStyle name="集計 2 2 3" xfId="975" xr:uid="{00000000-0005-0000-0000-00001A040000}"/>
    <cellStyle name="集計 2 2 3 2" xfId="1441" xr:uid="{00000000-0005-0000-0000-00001B040000}"/>
    <cellStyle name="集計 20" xfId="976" xr:uid="{00000000-0005-0000-0000-00001C040000}"/>
    <cellStyle name="集計 21" xfId="977" xr:uid="{00000000-0005-0000-0000-00001D040000}"/>
    <cellStyle name="集計 22" xfId="978" xr:uid="{00000000-0005-0000-0000-00001E040000}"/>
    <cellStyle name="集計 23" xfId="979" xr:uid="{00000000-0005-0000-0000-00001F040000}"/>
    <cellStyle name="集計 24" xfId="980" xr:uid="{00000000-0005-0000-0000-000020040000}"/>
    <cellStyle name="集計 25" xfId="981" xr:uid="{00000000-0005-0000-0000-000021040000}"/>
    <cellStyle name="集計 3" xfId="982" xr:uid="{00000000-0005-0000-0000-000022040000}"/>
    <cellStyle name="集計 3 2" xfId="983" xr:uid="{00000000-0005-0000-0000-000023040000}"/>
    <cellStyle name="集計 3 2 2" xfId="1442" xr:uid="{00000000-0005-0000-0000-000024040000}"/>
    <cellStyle name="集計 3 2 2 2" xfId="1443" xr:uid="{00000000-0005-0000-0000-000025040000}"/>
    <cellStyle name="集計 3 2 3" xfId="1444" xr:uid="{00000000-0005-0000-0000-000026040000}"/>
    <cellStyle name="集計 3 3" xfId="984" xr:uid="{00000000-0005-0000-0000-000027040000}"/>
    <cellStyle name="集計 3 3 2" xfId="1445" xr:uid="{00000000-0005-0000-0000-000028040000}"/>
    <cellStyle name="集計 4" xfId="985" xr:uid="{00000000-0005-0000-0000-000029040000}"/>
    <cellStyle name="集計 4 2" xfId="986" xr:uid="{00000000-0005-0000-0000-00002A040000}"/>
    <cellStyle name="集計 4 2 2" xfId="1446" xr:uid="{00000000-0005-0000-0000-00002B040000}"/>
    <cellStyle name="集計 4 2 2 2" xfId="1447" xr:uid="{00000000-0005-0000-0000-00002C040000}"/>
    <cellStyle name="集計 4 2 3" xfId="1448" xr:uid="{00000000-0005-0000-0000-00002D040000}"/>
    <cellStyle name="集計 4 3" xfId="987" xr:uid="{00000000-0005-0000-0000-00002E040000}"/>
    <cellStyle name="集計 4 3 2" xfId="1449" xr:uid="{00000000-0005-0000-0000-00002F040000}"/>
    <cellStyle name="集計 5" xfId="988" xr:uid="{00000000-0005-0000-0000-000030040000}"/>
    <cellStyle name="集計 6" xfId="989" xr:uid="{00000000-0005-0000-0000-000031040000}"/>
    <cellStyle name="集計 7" xfId="990" xr:uid="{00000000-0005-0000-0000-000032040000}"/>
    <cellStyle name="集計 8" xfId="991" xr:uid="{00000000-0005-0000-0000-000033040000}"/>
    <cellStyle name="集計 9" xfId="992" xr:uid="{00000000-0005-0000-0000-000034040000}"/>
    <cellStyle name="出力 10" xfId="993" xr:uid="{00000000-0005-0000-0000-000035040000}"/>
    <cellStyle name="出力 11" xfId="994" xr:uid="{00000000-0005-0000-0000-000036040000}"/>
    <cellStyle name="出力 12" xfId="995" xr:uid="{00000000-0005-0000-0000-000037040000}"/>
    <cellStyle name="出力 13" xfId="996" xr:uid="{00000000-0005-0000-0000-000038040000}"/>
    <cellStyle name="出力 14" xfId="997" xr:uid="{00000000-0005-0000-0000-000039040000}"/>
    <cellStyle name="出力 15" xfId="998" xr:uid="{00000000-0005-0000-0000-00003A040000}"/>
    <cellStyle name="出力 16" xfId="999" xr:uid="{00000000-0005-0000-0000-00003B040000}"/>
    <cellStyle name="出力 17" xfId="1000" xr:uid="{00000000-0005-0000-0000-00003C040000}"/>
    <cellStyle name="出力 18" xfId="1001" xr:uid="{00000000-0005-0000-0000-00003D040000}"/>
    <cellStyle name="出力 19" xfId="1002" xr:uid="{00000000-0005-0000-0000-00003E040000}"/>
    <cellStyle name="出力 2" xfId="1003" xr:uid="{00000000-0005-0000-0000-00003F040000}"/>
    <cellStyle name="出力 2 2" xfId="1004" xr:uid="{00000000-0005-0000-0000-000040040000}"/>
    <cellStyle name="出力 2 2 2" xfId="1005" xr:uid="{00000000-0005-0000-0000-000041040000}"/>
    <cellStyle name="出力 2 2 2 2" xfId="1450" xr:uid="{00000000-0005-0000-0000-000042040000}"/>
    <cellStyle name="出力 2 2 2 2 2" xfId="1451" xr:uid="{00000000-0005-0000-0000-000043040000}"/>
    <cellStyle name="出力 2 2 2 3" xfId="1452" xr:uid="{00000000-0005-0000-0000-000044040000}"/>
    <cellStyle name="出力 2 2 3" xfId="1006" xr:uid="{00000000-0005-0000-0000-000045040000}"/>
    <cellStyle name="出力 2 2 3 2" xfId="1453" xr:uid="{00000000-0005-0000-0000-000046040000}"/>
    <cellStyle name="出力 20" xfId="1007" xr:uid="{00000000-0005-0000-0000-000047040000}"/>
    <cellStyle name="出力 21" xfId="1008" xr:uid="{00000000-0005-0000-0000-000048040000}"/>
    <cellStyle name="出力 22" xfId="1009" xr:uid="{00000000-0005-0000-0000-000049040000}"/>
    <cellStyle name="出力 23" xfId="1010" xr:uid="{00000000-0005-0000-0000-00004A040000}"/>
    <cellStyle name="出力 24" xfId="1011" xr:uid="{00000000-0005-0000-0000-00004B040000}"/>
    <cellStyle name="出力 25" xfId="1012" xr:uid="{00000000-0005-0000-0000-00004C040000}"/>
    <cellStyle name="出力 3" xfId="1013" xr:uid="{00000000-0005-0000-0000-00004D040000}"/>
    <cellStyle name="出力 3 2" xfId="1014" xr:uid="{00000000-0005-0000-0000-00004E040000}"/>
    <cellStyle name="出力 3 2 2" xfId="1454" xr:uid="{00000000-0005-0000-0000-00004F040000}"/>
    <cellStyle name="出力 3 2 2 2" xfId="1455" xr:uid="{00000000-0005-0000-0000-000050040000}"/>
    <cellStyle name="出力 3 2 3" xfId="1456" xr:uid="{00000000-0005-0000-0000-000051040000}"/>
    <cellStyle name="出力 3 3" xfId="1015" xr:uid="{00000000-0005-0000-0000-000052040000}"/>
    <cellStyle name="出力 3 3 2" xfId="1457" xr:uid="{00000000-0005-0000-0000-000053040000}"/>
    <cellStyle name="出力 4" xfId="1016" xr:uid="{00000000-0005-0000-0000-000054040000}"/>
    <cellStyle name="出力 4 2" xfId="1017" xr:uid="{00000000-0005-0000-0000-000055040000}"/>
    <cellStyle name="出力 4 2 2" xfId="1458" xr:uid="{00000000-0005-0000-0000-000056040000}"/>
    <cellStyle name="出力 4 2 2 2" xfId="1459" xr:uid="{00000000-0005-0000-0000-000057040000}"/>
    <cellStyle name="出力 4 2 3" xfId="1460" xr:uid="{00000000-0005-0000-0000-000058040000}"/>
    <cellStyle name="出力 4 3" xfId="1018" xr:uid="{00000000-0005-0000-0000-000059040000}"/>
    <cellStyle name="出力 4 3 2" xfId="1461" xr:uid="{00000000-0005-0000-0000-00005A040000}"/>
    <cellStyle name="出力 5" xfId="1019" xr:uid="{00000000-0005-0000-0000-00005B040000}"/>
    <cellStyle name="出力 6" xfId="1020" xr:uid="{00000000-0005-0000-0000-00005C040000}"/>
    <cellStyle name="出力 7" xfId="1021" xr:uid="{00000000-0005-0000-0000-00005D040000}"/>
    <cellStyle name="出力 8" xfId="1022" xr:uid="{00000000-0005-0000-0000-00005E040000}"/>
    <cellStyle name="出力 9" xfId="1023" xr:uid="{00000000-0005-0000-0000-00005F040000}"/>
    <cellStyle name="説明文 10" xfId="1024" xr:uid="{00000000-0005-0000-0000-000060040000}"/>
    <cellStyle name="説明文 11" xfId="1025" xr:uid="{00000000-0005-0000-0000-000061040000}"/>
    <cellStyle name="説明文 12" xfId="1026" xr:uid="{00000000-0005-0000-0000-000062040000}"/>
    <cellStyle name="説明文 13" xfId="1027" xr:uid="{00000000-0005-0000-0000-000063040000}"/>
    <cellStyle name="説明文 14" xfId="1028" xr:uid="{00000000-0005-0000-0000-000064040000}"/>
    <cellStyle name="説明文 15" xfId="1029" xr:uid="{00000000-0005-0000-0000-000065040000}"/>
    <cellStyle name="説明文 16" xfId="1030" xr:uid="{00000000-0005-0000-0000-000066040000}"/>
    <cellStyle name="説明文 17" xfId="1031" xr:uid="{00000000-0005-0000-0000-000067040000}"/>
    <cellStyle name="説明文 18" xfId="1032" xr:uid="{00000000-0005-0000-0000-000068040000}"/>
    <cellStyle name="説明文 19" xfId="1033" xr:uid="{00000000-0005-0000-0000-000069040000}"/>
    <cellStyle name="説明文 2" xfId="1034" xr:uid="{00000000-0005-0000-0000-00006A040000}"/>
    <cellStyle name="説明文 2 2" xfId="1035" xr:uid="{00000000-0005-0000-0000-00006B040000}"/>
    <cellStyle name="説明文 20" xfId="1036" xr:uid="{00000000-0005-0000-0000-00006C040000}"/>
    <cellStyle name="説明文 21" xfId="1037" xr:uid="{00000000-0005-0000-0000-00006D040000}"/>
    <cellStyle name="説明文 22" xfId="1038" xr:uid="{00000000-0005-0000-0000-00006E040000}"/>
    <cellStyle name="説明文 23" xfId="1039" xr:uid="{00000000-0005-0000-0000-00006F040000}"/>
    <cellStyle name="説明文 24" xfId="1040" xr:uid="{00000000-0005-0000-0000-000070040000}"/>
    <cellStyle name="説明文 25" xfId="1041" xr:uid="{00000000-0005-0000-0000-000071040000}"/>
    <cellStyle name="説明文 3" xfId="1042" xr:uid="{00000000-0005-0000-0000-000072040000}"/>
    <cellStyle name="説明文 3 2" xfId="1043" xr:uid="{00000000-0005-0000-0000-000073040000}"/>
    <cellStyle name="説明文 4" xfId="1044" xr:uid="{00000000-0005-0000-0000-000074040000}"/>
    <cellStyle name="説明文 5" xfId="1045" xr:uid="{00000000-0005-0000-0000-000075040000}"/>
    <cellStyle name="説明文 6" xfId="1046" xr:uid="{00000000-0005-0000-0000-000076040000}"/>
    <cellStyle name="説明文 7" xfId="1047" xr:uid="{00000000-0005-0000-0000-000077040000}"/>
    <cellStyle name="説明文 8" xfId="1048" xr:uid="{00000000-0005-0000-0000-000078040000}"/>
    <cellStyle name="説明文 9" xfId="1049" xr:uid="{00000000-0005-0000-0000-000079040000}"/>
    <cellStyle name="通貨 2" xfId="1050" xr:uid="{00000000-0005-0000-0000-00007A040000}"/>
    <cellStyle name="通貨 3" xfId="1051" xr:uid="{00000000-0005-0000-0000-00007B040000}"/>
    <cellStyle name="通貨 3 2" xfId="1052" xr:uid="{00000000-0005-0000-0000-00007C040000}"/>
    <cellStyle name="入力 10" xfId="1053" xr:uid="{00000000-0005-0000-0000-00007D040000}"/>
    <cellStyle name="入力 11" xfId="1054" xr:uid="{00000000-0005-0000-0000-00007E040000}"/>
    <cellStyle name="入力 12" xfId="1055" xr:uid="{00000000-0005-0000-0000-00007F040000}"/>
    <cellStyle name="入力 13" xfId="1056" xr:uid="{00000000-0005-0000-0000-000080040000}"/>
    <cellStyle name="入力 14" xfId="1057" xr:uid="{00000000-0005-0000-0000-000081040000}"/>
    <cellStyle name="入力 15" xfId="1058" xr:uid="{00000000-0005-0000-0000-000082040000}"/>
    <cellStyle name="入力 16" xfId="1059" xr:uid="{00000000-0005-0000-0000-000083040000}"/>
    <cellStyle name="入力 17" xfId="1060" xr:uid="{00000000-0005-0000-0000-000084040000}"/>
    <cellStyle name="入力 18" xfId="1061" xr:uid="{00000000-0005-0000-0000-000085040000}"/>
    <cellStyle name="入力 19" xfId="1062" xr:uid="{00000000-0005-0000-0000-000086040000}"/>
    <cellStyle name="入力 2" xfId="1063" xr:uid="{00000000-0005-0000-0000-000087040000}"/>
    <cellStyle name="入力 2 2" xfId="1064" xr:uid="{00000000-0005-0000-0000-000088040000}"/>
    <cellStyle name="入力 2 2 2" xfId="1065" xr:uid="{00000000-0005-0000-0000-000089040000}"/>
    <cellStyle name="入力 2 2 2 2" xfId="1462" xr:uid="{00000000-0005-0000-0000-00008A040000}"/>
    <cellStyle name="入力 2 2 2 2 2" xfId="1463" xr:uid="{00000000-0005-0000-0000-00008B040000}"/>
    <cellStyle name="入力 2 2 2 3" xfId="1464" xr:uid="{00000000-0005-0000-0000-00008C040000}"/>
    <cellStyle name="入力 2 2 3" xfId="1066" xr:uid="{00000000-0005-0000-0000-00008D040000}"/>
    <cellStyle name="入力 2 2 3 2" xfId="1465" xr:uid="{00000000-0005-0000-0000-00008E040000}"/>
    <cellStyle name="入力 20" xfId="1067" xr:uid="{00000000-0005-0000-0000-00008F040000}"/>
    <cellStyle name="入力 21" xfId="1068" xr:uid="{00000000-0005-0000-0000-000090040000}"/>
    <cellStyle name="入力 22" xfId="1069" xr:uid="{00000000-0005-0000-0000-000091040000}"/>
    <cellStyle name="入力 23" xfId="1070" xr:uid="{00000000-0005-0000-0000-000092040000}"/>
    <cellStyle name="入力 24" xfId="1071" xr:uid="{00000000-0005-0000-0000-000093040000}"/>
    <cellStyle name="入力 25" xfId="1072" xr:uid="{00000000-0005-0000-0000-000094040000}"/>
    <cellStyle name="入力 3" xfId="1073" xr:uid="{00000000-0005-0000-0000-000095040000}"/>
    <cellStyle name="入力 3 2" xfId="1074" xr:uid="{00000000-0005-0000-0000-000096040000}"/>
    <cellStyle name="入力 3 2 2" xfId="1466" xr:uid="{00000000-0005-0000-0000-000097040000}"/>
    <cellStyle name="入力 3 2 2 2" xfId="1467" xr:uid="{00000000-0005-0000-0000-000098040000}"/>
    <cellStyle name="入力 3 2 3" xfId="1468" xr:uid="{00000000-0005-0000-0000-000099040000}"/>
    <cellStyle name="入力 3 3" xfId="1075" xr:uid="{00000000-0005-0000-0000-00009A040000}"/>
    <cellStyle name="入力 3 3 2" xfId="1469" xr:uid="{00000000-0005-0000-0000-00009B040000}"/>
    <cellStyle name="入力 4" xfId="1076" xr:uid="{00000000-0005-0000-0000-00009C040000}"/>
    <cellStyle name="入力 4 2" xfId="1077" xr:uid="{00000000-0005-0000-0000-00009D040000}"/>
    <cellStyle name="入力 4 2 2" xfId="1470" xr:uid="{00000000-0005-0000-0000-00009E040000}"/>
    <cellStyle name="入力 4 2 2 2" xfId="1471" xr:uid="{00000000-0005-0000-0000-00009F040000}"/>
    <cellStyle name="入力 4 2 3" xfId="1472" xr:uid="{00000000-0005-0000-0000-0000A0040000}"/>
    <cellStyle name="入力 4 3" xfId="1078" xr:uid="{00000000-0005-0000-0000-0000A1040000}"/>
    <cellStyle name="入力 4 3 2" xfId="1473" xr:uid="{00000000-0005-0000-0000-0000A2040000}"/>
    <cellStyle name="入力 5" xfId="1079" xr:uid="{00000000-0005-0000-0000-0000A3040000}"/>
    <cellStyle name="入力 6" xfId="1080" xr:uid="{00000000-0005-0000-0000-0000A4040000}"/>
    <cellStyle name="入力 7" xfId="1081" xr:uid="{00000000-0005-0000-0000-0000A5040000}"/>
    <cellStyle name="入力 8" xfId="1082" xr:uid="{00000000-0005-0000-0000-0000A6040000}"/>
    <cellStyle name="入力 9" xfId="1083" xr:uid="{00000000-0005-0000-0000-0000A7040000}"/>
    <cellStyle name="標準" xfId="0" builtinId="0"/>
    <cellStyle name="標準 10" xfId="1084" xr:uid="{00000000-0005-0000-0000-0000A9040000}"/>
    <cellStyle name="標準 10 10" xfId="1474" xr:uid="{00000000-0005-0000-0000-0000AA040000}"/>
    <cellStyle name="標準 10 11" xfId="1475" xr:uid="{00000000-0005-0000-0000-0000AB040000}"/>
    <cellStyle name="標準 10 12" xfId="1476" xr:uid="{00000000-0005-0000-0000-0000AC040000}"/>
    <cellStyle name="標準 10 2" xfId="1085" xr:uid="{00000000-0005-0000-0000-0000AD040000}"/>
    <cellStyle name="標準 10 3" xfId="1086" xr:uid="{00000000-0005-0000-0000-0000AE040000}"/>
    <cellStyle name="標準 10 4" xfId="1087" xr:uid="{00000000-0005-0000-0000-0000AF040000}"/>
    <cellStyle name="標準 10 4 2" xfId="1477" xr:uid="{00000000-0005-0000-0000-0000B0040000}"/>
    <cellStyle name="標準 10 4 2 2" xfId="1478" xr:uid="{00000000-0005-0000-0000-0000B1040000}"/>
    <cellStyle name="標準 10 4 2 2 2" xfId="1479" xr:uid="{00000000-0005-0000-0000-0000B2040000}"/>
    <cellStyle name="標準 10 4 2 2 2 2" xfId="1480" xr:uid="{00000000-0005-0000-0000-0000B3040000}"/>
    <cellStyle name="標準 10 4 2 2 2 2 2" xfId="1481" xr:uid="{00000000-0005-0000-0000-0000B4040000}"/>
    <cellStyle name="標準 10 4 2 2 2 2 2 2" xfId="1482" xr:uid="{00000000-0005-0000-0000-0000B5040000}"/>
    <cellStyle name="標準 10 4 3" xfId="1483" xr:uid="{00000000-0005-0000-0000-0000B6040000}"/>
    <cellStyle name="標準 10 4 3 2" xfId="1484" xr:uid="{00000000-0005-0000-0000-0000B7040000}"/>
    <cellStyle name="標準 10 5" xfId="1088" xr:uid="{00000000-0005-0000-0000-0000B8040000}"/>
    <cellStyle name="標準 10 6" xfId="1485" xr:uid="{00000000-0005-0000-0000-0000B9040000}"/>
    <cellStyle name="標準 10 6 2" xfId="1486" xr:uid="{00000000-0005-0000-0000-0000BA040000}"/>
    <cellStyle name="標準 10 6 2 2" xfId="1487" xr:uid="{00000000-0005-0000-0000-0000BB040000}"/>
    <cellStyle name="標準 10 6 2 3" xfId="1488" xr:uid="{00000000-0005-0000-0000-0000BC040000}"/>
    <cellStyle name="標準 10 6 2 3 2" xfId="1386" xr:uid="{00000000-0005-0000-0000-0000BD040000}"/>
    <cellStyle name="標準 10 7" xfId="1489" xr:uid="{00000000-0005-0000-0000-0000BE040000}"/>
    <cellStyle name="標準 10 8" xfId="1490" xr:uid="{00000000-0005-0000-0000-0000BF040000}"/>
    <cellStyle name="標準 10 8 2" xfId="1491" xr:uid="{00000000-0005-0000-0000-0000C0040000}"/>
    <cellStyle name="標準 10 8 2 2" xfId="1492" xr:uid="{00000000-0005-0000-0000-0000C1040000}"/>
    <cellStyle name="標準 10 8 2 2 2" xfId="1493" xr:uid="{00000000-0005-0000-0000-0000C2040000}"/>
    <cellStyle name="標準 10 8 2 2 3" xfId="1494" xr:uid="{00000000-0005-0000-0000-0000C3040000}"/>
    <cellStyle name="標準 10 8 2 2 3 2" xfId="1387" xr:uid="{00000000-0005-0000-0000-0000C4040000}"/>
    <cellStyle name="標準 10 8 2 2 3 2 2" xfId="1495" xr:uid="{00000000-0005-0000-0000-0000C5040000}"/>
    <cellStyle name="標準 10 8 2 3" xfId="1496" xr:uid="{00000000-0005-0000-0000-0000C6040000}"/>
    <cellStyle name="標準 10 8 2 4" xfId="1497" xr:uid="{00000000-0005-0000-0000-0000C7040000}"/>
    <cellStyle name="標準 10 8 2 4 2" xfId="1498" xr:uid="{00000000-0005-0000-0000-0000C8040000}"/>
    <cellStyle name="標準 10 8 2 4 2 2" xfId="1499" xr:uid="{00000000-0005-0000-0000-0000C9040000}"/>
    <cellStyle name="標準 10 8 3" xfId="1500" xr:uid="{00000000-0005-0000-0000-0000CA040000}"/>
    <cellStyle name="標準 10 8 4" xfId="1501" xr:uid="{00000000-0005-0000-0000-0000CB040000}"/>
    <cellStyle name="標準 10 8 4 2" xfId="1502" xr:uid="{00000000-0005-0000-0000-0000CC040000}"/>
    <cellStyle name="標準 10 8 4 2 2" xfId="1503" xr:uid="{00000000-0005-0000-0000-0000CD040000}"/>
    <cellStyle name="標準 10 8 4 2 3" xfId="1504" xr:uid="{00000000-0005-0000-0000-0000CE040000}"/>
    <cellStyle name="標準 10 9" xfId="1505" xr:uid="{00000000-0005-0000-0000-0000CF040000}"/>
    <cellStyle name="標準 10 9 2" xfId="1506" xr:uid="{00000000-0005-0000-0000-0000D0040000}"/>
    <cellStyle name="標準 10 9 3" xfId="1507" xr:uid="{00000000-0005-0000-0000-0000D1040000}"/>
    <cellStyle name="標準 10 9 3 2" xfId="1508" xr:uid="{00000000-0005-0000-0000-0000D2040000}"/>
    <cellStyle name="標準 11" xfId="1089" xr:uid="{00000000-0005-0000-0000-0000D3040000}"/>
    <cellStyle name="標準 11 2" xfId="1090" xr:uid="{00000000-0005-0000-0000-0000D4040000}"/>
    <cellStyle name="標準 11 3" xfId="1091" xr:uid="{00000000-0005-0000-0000-0000D5040000}"/>
    <cellStyle name="標準 11 4" xfId="1092" xr:uid="{00000000-0005-0000-0000-0000D6040000}"/>
    <cellStyle name="標準 11 5" xfId="1566" xr:uid="{00000000-0005-0000-0000-0000D7040000}"/>
    <cellStyle name="標準 12" xfId="1382" xr:uid="{00000000-0005-0000-0000-0000D8040000}"/>
    <cellStyle name="標準 12 2" xfId="1093" xr:uid="{00000000-0005-0000-0000-0000D9040000}"/>
    <cellStyle name="標準 12 3" xfId="1094" xr:uid="{00000000-0005-0000-0000-0000DA040000}"/>
    <cellStyle name="標準 12 4" xfId="1552" xr:uid="{00000000-0005-0000-0000-0000DB040000}"/>
    <cellStyle name="標準 13" xfId="1095" xr:uid="{00000000-0005-0000-0000-0000DC040000}"/>
    <cellStyle name="標準 13 2" xfId="1096" xr:uid="{00000000-0005-0000-0000-0000DD040000}"/>
    <cellStyle name="標準 14" xfId="1383" xr:uid="{00000000-0005-0000-0000-0000DE040000}"/>
    <cellStyle name="標準 14 2" xfId="1097" xr:uid="{00000000-0005-0000-0000-0000DF040000}"/>
    <cellStyle name="標準 14 3" xfId="1098" xr:uid="{00000000-0005-0000-0000-0000E0040000}"/>
    <cellStyle name="標準 14 4" xfId="1099" xr:uid="{00000000-0005-0000-0000-0000E1040000}"/>
    <cellStyle name="標準 14 5" xfId="1100" xr:uid="{00000000-0005-0000-0000-0000E2040000}"/>
    <cellStyle name="標準 14 6" xfId="1101" xr:uid="{00000000-0005-0000-0000-0000E3040000}"/>
    <cellStyle name="標準 14 7" xfId="1102" xr:uid="{00000000-0005-0000-0000-0000E4040000}"/>
    <cellStyle name="標準 14 8" xfId="1103" xr:uid="{00000000-0005-0000-0000-0000E5040000}"/>
    <cellStyle name="標準 15" xfId="1104" xr:uid="{00000000-0005-0000-0000-0000E6040000}"/>
    <cellStyle name="標準 15 2" xfId="1105" xr:uid="{00000000-0005-0000-0000-0000E7040000}"/>
    <cellStyle name="標準 15 3" xfId="1106" xr:uid="{00000000-0005-0000-0000-0000E8040000}"/>
    <cellStyle name="標準 15 4" xfId="1107" xr:uid="{00000000-0005-0000-0000-0000E9040000}"/>
    <cellStyle name="標準 15 5" xfId="1108" xr:uid="{00000000-0005-0000-0000-0000EA040000}"/>
    <cellStyle name="標準 15 6" xfId="1109" xr:uid="{00000000-0005-0000-0000-0000EB040000}"/>
    <cellStyle name="標準 15 7" xfId="1110" xr:uid="{00000000-0005-0000-0000-0000EC040000}"/>
    <cellStyle name="標準 16" xfId="1384" xr:uid="{00000000-0005-0000-0000-0000ED040000}"/>
    <cellStyle name="標準 16 2" xfId="1111" xr:uid="{00000000-0005-0000-0000-0000EE040000}"/>
    <cellStyle name="標準 16 3" xfId="1112" xr:uid="{00000000-0005-0000-0000-0000EF040000}"/>
    <cellStyle name="標準 16 4" xfId="1113" xr:uid="{00000000-0005-0000-0000-0000F0040000}"/>
    <cellStyle name="標準 16 5" xfId="1114" xr:uid="{00000000-0005-0000-0000-0000F1040000}"/>
    <cellStyle name="標準 16 6" xfId="1115" xr:uid="{00000000-0005-0000-0000-0000F2040000}"/>
    <cellStyle name="標準 17" xfId="1116" xr:uid="{00000000-0005-0000-0000-0000F3040000}"/>
    <cellStyle name="標準 17 2" xfId="1117" xr:uid="{00000000-0005-0000-0000-0000F4040000}"/>
    <cellStyle name="標準 17 3" xfId="1118" xr:uid="{00000000-0005-0000-0000-0000F5040000}"/>
    <cellStyle name="標準 17 4" xfId="1119" xr:uid="{00000000-0005-0000-0000-0000F6040000}"/>
    <cellStyle name="標準 17 5" xfId="1120" xr:uid="{00000000-0005-0000-0000-0000F7040000}"/>
    <cellStyle name="標準 17 6" xfId="1567" xr:uid="{00000000-0005-0000-0000-0000F8040000}"/>
    <cellStyle name="標準 18" xfId="1509" xr:uid="{00000000-0005-0000-0000-0000F9040000}"/>
    <cellStyle name="標準 18 2" xfId="1121" xr:uid="{00000000-0005-0000-0000-0000FA040000}"/>
    <cellStyle name="標準 18 3" xfId="1122" xr:uid="{00000000-0005-0000-0000-0000FB040000}"/>
    <cellStyle name="標準 19" xfId="1510" xr:uid="{00000000-0005-0000-0000-0000FC040000}"/>
    <cellStyle name="標準 19 2" xfId="1123" xr:uid="{00000000-0005-0000-0000-0000FD040000}"/>
    <cellStyle name="標準 19 2 2" xfId="1511" xr:uid="{00000000-0005-0000-0000-0000FE040000}"/>
    <cellStyle name="標準 19 2 2 2" xfId="1512" xr:uid="{00000000-0005-0000-0000-0000FF040000}"/>
    <cellStyle name="標準 19 2 2 2 2" xfId="1513" xr:uid="{00000000-0005-0000-0000-000000050000}"/>
    <cellStyle name="標準 19 2 2 2 2 2" xfId="1514" xr:uid="{00000000-0005-0000-0000-000001050000}"/>
    <cellStyle name="標準 19 2 2 2 2 2 2" xfId="1515" xr:uid="{00000000-0005-0000-0000-000002050000}"/>
    <cellStyle name="標準 19 2 2 2 2 2 2 2" xfId="1516" xr:uid="{00000000-0005-0000-0000-000003050000}"/>
    <cellStyle name="標準 19 2 2 2 2 2 2 2 2" xfId="1517" xr:uid="{00000000-0005-0000-0000-000004050000}"/>
    <cellStyle name="標準 19 2 2 2 2 2 3" xfId="1518" xr:uid="{00000000-0005-0000-0000-000005050000}"/>
    <cellStyle name="標準 19 2 2 2 2 2 4" xfId="1519" xr:uid="{00000000-0005-0000-0000-000006050000}"/>
    <cellStyle name="標準 19 2 2 2 2 2 4 2" xfId="1520" xr:uid="{00000000-0005-0000-0000-000007050000}"/>
    <cellStyle name="標準 19 2 2 2 2 2 4 3" xfId="1521" xr:uid="{00000000-0005-0000-0000-000008050000}"/>
    <cellStyle name="標準 19 2 2 2 3" xfId="1522" xr:uid="{00000000-0005-0000-0000-000009050000}"/>
    <cellStyle name="標準 19 2 2 2 3 2" xfId="1523" xr:uid="{00000000-0005-0000-0000-00000A050000}"/>
    <cellStyle name="標準 19 2 2 2 3 2 2" xfId="1524" xr:uid="{00000000-0005-0000-0000-00000B050000}"/>
    <cellStyle name="標準 19 2 2 2 3 2 3" xfId="1525" xr:uid="{00000000-0005-0000-0000-00000C050000}"/>
    <cellStyle name="標準 19 2 2 3" xfId="1526" xr:uid="{00000000-0005-0000-0000-00000D050000}"/>
    <cellStyle name="標準 19 2 2 3 2" xfId="1527" xr:uid="{00000000-0005-0000-0000-00000E050000}"/>
    <cellStyle name="標準 19 2 2 3 2 2" xfId="1528" xr:uid="{00000000-0005-0000-0000-00000F050000}"/>
    <cellStyle name="標準 2" xfId="1" xr:uid="{00000000-0005-0000-0000-000010050000}"/>
    <cellStyle name="標準 2 10" xfId="1124" xr:uid="{00000000-0005-0000-0000-000011050000}"/>
    <cellStyle name="標準 2 11" xfId="1125" xr:uid="{00000000-0005-0000-0000-000012050000}"/>
    <cellStyle name="標準 2 12" xfId="1126" xr:uid="{00000000-0005-0000-0000-000013050000}"/>
    <cellStyle name="標準 2 13" xfId="1127" xr:uid="{00000000-0005-0000-0000-000014050000}"/>
    <cellStyle name="標準 2 14" xfId="1128" xr:uid="{00000000-0005-0000-0000-000015050000}"/>
    <cellStyle name="標準 2 15" xfId="1129" xr:uid="{00000000-0005-0000-0000-000016050000}"/>
    <cellStyle name="標準 2 16" xfId="1130" xr:uid="{00000000-0005-0000-0000-000017050000}"/>
    <cellStyle name="標準 2 17" xfId="1131" xr:uid="{00000000-0005-0000-0000-000018050000}"/>
    <cellStyle name="標準 2 18" xfId="1132" xr:uid="{00000000-0005-0000-0000-000019050000}"/>
    <cellStyle name="標準 2 19" xfId="1133" xr:uid="{00000000-0005-0000-0000-00001A050000}"/>
    <cellStyle name="標準 2 2" xfId="1134" xr:uid="{00000000-0005-0000-0000-00001B050000}"/>
    <cellStyle name="標準 2 2 10" xfId="1135" xr:uid="{00000000-0005-0000-0000-00001C050000}"/>
    <cellStyle name="標準 2 2 11" xfId="1136" xr:uid="{00000000-0005-0000-0000-00001D050000}"/>
    <cellStyle name="標準 2 2 12" xfId="1137" xr:uid="{00000000-0005-0000-0000-00001E050000}"/>
    <cellStyle name="標準 2 2 13" xfId="1138" xr:uid="{00000000-0005-0000-0000-00001F050000}"/>
    <cellStyle name="標準 2 2 14" xfId="1139" xr:uid="{00000000-0005-0000-0000-000020050000}"/>
    <cellStyle name="標準 2 2 15" xfId="1140" xr:uid="{00000000-0005-0000-0000-000021050000}"/>
    <cellStyle name="標準 2 2 16" xfId="1141" xr:uid="{00000000-0005-0000-0000-000022050000}"/>
    <cellStyle name="標準 2 2 17" xfId="1142" xr:uid="{00000000-0005-0000-0000-000023050000}"/>
    <cellStyle name="標準 2 2 18" xfId="1143" xr:uid="{00000000-0005-0000-0000-000024050000}"/>
    <cellStyle name="標準 2 2 19" xfId="1144" xr:uid="{00000000-0005-0000-0000-000025050000}"/>
    <cellStyle name="標準 2 2 2" xfId="1145" xr:uid="{00000000-0005-0000-0000-000026050000}"/>
    <cellStyle name="標準 2 2 2 2" xfId="1146" xr:uid="{00000000-0005-0000-0000-000027050000}"/>
    <cellStyle name="標準 2 2 2 2 2" xfId="1147" xr:uid="{00000000-0005-0000-0000-000028050000}"/>
    <cellStyle name="標準 2 2 2 2_23_CRUDマトリックス(機能レベル)" xfId="1148" xr:uid="{00000000-0005-0000-0000-000029050000}"/>
    <cellStyle name="標準 2 2 2 3" xfId="1580" xr:uid="{00000000-0005-0000-0000-00002A050000}"/>
    <cellStyle name="標準 2 2 2_23_CRUDマトリックス(機能レベル)" xfId="1149" xr:uid="{00000000-0005-0000-0000-00002B050000}"/>
    <cellStyle name="標準 2 2 20" xfId="1150" xr:uid="{00000000-0005-0000-0000-00002C050000}"/>
    <cellStyle name="標準 2 2 21" xfId="1151" xr:uid="{00000000-0005-0000-0000-00002D050000}"/>
    <cellStyle name="標準 2 2 22" xfId="1152" xr:uid="{00000000-0005-0000-0000-00002E050000}"/>
    <cellStyle name="標準 2 2 23" xfId="1153" xr:uid="{00000000-0005-0000-0000-00002F050000}"/>
    <cellStyle name="標準 2 2 24" xfId="1154" xr:uid="{00000000-0005-0000-0000-000030050000}"/>
    <cellStyle name="標準 2 2 25" xfId="1155" xr:uid="{00000000-0005-0000-0000-000031050000}"/>
    <cellStyle name="標準 2 2 26" xfId="1156" xr:uid="{00000000-0005-0000-0000-000032050000}"/>
    <cellStyle name="標準 2 2 27" xfId="1157" xr:uid="{00000000-0005-0000-0000-000033050000}"/>
    <cellStyle name="標準 2 2 28" xfId="1158" xr:uid="{00000000-0005-0000-0000-000034050000}"/>
    <cellStyle name="標準 2 2 29" xfId="1159" xr:uid="{00000000-0005-0000-0000-000035050000}"/>
    <cellStyle name="標準 2 2 3" xfId="1160" xr:uid="{00000000-0005-0000-0000-000036050000}"/>
    <cellStyle name="標準 2 2 30" xfId="1161" xr:uid="{00000000-0005-0000-0000-000037050000}"/>
    <cellStyle name="標準 2 2 31" xfId="1162" xr:uid="{00000000-0005-0000-0000-000038050000}"/>
    <cellStyle name="標準 2 2 4" xfId="1163" xr:uid="{00000000-0005-0000-0000-000039050000}"/>
    <cellStyle name="標準 2 2 5" xfId="1164" xr:uid="{00000000-0005-0000-0000-00003A050000}"/>
    <cellStyle name="標準 2 2 6" xfId="1165" xr:uid="{00000000-0005-0000-0000-00003B050000}"/>
    <cellStyle name="標準 2 2 7" xfId="1166" xr:uid="{00000000-0005-0000-0000-00003C050000}"/>
    <cellStyle name="標準 2 2 8" xfId="1167" xr:uid="{00000000-0005-0000-0000-00003D050000}"/>
    <cellStyle name="標準 2 2 9" xfId="1168" xr:uid="{00000000-0005-0000-0000-00003E050000}"/>
    <cellStyle name="標準 2 2_23_CRUDマトリックス(機能レベル)" xfId="1169" xr:uid="{00000000-0005-0000-0000-00003F050000}"/>
    <cellStyle name="標準 2 20" xfId="1170" xr:uid="{00000000-0005-0000-0000-000040050000}"/>
    <cellStyle name="標準 2 21" xfId="1171" xr:uid="{00000000-0005-0000-0000-000041050000}"/>
    <cellStyle name="標準 2 22" xfId="1172" xr:uid="{00000000-0005-0000-0000-000042050000}"/>
    <cellStyle name="標準 2 23" xfId="1173" xr:uid="{00000000-0005-0000-0000-000043050000}"/>
    <cellStyle name="標準 2 24" xfId="1174" xr:uid="{00000000-0005-0000-0000-000044050000}"/>
    <cellStyle name="標準 2 25" xfId="1175" xr:uid="{00000000-0005-0000-0000-000045050000}"/>
    <cellStyle name="標準 2 26" xfId="1595" xr:uid="{E6F81E9E-0DE4-4F53-A03D-838E7E840985}"/>
    <cellStyle name="標準 2 3" xfId="1176" xr:uid="{00000000-0005-0000-0000-000046050000}"/>
    <cellStyle name="標準 2 3 10" xfId="1177" xr:uid="{00000000-0005-0000-0000-000047050000}"/>
    <cellStyle name="標準 2 3 11" xfId="1178" xr:uid="{00000000-0005-0000-0000-000048050000}"/>
    <cellStyle name="標準 2 3 12" xfId="1179" xr:uid="{00000000-0005-0000-0000-000049050000}"/>
    <cellStyle name="標準 2 3 13" xfId="1180" xr:uid="{00000000-0005-0000-0000-00004A050000}"/>
    <cellStyle name="標準 2 3 14" xfId="1181" xr:uid="{00000000-0005-0000-0000-00004B050000}"/>
    <cellStyle name="標準 2 3 15" xfId="1182" xr:uid="{00000000-0005-0000-0000-00004C050000}"/>
    <cellStyle name="標準 2 3 16" xfId="1183" xr:uid="{00000000-0005-0000-0000-00004D050000}"/>
    <cellStyle name="標準 2 3 17" xfId="1184" xr:uid="{00000000-0005-0000-0000-00004E050000}"/>
    <cellStyle name="標準 2 3 18" xfId="1185" xr:uid="{00000000-0005-0000-0000-00004F050000}"/>
    <cellStyle name="標準 2 3 19" xfId="1186" xr:uid="{00000000-0005-0000-0000-000050050000}"/>
    <cellStyle name="標準 2 3 2" xfId="1187" xr:uid="{00000000-0005-0000-0000-000051050000}"/>
    <cellStyle name="標準 2 3 2 2" xfId="1188" xr:uid="{00000000-0005-0000-0000-000052050000}"/>
    <cellStyle name="標準 2 3 2 2 2" xfId="1189" xr:uid="{00000000-0005-0000-0000-000053050000}"/>
    <cellStyle name="標準 2 3 2 2_23_CRUDマトリックス(機能レベル)" xfId="1190" xr:uid="{00000000-0005-0000-0000-000054050000}"/>
    <cellStyle name="標準 2 3 2_23_CRUDマトリックス(機能レベル)" xfId="1191" xr:uid="{00000000-0005-0000-0000-000055050000}"/>
    <cellStyle name="標準 2 3 20" xfId="1192" xr:uid="{00000000-0005-0000-0000-000056050000}"/>
    <cellStyle name="標準 2 3 21" xfId="1193" xr:uid="{00000000-0005-0000-0000-000057050000}"/>
    <cellStyle name="標準 2 3 22" xfId="1194" xr:uid="{00000000-0005-0000-0000-000058050000}"/>
    <cellStyle name="標準 2 3 23" xfId="1195" xr:uid="{00000000-0005-0000-0000-000059050000}"/>
    <cellStyle name="標準 2 3 24" xfId="1196" xr:uid="{00000000-0005-0000-0000-00005A050000}"/>
    <cellStyle name="標準 2 3 25" xfId="1197" xr:uid="{00000000-0005-0000-0000-00005B050000}"/>
    <cellStyle name="標準 2 3 26" xfId="1198" xr:uid="{00000000-0005-0000-0000-00005C050000}"/>
    <cellStyle name="標準 2 3 27" xfId="1199" xr:uid="{00000000-0005-0000-0000-00005D050000}"/>
    <cellStyle name="標準 2 3 28" xfId="1200" xr:uid="{00000000-0005-0000-0000-00005E050000}"/>
    <cellStyle name="標準 2 3 29" xfId="1201" xr:uid="{00000000-0005-0000-0000-00005F050000}"/>
    <cellStyle name="標準 2 3 3" xfId="1202" xr:uid="{00000000-0005-0000-0000-000060050000}"/>
    <cellStyle name="標準 2 3 30" xfId="1568" xr:uid="{00000000-0005-0000-0000-000061050000}"/>
    <cellStyle name="標準 2 3 4" xfId="1203" xr:uid="{00000000-0005-0000-0000-000062050000}"/>
    <cellStyle name="標準 2 3 5" xfId="1204" xr:uid="{00000000-0005-0000-0000-000063050000}"/>
    <cellStyle name="標準 2 3 6" xfId="1205" xr:uid="{00000000-0005-0000-0000-000064050000}"/>
    <cellStyle name="標準 2 3 7" xfId="1206" xr:uid="{00000000-0005-0000-0000-000065050000}"/>
    <cellStyle name="標準 2 3 8" xfId="1207" xr:uid="{00000000-0005-0000-0000-000066050000}"/>
    <cellStyle name="標準 2 3 9" xfId="1208" xr:uid="{00000000-0005-0000-0000-000067050000}"/>
    <cellStyle name="標準 2 3_23_CRUDマトリックス(機能レベル)" xfId="1209" xr:uid="{00000000-0005-0000-0000-000068050000}"/>
    <cellStyle name="標準 2 4" xfId="1210" xr:uid="{00000000-0005-0000-0000-000069050000}"/>
    <cellStyle name="標準 2 4 10" xfId="1211" xr:uid="{00000000-0005-0000-0000-00006A050000}"/>
    <cellStyle name="標準 2 4 11" xfId="1212" xr:uid="{00000000-0005-0000-0000-00006B050000}"/>
    <cellStyle name="標準 2 4 12" xfId="1213" xr:uid="{00000000-0005-0000-0000-00006C050000}"/>
    <cellStyle name="標準 2 4 13" xfId="1214" xr:uid="{00000000-0005-0000-0000-00006D050000}"/>
    <cellStyle name="標準 2 4 14" xfId="1215" xr:uid="{00000000-0005-0000-0000-00006E050000}"/>
    <cellStyle name="標準 2 4 15" xfId="1216" xr:uid="{00000000-0005-0000-0000-00006F050000}"/>
    <cellStyle name="標準 2 4 16" xfId="1217" xr:uid="{00000000-0005-0000-0000-000070050000}"/>
    <cellStyle name="標準 2 4 17" xfId="1218" xr:uid="{00000000-0005-0000-0000-000071050000}"/>
    <cellStyle name="標準 2 4 18" xfId="1219" xr:uid="{00000000-0005-0000-0000-000072050000}"/>
    <cellStyle name="標準 2 4 19" xfId="1220" xr:uid="{00000000-0005-0000-0000-000073050000}"/>
    <cellStyle name="標準 2 4 2" xfId="1221" xr:uid="{00000000-0005-0000-0000-000074050000}"/>
    <cellStyle name="標準 2 4 20" xfId="1222" xr:uid="{00000000-0005-0000-0000-000075050000}"/>
    <cellStyle name="標準 2 4 21" xfId="1223" xr:uid="{00000000-0005-0000-0000-000076050000}"/>
    <cellStyle name="標準 2 4 22" xfId="1224" xr:uid="{00000000-0005-0000-0000-000077050000}"/>
    <cellStyle name="標準 2 4 23" xfId="1225" xr:uid="{00000000-0005-0000-0000-000078050000}"/>
    <cellStyle name="標準 2 4 24" xfId="1226" xr:uid="{00000000-0005-0000-0000-000079050000}"/>
    <cellStyle name="標準 2 4 3" xfId="1227" xr:uid="{00000000-0005-0000-0000-00007A050000}"/>
    <cellStyle name="標準 2 4 4" xfId="1228" xr:uid="{00000000-0005-0000-0000-00007B050000}"/>
    <cellStyle name="標準 2 4 5" xfId="1229" xr:uid="{00000000-0005-0000-0000-00007C050000}"/>
    <cellStyle name="標準 2 4 6" xfId="1230" xr:uid="{00000000-0005-0000-0000-00007D050000}"/>
    <cellStyle name="標準 2 4 7" xfId="1231" xr:uid="{00000000-0005-0000-0000-00007E050000}"/>
    <cellStyle name="標準 2 4 8" xfId="1232" xr:uid="{00000000-0005-0000-0000-00007F050000}"/>
    <cellStyle name="標準 2 4 9" xfId="1233" xr:uid="{00000000-0005-0000-0000-000080050000}"/>
    <cellStyle name="標準 2 4_23_CRUDマトリックス(機能レベル)" xfId="1234" xr:uid="{00000000-0005-0000-0000-000081050000}"/>
    <cellStyle name="標準 2 5" xfId="1235" xr:uid="{00000000-0005-0000-0000-000082050000}"/>
    <cellStyle name="標準 2 5 10" xfId="1236" xr:uid="{00000000-0005-0000-0000-000083050000}"/>
    <cellStyle name="標準 2 5 11" xfId="1237" xr:uid="{00000000-0005-0000-0000-000084050000}"/>
    <cellStyle name="標準 2 5 12" xfId="1238" xr:uid="{00000000-0005-0000-0000-000085050000}"/>
    <cellStyle name="標準 2 5 13" xfId="1239" xr:uid="{00000000-0005-0000-0000-000086050000}"/>
    <cellStyle name="標準 2 5 14" xfId="1240" xr:uid="{00000000-0005-0000-0000-000087050000}"/>
    <cellStyle name="標準 2 5 15" xfId="1241" xr:uid="{00000000-0005-0000-0000-000088050000}"/>
    <cellStyle name="標準 2 5 16" xfId="1242" xr:uid="{00000000-0005-0000-0000-000089050000}"/>
    <cellStyle name="標準 2 5 17" xfId="1243" xr:uid="{00000000-0005-0000-0000-00008A050000}"/>
    <cellStyle name="標準 2 5 18" xfId="1244" xr:uid="{00000000-0005-0000-0000-00008B050000}"/>
    <cellStyle name="標準 2 5 19" xfId="1245" xr:uid="{00000000-0005-0000-0000-00008C050000}"/>
    <cellStyle name="標準 2 5 2" xfId="1246" xr:uid="{00000000-0005-0000-0000-00008D050000}"/>
    <cellStyle name="標準 2 5 2 2" xfId="1549" xr:uid="{00000000-0005-0000-0000-00008E050000}"/>
    <cellStyle name="標準 2 5 20" xfId="1247" xr:uid="{00000000-0005-0000-0000-00008F050000}"/>
    <cellStyle name="標準 2 5 21" xfId="1248" xr:uid="{00000000-0005-0000-0000-000090050000}"/>
    <cellStyle name="標準 2 5 22" xfId="1249" xr:uid="{00000000-0005-0000-0000-000091050000}"/>
    <cellStyle name="標準 2 5 23" xfId="1250" xr:uid="{00000000-0005-0000-0000-000092050000}"/>
    <cellStyle name="標準 2 5 3" xfId="1251" xr:uid="{00000000-0005-0000-0000-000093050000}"/>
    <cellStyle name="標準 2 5 3 2" xfId="1529" xr:uid="{00000000-0005-0000-0000-000094050000}"/>
    <cellStyle name="標準 2 5 4" xfId="1252" xr:uid="{00000000-0005-0000-0000-000095050000}"/>
    <cellStyle name="標準 2 5 5" xfId="1253" xr:uid="{00000000-0005-0000-0000-000096050000}"/>
    <cellStyle name="標準 2 5 6" xfId="1254" xr:uid="{00000000-0005-0000-0000-000097050000}"/>
    <cellStyle name="標準 2 5 7" xfId="1255" xr:uid="{00000000-0005-0000-0000-000098050000}"/>
    <cellStyle name="標準 2 5 8" xfId="1256" xr:uid="{00000000-0005-0000-0000-000099050000}"/>
    <cellStyle name="標準 2 5 9" xfId="1257" xr:uid="{00000000-0005-0000-0000-00009A050000}"/>
    <cellStyle name="標準 2 5_23_CRUDマトリックス(機能レベル)" xfId="1258" xr:uid="{00000000-0005-0000-0000-00009B050000}"/>
    <cellStyle name="標準 2 6" xfId="1259" xr:uid="{00000000-0005-0000-0000-00009C050000}"/>
    <cellStyle name="標準 2 6 10" xfId="1260" xr:uid="{00000000-0005-0000-0000-00009D050000}"/>
    <cellStyle name="標準 2 6 11" xfId="1261" xr:uid="{00000000-0005-0000-0000-00009E050000}"/>
    <cellStyle name="標準 2 6 12" xfId="1262" xr:uid="{00000000-0005-0000-0000-00009F050000}"/>
    <cellStyle name="標準 2 6 13" xfId="1263" xr:uid="{00000000-0005-0000-0000-0000A0050000}"/>
    <cellStyle name="標準 2 6 14" xfId="1264" xr:uid="{00000000-0005-0000-0000-0000A1050000}"/>
    <cellStyle name="標準 2 6 15" xfId="1265" xr:uid="{00000000-0005-0000-0000-0000A2050000}"/>
    <cellStyle name="標準 2 6 16" xfId="1266" xr:uid="{00000000-0005-0000-0000-0000A3050000}"/>
    <cellStyle name="標準 2 6 17" xfId="1267" xr:uid="{00000000-0005-0000-0000-0000A4050000}"/>
    <cellStyle name="標準 2 6 18" xfId="1268" xr:uid="{00000000-0005-0000-0000-0000A5050000}"/>
    <cellStyle name="標準 2 6 19" xfId="1269" xr:uid="{00000000-0005-0000-0000-0000A6050000}"/>
    <cellStyle name="標準 2 6 2" xfId="1270" xr:uid="{00000000-0005-0000-0000-0000A7050000}"/>
    <cellStyle name="標準 2 6 20" xfId="1271" xr:uid="{00000000-0005-0000-0000-0000A8050000}"/>
    <cellStyle name="標準 2 6 21" xfId="1272" xr:uid="{00000000-0005-0000-0000-0000A9050000}"/>
    <cellStyle name="標準 2 6 22" xfId="1273" xr:uid="{00000000-0005-0000-0000-0000AA050000}"/>
    <cellStyle name="標準 2 6 3" xfId="1274" xr:uid="{00000000-0005-0000-0000-0000AB050000}"/>
    <cellStyle name="標準 2 6 4" xfId="1275" xr:uid="{00000000-0005-0000-0000-0000AC050000}"/>
    <cellStyle name="標準 2 6 5" xfId="1276" xr:uid="{00000000-0005-0000-0000-0000AD050000}"/>
    <cellStyle name="標準 2 6 6" xfId="1277" xr:uid="{00000000-0005-0000-0000-0000AE050000}"/>
    <cellStyle name="標準 2 6 7" xfId="1278" xr:uid="{00000000-0005-0000-0000-0000AF050000}"/>
    <cellStyle name="標準 2 6 8" xfId="1279" xr:uid="{00000000-0005-0000-0000-0000B0050000}"/>
    <cellStyle name="標準 2 6 9" xfId="1280" xr:uid="{00000000-0005-0000-0000-0000B1050000}"/>
    <cellStyle name="標準 2 6_23_CRUDマトリックス(機能レベル)" xfId="1281" xr:uid="{00000000-0005-0000-0000-0000B2050000}"/>
    <cellStyle name="標準 2 7" xfId="1282" xr:uid="{00000000-0005-0000-0000-0000B3050000}"/>
    <cellStyle name="標準 2 7 2" xfId="1530" xr:uid="{00000000-0005-0000-0000-0000B4050000}"/>
    <cellStyle name="標準 2 7 2 2" xfId="1531" xr:uid="{00000000-0005-0000-0000-0000B5050000}"/>
    <cellStyle name="標準 2 7 2 3" xfId="1532" xr:uid="{00000000-0005-0000-0000-0000B6050000}"/>
    <cellStyle name="標準 2 7 2 3 2" xfId="1388" xr:uid="{00000000-0005-0000-0000-0000B7050000}"/>
    <cellStyle name="標準 2 8" xfId="1283" xr:uid="{00000000-0005-0000-0000-0000B8050000}"/>
    <cellStyle name="標準 2 9" xfId="1284" xr:uid="{00000000-0005-0000-0000-0000B9050000}"/>
    <cellStyle name="標準 2 9 2" xfId="1533" xr:uid="{00000000-0005-0000-0000-0000BA050000}"/>
    <cellStyle name="標準 2 9 2 2" xfId="1534" xr:uid="{00000000-0005-0000-0000-0000BB050000}"/>
    <cellStyle name="標準 2 9 2 2 2" xfId="1535" xr:uid="{00000000-0005-0000-0000-0000BC050000}"/>
    <cellStyle name="標準 2 9 2 2 3" xfId="1536" xr:uid="{00000000-0005-0000-0000-0000BD050000}"/>
    <cellStyle name="標準 2 9 2 2 3 2" xfId="1385" xr:uid="{00000000-0005-0000-0000-0000BE050000}"/>
    <cellStyle name="標準 2 9 2 2 3 2 2" xfId="1537" xr:uid="{00000000-0005-0000-0000-0000BF050000}"/>
    <cellStyle name="標準 2 9 2 3" xfId="1538" xr:uid="{00000000-0005-0000-0000-0000C0050000}"/>
    <cellStyle name="標準 2 9 2 4" xfId="1539" xr:uid="{00000000-0005-0000-0000-0000C1050000}"/>
    <cellStyle name="標準 2 9 2 4 2" xfId="1540" xr:uid="{00000000-0005-0000-0000-0000C2050000}"/>
    <cellStyle name="標準 2 9 2 4 2 2" xfId="1541" xr:uid="{00000000-0005-0000-0000-0000C3050000}"/>
    <cellStyle name="標準 2 9 2 4 2 2 2" xfId="1542" xr:uid="{00000000-0005-0000-0000-0000C4050000}"/>
    <cellStyle name="標準 20" xfId="1543" xr:uid="{00000000-0005-0000-0000-0000C5050000}"/>
    <cellStyle name="標準 20 2" xfId="1285" xr:uid="{00000000-0005-0000-0000-0000C6050000}"/>
    <cellStyle name="標準 20 2 2" xfId="1544" xr:uid="{00000000-0005-0000-0000-0000C7050000}"/>
    <cellStyle name="標準 20 3" xfId="1286" xr:uid="{00000000-0005-0000-0000-0000C8050000}"/>
    <cellStyle name="標準 20 4" xfId="1287" xr:uid="{00000000-0005-0000-0000-0000C9050000}"/>
    <cellStyle name="標準 21" xfId="1545" xr:uid="{00000000-0005-0000-0000-0000CA050000}"/>
    <cellStyle name="標準 21 2" xfId="1288" xr:uid="{00000000-0005-0000-0000-0000CB050000}"/>
    <cellStyle name="標準 21 3" xfId="1289" xr:uid="{00000000-0005-0000-0000-0000CC050000}"/>
    <cellStyle name="標準 22" xfId="1546" xr:uid="{00000000-0005-0000-0000-0000CD050000}"/>
    <cellStyle name="標準 22 2" xfId="1290" xr:uid="{00000000-0005-0000-0000-0000CE050000}"/>
    <cellStyle name="標準 22 2 2" xfId="1547" xr:uid="{00000000-0005-0000-0000-0000CF050000}"/>
    <cellStyle name="標準 23 2" xfId="1291" xr:uid="{00000000-0005-0000-0000-0000D0050000}"/>
    <cellStyle name="標準 23 3" xfId="1292" xr:uid="{00000000-0005-0000-0000-0000D1050000}"/>
    <cellStyle name="標準 23 4" xfId="1293" xr:uid="{00000000-0005-0000-0000-0000D2050000}"/>
    <cellStyle name="標準 24 2" xfId="1294" xr:uid="{00000000-0005-0000-0000-0000D3050000}"/>
    <cellStyle name="標準 24 3" xfId="1295" xr:uid="{00000000-0005-0000-0000-0000D4050000}"/>
    <cellStyle name="標準 25 2" xfId="1296" xr:uid="{00000000-0005-0000-0000-0000D5050000}"/>
    <cellStyle name="標準 3" xfId="1297" xr:uid="{00000000-0005-0000-0000-0000D6050000}"/>
    <cellStyle name="標準 3 10" xfId="1298" xr:uid="{00000000-0005-0000-0000-0000D7050000}"/>
    <cellStyle name="標準 3 11" xfId="1299" xr:uid="{00000000-0005-0000-0000-0000D8050000}"/>
    <cellStyle name="標準 3 12" xfId="1300" xr:uid="{00000000-0005-0000-0000-0000D9050000}"/>
    <cellStyle name="標準 3 13" xfId="1301" xr:uid="{00000000-0005-0000-0000-0000DA050000}"/>
    <cellStyle name="標準 3 14" xfId="1302" xr:uid="{00000000-0005-0000-0000-0000DB050000}"/>
    <cellStyle name="標準 3 15" xfId="1303" xr:uid="{00000000-0005-0000-0000-0000DC050000}"/>
    <cellStyle name="標準 3 16" xfId="1304" xr:uid="{00000000-0005-0000-0000-0000DD050000}"/>
    <cellStyle name="標準 3 17" xfId="1305" xr:uid="{00000000-0005-0000-0000-0000DE050000}"/>
    <cellStyle name="標準 3 18" xfId="1306" xr:uid="{00000000-0005-0000-0000-0000DF050000}"/>
    <cellStyle name="標準 3 19" xfId="1307" xr:uid="{00000000-0005-0000-0000-0000E0050000}"/>
    <cellStyle name="標準 3 2" xfId="1308" xr:uid="{00000000-0005-0000-0000-0000E1050000}"/>
    <cellStyle name="標準 3 2 2" xfId="1309" xr:uid="{00000000-0005-0000-0000-0000E2050000}"/>
    <cellStyle name="標準 3 2 3" xfId="1569" xr:uid="{00000000-0005-0000-0000-0000E3050000}"/>
    <cellStyle name="標準 3 20" xfId="1310" xr:uid="{00000000-0005-0000-0000-0000E4050000}"/>
    <cellStyle name="標準 3 21" xfId="1311" xr:uid="{00000000-0005-0000-0000-0000E5050000}"/>
    <cellStyle name="標準 3 22" xfId="1312" xr:uid="{00000000-0005-0000-0000-0000E6050000}"/>
    <cellStyle name="標準 3 23" xfId="1313" xr:uid="{00000000-0005-0000-0000-0000E7050000}"/>
    <cellStyle name="標準 3 24" xfId="1314" xr:uid="{00000000-0005-0000-0000-0000E8050000}"/>
    <cellStyle name="標準 3 25" xfId="1315" xr:uid="{00000000-0005-0000-0000-0000E9050000}"/>
    <cellStyle name="標準 3 26" xfId="1316" xr:uid="{00000000-0005-0000-0000-0000EA050000}"/>
    <cellStyle name="標準 3 27" xfId="1317" xr:uid="{00000000-0005-0000-0000-0000EB050000}"/>
    <cellStyle name="標準 3 28" xfId="1318" xr:uid="{00000000-0005-0000-0000-0000EC050000}"/>
    <cellStyle name="標準 3 29" xfId="1319" xr:uid="{00000000-0005-0000-0000-0000ED050000}"/>
    <cellStyle name="標準 3 3" xfId="1320" xr:uid="{00000000-0005-0000-0000-0000EE050000}"/>
    <cellStyle name="標準 3 30" xfId="1579" xr:uid="{00000000-0005-0000-0000-0000EF050000}"/>
    <cellStyle name="標準 3 4" xfId="1321" xr:uid="{00000000-0005-0000-0000-0000F0050000}"/>
    <cellStyle name="標準 3 5" xfId="1322" xr:uid="{00000000-0005-0000-0000-0000F1050000}"/>
    <cellStyle name="標準 3 6" xfId="1323" xr:uid="{00000000-0005-0000-0000-0000F2050000}"/>
    <cellStyle name="標準 3 6 2" xfId="1591" xr:uid="{00000000-0005-0000-0000-0000F3050000}"/>
    <cellStyle name="標準 3 7" xfId="1324" xr:uid="{00000000-0005-0000-0000-0000F4050000}"/>
    <cellStyle name="標準 3 8" xfId="1325" xr:uid="{00000000-0005-0000-0000-0000F5050000}"/>
    <cellStyle name="標準 3 9" xfId="1326" xr:uid="{00000000-0005-0000-0000-0000F6050000}"/>
    <cellStyle name="標準 4" xfId="1327" xr:uid="{00000000-0005-0000-0000-0000F7050000}"/>
    <cellStyle name="標準 4 2" xfId="1328" xr:uid="{00000000-0005-0000-0000-0000F8050000}"/>
    <cellStyle name="標準 4 2 2" xfId="1329" xr:uid="{00000000-0005-0000-0000-0000F9050000}"/>
    <cellStyle name="標準 4 2 3" xfId="1570" xr:uid="{00000000-0005-0000-0000-0000FA050000}"/>
    <cellStyle name="標準 4 3" xfId="1330" xr:uid="{00000000-0005-0000-0000-0000FB050000}"/>
    <cellStyle name="標準 4 3 2" xfId="1592" xr:uid="{00000000-0005-0000-0000-0000FC050000}"/>
    <cellStyle name="標準 4 3 3" xfId="1593" xr:uid="{00000000-0005-0000-0000-0000FD050000}"/>
    <cellStyle name="標準 4 4" xfId="1331" xr:uid="{00000000-0005-0000-0000-0000FE050000}"/>
    <cellStyle name="標準 4 5" xfId="1332" xr:uid="{00000000-0005-0000-0000-0000FF050000}"/>
    <cellStyle name="標準 4 6" xfId="1571" xr:uid="{00000000-0005-0000-0000-000000060000}"/>
    <cellStyle name="標準 5" xfId="1333" xr:uid="{00000000-0005-0000-0000-000001060000}"/>
    <cellStyle name="標準 5 2" xfId="1334" xr:uid="{00000000-0005-0000-0000-000002060000}"/>
    <cellStyle name="標準 5 2 2" xfId="1572" xr:uid="{00000000-0005-0000-0000-000003060000}"/>
    <cellStyle name="標準 5 3" xfId="1573" xr:uid="{00000000-0005-0000-0000-000004060000}"/>
    <cellStyle name="標準 6" xfId="1335" xr:uid="{00000000-0005-0000-0000-000005060000}"/>
    <cellStyle name="標準 6 2" xfId="1336" xr:uid="{00000000-0005-0000-0000-000006060000}"/>
    <cellStyle name="標準 6 2 2" xfId="1337" xr:uid="{00000000-0005-0000-0000-000007060000}"/>
    <cellStyle name="標準 6 2 2 2" xfId="1338" xr:uid="{00000000-0005-0000-0000-000008060000}"/>
    <cellStyle name="標準 6 2 2 2 2" xfId="1553" xr:uid="{00000000-0005-0000-0000-000009060000}"/>
    <cellStyle name="標準 6 2 2 3" xfId="1554" xr:uid="{00000000-0005-0000-0000-00000A060000}"/>
    <cellStyle name="標準 6 2 3" xfId="1574" xr:uid="{00000000-0005-0000-0000-00000B060000}"/>
    <cellStyle name="標準 6 3" xfId="1339" xr:uid="{00000000-0005-0000-0000-00000C060000}"/>
    <cellStyle name="標準 6 3 2" xfId="1575" xr:uid="{00000000-0005-0000-0000-00000D060000}"/>
    <cellStyle name="標準 6 4" xfId="1576" xr:uid="{00000000-0005-0000-0000-00000E060000}"/>
    <cellStyle name="標準 7" xfId="1340" xr:uid="{00000000-0005-0000-0000-00000F060000}"/>
    <cellStyle name="標準 7 2" xfId="1341" xr:uid="{00000000-0005-0000-0000-000010060000}"/>
    <cellStyle name="標準 7 2 2" xfId="1577" xr:uid="{00000000-0005-0000-0000-000011060000}"/>
    <cellStyle name="標準 7 3" xfId="1342" xr:uid="{00000000-0005-0000-0000-000012060000}"/>
    <cellStyle name="標準 8" xfId="1343" xr:uid="{00000000-0005-0000-0000-000013060000}"/>
    <cellStyle name="標準 8 2" xfId="1344" xr:uid="{00000000-0005-0000-0000-000014060000}"/>
    <cellStyle name="標準 8 3" xfId="1345" xr:uid="{00000000-0005-0000-0000-000015060000}"/>
    <cellStyle name="標準 8 4" xfId="1346" xr:uid="{00000000-0005-0000-0000-000016060000}"/>
    <cellStyle name="標準 8 5" xfId="1347" xr:uid="{00000000-0005-0000-0000-000017060000}"/>
    <cellStyle name="標準 8 6" xfId="1348" xr:uid="{00000000-0005-0000-0000-000018060000}"/>
    <cellStyle name="標準 8 7" xfId="1349" xr:uid="{00000000-0005-0000-0000-000019060000}"/>
    <cellStyle name="標準 9" xfId="1350" xr:uid="{00000000-0005-0000-0000-00001A060000}"/>
    <cellStyle name="標準 9 2" xfId="1351" xr:uid="{00000000-0005-0000-0000-00001B060000}"/>
    <cellStyle name="標準 9 3" xfId="1352" xr:uid="{00000000-0005-0000-0000-00001C060000}"/>
    <cellStyle name="標準 9 4" xfId="1353" xr:uid="{00000000-0005-0000-0000-00001D060000}"/>
    <cellStyle name="標準 9 5" xfId="1354" xr:uid="{00000000-0005-0000-0000-00001E060000}"/>
    <cellStyle name="標準 9 6" xfId="1355" xr:uid="{00000000-0005-0000-0000-00001F060000}"/>
    <cellStyle name="良い 10" xfId="1356" xr:uid="{00000000-0005-0000-0000-000020060000}"/>
    <cellStyle name="良い 11" xfId="1357" xr:uid="{00000000-0005-0000-0000-000021060000}"/>
    <cellStyle name="良い 12" xfId="1358" xr:uid="{00000000-0005-0000-0000-000022060000}"/>
    <cellStyle name="良い 13" xfId="1359" xr:uid="{00000000-0005-0000-0000-000023060000}"/>
    <cellStyle name="良い 14" xfId="1360" xr:uid="{00000000-0005-0000-0000-000024060000}"/>
    <cellStyle name="良い 15" xfId="1361" xr:uid="{00000000-0005-0000-0000-000025060000}"/>
    <cellStyle name="良い 16" xfId="1362" xr:uid="{00000000-0005-0000-0000-000026060000}"/>
    <cellStyle name="良い 17" xfId="1363" xr:uid="{00000000-0005-0000-0000-000027060000}"/>
    <cellStyle name="良い 18" xfId="1364" xr:uid="{00000000-0005-0000-0000-000028060000}"/>
    <cellStyle name="良い 19" xfId="1365" xr:uid="{00000000-0005-0000-0000-000029060000}"/>
    <cellStyle name="良い 2" xfId="1366" xr:uid="{00000000-0005-0000-0000-00002A060000}"/>
    <cellStyle name="良い 2 2" xfId="1367" xr:uid="{00000000-0005-0000-0000-00002B060000}"/>
    <cellStyle name="良い 2 3" xfId="1578" xr:uid="{00000000-0005-0000-0000-00002C060000}"/>
    <cellStyle name="良い 20" xfId="1368" xr:uid="{00000000-0005-0000-0000-00002D060000}"/>
    <cellStyle name="良い 21" xfId="1369" xr:uid="{00000000-0005-0000-0000-00002E060000}"/>
    <cellStyle name="良い 22" xfId="1370" xr:uid="{00000000-0005-0000-0000-00002F060000}"/>
    <cellStyle name="良い 23" xfId="1371" xr:uid="{00000000-0005-0000-0000-000030060000}"/>
    <cellStyle name="良い 24" xfId="1372" xr:uid="{00000000-0005-0000-0000-000031060000}"/>
    <cellStyle name="良い 25" xfId="1373" xr:uid="{00000000-0005-0000-0000-000032060000}"/>
    <cellStyle name="良い 3" xfId="1374" xr:uid="{00000000-0005-0000-0000-000033060000}"/>
    <cellStyle name="良い 3 2" xfId="1375" xr:uid="{00000000-0005-0000-0000-000034060000}"/>
    <cellStyle name="良い 4" xfId="1376" xr:uid="{00000000-0005-0000-0000-000035060000}"/>
    <cellStyle name="良い 5" xfId="1377" xr:uid="{00000000-0005-0000-0000-000036060000}"/>
    <cellStyle name="良い 6" xfId="1378" xr:uid="{00000000-0005-0000-0000-000037060000}"/>
    <cellStyle name="良い 7" xfId="1379" xr:uid="{00000000-0005-0000-0000-000038060000}"/>
    <cellStyle name="良い 8" xfId="1380" xr:uid="{00000000-0005-0000-0000-000039060000}"/>
    <cellStyle name="良い 9" xfId="1381" xr:uid="{00000000-0005-0000-0000-00003A060000}"/>
  </cellStyles>
  <dxfs count="0"/>
  <tableStyles count="0" defaultTableStyle="TableStyleMedium2" defaultPivotStyle="PivotStyleLight16"/>
  <colors>
    <mruColors>
      <color rgb="FFFFCCCC"/>
      <color rgb="FF808080"/>
      <color rgb="FF7F7F7F"/>
      <color rgb="FF37609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68915353148424019"/>
        </c:manualLayout>
      </c:layout>
      <c:barChart>
        <c:barDir val="col"/>
        <c:grouping val="stacked"/>
        <c:varyColors val="0"/>
        <c:ser>
          <c:idx val="2"/>
          <c:order val="0"/>
          <c:tx>
            <c:strRef>
              <c:f>'年齢階層別_普及率(金額)'!$C$9</c:f>
              <c:strCache>
                <c:ptCount val="1"/>
                <c:pt idx="0">
                  <c:v>先発品薬剤費のうちジェネリック医薬品が存在する金額範囲</c:v>
                </c:pt>
              </c:strCache>
            </c:strRef>
          </c:tx>
          <c:spPr>
            <a:pattFill prst="lgGrid">
              <a:fgClr>
                <a:srgbClr val="8EB4E3"/>
              </a:fgClr>
              <a:bgClr>
                <a:srgbClr val="4F81BD"/>
              </a:bgClr>
            </a:patt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'年齢階層別_普及率(金額)'!$G$9:$M$9</c:f>
              <c:numCache>
                <c:formatCode>General</c:formatCode>
                <c:ptCount val="7"/>
                <c:pt idx="0">
                  <c:v>106123135.2746</c:v>
                </c:pt>
                <c:pt idx="1">
                  <c:v>443568103.65367001</c:v>
                </c:pt>
                <c:pt idx="2">
                  <c:v>12554973351.866199</c:v>
                </c:pt>
                <c:pt idx="3">
                  <c:v>13923219503.246</c:v>
                </c:pt>
                <c:pt idx="4">
                  <c:v>8923725382.5184898</c:v>
                </c:pt>
                <c:pt idx="5">
                  <c:v>3547274898.4447598</c:v>
                </c:pt>
                <c:pt idx="6">
                  <c:v>864632746.83092999</c:v>
                </c:pt>
              </c:numCache>
            </c:numRef>
          </c:val>
          <c:extLst>
            <c:ext xmlns:c16="http://schemas.microsoft.com/office/drawing/2014/chart" uri="{C3380CC4-5D6E-409C-BE32-E72D297353CC}">
              <c16:uniqueId val="{00000000-A89D-45D5-864E-F401CCB0440C}"/>
            </c:ext>
          </c:extLst>
        </c:ser>
        <c:ser>
          <c:idx val="6"/>
          <c:order val="1"/>
          <c:tx>
            <c:strRef>
              <c:f>'年齢階層別_普及率(金額)'!$C$12</c:f>
              <c:strCache>
                <c:ptCount val="1"/>
                <c:pt idx="0">
                  <c:v>先発品薬剤費のうちジェネリック医薬品が存在しない金額範囲</c:v>
                </c:pt>
              </c:strCache>
            </c:strRef>
          </c:tx>
          <c:spPr>
            <a:solidFill>
              <a:srgbClr val="4F81BD"/>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'年齢階層別_普及率(金額)'!$G$12:$M$12</c:f>
              <c:numCache>
                <c:formatCode>General</c:formatCode>
                <c:ptCount val="7"/>
                <c:pt idx="0">
                  <c:v>529031867.39140999</c:v>
                </c:pt>
                <c:pt idx="1">
                  <c:v>1537938690.7293501</c:v>
                </c:pt>
                <c:pt idx="2">
                  <c:v>52209132023.5308</c:v>
                </c:pt>
                <c:pt idx="3">
                  <c:v>52670676050.723</c:v>
                </c:pt>
                <c:pt idx="4">
                  <c:v>31974616433.856201</c:v>
                </c:pt>
                <c:pt idx="5">
                  <c:v>11985873912.172501</c:v>
                </c:pt>
                <c:pt idx="6">
                  <c:v>3225622783.6076598</c:v>
                </c:pt>
              </c:numCache>
            </c:numRef>
          </c:val>
          <c:extLst>
            <c:ext xmlns:c16="http://schemas.microsoft.com/office/drawing/2014/chart" uri="{C3380CC4-5D6E-409C-BE32-E72D297353CC}">
              <c16:uniqueId val="{00000001-A89D-45D5-864E-F401CCB0440C}"/>
            </c:ext>
          </c:extLst>
        </c:ser>
        <c:ser>
          <c:idx val="7"/>
          <c:order val="2"/>
          <c:tx>
            <c:strRef>
              <c:f>'年齢階層別_普及率(金額)'!$C$7</c:f>
              <c:strCache>
                <c:ptCount val="1"/>
                <c:pt idx="0">
                  <c:v>ジェネリック医薬品薬剤費</c:v>
                </c:pt>
              </c:strCache>
            </c:strRef>
          </c:tx>
          <c:spPr>
            <a:solidFill>
              <a:srgbClr val="C00000"/>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'年齢階層別_普及率(金額)'!$G$7:$M$7</c:f>
              <c:numCache>
                <c:formatCode>General</c:formatCode>
                <c:ptCount val="7"/>
                <c:pt idx="0">
                  <c:v>75102090.821989998</c:v>
                </c:pt>
                <c:pt idx="1">
                  <c:v>296263522.68168002</c:v>
                </c:pt>
                <c:pt idx="2">
                  <c:v>11728245618.4251</c:v>
                </c:pt>
                <c:pt idx="3">
                  <c:v>12939330910.312599</c:v>
                </c:pt>
                <c:pt idx="4">
                  <c:v>9148580990.3898296</c:v>
                </c:pt>
                <c:pt idx="5">
                  <c:v>4165496690.5318198</c:v>
                </c:pt>
                <c:pt idx="6">
                  <c:v>1241455082.94085</c:v>
                </c:pt>
              </c:numCache>
            </c:numRef>
          </c:val>
          <c:extLst>
            <c:ext xmlns:c16="http://schemas.microsoft.com/office/drawing/2014/chart" uri="{C3380CC4-5D6E-409C-BE32-E72D297353CC}">
              <c16:uniqueId val="{00000002-A89D-45D5-864E-F401CCB0440C}"/>
            </c:ext>
          </c:extLst>
        </c:ser>
        <c:dLbls>
          <c:showLegendKey val="0"/>
          <c:showVal val="0"/>
          <c:showCatName val="0"/>
          <c:showSerName val="0"/>
          <c:showPercent val="0"/>
          <c:showBubbleSize val="0"/>
        </c:dLbls>
        <c:gapWidth val="150"/>
        <c:overlap val="100"/>
        <c:axId val="389658112"/>
        <c:axId val="353516864"/>
      </c:barChart>
      <c:lineChart>
        <c:grouping val="standard"/>
        <c:varyColors val="0"/>
        <c:ser>
          <c:idx val="9"/>
          <c:order val="3"/>
          <c:tx>
            <c:strRef>
              <c:f>'年齢階層別_普及率(金額)'!$C$14</c:f>
              <c:strCache>
                <c:ptCount val="1"/>
                <c:pt idx="0">
                  <c:v>ジェネリック医薬品普及率(金額)</c:v>
                </c:pt>
              </c:strCache>
            </c:strRef>
          </c:tx>
          <c:spPr>
            <a:ln cap="rnd">
              <a:solidFill>
                <a:srgbClr val="C3D69B"/>
              </a:solidFill>
              <a:round/>
            </a:ln>
          </c:spPr>
          <c:marker>
            <c:symbol val="triangle"/>
            <c:size val="7"/>
            <c:spPr>
              <a:solidFill>
                <a:srgbClr val="C3D69B"/>
              </a:solidFill>
              <a:ln>
                <a:solidFill>
                  <a:srgbClr val="C3D69B"/>
                </a:solidFill>
              </a:ln>
            </c:spPr>
          </c:marker>
          <c:dLbls>
            <c:dLbl>
              <c:idx val="1"/>
              <c:layout>
                <c:manualLayout>
                  <c:x val="-2.4591576510478632E-2"/>
                  <c:y val="2.20486111111111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9D-45D5-864E-F401CCB0440C}"/>
                </c:ext>
              </c:extLst>
            </c:dLbl>
            <c:dLbl>
              <c:idx val="2"/>
              <c:numFmt formatCode="0.0%;\-0.0%;;@" sourceLinked="0"/>
              <c:spPr>
                <a:noFill/>
                <a:ln>
                  <a:noFill/>
                </a:ln>
                <a:effectLst/>
              </c:spPr>
              <c:txPr>
                <a:bodyPr/>
                <a:lstStyle/>
                <a:p>
                  <a:pPr>
                    <a:defRPr sz="1000">
                      <a:solidFill>
                        <a:schemeClr val="bg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A89D-45D5-864E-F401CCB0440C}"/>
                </c:ext>
              </c:extLst>
            </c:dLbl>
            <c:dLbl>
              <c:idx val="3"/>
              <c:numFmt formatCode="0.0%;\-0.0%;;@" sourceLinked="0"/>
              <c:spPr>
                <a:noFill/>
                <a:ln>
                  <a:noFill/>
                </a:ln>
                <a:effectLst/>
              </c:spPr>
              <c:txPr>
                <a:bodyPr/>
                <a:lstStyle/>
                <a:p>
                  <a:pPr>
                    <a:defRPr sz="1000">
                      <a:solidFill>
                        <a:schemeClr val="bg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A89D-45D5-864E-F401CCB0440C}"/>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'年齢階層別_普及率(金額)'!$G$14:$M$14</c:f>
              <c:numCache>
                <c:formatCode>0.0%</c:formatCode>
                <c:ptCount val="7"/>
                <c:pt idx="0">
                  <c:v>0.41441300661951913</c:v>
                </c:pt>
                <c:pt idx="1">
                  <c:v>0.40044722628198381</c:v>
                </c:pt>
                <c:pt idx="2">
                  <c:v>0.48297738585538152</c:v>
                </c:pt>
                <c:pt idx="3">
                  <c:v>0.48168661244397709</c:v>
                </c:pt>
                <c:pt idx="4">
                  <c:v>0.50622099922477015</c:v>
                </c:pt>
                <c:pt idx="5">
                  <c:v>0.5400777972584232</c:v>
                </c:pt>
                <c:pt idx="6">
                  <c:v>0.5894602615292529</c:v>
                </c:pt>
              </c:numCache>
            </c:numRef>
          </c:val>
          <c:smooth val="0"/>
          <c:extLst>
            <c:ext xmlns:c16="http://schemas.microsoft.com/office/drawing/2014/chart" uri="{C3380CC4-5D6E-409C-BE32-E72D297353CC}">
              <c16:uniqueId val="{0000000B-A89D-45D5-864E-F401CCB0440C}"/>
            </c:ext>
          </c:extLst>
        </c:ser>
        <c:dLbls>
          <c:showLegendKey val="0"/>
          <c:showVal val="0"/>
          <c:showCatName val="0"/>
          <c:showSerName val="0"/>
          <c:showPercent val="0"/>
          <c:showBubbleSize val="0"/>
        </c:dLbls>
        <c:marker val="1"/>
        <c:smooth val="0"/>
        <c:axId val="389658624"/>
        <c:axId val="392298496"/>
      </c:lineChart>
      <c:catAx>
        <c:axId val="389658112"/>
        <c:scaling>
          <c:orientation val="minMax"/>
        </c:scaling>
        <c:delete val="0"/>
        <c:axPos val="b"/>
        <c:numFmt formatCode="General" sourceLinked="1"/>
        <c:majorTickMark val="out"/>
        <c:minorTickMark val="none"/>
        <c:tickLblPos val="nextTo"/>
        <c:spPr>
          <a:ln>
            <a:solidFill>
              <a:srgbClr val="7F7F7F"/>
            </a:solidFill>
          </a:ln>
        </c:spPr>
        <c:crossAx val="353516864"/>
        <c:crosses val="autoZero"/>
        <c:auto val="1"/>
        <c:lblAlgn val="ctr"/>
        <c:lblOffset val="100"/>
        <c:noMultiLvlLbl val="0"/>
      </c:catAx>
      <c:valAx>
        <c:axId val="353516864"/>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薬剤費（円）</a:t>
                </a:r>
              </a:p>
            </c:rich>
          </c:tx>
          <c:layout>
            <c:manualLayout>
              <c:xMode val="edge"/>
              <c:yMode val="edge"/>
              <c:x val="1.913424092671711E-2"/>
              <c:y val="0.12477782788164693"/>
            </c:manualLayout>
          </c:layout>
          <c:overlay val="0"/>
        </c:title>
        <c:numFmt formatCode="General" sourceLinked="1"/>
        <c:majorTickMark val="out"/>
        <c:minorTickMark val="none"/>
        <c:tickLblPos val="nextTo"/>
        <c:spPr>
          <a:ln>
            <a:solidFill>
              <a:srgbClr val="7F7F7F"/>
            </a:solidFill>
          </a:ln>
        </c:spPr>
        <c:crossAx val="389658112"/>
        <c:crosses val="autoZero"/>
        <c:crossBetween val="between"/>
      </c:valAx>
      <c:valAx>
        <c:axId val="39229849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ja-JP" altLang="en-US" sz="1000" b="1" i="0" baseline="0">
                    <a:effectLst/>
                  </a:rPr>
                  <a:t>（</a:t>
                </a:r>
                <a:r>
                  <a:rPr lang="en-US" altLang="ja-JP" sz="1000" b="1" i="0" baseline="0">
                    <a:effectLst/>
                  </a:rPr>
                  <a:t>%</a:t>
                </a:r>
                <a:r>
                  <a:rPr lang="ja-JP" altLang="en-US" sz="1000" b="1" i="0" baseline="0">
                    <a:effectLst/>
                  </a:rPr>
                  <a:t>）</a:t>
                </a:r>
                <a:r>
                  <a:rPr lang="en-US" altLang="ja-JP" sz="1000" b="1" i="0" baseline="0">
                    <a:effectLst/>
                  </a:rPr>
                  <a:t>※</a:t>
                </a:r>
                <a:endParaRPr lang="ja-JP" altLang="ja-JP" sz="1000">
                  <a:effectLst/>
                </a:endParaRPr>
              </a:p>
            </c:rich>
          </c:tx>
          <c:layout>
            <c:manualLayout>
              <c:xMode val="edge"/>
              <c:yMode val="edge"/>
              <c:x val="0.9021605480414544"/>
              <c:y val="0.11452053990610328"/>
            </c:manualLayout>
          </c:layout>
          <c:overlay val="0"/>
        </c:title>
        <c:numFmt formatCode="0.0%" sourceLinked="1"/>
        <c:majorTickMark val="out"/>
        <c:minorTickMark val="none"/>
        <c:tickLblPos val="nextTo"/>
        <c:spPr>
          <a:ln>
            <a:solidFill>
              <a:srgbClr val="7F7F7F"/>
            </a:solidFill>
          </a:ln>
        </c:spPr>
        <c:crossAx val="389658624"/>
        <c:crosses val="max"/>
        <c:crossBetween val="between"/>
      </c:valAx>
      <c:catAx>
        <c:axId val="389658624"/>
        <c:scaling>
          <c:orientation val="minMax"/>
        </c:scaling>
        <c:delete val="1"/>
        <c:axPos val="b"/>
        <c:numFmt formatCode="General" sourceLinked="1"/>
        <c:majorTickMark val="out"/>
        <c:minorTickMark val="none"/>
        <c:tickLblPos val="nextTo"/>
        <c:crossAx val="392298496"/>
        <c:crosses val="autoZero"/>
        <c:auto val="1"/>
        <c:lblAlgn val="ctr"/>
        <c:lblOffset val="100"/>
        <c:noMultiLvlLbl val="0"/>
      </c:catAx>
    </c:plotArea>
    <c:legend>
      <c:legendPos val="t"/>
      <c:layout>
        <c:manualLayout>
          <c:xMode val="edge"/>
          <c:yMode val="edge"/>
          <c:x val="9.0723804643153119E-2"/>
          <c:y val="2.9428333333333331E-2"/>
          <c:w val="0.79867829186259365"/>
          <c:h val="0.16208723909511311"/>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70050291666666664"/>
        </c:manualLayout>
      </c:layout>
      <c:barChart>
        <c:barDir val="col"/>
        <c:grouping val="stacked"/>
        <c:varyColors val="0"/>
        <c:ser>
          <c:idx val="2"/>
          <c:order val="0"/>
          <c:tx>
            <c:strRef>
              <c:f>'年齢階層別_普及率(数量)'!$C$9</c:f>
              <c:strCache>
                <c:ptCount val="1"/>
                <c:pt idx="0">
                  <c:v>先発品薬剤数量のうちジェネリック医薬品が存在する数量</c:v>
                </c:pt>
              </c:strCache>
            </c:strRef>
          </c:tx>
          <c:spPr>
            <a:pattFill prst="lgGrid">
              <a:fgClr>
                <a:srgbClr val="8EB4E3"/>
              </a:fgClr>
              <a:bgClr>
                <a:srgbClr val="4F81BD"/>
              </a:bgClr>
            </a:patt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'年齢階層別_普及率(数量)'!$G$9:$M$9</c:f>
              <c:numCache>
                <c:formatCode>General</c:formatCode>
                <c:ptCount val="7"/>
                <c:pt idx="0">
                  <c:v>1307140.6967</c:v>
                </c:pt>
                <c:pt idx="1">
                  <c:v>5464876.2722899998</c:v>
                </c:pt>
                <c:pt idx="2">
                  <c:v>193061672.13194001</c:v>
                </c:pt>
                <c:pt idx="3">
                  <c:v>232539571.30114001</c:v>
                </c:pt>
                <c:pt idx="4">
                  <c:v>157749667.86635</c:v>
                </c:pt>
                <c:pt idx="5">
                  <c:v>65607353.21452</c:v>
                </c:pt>
                <c:pt idx="6">
                  <c:v>16268428.82333</c:v>
                </c:pt>
              </c:numCache>
            </c:numRef>
          </c:val>
          <c:extLst>
            <c:ext xmlns:c16="http://schemas.microsoft.com/office/drawing/2014/chart" uri="{C3380CC4-5D6E-409C-BE32-E72D297353CC}">
              <c16:uniqueId val="{00000000-7F3C-4420-8727-FB93CEA5AA87}"/>
            </c:ext>
          </c:extLst>
        </c:ser>
        <c:ser>
          <c:idx val="6"/>
          <c:order val="1"/>
          <c:tx>
            <c:strRef>
              <c:f>'年齢階層別_普及率(数量)'!$C$12</c:f>
              <c:strCache>
                <c:ptCount val="1"/>
                <c:pt idx="0">
                  <c:v>先発品薬剤数量のうちジェネリック医薬品が存在しない数量</c:v>
                </c:pt>
              </c:strCache>
            </c:strRef>
          </c:tx>
          <c:spPr>
            <a:solidFill>
              <a:srgbClr val="4F81BD"/>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'年齢階層別_普及率(数量)'!$G$12:$M$12</c:f>
              <c:numCache>
                <c:formatCode>General</c:formatCode>
                <c:ptCount val="7"/>
                <c:pt idx="0">
                  <c:v>6710968.5603799997</c:v>
                </c:pt>
                <c:pt idx="1">
                  <c:v>36619002.493249997</c:v>
                </c:pt>
                <c:pt idx="2">
                  <c:v>525569090.96046001</c:v>
                </c:pt>
                <c:pt idx="3">
                  <c:v>747284858.53094006</c:v>
                </c:pt>
                <c:pt idx="4">
                  <c:v>840558165.25402999</c:v>
                </c:pt>
                <c:pt idx="5">
                  <c:v>666088470.26732004</c:v>
                </c:pt>
                <c:pt idx="6">
                  <c:v>372216354.03555</c:v>
                </c:pt>
              </c:numCache>
            </c:numRef>
          </c:val>
          <c:extLst>
            <c:ext xmlns:c16="http://schemas.microsoft.com/office/drawing/2014/chart" uri="{C3380CC4-5D6E-409C-BE32-E72D297353CC}">
              <c16:uniqueId val="{00000001-7F3C-4420-8727-FB93CEA5AA87}"/>
            </c:ext>
          </c:extLst>
        </c:ser>
        <c:ser>
          <c:idx val="7"/>
          <c:order val="2"/>
          <c:tx>
            <c:strRef>
              <c:f>'年齢階層別_普及率(数量)'!$C$7</c:f>
              <c:strCache>
                <c:ptCount val="1"/>
                <c:pt idx="0">
                  <c:v>ジェネリック医薬品薬剤数量</c:v>
                </c:pt>
              </c:strCache>
            </c:strRef>
          </c:tx>
          <c:spPr>
            <a:solidFill>
              <a:srgbClr val="C00000"/>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'年齢階層別_普及率(数量)'!$G$7:$M$7</c:f>
              <c:numCache>
                <c:formatCode>General</c:formatCode>
                <c:ptCount val="7"/>
                <c:pt idx="0">
                  <c:v>3871540.6176900002</c:v>
                </c:pt>
                <c:pt idx="1">
                  <c:v>15343865.92433</c:v>
                </c:pt>
                <c:pt idx="2">
                  <c:v>612468663.58459997</c:v>
                </c:pt>
                <c:pt idx="3">
                  <c:v>705033654.31373</c:v>
                </c:pt>
                <c:pt idx="4">
                  <c:v>514182588.86523998</c:v>
                </c:pt>
                <c:pt idx="5">
                  <c:v>243061693.16038999</c:v>
                </c:pt>
                <c:pt idx="6">
                  <c:v>75658771.450619996</c:v>
                </c:pt>
              </c:numCache>
            </c:numRef>
          </c:val>
          <c:extLst>
            <c:ext xmlns:c16="http://schemas.microsoft.com/office/drawing/2014/chart" uri="{C3380CC4-5D6E-409C-BE32-E72D297353CC}">
              <c16:uniqueId val="{00000002-7F3C-4420-8727-FB93CEA5AA87}"/>
            </c:ext>
          </c:extLst>
        </c:ser>
        <c:dLbls>
          <c:showLegendKey val="0"/>
          <c:showVal val="0"/>
          <c:showCatName val="0"/>
          <c:showSerName val="0"/>
          <c:showPercent val="0"/>
          <c:showBubbleSize val="0"/>
        </c:dLbls>
        <c:gapWidth val="150"/>
        <c:overlap val="100"/>
        <c:axId val="390797312"/>
        <c:axId val="392300800"/>
      </c:barChart>
      <c:lineChart>
        <c:grouping val="standard"/>
        <c:varyColors val="0"/>
        <c:ser>
          <c:idx val="9"/>
          <c:order val="3"/>
          <c:tx>
            <c:strRef>
              <c:f>'年齢階層別_普及率(数量)'!$C$13</c:f>
              <c:strCache>
                <c:ptCount val="1"/>
                <c:pt idx="0">
                  <c:v>ジェネリック医薬品普及率(数量)</c:v>
                </c:pt>
              </c:strCache>
            </c:strRef>
          </c:tx>
          <c:spPr>
            <a:ln>
              <a:solidFill>
                <a:srgbClr val="93CDDD"/>
              </a:solidFill>
            </a:ln>
          </c:spPr>
          <c:marker>
            <c:symbol val="square"/>
            <c:size val="7"/>
            <c:spPr>
              <a:solidFill>
                <a:srgbClr val="93CDDD"/>
              </a:solidFill>
              <a:ln>
                <a:solidFill>
                  <a:srgbClr val="93CDDD"/>
                </a:solidFill>
              </a:ln>
            </c:spPr>
          </c:marker>
          <c:dLbls>
            <c:dLbl>
              <c:idx val="3"/>
              <c:numFmt formatCode="0.0%;\-0.0%;;@" sourceLinked="0"/>
              <c:spPr>
                <a:noFill/>
                <a:ln>
                  <a:noFill/>
                </a:ln>
                <a:effectLst/>
              </c:spPr>
              <c:txPr>
                <a:bodyPr/>
                <a:lstStyle/>
                <a:p>
                  <a:pPr>
                    <a:defRPr sz="1000">
                      <a:solidFill>
                        <a:schemeClr val="bg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7F3C-4420-8727-FB93CEA5AA87}"/>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'年齢階層別_普及率(数量)'!$G$13:$M$13</c:f>
              <c:numCache>
                <c:formatCode>0.0%</c:formatCode>
                <c:ptCount val="7"/>
                <c:pt idx="0">
                  <c:v>0.74759198001470983</c:v>
                </c:pt>
                <c:pt idx="1">
                  <c:v>0.73737594417515206</c:v>
                </c:pt>
                <c:pt idx="2">
                  <c:v>0.76032973114512603</c:v>
                </c:pt>
                <c:pt idx="3">
                  <c:v>0.75197716301184026</c:v>
                </c:pt>
                <c:pt idx="4">
                  <c:v>0.76522980362086601</c:v>
                </c:pt>
                <c:pt idx="5">
                  <c:v>0.78745081832781771</c:v>
                </c:pt>
                <c:pt idx="6">
                  <c:v>0.82302921469544532</c:v>
                </c:pt>
              </c:numCache>
            </c:numRef>
          </c:val>
          <c:smooth val="0"/>
          <c:extLst>
            <c:ext xmlns:c16="http://schemas.microsoft.com/office/drawing/2014/chart" uri="{C3380CC4-5D6E-409C-BE32-E72D297353CC}">
              <c16:uniqueId val="{0000000B-7F3C-4420-8727-FB93CEA5AA87}"/>
            </c:ext>
          </c:extLst>
        </c:ser>
        <c:dLbls>
          <c:showLegendKey val="0"/>
          <c:showVal val="0"/>
          <c:showCatName val="0"/>
          <c:showSerName val="0"/>
          <c:showPercent val="0"/>
          <c:showBubbleSize val="0"/>
        </c:dLbls>
        <c:marker val="1"/>
        <c:smooth val="0"/>
        <c:axId val="390797824"/>
        <c:axId val="392301376"/>
      </c:lineChart>
      <c:catAx>
        <c:axId val="390797312"/>
        <c:scaling>
          <c:orientation val="minMax"/>
        </c:scaling>
        <c:delete val="0"/>
        <c:axPos val="b"/>
        <c:numFmt formatCode="General" sourceLinked="1"/>
        <c:majorTickMark val="out"/>
        <c:minorTickMark val="none"/>
        <c:tickLblPos val="nextTo"/>
        <c:spPr>
          <a:ln>
            <a:solidFill>
              <a:srgbClr val="7F7F7F"/>
            </a:solidFill>
          </a:ln>
        </c:spPr>
        <c:crossAx val="392300800"/>
        <c:crosses val="autoZero"/>
        <c:auto val="1"/>
        <c:lblAlgn val="ctr"/>
        <c:lblOffset val="100"/>
        <c:noMultiLvlLbl val="0"/>
      </c:catAx>
      <c:valAx>
        <c:axId val="392300800"/>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薬剤数量（数）</a:t>
                </a:r>
              </a:p>
            </c:rich>
          </c:tx>
          <c:layout>
            <c:manualLayout>
              <c:xMode val="edge"/>
              <c:yMode val="edge"/>
              <c:x val="1.0938617841206623E-2"/>
              <c:y val="0.12477769639397197"/>
            </c:manualLayout>
          </c:layout>
          <c:overlay val="0"/>
        </c:title>
        <c:numFmt formatCode="General" sourceLinked="1"/>
        <c:majorTickMark val="out"/>
        <c:minorTickMark val="none"/>
        <c:tickLblPos val="nextTo"/>
        <c:spPr>
          <a:ln>
            <a:solidFill>
              <a:srgbClr val="7F7F7F"/>
            </a:solidFill>
          </a:ln>
        </c:spPr>
        <c:crossAx val="390797312"/>
        <c:crosses val="autoZero"/>
        <c:crossBetween val="between"/>
      </c:valAx>
      <c:valAx>
        <c:axId val="39230137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90797824"/>
        <c:crosses val="max"/>
        <c:crossBetween val="between"/>
      </c:valAx>
      <c:catAx>
        <c:axId val="390797824"/>
        <c:scaling>
          <c:orientation val="minMax"/>
        </c:scaling>
        <c:delete val="1"/>
        <c:axPos val="b"/>
        <c:numFmt formatCode="General" sourceLinked="1"/>
        <c:majorTickMark val="out"/>
        <c:minorTickMark val="none"/>
        <c:tickLblPos val="nextTo"/>
        <c:crossAx val="392301376"/>
        <c:crosses val="autoZero"/>
        <c:auto val="1"/>
        <c:lblAlgn val="ctr"/>
        <c:lblOffset val="100"/>
        <c:noMultiLvlLbl val="0"/>
      </c:catAx>
    </c:plotArea>
    <c:legend>
      <c:legendPos val="t"/>
      <c:layout>
        <c:manualLayout>
          <c:xMode val="edge"/>
          <c:yMode val="edge"/>
          <c:x val="9.3220949957591184E-2"/>
          <c:y val="2.9428333333333331E-2"/>
          <c:w val="0.79257187950937946"/>
          <c:h val="0.16785919689072898"/>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市区町村別_普及率!$Q$4</c:f>
              <c:strCache>
                <c:ptCount val="1"/>
                <c:pt idx="0">
                  <c:v>令和4年度普及率 金額ベース</c:v>
                </c:pt>
              </c:strCache>
            </c:strRef>
          </c:tx>
          <c:spPr>
            <a:solidFill>
              <a:schemeClr val="accent4">
                <a:lumMod val="60000"/>
                <a:lumOff val="40000"/>
              </a:schemeClr>
            </a:solidFill>
            <a:ln>
              <a:noFill/>
            </a:ln>
          </c:spPr>
          <c:invertIfNegative val="0"/>
          <c:dLbls>
            <c:dLbl>
              <c:idx val="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A3-4311-B7C6-FB42E142A5CE}"/>
                </c:ext>
              </c:extLst>
            </c:dLbl>
            <c:dLbl>
              <c:idx val="1"/>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A3-4311-B7C6-FB42E142A5CE}"/>
                </c:ext>
              </c:extLst>
            </c:dLbl>
            <c:dLbl>
              <c:idx val="2"/>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A3-4311-B7C6-FB42E142A5CE}"/>
                </c:ext>
              </c:extLst>
            </c:dLbl>
            <c:dLbl>
              <c:idx val="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A3-4311-B7C6-FB42E142A5CE}"/>
                </c:ext>
              </c:extLst>
            </c:dLbl>
            <c:dLbl>
              <c:idx val="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A3-4311-B7C6-FB42E142A5CE}"/>
                </c:ext>
              </c:extLst>
            </c:dLbl>
            <c:dLbl>
              <c:idx val="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0A3-4311-B7C6-FB42E142A5CE}"/>
                </c:ext>
              </c:extLst>
            </c:dLbl>
            <c:dLbl>
              <c:idx val="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0A3-4311-B7C6-FB42E142A5CE}"/>
                </c:ext>
              </c:extLst>
            </c:dLbl>
            <c:dLbl>
              <c:idx val="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0A3-4311-B7C6-FB42E142A5CE}"/>
                </c:ext>
              </c:extLst>
            </c:dLbl>
            <c:dLbl>
              <c:idx val="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0A3-4311-B7C6-FB42E142A5CE}"/>
                </c:ext>
              </c:extLst>
            </c:dLbl>
            <c:dLbl>
              <c:idx val="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0A3-4311-B7C6-FB42E142A5CE}"/>
                </c:ext>
              </c:extLst>
            </c:dLbl>
            <c:dLbl>
              <c:idx val="10"/>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0A3-4311-B7C6-FB42E142A5CE}"/>
                </c:ext>
              </c:extLst>
            </c:dLbl>
            <c:dLbl>
              <c:idx val="11"/>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0A3-4311-B7C6-FB42E142A5CE}"/>
                </c:ext>
              </c:extLst>
            </c:dLbl>
            <c:dLbl>
              <c:idx val="1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0A3-4311-B7C6-FB42E142A5CE}"/>
                </c:ext>
              </c:extLst>
            </c:dLbl>
            <c:dLbl>
              <c:idx val="1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0A3-4311-B7C6-FB42E142A5CE}"/>
                </c:ext>
              </c:extLst>
            </c:dLbl>
            <c:dLbl>
              <c:idx val="14"/>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0A3-4311-B7C6-FB42E142A5CE}"/>
                </c:ext>
              </c:extLst>
            </c:dLbl>
            <c:dLbl>
              <c:idx val="1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EDF-4D8A-96B5-B1C5EA5E00BB}"/>
                </c:ext>
              </c:extLst>
            </c:dLbl>
            <c:dLbl>
              <c:idx val="16"/>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EDF-4D8A-96B5-B1C5EA5E00BB}"/>
                </c:ext>
              </c:extLst>
            </c:dLbl>
            <c:dLbl>
              <c:idx val="1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EDF-4D8A-96B5-B1C5EA5E00BB}"/>
                </c:ext>
              </c:extLst>
            </c:dLbl>
            <c:dLbl>
              <c:idx val="1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EDF-4D8A-96B5-B1C5EA5E00BB}"/>
                </c:ext>
              </c:extLst>
            </c:dLbl>
            <c:dLbl>
              <c:idx val="1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EDF-4D8A-96B5-B1C5EA5E00BB}"/>
                </c:ext>
              </c:extLst>
            </c:dLbl>
            <c:dLbl>
              <c:idx val="2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EDF-4D8A-96B5-B1C5EA5E00BB}"/>
                </c:ext>
              </c:extLst>
            </c:dLbl>
            <c:dLbl>
              <c:idx val="21"/>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EDF-4D8A-96B5-B1C5EA5E00BB}"/>
                </c:ext>
              </c:extLst>
            </c:dLbl>
            <c:dLbl>
              <c:idx val="2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EDF-4D8A-96B5-B1C5EA5E00BB}"/>
                </c:ext>
              </c:extLst>
            </c:dLbl>
            <c:dLbl>
              <c:idx val="2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EDF-4D8A-96B5-B1C5EA5E00BB}"/>
                </c:ext>
              </c:extLst>
            </c:dLbl>
            <c:dLbl>
              <c:idx val="24"/>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EDF-4D8A-96B5-B1C5EA5E00BB}"/>
                </c:ext>
              </c:extLst>
            </c:dLbl>
            <c:dLbl>
              <c:idx val="25"/>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0A3-4311-B7C6-FB42E142A5CE}"/>
                </c:ext>
              </c:extLst>
            </c:dLbl>
            <c:dLbl>
              <c:idx val="2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0A3-4311-B7C6-FB42E142A5CE}"/>
                </c:ext>
              </c:extLst>
            </c:dLbl>
            <c:dLbl>
              <c:idx val="2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0A3-4311-B7C6-FB42E142A5CE}"/>
                </c:ext>
              </c:extLst>
            </c:dLbl>
            <c:dLbl>
              <c:idx val="2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EDF-4D8A-96B5-B1C5EA5E00BB}"/>
                </c:ext>
              </c:extLst>
            </c:dLbl>
            <c:dLbl>
              <c:idx val="29"/>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EDF-4D8A-96B5-B1C5EA5E00BB}"/>
                </c:ext>
              </c:extLst>
            </c:dLbl>
            <c:dLbl>
              <c:idx val="30"/>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DF-4D8A-96B5-B1C5EA5E00BB}"/>
                </c:ext>
              </c:extLst>
            </c:dLbl>
            <c:dLbl>
              <c:idx val="3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EDF-4D8A-96B5-B1C5EA5E00BB}"/>
                </c:ext>
              </c:extLst>
            </c:dLbl>
            <c:dLbl>
              <c:idx val="3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EDF-4D8A-96B5-B1C5EA5E00BB}"/>
                </c:ext>
              </c:extLst>
            </c:dLbl>
            <c:dLbl>
              <c:idx val="3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DF-4D8A-96B5-B1C5EA5E00BB}"/>
                </c:ext>
              </c:extLst>
            </c:dLbl>
            <c:dLbl>
              <c:idx val="3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DF-4D8A-96B5-B1C5EA5E00BB}"/>
                </c:ext>
              </c:extLst>
            </c:dLbl>
            <c:dLbl>
              <c:idx val="3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DF-4D8A-96B5-B1C5EA5E00BB}"/>
                </c:ext>
              </c:extLst>
            </c:dLbl>
            <c:dLbl>
              <c:idx val="3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EDF-4D8A-96B5-B1C5EA5E00BB}"/>
                </c:ext>
              </c:extLst>
            </c:dLbl>
            <c:dLbl>
              <c:idx val="3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DF-4D8A-96B5-B1C5EA5E00BB}"/>
                </c:ext>
              </c:extLst>
            </c:dLbl>
            <c:dLbl>
              <c:idx val="38"/>
              <c:layout>
                <c:manualLayout>
                  <c:x val="3.06514260027297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DF-4D8A-96B5-B1C5EA5E00BB}"/>
                </c:ext>
              </c:extLst>
            </c:dLbl>
            <c:dLbl>
              <c:idx val="39"/>
              <c:layout>
                <c:manualLayout>
                  <c:x val="4.596508100802805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DF-4D8A-96B5-B1C5EA5E00BB}"/>
                </c:ext>
              </c:extLst>
            </c:dLbl>
            <c:dLbl>
              <c:idx val="40"/>
              <c:layout>
                <c:manualLayout>
                  <c:x val="4.596508100802918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DF-4D8A-96B5-B1C5EA5E00BB}"/>
                </c:ext>
              </c:extLst>
            </c:dLbl>
            <c:dLbl>
              <c:idx val="41"/>
              <c:layout>
                <c:manualLayout>
                  <c:x val="4.596508100802805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DF-4D8A-96B5-B1C5EA5E00BB}"/>
                </c:ext>
              </c:extLst>
            </c:dLbl>
            <c:dLbl>
              <c:idx val="42"/>
              <c:layout>
                <c:manualLayout>
                  <c:x val="6.1278736013327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CB-4D2B-9890-9C538FC3D4FA}"/>
                </c:ext>
              </c:extLst>
            </c:dLbl>
            <c:dLbl>
              <c:idx val="43"/>
              <c:layout>
                <c:manualLayout>
                  <c:x val="7.65923910186257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CB-4D2B-9890-9C538FC3D4FA}"/>
                </c:ext>
              </c:extLst>
            </c:dLbl>
            <c:dLbl>
              <c:idx val="44"/>
              <c:layout>
                <c:manualLayout>
                  <c:x val="7.65923910186246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CB-4D2B-9890-9C538FC3D4FA}"/>
                </c:ext>
              </c:extLst>
            </c:dLbl>
            <c:dLbl>
              <c:idx val="45"/>
              <c:layout>
                <c:manualLayout>
                  <c:x val="9.19060460239240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CB-4D2B-9890-9C538FC3D4FA}"/>
                </c:ext>
              </c:extLst>
            </c:dLbl>
            <c:dLbl>
              <c:idx val="46"/>
              <c:layout>
                <c:manualLayout>
                  <c:x val="1.072197010292223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CB-4D2B-9890-9C538FC3D4FA}"/>
                </c:ext>
              </c:extLst>
            </c:dLbl>
            <c:dLbl>
              <c:idx val="47"/>
              <c:layout>
                <c:manualLayout>
                  <c:x val="1.37847011039818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CB-4D2B-9890-9C538FC3D4FA}"/>
                </c:ext>
              </c:extLst>
            </c:dLbl>
            <c:dLbl>
              <c:idx val="48"/>
              <c:layout>
                <c:manualLayout>
                  <c:x val="1.37847011039818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CB-4D2B-9890-9C538FC3D4FA}"/>
                </c:ext>
              </c:extLst>
            </c:dLbl>
            <c:dLbl>
              <c:idx val="49"/>
              <c:layout>
                <c:manualLayout>
                  <c:x val="1.37847011039818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CB-4D2B-9890-9C538FC3D4FA}"/>
                </c:ext>
              </c:extLst>
            </c:dLbl>
            <c:dLbl>
              <c:idx val="50"/>
              <c:layout>
                <c:manualLayout>
                  <c:x val="1.684743210504154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CB-4D2B-9890-9C538FC3D4FA}"/>
                </c:ext>
              </c:extLst>
            </c:dLbl>
            <c:dLbl>
              <c:idx val="51"/>
              <c:layout>
                <c:manualLayout>
                  <c:x val="1.684743210504154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CB-4D2B-9890-9C538FC3D4FA}"/>
                </c:ext>
              </c:extLst>
            </c:dLbl>
            <c:dLbl>
              <c:idx val="52"/>
              <c:layout>
                <c:manualLayout>
                  <c:x val="1.83787976055713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CB-4D2B-9890-9C538FC3D4FA}"/>
                </c:ext>
              </c:extLst>
            </c:dLbl>
            <c:dLbl>
              <c:idx val="53"/>
              <c:layout>
                <c:manualLayout>
                  <c:x val="1.99101631061010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4CB-4D2B-9890-9C538FC3D4FA}"/>
                </c:ext>
              </c:extLst>
            </c:dLbl>
            <c:dLbl>
              <c:idx val="54"/>
              <c:layout>
                <c:manualLayout>
                  <c:x val="2.14415286066309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97-463B-B693-6607FA673BF4}"/>
                </c:ext>
              </c:extLst>
            </c:dLbl>
            <c:dLbl>
              <c:idx val="55"/>
              <c:layout>
                <c:manualLayout>
                  <c:x val="2.144152860663102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97-463B-B693-6607FA673BF4}"/>
                </c:ext>
              </c:extLst>
            </c:dLbl>
            <c:dLbl>
              <c:idx val="56"/>
              <c:layout>
                <c:manualLayout>
                  <c:x val="3.21610871103398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7-463B-B693-6607FA673BF4}"/>
                </c:ext>
              </c:extLst>
            </c:dLbl>
            <c:dLbl>
              <c:idx val="57"/>
              <c:layout>
                <c:manualLayout>
                  <c:x val="3.216108711033971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7-463B-B693-6607FA673BF4}"/>
                </c:ext>
              </c:extLst>
            </c:dLbl>
            <c:dLbl>
              <c:idx val="58"/>
              <c:layout>
                <c:manualLayout>
                  <c:x val="3.67551836119293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7-463B-B693-6607FA673BF4}"/>
                </c:ext>
              </c:extLst>
            </c:dLbl>
            <c:dLbl>
              <c:idx val="59"/>
              <c:layout>
                <c:manualLayout>
                  <c:x val="3.828654911245903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97-463B-B693-6607FA673BF4}"/>
                </c:ext>
              </c:extLst>
            </c:dLbl>
            <c:dLbl>
              <c:idx val="60"/>
              <c:layout>
                <c:manualLayout>
                  <c:x val="3.828654911245903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797-463B-B693-6607FA673BF4}"/>
                </c:ext>
              </c:extLst>
            </c:dLbl>
            <c:dLbl>
              <c:idx val="61"/>
              <c:layout>
                <c:manualLayout>
                  <c:x val="-3.060319401846336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97-463B-B693-6607FA673BF4}"/>
                </c:ext>
              </c:extLst>
            </c:dLbl>
            <c:dLbl>
              <c:idx val="62"/>
              <c:layout>
                <c:manualLayout>
                  <c:x val="-3.060319401846336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DF-4D8A-96B5-B1C5EA5E00BB}"/>
                </c:ext>
              </c:extLst>
            </c:dLbl>
            <c:dLbl>
              <c:idx val="63"/>
              <c:layout>
                <c:manualLayout>
                  <c:x val="1.53377709974314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DF-4D8A-96B5-B1C5EA5E00BB}"/>
                </c:ext>
              </c:extLst>
            </c:dLbl>
            <c:dLbl>
              <c:idx val="64"/>
              <c:layout>
                <c:manualLayout>
                  <c:x val="1.53377709974326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DF-4D8A-96B5-B1C5EA5E00BB}"/>
                </c:ext>
              </c:extLst>
            </c:dLbl>
            <c:dLbl>
              <c:idx val="6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DF-4D8A-96B5-B1C5EA5E00BB}"/>
                </c:ext>
              </c:extLst>
            </c:dLbl>
            <c:dLbl>
              <c:idx val="6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DF-4D8A-96B5-B1C5EA5E00BB}"/>
                </c:ext>
              </c:extLst>
            </c:dLbl>
            <c:dLbl>
              <c:idx val="67"/>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DF-4D8A-96B5-B1C5EA5E00BB}"/>
                </c:ext>
              </c:extLst>
            </c:dLbl>
            <c:dLbl>
              <c:idx val="6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DF-4D8A-96B5-B1C5EA5E00BB}"/>
                </c:ext>
              </c:extLst>
            </c:dLbl>
            <c:dLbl>
              <c:idx val="6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0A3-4311-B7C6-FB42E142A5CE}"/>
                </c:ext>
              </c:extLst>
            </c:dLbl>
            <c:dLbl>
              <c:idx val="7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0A3-4311-B7C6-FB42E142A5CE}"/>
                </c:ext>
              </c:extLst>
            </c:dLbl>
            <c:dLbl>
              <c:idx val="71"/>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0A3-4311-B7C6-FB42E142A5CE}"/>
                </c:ext>
              </c:extLst>
            </c:dLbl>
            <c:dLbl>
              <c:idx val="7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0A3-4311-B7C6-FB42E142A5CE}"/>
                </c:ext>
              </c:extLst>
            </c:dLbl>
            <c:dLbl>
              <c:idx val="7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0A3-4311-B7C6-FB42E142A5CE}"/>
                </c:ext>
              </c:extLst>
            </c:dLbl>
            <c:spPr>
              <a:noFill/>
              <a:ln>
                <a:noFill/>
              </a:ln>
              <a:effectLst/>
            </c:spPr>
            <c:txPr>
              <a:bodyPr wrap="square" lIns="38100" tIns="19050" rIns="38100" bIns="19050" anchor="ctr">
                <a:spAutoFit/>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岬町</c:v>
                </c:pt>
                <c:pt idx="1">
                  <c:v>能勢町</c:v>
                </c:pt>
                <c:pt idx="2">
                  <c:v>田尻町</c:v>
                </c:pt>
                <c:pt idx="3">
                  <c:v>東淀川区</c:v>
                </c:pt>
                <c:pt idx="4">
                  <c:v>港区</c:v>
                </c:pt>
                <c:pt idx="5">
                  <c:v>豊能町</c:v>
                </c:pt>
                <c:pt idx="6">
                  <c:v>摂津市</c:v>
                </c:pt>
                <c:pt idx="7">
                  <c:v>淀川区</c:v>
                </c:pt>
                <c:pt idx="8">
                  <c:v>西淀川区</c:v>
                </c:pt>
                <c:pt idx="9">
                  <c:v>寝屋川市</c:v>
                </c:pt>
                <c:pt idx="10">
                  <c:v>高槻市</c:v>
                </c:pt>
                <c:pt idx="11">
                  <c:v>堺市堺区</c:v>
                </c:pt>
                <c:pt idx="12">
                  <c:v>都島区</c:v>
                </c:pt>
                <c:pt idx="13">
                  <c:v>門真市</c:v>
                </c:pt>
                <c:pt idx="14">
                  <c:v>住之江区</c:v>
                </c:pt>
                <c:pt idx="15">
                  <c:v>泉佐野市</c:v>
                </c:pt>
                <c:pt idx="16">
                  <c:v>城東区</c:v>
                </c:pt>
                <c:pt idx="17">
                  <c:v>枚方市</c:v>
                </c:pt>
                <c:pt idx="18">
                  <c:v>茨木市</c:v>
                </c:pt>
                <c:pt idx="19">
                  <c:v>堺市西区</c:v>
                </c:pt>
                <c:pt idx="20">
                  <c:v>八尾市</c:v>
                </c:pt>
                <c:pt idx="21">
                  <c:v>西成区</c:v>
                </c:pt>
                <c:pt idx="22">
                  <c:v>羽曳野市</c:v>
                </c:pt>
                <c:pt idx="23">
                  <c:v>浪速区</c:v>
                </c:pt>
                <c:pt idx="24">
                  <c:v>此花区</c:v>
                </c:pt>
                <c:pt idx="25">
                  <c:v>平野区</c:v>
                </c:pt>
                <c:pt idx="26">
                  <c:v>堺市美原区</c:v>
                </c:pt>
                <c:pt idx="27">
                  <c:v>西区</c:v>
                </c:pt>
                <c:pt idx="28">
                  <c:v>交野市</c:v>
                </c:pt>
                <c:pt idx="29">
                  <c:v>富田林市</c:v>
                </c:pt>
                <c:pt idx="30">
                  <c:v>松原市</c:v>
                </c:pt>
                <c:pt idx="31">
                  <c:v>鶴見区</c:v>
                </c:pt>
                <c:pt idx="32">
                  <c:v>大阪市</c:v>
                </c:pt>
                <c:pt idx="33">
                  <c:v>守口市</c:v>
                </c:pt>
                <c:pt idx="34">
                  <c:v>堺市東区</c:v>
                </c:pt>
                <c:pt idx="35">
                  <c:v>堺市北区</c:v>
                </c:pt>
                <c:pt idx="36">
                  <c:v>堺市</c:v>
                </c:pt>
                <c:pt idx="37">
                  <c:v>堺市中区</c:v>
                </c:pt>
                <c:pt idx="38">
                  <c:v>住吉区</c:v>
                </c:pt>
                <c:pt idx="39">
                  <c:v>藤井寺市</c:v>
                </c:pt>
                <c:pt idx="40">
                  <c:v>熊取町</c:v>
                </c:pt>
                <c:pt idx="41">
                  <c:v>東住吉区</c:v>
                </c:pt>
                <c:pt idx="42">
                  <c:v>箕面市</c:v>
                </c:pt>
                <c:pt idx="43">
                  <c:v>吹田市</c:v>
                </c:pt>
                <c:pt idx="44">
                  <c:v>柏原市</c:v>
                </c:pt>
                <c:pt idx="45">
                  <c:v>高石市</c:v>
                </c:pt>
                <c:pt idx="46">
                  <c:v>池田市</c:v>
                </c:pt>
                <c:pt idx="47">
                  <c:v>旭区</c:v>
                </c:pt>
                <c:pt idx="48">
                  <c:v>四條畷市</c:v>
                </c:pt>
                <c:pt idx="49">
                  <c:v>島本町</c:v>
                </c:pt>
                <c:pt idx="50">
                  <c:v>豊中市</c:v>
                </c:pt>
                <c:pt idx="51">
                  <c:v>忠岡町</c:v>
                </c:pt>
                <c:pt idx="52">
                  <c:v>泉大津市</c:v>
                </c:pt>
                <c:pt idx="53">
                  <c:v>太子町</c:v>
                </c:pt>
                <c:pt idx="54">
                  <c:v>中央区</c:v>
                </c:pt>
                <c:pt idx="55">
                  <c:v>泉南市</c:v>
                </c:pt>
                <c:pt idx="56">
                  <c:v>生野区</c:v>
                </c:pt>
                <c:pt idx="57">
                  <c:v>福島区</c:v>
                </c:pt>
                <c:pt idx="58">
                  <c:v>岸和田市</c:v>
                </c:pt>
                <c:pt idx="59">
                  <c:v>東成区</c:v>
                </c:pt>
                <c:pt idx="60">
                  <c:v>河南町</c:v>
                </c:pt>
                <c:pt idx="61">
                  <c:v>東大阪市</c:v>
                </c:pt>
                <c:pt idx="62">
                  <c:v>北区</c:v>
                </c:pt>
                <c:pt idx="63">
                  <c:v>阪南市</c:v>
                </c:pt>
                <c:pt idx="64">
                  <c:v>和泉市</c:v>
                </c:pt>
                <c:pt idx="65">
                  <c:v>大正区</c:v>
                </c:pt>
                <c:pt idx="66">
                  <c:v>貝塚市</c:v>
                </c:pt>
                <c:pt idx="67">
                  <c:v>河内長野市</c:v>
                </c:pt>
                <c:pt idx="68">
                  <c:v>堺市南区</c:v>
                </c:pt>
                <c:pt idx="69">
                  <c:v>大東市</c:v>
                </c:pt>
                <c:pt idx="70">
                  <c:v>千早赤阪村</c:v>
                </c:pt>
                <c:pt idx="71">
                  <c:v>天王寺区</c:v>
                </c:pt>
                <c:pt idx="72">
                  <c:v>大阪狭山市</c:v>
                </c:pt>
                <c:pt idx="73">
                  <c:v>阿倍野区</c:v>
                </c:pt>
              </c:strCache>
            </c:strRef>
          </c:cat>
          <c:val>
            <c:numRef>
              <c:f>市区町村別_普及率!$R$6:$R$79</c:f>
              <c:numCache>
                <c:formatCode>0.0%</c:formatCode>
                <c:ptCount val="74"/>
                <c:pt idx="0">
                  <c:v>0.57695419287716621</c:v>
                </c:pt>
                <c:pt idx="1">
                  <c:v>0.57401041292022481</c:v>
                </c:pt>
                <c:pt idx="2">
                  <c:v>0.57159017861948269</c:v>
                </c:pt>
                <c:pt idx="3">
                  <c:v>0.56217891560131095</c:v>
                </c:pt>
                <c:pt idx="4">
                  <c:v>0.56173498081781581</c:v>
                </c:pt>
                <c:pt idx="5">
                  <c:v>0.55720662686653299</c:v>
                </c:pt>
                <c:pt idx="6">
                  <c:v>0.55133378563076829</c:v>
                </c:pt>
                <c:pt idx="7">
                  <c:v>0.54985013064085309</c:v>
                </c:pt>
                <c:pt idx="8">
                  <c:v>0.54905329784357393</c:v>
                </c:pt>
                <c:pt idx="9">
                  <c:v>0.54723263302216674</c:v>
                </c:pt>
                <c:pt idx="10">
                  <c:v>0.53561212729647356</c:v>
                </c:pt>
                <c:pt idx="11">
                  <c:v>0.5349901951430982</c:v>
                </c:pt>
                <c:pt idx="12">
                  <c:v>0.52974403011017956</c:v>
                </c:pt>
                <c:pt idx="13">
                  <c:v>0.52689571301014926</c:v>
                </c:pt>
                <c:pt idx="14">
                  <c:v>0.5268366368461237</c:v>
                </c:pt>
                <c:pt idx="15">
                  <c:v>0.52209734909248073</c:v>
                </c:pt>
                <c:pt idx="16">
                  <c:v>0.52021467821533895</c:v>
                </c:pt>
                <c:pt idx="17">
                  <c:v>0.51870341166010203</c:v>
                </c:pt>
                <c:pt idx="18">
                  <c:v>0.51752051907862207</c:v>
                </c:pt>
                <c:pt idx="19">
                  <c:v>0.51562015571500264</c:v>
                </c:pt>
                <c:pt idx="20">
                  <c:v>0.51517189953663522</c:v>
                </c:pt>
                <c:pt idx="21">
                  <c:v>0.51273202350901048</c:v>
                </c:pt>
                <c:pt idx="22">
                  <c:v>0.51211717606787721</c:v>
                </c:pt>
                <c:pt idx="23">
                  <c:v>0.51134330658599725</c:v>
                </c:pt>
                <c:pt idx="24">
                  <c:v>0.5107397856037561</c:v>
                </c:pt>
                <c:pt idx="25">
                  <c:v>0.50879499001233297</c:v>
                </c:pt>
                <c:pt idx="26">
                  <c:v>0.50785676911848154</c:v>
                </c:pt>
                <c:pt idx="27">
                  <c:v>0.5068415195103475</c:v>
                </c:pt>
                <c:pt idx="28">
                  <c:v>0.50396860607407801</c:v>
                </c:pt>
                <c:pt idx="29">
                  <c:v>0.5030741618394835</c:v>
                </c:pt>
                <c:pt idx="30">
                  <c:v>0.50168670983459784</c:v>
                </c:pt>
                <c:pt idx="31">
                  <c:v>0.50116301143269248</c:v>
                </c:pt>
                <c:pt idx="32">
                  <c:v>0.49981622195060516</c:v>
                </c:pt>
                <c:pt idx="33">
                  <c:v>0.49878105179682936</c:v>
                </c:pt>
                <c:pt idx="34">
                  <c:v>0.49856791073296419</c:v>
                </c:pt>
                <c:pt idx="35">
                  <c:v>0.49768956721915991</c:v>
                </c:pt>
                <c:pt idx="36">
                  <c:v>0.49427116748088734</c:v>
                </c:pt>
                <c:pt idx="37">
                  <c:v>0.49275526271467102</c:v>
                </c:pt>
                <c:pt idx="38">
                  <c:v>0.49220724075775107</c:v>
                </c:pt>
                <c:pt idx="39">
                  <c:v>0.49050809076654783</c:v>
                </c:pt>
                <c:pt idx="40">
                  <c:v>0.49018172594523152</c:v>
                </c:pt>
                <c:pt idx="41">
                  <c:v>0.48882693640046582</c:v>
                </c:pt>
                <c:pt idx="42">
                  <c:v>0.48775675982040689</c:v>
                </c:pt>
                <c:pt idx="43">
                  <c:v>0.48725391571600496</c:v>
                </c:pt>
                <c:pt idx="44">
                  <c:v>0.48722416918581618</c:v>
                </c:pt>
                <c:pt idx="45">
                  <c:v>0.48549515983917446</c:v>
                </c:pt>
                <c:pt idx="46">
                  <c:v>0.48418873168205195</c:v>
                </c:pt>
                <c:pt idx="47">
                  <c:v>0.48119193886338546</c:v>
                </c:pt>
                <c:pt idx="48">
                  <c:v>0.48106885642309044</c:v>
                </c:pt>
                <c:pt idx="49">
                  <c:v>0.48076688234723636</c:v>
                </c:pt>
                <c:pt idx="50">
                  <c:v>0.4789940829537192</c:v>
                </c:pt>
                <c:pt idx="51">
                  <c:v>0.47876883684229526</c:v>
                </c:pt>
                <c:pt idx="52">
                  <c:v>0.47726950330773016</c:v>
                </c:pt>
                <c:pt idx="53">
                  <c:v>0.47605644266828384</c:v>
                </c:pt>
                <c:pt idx="54">
                  <c:v>0.47495017290005037</c:v>
                </c:pt>
                <c:pt idx="55">
                  <c:v>0.47405338852009327</c:v>
                </c:pt>
                <c:pt idx="56">
                  <c:v>0.46546802418041777</c:v>
                </c:pt>
                <c:pt idx="57">
                  <c:v>0.46491438468212642</c:v>
                </c:pt>
                <c:pt idx="58">
                  <c:v>0.46137002281407224</c:v>
                </c:pt>
                <c:pt idx="59">
                  <c:v>0.4593087793133549</c:v>
                </c:pt>
                <c:pt idx="60">
                  <c:v>0.45929670168587922</c:v>
                </c:pt>
                <c:pt idx="61">
                  <c:v>0.45714379316439391</c:v>
                </c:pt>
                <c:pt idx="62">
                  <c:v>0.45615762000170063</c:v>
                </c:pt>
                <c:pt idx="63">
                  <c:v>0.45165063791009802</c:v>
                </c:pt>
                <c:pt idx="64">
                  <c:v>0.45068578845573704</c:v>
                </c:pt>
                <c:pt idx="65">
                  <c:v>0.44998525020151547</c:v>
                </c:pt>
                <c:pt idx="66">
                  <c:v>0.44816052478052343</c:v>
                </c:pt>
                <c:pt idx="67">
                  <c:v>0.44082891445809708</c:v>
                </c:pt>
                <c:pt idx="68">
                  <c:v>0.43986679834496506</c:v>
                </c:pt>
                <c:pt idx="69">
                  <c:v>0.42340786721174811</c:v>
                </c:pt>
                <c:pt idx="70">
                  <c:v>0.42114873896949451</c:v>
                </c:pt>
                <c:pt idx="71">
                  <c:v>0.41865149208345487</c:v>
                </c:pt>
                <c:pt idx="72">
                  <c:v>0.41419669354624877</c:v>
                </c:pt>
                <c:pt idx="73">
                  <c:v>0.40903072181584932</c:v>
                </c:pt>
              </c:numCache>
            </c:numRef>
          </c:val>
          <c:extLst>
            <c:ext xmlns:c16="http://schemas.microsoft.com/office/drawing/2014/chart" uri="{C3380CC4-5D6E-409C-BE32-E72D297353CC}">
              <c16:uniqueId val="{00000017-1795-48A2-8218-A2AEE4C9D01C}"/>
            </c:ext>
          </c:extLst>
        </c:ser>
        <c:dLbls>
          <c:dLblPos val="outEnd"/>
          <c:showLegendKey val="0"/>
          <c:showVal val="1"/>
          <c:showCatName val="0"/>
          <c:showSerName val="0"/>
          <c:showPercent val="0"/>
          <c:showBubbleSize val="0"/>
        </c:dLbls>
        <c:gapWidth val="150"/>
        <c:axId val="448681472"/>
        <c:axId val="4481479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736967852318965"/>
                  <c:y val="-0.8921027368697770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55C-4DDE-9B5E-F6AEA548EF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市区町村別_普及率!$Z$6:$Z$79</c:f>
              <c:numCache>
                <c:formatCode>0.0%</c:formatCode>
                <c:ptCount val="74"/>
                <c:pt idx="0">
                  <c:v>0.49519096092694476</c:v>
                </c:pt>
                <c:pt idx="1">
                  <c:v>0.49519096092694476</c:v>
                </c:pt>
                <c:pt idx="2">
                  <c:v>0.49519096092694476</c:v>
                </c:pt>
                <c:pt idx="3">
                  <c:v>0.49519096092694476</c:v>
                </c:pt>
                <c:pt idx="4">
                  <c:v>0.49519096092694476</c:v>
                </c:pt>
                <c:pt idx="5">
                  <c:v>0.49519096092694476</c:v>
                </c:pt>
                <c:pt idx="6">
                  <c:v>0.49519096092694476</c:v>
                </c:pt>
                <c:pt idx="7">
                  <c:v>0.49519096092694476</c:v>
                </c:pt>
                <c:pt idx="8">
                  <c:v>0.49519096092694476</c:v>
                </c:pt>
                <c:pt idx="9">
                  <c:v>0.49519096092694476</c:v>
                </c:pt>
                <c:pt idx="10">
                  <c:v>0.49519096092694476</c:v>
                </c:pt>
                <c:pt idx="11">
                  <c:v>0.49519096092694476</c:v>
                </c:pt>
                <c:pt idx="12">
                  <c:v>0.49519096092694476</c:v>
                </c:pt>
                <c:pt idx="13">
                  <c:v>0.49519096092694476</c:v>
                </c:pt>
                <c:pt idx="14">
                  <c:v>0.49519096092694476</c:v>
                </c:pt>
                <c:pt idx="15">
                  <c:v>0.49519096092694476</c:v>
                </c:pt>
                <c:pt idx="16">
                  <c:v>0.49519096092694476</c:v>
                </c:pt>
                <c:pt idx="17">
                  <c:v>0.49519096092694476</c:v>
                </c:pt>
                <c:pt idx="18">
                  <c:v>0.49519096092694476</c:v>
                </c:pt>
                <c:pt idx="19">
                  <c:v>0.49519096092694476</c:v>
                </c:pt>
                <c:pt idx="20">
                  <c:v>0.49519096092694476</c:v>
                </c:pt>
                <c:pt idx="21">
                  <c:v>0.49519096092694476</c:v>
                </c:pt>
                <c:pt idx="22">
                  <c:v>0.49519096092694476</c:v>
                </c:pt>
                <c:pt idx="23">
                  <c:v>0.49519096092694476</c:v>
                </c:pt>
                <c:pt idx="24">
                  <c:v>0.49519096092694476</c:v>
                </c:pt>
                <c:pt idx="25">
                  <c:v>0.49519096092694476</c:v>
                </c:pt>
                <c:pt idx="26">
                  <c:v>0.49519096092694476</c:v>
                </c:pt>
                <c:pt idx="27">
                  <c:v>0.49519096092694476</c:v>
                </c:pt>
                <c:pt idx="28">
                  <c:v>0.49519096092694476</c:v>
                </c:pt>
                <c:pt idx="29">
                  <c:v>0.49519096092694476</c:v>
                </c:pt>
                <c:pt idx="30">
                  <c:v>0.49519096092694476</c:v>
                </c:pt>
                <c:pt idx="31">
                  <c:v>0.49519096092694476</c:v>
                </c:pt>
                <c:pt idx="32">
                  <c:v>0.49519096092694476</c:v>
                </c:pt>
                <c:pt idx="33">
                  <c:v>0.49519096092694476</c:v>
                </c:pt>
                <c:pt idx="34">
                  <c:v>0.49519096092694476</c:v>
                </c:pt>
                <c:pt idx="35">
                  <c:v>0.49519096092694476</c:v>
                </c:pt>
                <c:pt idx="36">
                  <c:v>0.49519096092694476</c:v>
                </c:pt>
                <c:pt idx="37">
                  <c:v>0.49519096092694476</c:v>
                </c:pt>
                <c:pt idx="38">
                  <c:v>0.49519096092694476</c:v>
                </c:pt>
                <c:pt idx="39">
                  <c:v>0.49519096092694476</c:v>
                </c:pt>
                <c:pt idx="40">
                  <c:v>0.49519096092694476</c:v>
                </c:pt>
                <c:pt idx="41">
                  <c:v>0.49519096092694476</c:v>
                </c:pt>
                <c:pt idx="42">
                  <c:v>0.49519096092694476</c:v>
                </c:pt>
                <c:pt idx="43">
                  <c:v>0.49519096092694476</c:v>
                </c:pt>
                <c:pt idx="44">
                  <c:v>0.49519096092694476</c:v>
                </c:pt>
                <c:pt idx="45">
                  <c:v>0.49519096092694476</c:v>
                </c:pt>
                <c:pt idx="46">
                  <c:v>0.49519096092694476</c:v>
                </c:pt>
                <c:pt idx="47">
                  <c:v>0.49519096092694476</c:v>
                </c:pt>
                <c:pt idx="48">
                  <c:v>0.49519096092694476</c:v>
                </c:pt>
                <c:pt idx="49">
                  <c:v>0.49519096092694476</c:v>
                </c:pt>
                <c:pt idx="50">
                  <c:v>0.49519096092694476</c:v>
                </c:pt>
                <c:pt idx="51">
                  <c:v>0.49519096092694476</c:v>
                </c:pt>
                <c:pt idx="52">
                  <c:v>0.49519096092694476</c:v>
                </c:pt>
                <c:pt idx="53">
                  <c:v>0.49519096092694476</c:v>
                </c:pt>
                <c:pt idx="54">
                  <c:v>0.49519096092694476</c:v>
                </c:pt>
                <c:pt idx="55">
                  <c:v>0.49519096092694476</c:v>
                </c:pt>
                <c:pt idx="56">
                  <c:v>0.49519096092694476</c:v>
                </c:pt>
                <c:pt idx="57">
                  <c:v>0.49519096092694476</c:v>
                </c:pt>
                <c:pt idx="58">
                  <c:v>0.49519096092694476</c:v>
                </c:pt>
                <c:pt idx="59">
                  <c:v>0.49519096092694476</c:v>
                </c:pt>
                <c:pt idx="60">
                  <c:v>0.49519096092694476</c:v>
                </c:pt>
                <c:pt idx="61">
                  <c:v>0.49519096092694476</c:v>
                </c:pt>
                <c:pt idx="62">
                  <c:v>0.49519096092694476</c:v>
                </c:pt>
                <c:pt idx="63">
                  <c:v>0.49519096092694476</c:v>
                </c:pt>
                <c:pt idx="64">
                  <c:v>0.49519096092694476</c:v>
                </c:pt>
                <c:pt idx="65">
                  <c:v>0.49519096092694476</c:v>
                </c:pt>
                <c:pt idx="66">
                  <c:v>0.49519096092694476</c:v>
                </c:pt>
                <c:pt idx="67">
                  <c:v>0.49519096092694476</c:v>
                </c:pt>
                <c:pt idx="68">
                  <c:v>0.49519096092694476</c:v>
                </c:pt>
                <c:pt idx="69">
                  <c:v>0.49519096092694476</c:v>
                </c:pt>
                <c:pt idx="70">
                  <c:v>0.49519096092694476</c:v>
                </c:pt>
                <c:pt idx="71">
                  <c:v>0.49519096092694476</c:v>
                </c:pt>
                <c:pt idx="72">
                  <c:v>0.49519096092694476</c:v>
                </c:pt>
                <c:pt idx="73">
                  <c:v>0.49519096092694476</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1"/>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nextTo"/>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283925120772945"/>
              <c:y val="2.2726031746031747E-2"/>
            </c:manualLayout>
          </c:layout>
          <c:overlay val="0"/>
        </c:title>
        <c:numFmt formatCode="0.0%"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0.0%"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市区町村別_普及率!$T$5</c:f>
              <c:strCache>
                <c:ptCount val="1"/>
                <c:pt idx="0">
                  <c:v>前年度との差分(令和4年度普及率 金額ベース)</c:v>
                </c:pt>
              </c:strCache>
            </c:strRef>
          </c:tx>
          <c:spPr>
            <a:solidFill>
              <a:schemeClr val="accent1"/>
            </a:solidFill>
            <a:ln>
              <a:noFill/>
            </a:ln>
          </c:spPr>
          <c:invertIfNegative val="0"/>
          <c:dLbls>
            <c:dLbl>
              <c:idx val="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D1-4BFF-807F-196F793894F8}"/>
                </c:ext>
              </c:extLst>
            </c:dLbl>
            <c:dLbl>
              <c:idx val="1"/>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D1-4BFF-807F-196F793894F8}"/>
                </c:ext>
              </c:extLst>
            </c:dLbl>
            <c:dLbl>
              <c:idx val="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D1-4BFF-807F-196F793894F8}"/>
                </c:ext>
              </c:extLst>
            </c:dLbl>
            <c:dLbl>
              <c:idx val="3"/>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D1-4BFF-807F-196F793894F8}"/>
                </c:ext>
              </c:extLst>
            </c:dLbl>
            <c:dLbl>
              <c:idx val="4"/>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D1-4BFF-807F-196F793894F8}"/>
                </c:ext>
              </c:extLst>
            </c:dLbl>
            <c:dLbl>
              <c:idx val="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D1-4BFF-807F-196F793894F8}"/>
                </c:ext>
              </c:extLst>
            </c:dLbl>
            <c:dLbl>
              <c:idx val="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D1-4BFF-807F-196F793894F8}"/>
                </c:ext>
              </c:extLst>
            </c:dLbl>
            <c:dLbl>
              <c:idx val="7"/>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0D1-4BFF-807F-196F793894F8}"/>
                </c:ext>
              </c:extLst>
            </c:dLbl>
            <c:dLbl>
              <c:idx val="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D1-4BFF-807F-196F793894F8}"/>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0D1-4BFF-807F-196F793894F8}"/>
                </c:ext>
              </c:extLst>
            </c:dLbl>
            <c:dLbl>
              <c:idx val="10"/>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0D1-4BFF-807F-196F793894F8}"/>
                </c:ext>
              </c:extLst>
            </c:dLbl>
            <c:dLbl>
              <c:idx val="11"/>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0D1-4BFF-807F-196F793894F8}"/>
                </c:ext>
              </c:extLst>
            </c:dLbl>
            <c:dLbl>
              <c:idx val="1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0D1-4BFF-807F-196F793894F8}"/>
                </c:ext>
              </c:extLst>
            </c:dLbl>
            <c:dLbl>
              <c:idx val="1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0D1-4BFF-807F-196F793894F8}"/>
                </c:ext>
              </c:extLst>
            </c:dLbl>
            <c:dLbl>
              <c:idx val="1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0D1-4BFF-807F-196F793894F8}"/>
                </c:ext>
              </c:extLst>
            </c:dLbl>
            <c:dLbl>
              <c:idx val="15"/>
              <c:layout>
                <c:manualLayout>
                  <c:x val="2.297048250794742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0D1-4BFF-807F-196F793894F8}"/>
                </c:ext>
              </c:extLst>
            </c:dLbl>
            <c:dLbl>
              <c:idx val="16"/>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0D1-4BFF-807F-196F793894F8}"/>
                </c:ext>
              </c:extLst>
            </c:dLbl>
            <c:dLbl>
              <c:idx val="17"/>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0D1-4BFF-807F-196F793894F8}"/>
                </c:ext>
              </c:extLst>
            </c:dLbl>
            <c:dLbl>
              <c:idx val="18"/>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0D1-4BFF-807F-196F793894F8}"/>
                </c:ext>
              </c:extLst>
            </c:dLbl>
            <c:dLbl>
              <c:idx val="1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0D1-4BFF-807F-196F793894F8}"/>
                </c:ext>
              </c:extLst>
            </c:dLbl>
            <c:dLbl>
              <c:idx val="2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0D1-4BFF-807F-196F793894F8}"/>
                </c:ext>
              </c:extLst>
            </c:dLbl>
            <c:dLbl>
              <c:idx val="2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0D1-4BFF-807F-196F793894F8}"/>
                </c:ext>
              </c:extLst>
            </c:dLbl>
            <c:dLbl>
              <c:idx val="22"/>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0D1-4BFF-807F-196F793894F8}"/>
                </c:ext>
              </c:extLst>
            </c:dLbl>
            <c:dLbl>
              <c:idx val="23"/>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0D1-4BFF-807F-196F793894F8}"/>
                </c:ext>
              </c:extLst>
            </c:dLbl>
            <c:dLbl>
              <c:idx val="24"/>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0D1-4BFF-807F-196F793894F8}"/>
                </c:ext>
              </c:extLst>
            </c:dLbl>
            <c:dLbl>
              <c:idx val="25"/>
              <c:layout>
                <c:manualLayout>
                  <c:x val="1.68450205058281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0D1-4BFF-807F-196F793894F8}"/>
                </c:ext>
              </c:extLst>
            </c:dLbl>
            <c:dLbl>
              <c:idx val="26"/>
              <c:layout>
                <c:manualLayout>
                  <c:x val="2.45018480084772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0D1-4BFF-807F-196F793894F8}"/>
                </c:ext>
              </c:extLst>
            </c:dLbl>
            <c:dLbl>
              <c:idx val="27"/>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0D1-4BFF-807F-196F793894F8}"/>
                </c:ext>
              </c:extLst>
            </c:dLbl>
            <c:dLbl>
              <c:idx val="2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0D1-4BFF-807F-196F793894F8}"/>
                </c:ext>
              </c:extLst>
            </c:dLbl>
            <c:dLbl>
              <c:idx val="29"/>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0D1-4BFF-807F-196F793894F8}"/>
                </c:ext>
              </c:extLst>
            </c:dLbl>
            <c:dLbl>
              <c:idx val="30"/>
              <c:layout>
                <c:manualLayout>
                  <c:x val="7.65682750264914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0D1-4BFF-807F-196F793894F8}"/>
                </c:ext>
              </c:extLst>
            </c:dLbl>
            <c:dLbl>
              <c:idx val="3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0D1-4BFF-807F-196F793894F8}"/>
                </c:ext>
              </c:extLst>
            </c:dLbl>
            <c:dLbl>
              <c:idx val="32"/>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0D1-4BFF-807F-196F793894F8}"/>
                </c:ext>
              </c:extLst>
            </c:dLbl>
            <c:dLbl>
              <c:idx val="33"/>
              <c:layout>
                <c:manualLayout>
                  <c:x val="1.68450205058281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0D1-4BFF-807F-196F793894F8}"/>
                </c:ext>
              </c:extLst>
            </c:dLbl>
            <c:dLbl>
              <c:idx val="34"/>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0D1-4BFF-807F-196F793894F8}"/>
                </c:ext>
              </c:extLst>
            </c:dLbl>
            <c:dLbl>
              <c:idx val="3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0D1-4BFF-807F-196F793894F8}"/>
                </c:ext>
              </c:extLst>
            </c:dLbl>
            <c:dLbl>
              <c:idx val="36"/>
              <c:layout>
                <c:manualLayout>
                  <c:x val="1.68450205058281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0D1-4BFF-807F-196F793894F8}"/>
                </c:ext>
              </c:extLst>
            </c:dLbl>
            <c:dLbl>
              <c:idx val="37"/>
              <c:layout>
                <c:manualLayout>
                  <c:x val="1.531365500529828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70D1-4BFF-807F-196F793894F8}"/>
                </c:ext>
              </c:extLst>
            </c:dLbl>
            <c:dLbl>
              <c:idx val="38"/>
              <c:layout>
                <c:manualLayout>
                  <c:x val="9.1881930031789145E-3"/>
                  <c:y val="2.347162738675211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0D1-4BFF-807F-196F793894F8}"/>
                </c:ext>
              </c:extLst>
            </c:dLbl>
            <c:dLbl>
              <c:idx val="39"/>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0D1-4BFF-807F-196F793894F8}"/>
                </c:ext>
              </c:extLst>
            </c:dLbl>
            <c:dLbl>
              <c:idx val="4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0D1-4BFF-807F-196F793894F8}"/>
                </c:ext>
              </c:extLst>
            </c:dLbl>
            <c:dLbl>
              <c:idx val="41"/>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70D1-4BFF-807F-196F793894F8}"/>
                </c:ext>
              </c:extLst>
            </c:dLbl>
            <c:dLbl>
              <c:idx val="42"/>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70D1-4BFF-807F-196F793894F8}"/>
                </c:ext>
              </c:extLst>
            </c:dLbl>
            <c:dLbl>
              <c:idx val="43"/>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70D1-4BFF-807F-196F793894F8}"/>
                </c:ext>
              </c:extLst>
            </c:dLbl>
            <c:dLbl>
              <c:idx val="44"/>
              <c:layout>
                <c:manualLayout>
                  <c:x val="2.297048250794742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70D1-4BFF-807F-196F793894F8}"/>
                </c:ext>
              </c:extLst>
            </c:dLbl>
            <c:dLbl>
              <c:idx val="4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70D1-4BFF-807F-196F793894F8}"/>
                </c:ext>
              </c:extLst>
            </c:dLbl>
            <c:dLbl>
              <c:idx val="4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70D1-4BFF-807F-196F793894F8}"/>
                </c:ext>
              </c:extLst>
            </c:dLbl>
            <c:dLbl>
              <c:idx val="4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70D1-4BFF-807F-196F793894F8}"/>
                </c:ext>
              </c:extLst>
            </c:dLbl>
            <c:dLbl>
              <c:idx val="4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70D1-4BFF-807F-196F793894F8}"/>
                </c:ext>
              </c:extLst>
            </c:dLbl>
            <c:dLbl>
              <c:idx val="4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70D1-4BFF-807F-196F793894F8}"/>
                </c:ext>
              </c:extLst>
            </c:dLbl>
            <c:dLbl>
              <c:idx val="5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70D1-4BFF-807F-196F793894F8}"/>
                </c:ext>
              </c:extLst>
            </c:dLbl>
            <c:dLbl>
              <c:idx val="5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70D1-4BFF-807F-196F793894F8}"/>
                </c:ext>
              </c:extLst>
            </c:dLbl>
            <c:dLbl>
              <c:idx val="5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70D1-4BFF-807F-196F793894F8}"/>
                </c:ext>
              </c:extLst>
            </c:dLbl>
            <c:dLbl>
              <c:idx val="5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70D1-4BFF-807F-196F793894F8}"/>
                </c:ext>
              </c:extLst>
            </c:dLbl>
            <c:dLbl>
              <c:idx val="54"/>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70D1-4BFF-807F-196F793894F8}"/>
                </c:ext>
              </c:extLst>
            </c:dLbl>
            <c:dLbl>
              <c:idx val="5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70D1-4BFF-807F-196F793894F8}"/>
                </c:ext>
              </c:extLst>
            </c:dLbl>
            <c:dLbl>
              <c:idx val="56"/>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70D1-4BFF-807F-196F793894F8}"/>
                </c:ext>
              </c:extLst>
            </c:dLbl>
            <c:dLbl>
              <c:idx val="5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70D1-4BFF-807F-196F793894F8}"/>
                </c:ext>
              </c:extLst>
            </c:dLbl>
            <c:dLbl>
              <c:idx val="58"/>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70D1-4BFF-807F-196F793894F8}"/>
                </c:ext>
              </c:extLst>
            </c:dLbl>
            <c:dLbl>
              <c:idx val="5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70D1-4BFF-807F-196F793894F8}"/>
                </c:ext>
              </c:extLst>
            </c:dLbl>
            <c:dLbl>
              <c:idx val="6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70D1-4BFF-807F-196F793894F8}"/>
                </c:ext>
              </c:extLst>
            </c:dLbl>
            <c:dLbl>
              <c:idx val="61"/>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70D1-4BFF-807F-196F793894F8}"/>
                </c:ext>
              </c:extLst>
            </c:dLbl>
            <c:dLbl>
              <c:idx val="6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70D1-4BFF-807F-196F793894F8}"/>
                </c:ext>
              </c:extLst>
            </c:dLbl>
            <c:dLbl>
              <c:idx val="6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70D1-4BFF-807F-196F793894F8}"/>
                </c:ext>
              </c:extLst>
            </c:dLbl>
            <c:dLbl>
              <c:idx val="64"/>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70D1-4BFF-807F-196F793894F8}"/>
                </c:ext>
              </c:extLst>
            </c:dLbl>
            <c:dLbl>
              <c:idx val="65"/>
              <c:layout>
                <c:manualLayout>
                  <c:x val="1.2057996067164003E-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70D1-4BFF-807F-196F793894F8}"/>
                </c:ext>
              </c:extLst>
            </c:dLbl>
            <c:dLbl>
              <c:idx val="66"/>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70D1-4BFF-807F-196F793894F8}"/>
                </c:ext>
              </c:extLst>
            </c:dLbl>
            <c:dLbl>
              <c:idx val="6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70D1-4BFF-807F-196F793894F8}"/>
                </c:ext>
              </c:extLst>
            </c:dLbl>
            <c:dLbl>
              <c:idx val="6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70D1-4BFF-807F-196F793894F8}"/>
                </c:ext>
              </c:extLst>
            </c:dLbl>
            <c:dLbl>
              <c:idx val="69"/>
              <c:layout>
                <c:manualLayout>
                  <c:x val="1.68450205058281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70D1-4BFF-807F-196F793894F8}"/>
                </c:ext>
              </c:extLst>
            </c:dLbl>
            <c:dLbl>
              <c:idx val="70"/>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70D1-4BFF-807F-196F793894F8}"/>
                </c:ext>
              </c:extLst>
            </c:dLbl>
            <c:dLbl>
              <c:idx val="7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70D1-4BFF-807F-196F793894F8}"/>
                </c:ext>
              </c:extLst>
            </c:dLbl>
            <c:dLbl>
              <c:idx val="7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70D1-4BFF-807F-196F793894F8}"/>
                </c:ext>
              </c:extLst>
            </c:dLbl>
            <c:dLbl>
              <c:idx val="73"/>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70D1-4BFF-807F-196F793894F8}"/>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岬町</c:v>
                </c:pt>
                <c:pt idx="1">
                  <c:v>能勢町</c:v>
                </c:pt>
                <c:pt idx="2">
                  <c:v>田尻町</c:v>
                </c:pt>
                <c:pt idx="3">
                  <c:v>東淀川区</c:v>
                </c:pt>
                <c:pt idx="4">
                  <c:v>港区</c:v>
                </c:pt>
                <c:pt idx="5">
                  <c:v>豊能町</c:v>
                </c:pt>
                <c:pt idx="6">
                  <c:v>摂津市</c:v>
                </c:pt>
                <c:pt idx="7">
                  <c:v>淀川区</c:v>
                </c:pt>
                <c:pt idx="8">
                  <c:v>西淀川区</c:v>
                </c:pt>
                <c:pt idx="9">
                  <c:v>寝屋川市</c:v>
                </c:pt>
                <c:pt idx="10">
                  <c:v>高槻市</c:v>
                </c:pt>
                <c:pt idx="11">
                  <c:v>堺市堺区</c:v>
                </c:pt>
                <c:pt idx="12">
                  <c:v>都島区</c:v>
                </c:pt>
                <c:pt idx="13">
                  <c:v>門真市</c:v>
                </c:pt>
                <c:pt idx="14">
                  <c:v>住之江区</c:v>
                </c:pt>
                <c:pt idx="15">
                  <c:v>泉佐野市</c:v>
                </c:pt>
                <c:pt idx="16">
                  <c:v>城東区</c:v>
                </c:pt>
                <c:pt idx="17">
                  <c:v>枚方市</c:v>
                </c:pt>
                <c:pt idx="18">
                  <c:v>茨木市</c:v>
                </c:pt>
                <c:pt idx="19">
                  <c:v>堺市西区</c:v>
                </c:pt>
                <c:pt idx="20">
                  <c:v>八尾市</c:v>
                </c:pt>
                <c:pt idx="21">
                  <c:v>西成区</c:v>
                </c:pt>
                <c:pt idx="22">
                  <c:v>羽曳野市</c:v>
                </c:pt>
                <c:pt idx="23">
                  <c:v>浪速区</c:v>
                </c:pt>
                <c:pt idx="24">
                  <c:v>此花区</c:v>
                </c:pt>
                <c:pt idx="25">
                  <c:v>平野区</c:v>
                </c:pt>
                <c:pt idx="26">
                  <c:v>堺市美原区</c:v>
                </c:pt>
                <c:pt idx="27">
                  <c:v>西区</c:v>
                </c:pt>
                <c:pt idx="28">
                  <c:v>交野市</c:v>
                </c:pt>
                <c:pt idx="29">
                  <c:v>富田林市</c:v>
                </c:pt>
                <c:pt idx="30">
                  <c:v>松原市</c:v>
                </c:pt>
                <c:pt idx="31">
                  <c:v>鶴見区</c:v>
                </c:pt>
                <c:pt idx="32">
                  <c:v>大阪市</c:v>
                </c:pt>
                <c:pt idx="33">
                  <c:v>守口市</c:v>
                </c:pt>
                <c:pt idx="34">
                  <c:v>堺市東区</c:v>
                </c:pt>
                <c:pt idx="35">
                  <c:v>堺市北区</c:v>
                </c:pt>
                <c:pt idx="36">
                  <c:v>堺市</c:v>
                </c:pt>
                <c:pt idx="37">
                  <c:v>堺市中区</c:v>
                </c:pt>
                <c:pt idx="38">
                  <c:v>住吉区</c:v>
                </c:pt>
                <c:pt idx="39">
                  <c:v>藤井寺市</c:v>
                </c:pt>
                <c:pt idx="40">
                  <c:v>熊取町</c:v>
                </c:pt>
                <c:pt idx="41">
                  <c:v>東住吉区</c:v>
                </c:pt>
                <c:pt idx="42">
                  <c:v>箕面市</c:v>
                </c:pt>
                <c:pt idx="43">
                  <c:v>吹田市</c:v>
                </c:pt>
                <c:pt idx="44">
                  <c:v>柏原市</c:v>
                </c:pt>
                <c:pt idx="45">
                  <c:v>高石市</c:v>
                </c:pt>
                <c:pt idx="46">
                  <c:v>池田市</c:v>
                </c:pt>
                <c:pt idx="47">
                  <c:v>旭区</c:v>
                </c:pt>
                <c:pt idx="48">
                  <c:v>四條畷市</c:v>
                </c:pt>
                <c:pt idx="49">
                  <c:v>島本町</c:v>
                </c:pt>
                <c:pt idx="50">
                  <c:v>豊中市</c:v>
                </c:pt>
                <c:pt idx="51">
                  <c:v>忠岡町</c:v>
                </c:pt>
                <c:pt idx="52">
                  <c:v>泉大津市</c:v>
                </c:pt>
                <c:pt idx="53">
                  <c:v>太子町</c:v>
                </c:pt>
                <c:pt idx="54">
                  <c:v>中央区</c:v>
                </c:pt>
                <c:pt idx="55">
                  <c:v>泉南市</c:v>
                </c:pt>
                <c:pt idx="56">
                  <c:v>生野区</c:v>
                </c:pt>
                <c:pt idx="57">
                  <c:v>福島区</c:v>
                </c:pt>
                <c:pt idx="58">
                  <c:v>岸和田市</c:v>
                </c:pt>
                <c:pt idx="59">
                  <c:v>東成区</c:v>
                </c:pt>
                <c:pt idx="60">
                  <c:v>河南町</c:v>
                </c:pt>
                <c:pt idx="61">
                  <c:v>東大阪市</c:v>
                </c:pt>
                <c:pt idx="62">
                  <c:v>北区</c:v>
                </c:pt>
                <c:pt idx="63">
                  <c:v>阪南市</c:v>
                </c:pt>
                <c:pt idx="64">
                  <c:v>和泉市</c:v>
                </c:pt>
                <c:pt idx="65">
                  <c:v>大正区</c:v>
                </c:pt>
                <c:pt idx="66">
                  <c:v>貝塚市</c:v>
                </c:pt>
                <c:pt idx="67">
                  <c:v>河内長野市</c:v>
                </c:pt>
                <c:pt idx="68">
                  <c:v>堺市南区</c:v>
                </c:pt>
                <c:pt idx="69">
                  <c:v>大東市</c:v>
                </c:pt>
                <c:pt idx="70">
                  <c:v>千早赤阪村</c:v>
                </c:pt>
                <c:pt idx="71">
                  <c:v>天王寺区</c:v>
                </c:pt>
                <c:pt idx="72">
                  <c:v>大阪狭山市</c:v>
                </c:pt>
                <c:pt idx="73">
                  <c:v>阿倍野区</c:v>
                </c:pt>
              </c:strCache>
            </c:strRef>
          </c:cat>
          <c:val>
            <c:numRef>
              <c:f>市区町村別_普及率!$T$6:$T$79</c:f>
              <c:numCache>
                <c:formatCode>General</c:formatCode>
                <c:ptCount val="74"/>
                <c:pt idx="0">
                  <c:v>3.9999999999999925</c:v>
                </c:pt>
                <c:pt idx="1">
                  <c:v>6.7999999999999954</c:v>
                </c:pt>
                <c:pt idx="2">
                  <c:v>4.5999999999999925</c:v>
                </c:pt>
                <c:pt idx="3">
                  <c:v>3.0000000000000027</c:v>
                </c:pt>
                <c:pt idx="4">
                  <c:v>3.0000000000000027</c:v>
                </c:pt>
                <c:pt idx="5">
                  <c:v>4.6000000000000041</c:v>
                </c:pt>
                <c:pt idx="6">
                  <c:v>0.9000000000000008</c:v>
                </c:pt>
                <c:pt idx="7">
                  <c:v>2.8000000000000025</c:v>
                </c:pt>
                <c:pt idx="8">
                  <c:v>1.3000000000000012</c:v>
                </c:pt>
                <c:pt idx="9">
                  <c:v>3.1000000000000028</c:v>
                </c:pt>
                <c:pt idx="10">
                  <c:v>2.1000000000000019</c:v>
                </c:pt>
                <c:pt idx="11">
                  <c:v>3.0000000000000027</c:v>
                </c:pt>
                <c:pt idx="12">
                  <c:v>3.2000000000000028</c:v>
                </c:pt>
                <c:pt idx="13">
                  <c:v>1.8000000000000016</c:v>
                </c:pt>
                <c:pt idx="14">
                  <c:v>3.9000000000000035</c:v>
                </c:pt>
                <c:pt idx="15">
                  <c:v>2.300000000000002</c:v>
                </c:pt>
                <c:pt idx="16">
                  <c:v>2.9000000000000026</c:v>
                </c:pt>
                <c:pt idx="17">
                  <c:v>3.5000000000000031</c:v>
                </c:pt>
                <c:pt idx="18">
                  <c:v>2.7000000000000024</c:v>
                </c:pt>
                <c:pt idx="19">
                  <c:v>2.0000000000000018</c:v>
                </c:pt>
                <c:pt idx="20">
                  <c:v>2.6000000000000023</c:v>
                </c:pt>
                <c:pt idx="21">
                  <c:v>2.0000000000000018</c:v>
                </c:pt>
                <c:pt idx="22">
                  <c:v>3.0000000000000027</c:v>
                </c:pt>
                <c:pt idx="23">
                  <c:v>3.5000000000000031</c:v>
                </c:pt>
                <c:pt idx="24">
                  <c:v>4.4999999999999982</c:v>
                </c:pt>
                <c:pt idx="25">
                  <c:v>2.4000000000000021</c:v>
                </c:pt>
                <c:pt idx="26">
                  <c:v>2.300000000000002</c:v>
                </c:pt>
                <c:pt idx="27">
                  <c:v>3.6000000000000032</c:v>
                </c:pt>
                <c:pt idx="28">
                  <c:v>3.799999999999998</c:v>
                </c:pt>
                <c:pt idx="29">
                  <c:v>3.3000000000000029</c:v>
                </c:pt>
                <c:pt idx="30">
                  <c:v>2.5000000000000022</c:v>
                </c:pt>
                <c:pt idx="31">
                  <c:v>1.9000000000000017</c:v>
                </c:pt>
                <c:pt idx="32">
                  <c:v>2.8000000000000025</c:v>
                </c:pt>
                <c:pt idx="33">
                  <c:v>2.4000000000000021</c:v>
                </c:pt>
                <c:pt idx="34">
                  <c:v>3.0000000000000027</c:v>
                </c:pt>
                <c:pt idx="35">
                  <c:v>3.099999999999997</c:v>
                </c:pt>
                <c:pt idx="36">
                  <c:v>2.4000000000000021</c:v>
                </c:pt>
                <c:pt idx="37">
                  <c:v>2.599999999999997</c:v>
                </c:pt>
                <c:pt idx="38">
                  <c:v>2.4999999999999964</c:v>
                </c:pt>
                <c:pt idx="39">
                  <c:v>2.7999999999999972</c:v>
                </c:pt>
                <c:pt idx="40">
                  <c:v>0.40000000000000036</c:v>
                </c:pt>
                <c:pt idx="41">
                  <c:v>4.0999999999999979</c:v>
                </c:pt>
                <c:pt idx="42">
                  <c:v>2.6999999999999966</c:v>
                </c:pt>
                <c:pt idx="43">
                  <c:v>2.6999999999999966</c:v>
                </c:pt>
                <c:pt idx="44">
                  <c:v>2.2999999999999963</c:v>
                </c:pt>
                <c:pt idx="45">
                  <c:v>3.099999999999997</c:v>
                </c:pt>
                <c:pt idx="46">
                  <c:v>1.5999999999999959</c:v>
                </c:pt>
                <c:pt idx="47">
                  <c:v>2.1999999999999966</c:v>
                </c:pt>
                <c:pt idx="48">
                  <c:v>2.599999999999997</c:v>
                </c:pt>
                <c:pt idx="49">
                  <c:v>0.30000000000000027</c:v>
                </c:pt>
                <c:pt idx="50">
                  <c:v>3.099999999999997</c:v>
                </c:pt>
                <c:pt idx="51">
                  <c:v>3.9999999999999982</c:v>
                </c:pt>
                <c:pt idx="52">
                  <c:v>1.9999999999999962</c:v>
                </c:pt>
                <c:pt idx="53">
                  <c:v>4.6999999999999984</c:v>
                </c:pt>
                <c:pt idx="54">
                  <c:v>3.4999999999999973</c:v>
                </c:pt>
                <c:pt idx="55">
                  <c:v>1.4999999999999958</c:v>
                </c:pt>
                <c:pt idx="56">
                  <c:v>2.7000000000000024</c:v>
                </c:pt>
                <c:pt idx="57">
                  <c:v>3.8000000000000034</c:v>
                </c:pt>
                <c:pt idx="58">
                  <c:v>1.4000000000000012</c:v>
                </c:pt>
                <c:pt idx="59">
                  <c:v>1.7000000000000015</c:v>
                </c:pt>
                <c:pt idx="60">
                  <c:v>1.9000000000000017</c:v>
                </c:pt>
                <c:pt idx="61">
                  <c:v>2.7000000000000024</c:v>
                </c:pt>
                <c:pt idx="62">
                  <c:v>2.200000000000002</c:v>
                </c:pt>
                <c:pt idx="63">
                  <c:v>3.400000000000003</c:v>
                </c:pt>
                <c:pt idx="64">
                  <c:v>3.0000000000000027</c:v>
                </c:pt>
                <c:pt idx="65">
                  <c:v>-0.20000000000000018</c:v>
                </c:pt>
                <c:pt idx="66">
                  <c:v>2.1000000000000019</c:v>
                </c:pt>
                <c:pt idx="67">
                  <c:v>2.200000000000002</c:v>
                </c:pt>
                <c:pt idx="68">
                  <c:v>1.7000000000000015</c:v>
                </c:pt>
                <c:pt idx="69">
                  <c:v>2.3999999999999968</c:v>
                </c:pt>
                <c:pt idx="70">
                  <c:v>6.3</c:v>
                </c:pt>
                <c:pt idx="71">
                  <c:v>1.8999999999999961</c:v>
                </c:pt>
                <c:pt idx="72">
                  <c:v>1.5999999999999959</c:v>
                </c:pt>
                <c:pt idx="73">
                  <c:v>3.4999999999999973</c:v>
                </c:pt>
              </c:numCache>
            </c:numRef>
          </c:val>
          <c:extLst>
            <c:ext xmlns:c16="http://schemas.microsoft.com/office/drawing/2014/chart" uri="{C3380CC4-5D6E-409C-BE32-E72D297353CC}">
              <c16:uniqueId val="{0000004A-70D1-4BFF-807F-196F793894F8}"/>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34925253623188407"/>
                  <c:y val="-0.85378682539682538"/>
                </c:manualLayout>
              </c:layout>
              <c:tx>
                <c:rich>
                  <a:bodyPr/>
                  <a:lstStyle/>
                  <a:p>
                    <a:fld id="{00A5C0F2-E0E9-4150-BE74-ECB108565277}" type="SERIESNAME">
                      <a:rPr lang="ja-JP" altLang="en-US"/>
                      <a:pPr/>
                      <a:t>[系列名]</a:t>
                    </a:fld>
                    <a:r>
                      <a:rPr lang="ja-JP" altLang="en-US" baseline="0"/>
                      <a:t>
</a:t>
                    </a:r>
                    <a:fld id="{A20D28A2-2CA1-443F-86CB-C32BE80FF01D}" type="XVALUE">
                      <a:rPr lang="en-US" altLang="ja-JP" baseline="0">
                        <a:solidFill>
                          <a:schemeClr val="tx1"/>
                        </a:solidFill>
                      </a:rPr>
                      <a:pPr/>
                      <a:t>[X 値]</a:t>
                    </a:fld>
                    <a:endParaRPr lang="ja-JP" altLang="en-US" baseline="0"/>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4B-70D1-4BFF-807F-196F793894F8}"/>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市区町村別_普及率!$AB$6:$AB$79</c:f>
              <c:numCache>
                <c:formatCode>General</c:formatCode>
                <c:ptCount val="74"/>
                <c:pt idx="0">
                  <c:v>2.6000000000000023</c:v>
                </c:pt>
                <c:pt idx="1">
                  <c:v>2.6000000000000023</c:v>
                </c:pt>
                <c:pt idx="2">
                  <c:v>2.6000000000000023</c:v>
                </c:pt>
                <c:pt idx="3">
                  <c:v>2.6000000000000023</c:v>
                </c:pt>
                <c:pt idx="4">
                  <c:v>2.6000000000000023</c:v>
                </c:pt>
                <c:pt idx="5">
                  <c:v>2.6000000000000023</c:v>
                </c:pt>
                <c:pt idx="6">
                  <c:v>2.6000000000000023</c:v>
                </c:pt>
                <c:pt idx="7">
                  <c:v>2.6000000000000023</c:v>
                </c:pt>
                <c:pt idx="8">
                  <c:v>2.6000000000000023</c:v>
                </c:pt>
                <c:pt idx="9">
                  <c:v>2.6000000000000023</c:v>
                </c:pt>
                <c:pt idx="10">
                  <c:v>2.6000000000000023</c:v>
                </c:pt>
                <c:pt idx="11">
                  <c:v>2.6000000000000023</c:v>
                </c:pt>
                <c:pt idx="12">
                  <c:v>2.6000000000000023</c:v>
                </c:pt>
                <c:pt idx="13">
                  <c:v>2.6000000000000023</c:v>
                </c:pt>
                <c:pt idx="14">
                  <c:v>2.6000000000000023</c:v>
                </c:pt>
                <c:pt idx="15">
                  <c:v>2.6000000000000023</c:v>
                </c:pt>
                <c:pt idx="16">
                  <c:v>2.6000000000000023</c:v>
                </c:pt>
                <c:pt idx="17">
                  <c:v>2.6000000000000023</c:v>
                </c:pt>
                <c:pt idx="18">
                  <c:v>2.6000000000000023</c:v>
                </c:pt>
                <c:pt idx="19">
                  <c:v>2.6000000000000023</c:v>
                </c:pt>
                <c:pt idx="20">
                  <c:v>2.6000000000000023</c:v>
                </c:pt>
                <c:pt idx="21">
                  <c:v>2.6000000000000023</c:v>
                </c:pt>
                <c:pt idx="22">
                  <c:v>2.6000000000000023</c:v>
                </c:pt>
                <c:pt idx="23">
                  <c:v>2.6000000000000023</c:v>
                </c:pt>
                <c:pt idx="24">
                  <c:v>2.6000000000000023</c:v>
                </c:pt>
                <c:pt idx="25">
                  <c:v>2.6000000000000023</c:v>
                </c:pt>
                <c:pt idx="26">
                  <c:v>2.6000000000000023</c:v>
                </c:pt>
                <c:pt idx="27">
                  <c:v>2.6000000000000023</c:v>
                </c:pt>
                <c:pt idx="28">
                  <c:v>2.6000000000000023</c:v>
                </c:pt>
                <c:pt idx="29">
                  <c:v>2.6000000000000023</c:v>
                </c:pt>
                <c:pt idx="30">
                  <c:v>2.6000000000000023</c:v>
                </c:pt>
                <c:pt idx="31">
                  <c:v>2.6000000000000023</c:v>
                </c:pt>
                <c:pt idx="32">
                  <c:v>2.6000000000000023</c:v>
                </c:pt>
                <c:pt idx="33">
                  <c:v>2.6000000000000023</c:v>
                </c:pt>
                <c:pt idx="34">
                  <c:v>2.6000000000000023</c:v>
                </c:pt>
                <c:pt idx="35">
                  <c:v>2.6000000000000023</c:v>
                </c:pt>
                <c:pt idx="36">
                  <c:v>2.6000000000000023</c:v>
                </c:pt>
                <c:pt idx="37">
                  <c:v>2.6000000000000023</c:v>
                </c:pt>
                <c:pt idx="38">
                  <c:v>2.6000000000000023</c:v>
                </c:pt>
                <c:pt idx="39">
                  <c:v>2.6000000000000023</c:v>
                </c:pt>
                <c:pt idx="40">
                  <c:v>2.6000000000000023</c:v>
                </c:pt>
                <c:pt idx="41">
                  <c:v>2.6000000000000023</c:v>
                </c:pt>
                <c:pt idx="42">
                  <c:v>2.6000000000000023</c:v>
                </c:pt>
                <c:pt idx="43">
                  <c:v>2.6000000000000023</c:v>
                </c:pt>
                <c:pt idx="44">
                  <c:v>2.6000000000000023</c:v>
                </c:pt>
                <c:pt idx="45">
                  <c:v>2.6000000000000023</c:v>
                </c:pt>
                <c:pt idx="46">
                  <c:v>2.6000000000000023</c:v>
                </c:pt>
                <c:pt idx="47">
                  <c:v>2.6000000000000023</c:v>
                </c:pt>
                <c:pt idx="48">
                  <c:v>2.6000000000000023</c:v>
                </c:pt>
                <c:pt idx="49">
                  <c:v>2.6000000000000023</c:v>
                </c:pt>
                <c:pt idx="50">
                  <c:v>2.6000000000000023</c:v>
                </c:pt>
                <c:pt idx="51">
                  <c:v>2.6000000000000023</c:v>
                </c:pt>
                <c:pt idx="52">
                  <c:v>2.6000000000000023</c:v>
                </c:pt>
                <c:pt idx="53">
                  <c:v>2.6000000000000023</c:v>
                </c:pt>
                <c:pt idx="54">
                  <c:v>2.6000000000000023</c:v>
                </c:pt>
                <c:pt idx="55">
                  <c:v>2.6000000000000023</c:v>
                </c:pt>
                <c:pt idx="56">
                  <c:v>2.6000000000000023</c:v>
                </c:pt>
                <c:pt idx="57">
                  <c:v>2.6000000000000023</c:v>
                </c:pt>
                <c:pt idx="58">
                  <c:v>2.6000000000000023</c:v>
                </c:pt>
                <c:pt idx="59">
                  <c:v>2.6000000000000023</c:v>
                </c:pt>
                <c:pt idx="60">
                  <c:v>2.6000000000000023</c:v>
                </c:pt>
                <c:pt idx="61">
                  <c:v>2.6000000000000023</c:v>
                </c:pt>
                <c:pt idx="62">
                  <c:v>2.6000000000000023</c:v>
                </c:pt>
                <c:pt idx="63">
                  <c:v>2.6000000000000023</c:v>
                </c:pt>
                <c:pt idx="64">
                  <c:v>2.6000000000000023</c:v>
                </c:pt>
                <c:pt idx="65">
                  <c:v>2.6000000000000023</c:v>
                </c:pt>
                <c:pt idx="66">
                  <c:v>2.6000000000000023</c:v>
                </c:pt>
                <c:pt idx="67">
                  <c:v>2.6000000000000023</c:v>
                </c:pt>
                <c:pt idx="68">
                  <c:v>2.6000000000000023</c:v>
                </c:pt>
                <c:pt idx="69">
                  <c:v>2.6000000000000023</c:v>
                </c:pt>
                <c:pt idx="70">
                  <c:v>2.6000000000000023</c:v>
                </c:pt>
                <c:pt idx="71">
                  <c:v>2.6000000000000023</c:v>
                </c:pt>
                <c:pt idx="72">
                  <c:v>2.6000000000000023</c:v>
                </c:pt>
                <c:pt idx="73">
                  <c:v>2.6000000000000023</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4C-70D1-4BFF-807F-196F793894F8}"/>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a:t>pt</a:t>
                </a:r>
                <a:r>
                  <a:rPr lang="en-US"/>
                  <a:t>)</a:t>
                </a:r>
                <a:endParaRPr lang="ja-JP"/>
              </a:p>
            </c:rich>
          </c:tx>
          <c:layout>
            <c:manualLayout>
              <c:xMode val="edge"/>
              <c:yMode val="edge"/>
              <c:x val="0.89283925120772945"/>
              <c:y val="2.2726031746031747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4353937198067634"/>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市区町村別_普及率!$U$4</c:f>
              <c:strCache>
                <c:ptCount val="1"/>
                <c:pt idx="0">
                  <c:v>令和4年度普及率 数量ベース</c:v>
                </c:pt>
              </c:strCache>
            </c:strRef>
          </c:tx>
          <c:spPr>
            <a:solidFill>
              <a:schemeClr val="accent4">
                <a:lumMod val="60000"/>
                <a:lumOff val="40000"/>
              </a:schemeClr>
            </a:solidFill>
            <a:ln>
              <a:noFill/>
            </a:ln>
          </c:spPr>
          <c:invertIfNegative val="0"/>
          <c:dLbls>
            <c:dLbl>
              <c:idx val="38"/>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8A-4CEC-9443-CB82733A859C}"/>
                </c:ext>
              </c:extLst>
            </c:dLbl>
            <c:dLbl>
              <c:idx val="39"/>
              <c:layout>
                <c:manualLayout>
                  <c:x val="4.58845640713494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A-4CEC-9443-CB82733A859C}"/>
                </c:ext>
              </c:extLst>
            </c:dLbl>
            <c:dLbl>
              <c:idx val="40"/>
              <c:layout>
                <c:manualLayout>
                  <c:x val="4.58845640713494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8A-4CEC-9443-CB82733A859C}"/>
                </c:ext>
              </c:extLst>
            </c:dLbl>
            <c:dLbl>
              <c:idx val="41"/>
              <c:layout>
                <c:manualLayout>
                  <c:x val="4.58845640713494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8A-4CEC-9443-CB82733A859C}"/>
                </c:ext>
              </c:extLst>
            </c:dLbl>
            <c:dLbl>
              <c:idx val="42"/>
              <c:layout>
                <c:manualLayout>
                  <c:x val="4.58845640713494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8A-4CEC-9443-CB82733A859C}"/>
                </c:ext>
              </c:extLst>
            </c:dLbl>
            <c:dLbl>
              <c:idx val="43"/>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8A-4CEC-9443-CB82733A859C}"/>
                </c:ext>
              </c:extLst>
            </c:dLbl>
            <c:dLbl>
              <c:idx val="44"/>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8A-4CEC-9443-CB82733A859C}"/>
                </c:ext>
              </c:extLst>
            </c:dLbl>
            <c:dLbl>
              <c:idx val="45"/>
              <c:layout>
                <c:manualLayout>
                  <c:x val="6.11794187618008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8A-4CEC-9443-CB82733A859C}"/>
                </c:ext>
              </c:extLst>
            </c:dLbl>
            <c:dLbl>
              <c:idx val="46"/>
              <c:layout>
                <c:manualLayout>
                  <c:x val="6.11794187618008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8A-4CEC-9443-CB82733A859C}"/>
                </c:ext>
              </c:extLst>
            </c:dLbl>
            <c:dLbl>
              <c:idx val="47"/>
              <c:layout>
                <c:manualLayout>
                  <c:x val="7.64742734522510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28A-4CEC-9443-CB82733A859C}"/>
                </c:ext>
              </c:extLst>
            </c:dLbl>
            <c:dLbl>
              <c:idx val="48"/>
              <c:layout>
                <c:manualLayout>
                  <c:x val="7.64742734522510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28A-4CEC-9443-CB82733A859C}"/>
                </c:ext>
              </c:extLst>
            </c:dLbl>
            <c:dLbl>
              <c:idx val="49"/>
              <c:layout>
                <c:manualLayout>
                  <c:x val="9.176912814270011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28A-4CEC-9443-CB82733A859C}"/>
                </c:ext>
              </c:extLst>
            </c:dLbl>
            <c:dLbl>
              <c:idx val="50"/>
              <c:layout>
                <c:manualLayout>
                  <c:x val="9.176912814270124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28A-4CEC-9443-CB82733A859C}"/>
                </c:ext>
              </c:extLst>
            </c:dLbl>
            <c:dLbl>
              <c:idx val="51"/>
              <c:layout>
                <c:manualLayout>
                  <c:x val="1.070639828331503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28A-4CEC-9443-CB82733A859C}"/>
                </c:ext>
              </c:extLst>
            </c:dLbl>
            <c:dLbl>
              <c:idx val="52"/>
              <c:layout>
                <c:manualLayout>
                  <c:x val="1.223588375236016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28A-4CEC-9443-CB82733A859C}"/>
                </c:ext>
              </c:extLst>
            </c:dLbl>
            <c:dLbl>
              <c:idx val="53"/>
              <c:layout>
                <c:manualLayout>
                  <c:x val="1.52948546904502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28A-4CEC-9443-CB82733A859C}"/>
                </c:ext>
              </c:extLst>
            </c:dLbl>
            <c:dLbl>
              <c:idx val="54"/>
              <c:layout>
                <c:manualLayout>
                  <c:x val="1.682434015949522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28A-4CEC-9443-CB82733A859C}"/>
                </c:ext>
              </c:extLst>
            </c:dLbl>
            <c:dLbl>
              <c:idx val="55"/>
              <c:layout>
                <c:manualLayout>
                  <c:x val="1.68243401594951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28A-4CEC-9443-CB82733A859C}"/>
                </c:ext>
              </c:extLst>
            </c:dLbl>
            <c:dLbl>
              <c:idx val="56"/>
              <c:layout>
                <c:manualLayout>
                  <c:x val="1.83538256285401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8A-4CEC-9443-CB82733A859C}"/>
                </c:ext>
              </c:extLst>
            </c:dLbl>
            <c:dLbl>
              <c:idx val="57"/>
              <c:layout>
                <c:manualLayout>
                  <c:x val="1.98833110975852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8A-4CEC-9443-CB82733A859C}"/>
                </c:ext>
              </c:extLst>
            </c:dLbl>
            <c:dLbl>
              <c:idx val="58"/>
              <c:layout>
                <c:manualLayout>
                  <c:x val="1.98833110975852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28A-4CEC-9443-CB82733A859C}"/>
                </c:ext>
              </c:extLst>
            </c:dLbl>
            <c:dLbl>
              <c:idx val="59"/>
              <c:layout>
                <c:manualLayout>
                  <c:x val="2.14127965666301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28A-4CEC-9443-CB82733A859C}"/>
                </c:ext>
              </c:extLst>
            </c:dLbl>
            <c:dLbl>
              <c:idx val="60"/>
              <c:layout>
                <c:manualLayout>
                  <c:x val="2.14127965666302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28A-4CEC-9443-CB82733A859C}"/>
                </c:ext>
              </c:extLst>
            </c:dLbl>
            <c:dLbl>
              <c:idx val="61"/>
              <c:layout>
                <c:manualLayout>
                  <c:x val="2.14127965666302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28A-4CEC-9443-CB82733A859C}"/>
                </c:ext>
              </c:extLst>
            </c:dLbl>
            <c:dLbl>
              <c:idx val="62"/>
              <c:layout>
                <c:manualLayout>
                  <c:x val="2.90602239118552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F7-4D59-AB6B-787E01E25F6F}"/>
                </c:ext>
              </c:extLst>
            </c:dLbl>
            <c:dLbl>
              <c:idx val="63"/>
              <c:layout>
                <c:manualLayout>
                  <c:x val="2.9060223911855278E-2"/>
                  <c:y val="8.0735969873747926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28A-4CEC-9443-CB82733A859C}"/>
                </c:ext>
              </c:extLst>
            </c:dLbl>
            <c:dLbl>
              <c:idx val="64"/>
              <c:layout>
                <c:manualLayout>
                  <c:x val="2.90602239118552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28A-4CEC-9443-CB82733A859C}"/>
                </c:ext>
              </c:extLst>
            </c:dLbl>
            <c:dLbl>
              <c:idx val="65"/>
              <c:layout>
                <c:manualLayout>
                  <c:x val="3.51781657880354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28A-4CEC-9443-CB82733A859C}"/>
                </c:ext>
              </c:extLst>
            </c:dLbl>
            <c:dLbl>
              <c:idx val="66"/>
              <c:layout>
                <c:manualLayout>
                  <c:x val="3.51781657880354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28A-4CEC-9443-CB82733A859C}"/>
                </c:ext>
              </c:extLst>
            </c:dLbl>
            <c:dLbl>
              <c:idx val="67"/>
              <c:layout>
                <c:manualLayout>
                  <c:x val="3.670765125708049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28A-4CEC-9443-CB82733A859C}"/>
                </c:ext>
              </c:extLst>
            </c:dLbl>
            <c:dLbl>
              <c:idx val="68"/>
              <c:layout>
                <c:manualLayout>
                  <c:x val="3.670765125708037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28A-4CEC-9443-CB82733A859C}"/>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能勢町</c:v>
                </c:pt>
                <c:pt idx="1">
                  <c:v>西淀川区</c:v>
                </c:pt>
                <c:pt idx="2">
                  <c:v>港区</c:v>
                </c:pt>
                <c:pt idx="3">
                  <c:v>摂津市</c:v>
                </c:pt>
                <c:pt idx="4">
                  <c:v>熊取町</c:v>
                </c:pt>
                <c:pt idx="5">
                  <c:v>高槻市</c:v>
                </c:pt>
                <c:pt idx="6">
                  <c:v>田尻町</c:v>
                </c:pt>
                <c:pt idx="7">
                  <c:v>岬町</c:v>
                </c:pt>
                <c:pt idx="8">
                  <c:v>寝屋川市</c:v>
                </c:pt>
                <c:pt idx="9">
                  <c:v>東淀川区</c:v>
                </c:pt>
                <c:pt idx="10">
                  <c:v>淀川区</c:v>
                </c:pt>
                <c:pt idx="11">
                  <c:v>住之江区</c:v>
                </c:pt>
                <c:pt idx="12">
                  <c:v>泉佐野市</c:v>
                </c:pt>
                <c:pt idx="13">
                  <c:v>枚方市</c:v>
                </c:pt>
                <c:pt idx="14">
                  <c:v>堺市美原区</c:v>
                </c:pt>
                <c:pt idx="15">
                  <c:v>西成区</c:v>
                </c:pt>
                <c:pt idx="16">
                  <c:v>豊能町</c:v>
                </c:pt>
                <c:pt idx="17">
                  <c:v>門真市</c:v>
                </c:pt>
                <c:pt idx="18">
                  <c:v>此花区</c:v>
                </c:pt>
                <c:pt idx="19">
                  <c:v>堺市堺区</c:v>
                </c:pt>
                <c:pt idx="20">
                  <c:v>城東区</c:v>
                </c:pt>
                <c:pt idx="21">
                  <c:v>浪速区</c:v>
                </c:pt>
                <c:pt idx="22">
                  <c:v>八尾市</c:v>
                </c:pt>
                <c:pt idx="23">
                  <c:v>平野区</c:v>
                </c:pt>
                <c:pt idx="24">
                  <c:v>都島区</c:v>
                </c:pt>
                <c:pt idx="25">
                  <c:v>茨木市</c:v>
                </c:pt>
                <c:pt idx="26">
                  <c:v>堺市西区</c:v>
                </c:pt>
                <c:pt idx="27">
                  <c:v>堺市東区</c:v>
                </c:pt>
                <c:pt idx="28">
                  <c:v>富田林市</c:v>
                </c:pt>
                <c:pt idx="29">
                  <c:v>鶴見区</c:v>
                </c:pt>
                <c:pt idx="30">
                  <c:v>羽曳野市</c:v>
                </c:pt>
                <c:pt idx="31">
                  <c:v>松原市</c:v>
                </c:pt>
                <c:pt idx="32">
                  <c:v>交野市</c:v>
                </c:pt>
                <c:pt idx="33">
                  <c:v>忠岡町</c:v>
                </c:pt>
                <c:pt idx="34">
                  <c:v>守口市</c:v>
                </c:pt>
                <c:pt idx="35">
                  <c:v>西区</c:v>
                </c:pt>
                <c:pt idx="36">
                  <c:v>大阪市</c:v>
                </c:pt>
                <c:pt idx="37">
                  <c:v>堺市</c:v>
                </c:pt>
                <c:pt idx="38">
                  <c:v>島本町</c:v>
                </c:pt>
                <c:pt idx="39">
                  <c:v>河南町</c:v>
                </c:pt>
                <c:pt idx="40">
                  <c:v>堺市中区</c:v>
                </c:pt>
                <c:pt idx="41">
                  <c:v>東住吉区</c:v>
                </c:pt>
                <c:pt idx="42">
                  <c:v>大正区</c:v>
                </c:pt>
                <c:pt idx="43">
                  <c:v>池田市</c:v>
                </c:pt>
                <c:pt idx="44">
                  <c:v>四條畷市</c:v>
                </c:pt>
                <c:pt idx="45">
                  <c:v>岸和田市</c:v>
                </c:pt>
                <c:pt idx="46">
                  <c:v>泉大津市</c:v>
                </c:pt>
                <c:pt idx="47">
                  <c:v>箕面市</c:v>
                </c:pt>
                <c:pt idx="48">
                  <c:v>堺市北区</c:v>
                </c:pt>
                <c:pt idx="49">
                  <c:v>吹田市</c:v>
                </c:pt>
                <c:pt idx="50">
                  <c:v>柏原市</c:v>
                </c:pt>
                <c:pt idx="51">
                  <c:v>貝塚市</c:v>
                </c:pt>
                <c:pt idx="52">
                  <c:v>住吉区</c:v>
                </c:pt>
                <c:pt idx="53">
                  <c:v>中央区</c:v>
                </c:pt>
                <c:pt idx="54">
                  <c:v>藤井寺市</c:v>
                </c:pt>
                <c:pt idx="55">
                  <c:v>旭区</c:v>
                </c:pt>
                <c:pt idx="56">
                  <c:v>泉南市</c:v>
                </c:pt>
                <c:pt idx="57">
                  <c:v>生野区</c:v>
                </c:pt>
                <c:pt idx="58">
                  <c:v>福島区</c:v>
                </c:pt>
                <c:pt idx="59">
                  <c:v>高石市</c:v>
                </c:pt>
                <c:pt idx="60">
                  <c:v>豊中市</c:v>
                </c:pt>
                <c:pt idx="61">
                  <c:v>堺市南区</c:v>
                </c:pt>
                <c:pt idx="62">
                  <c:v>和泉市</c:v>
                </c:pt>
                <c:pt idx="63">
                  <c:v>東大阪市</c:v>
                </c:pt>
                <c:pt idx="64">
                  <c:v>東成区</c:v>
                </c:pt>
                <c:pt idx="65">
                  <c:v>北区</c:v>
                </c:pt>
                <c:pt idx="66">
                  <c:v>河内長野市</c:v>
                </c:pt>
                <c:pt idx="67">
                  <c:v>阪南市</c:v>
                </c:pt>
                <c:pt idx="68">
                  <c:v>大阪狭山市</c:v>
                </c:pt>
                <c:pt idx="69">
                  <c:v>大東市</c:v>
                </c:pt>
                <c:pt idx="70">
                  <c:v>太子町</c:v>
                </c:pt>
                <c:pt idx="71">
                  <c:v>天王寺区</c:v>
                </c:pt>
                <c:pt idx="72">
                  <c:v>阿倍野区</c:v>
                </c:pt>
                <c:pt idx="73">
                  <c:v>千早赤阪村</c:v>
                </c:pt>
              </c:strCache>
            </c:strRef>
          </c:cat>
          <c:val>
            <c:numRef>
              <c:f>市区町村別_普及率!$V$6:$V$79</c:f>
              <c:numCache>
                <c:formatCode>0.0%</c:formatCode>
                <c:ptCount val="74"/>
                <c:pt idx="0">
                  <c:v>0.83171878722707704</c:v>
                </c:pt>
                <c:pt idx="1">
                  <c:v>0.82459522549628461</c:v>
                </c:pt>
                <c:pt idx="2">
                  <c:v>0.8216720799962477</c:v>
                </c:pt>
                <c:pt idx="3">
                  <c:v>0.8162129994532058</c:v>
                </c:pt>
                <c:pt idx="4">
                  <c:v>0.80798246337351942</c:v>
                </c:pt>
                <c:pt idx="5">
                  <c:v>0.80737287434349603</c:v>
                </c:pt>
                <c:pt idx="6">
                  <c:v>0.80723610733566675</c:v>
                </c:pt>
                <c:pt idx="7">
                  <c:v>0.80579791671094836</c:v>
                </c:pt>
                <c:pt idx="8">
                  <c:v>0.80401385136209746</c:v>
                </c:pt>
                <c:pt idx="9">
                  <c:v>0.80116171314307127</c:v>
                </c:pt>
                <c:pt idx="10">
                  <c:v>0.79990500042230561</c:v>
                </c:pt>
                <c:pt idx="11">
                  <c:v>0.79475813039178445</c:v>
                </c:pt>
                <c:pt idx="12">
                  <c:v>0.79028835008877685</c:v>
                </c:pt>
                <c:pt idx="13">
                  <c:v>0.78926188331467573</c:v>
                </c:pt>
                <c:pt idx="14">
                  <c:v>0.78686119971157042</c:v>
                </c:pt>
                <c:pt idx="15">
                  <c:v>0.78645945047787236</c:v>
                </c:pt>
                <c:pt idx="16">
                  <c:v>0.78603236508317198</c:v>
                </c:pt>
                <c:pt idx="17">
                  <c:v>0.78594019277495653</c:v>
                </c:pt>
                <c:pt idx="18">
                  <c:v>0.78565001097918374</c:v>
                </c:pt>
                <c:pt idx="19">
                  <c:v>0.78560681183788772</c:v>
                </c:pt>
                <c:pt idx="20">
                  <c:v>0.78228594867343282</c:v>
                </c:pt>
                <c:pt idx="21">
                  <c:v>0.77915026716766134</c:v>
                </c:pt>
                <c:pt idx="22">
                  <c:v>0.77799495657074558</c:v>
                </c:pt>
                <c:pt idx="23">
                  <c:v>0.77744238950125677</c:v>
                </c:pt>
                <c:pt idx="24">
                  <c:v>0.7773577526442268</c:v>
                </c:pt>
                <c:pt idx="25">
                  <c:v>0.77721659657993158</c:v>
                </c:pt>
                <c:pt idx="26">
                  <c:v>0.77544516447113099</c:v>
                </c:pt>
                <c:pt idx="27">
                  <c:v>0.7719965875772592</c:v>
                </c:pt>
                <c:pt idx="28">
                  <c:v>0.77199444182007471</c:v>
                </c:pt>
                <c:pt idx="29">
                  <c:v>0.77125019225213898</c:v>
                </c:pt>
                <c:pt idx="30">
                  <c:v>0.7711784818338091</c:v>
                </c:pt>
                <c:pt idx="31">
                  <c:v>0.77033339755432961</c:v>
                </c:pt>
                <c:pt idx="32">
                  <c:v>0.76873675557057231</c:v>
                </c:pt>
                <c:pt idx="33">
                  <c:v>0.76858900445139811</c:v>
                </c:pt>
                <c:pt idx="34">
                  <c:v>0.76813367889984674</c:v>
                </c:pt>
                <c:pt idx="35">
                  <c:v>0.76803284225763813</c:v>
                </c:pt>
                <c:pt idx="36">
                  <c:v>0.76621684012494684</c:v>
                </c:pt>
                <c:pt idx="37">
                  <c:v>0.76306741113092846</c:v>
                </c:pt>
                <c:pt idx="38">
                  <c:v>0.75876848685050413</c:v>
                </c:pt>
                <c:pt idx="39">
                  <c:v>0.75798120572347194</c:v>
                </c:pt>
                <c:pt idx="40">
                  <c:v>0.75780816707958021</c:v>
                </c:pt>
                <c:pt idx="41">
                  <c:v>0.75647954610316304</c:v>
                </c:pt>
                <c:pt idx="42">
                  <c:v>0.75592914793583788</c:v>
                </c:pt>
                <c:pt idx="43">
                  <c:v>0.7551953080402416</c:v>
                </c:pt>
                <c:pt idx="44">
                  <c:v>0.75514093979129127</c:v>
                </c:pt>
                <c:pt idx="45">
                  <c:v>0.75462989109331369</c:v>
                </c:pt>
                <c:pt idx="46">
                  <c:v>0.75316434597241166</c:v>
                </c:pt>
                <c:pt idx="47">
                  <c:v>0.75211599785802563</c:v>
                </c:pt>
                <c:pt idx="48">
                  <c:v>0.75200125062534084</c:v>
                </c:pt>
                <c:pt idx="49">
                  <c:v>0.75034650497863009</c:v>
                </c:pt>
                <c:pt idx="50">
                  <c:v>0.75004017880446594</c:v>
                </c:pt>
                <c:pt idx="51">
                  <c:v>0.7486083151817664</c:v>
                </c:pt>
                <c:pt idx="52">
                  <c:v>0.74776770242018409</c:v>
                </c:pt>
                <c:pt idx="53">
                  <c:v>0.74385322388763908</c:v>
                </c:pt>
                <c:pt idx="54">
                  <c:v>0.74241443594905165</c:v>
                </c:pt>
                <c:pt idx="55">
                  <c:v>0.74130582828415659</c:v>
                </c:pt>
                <c:pt idx="56">
                  <c:v>0.74043509038888478</c:v>
                </c:pt>
                <c:pt idx="57">
                  <c:v>0.7386553645215167</c:v>
                </c:pt>
                <c:pt idx="58">
                  <c:v>0.73786278588005771</c:v>
                </c:pt>
                <c:pt idx="59">
                  <c:v>0.73691306533457479</c:v>
                </c:pt>
                <c:pt idx="60">
                  <c:v>0.73649493293546209</c:v>
                </c:pt>
                <c:pt idx="61">
                  <c:v>0.7357679533709901</c:v>
                </c:pt>
                <c:pt idx="62">
                  <c:v>0.72863106316886372</c:v>
                </c:pt>
                <c:pt idx="63">
                  <c:v>0.72769680018906502</c:v>
                </c:pt>
                <c:pt idx="64">
                  <c:v>0.72744207903180813</c:v>
                </c:pt>
                <c:pt idx="65">
                  <c:v>0.72158932785047836</c:v>
                </c:pt>
                <c:pt idx="66">
                  <c:v>0.7207827156979042</c:v>
                </c:pt>
                <c:pt idx="67">
                  <c:v>0.72007996047978162</c:v>
                </c:pt>
                <c:pt idx="68">
                  <c:v>0.71924367630283259</c:v>
                </c:pt>
                <c:pt idx="69">
                  <c:v>0.70984257440234511</c:v>
                </c:pt>
                <c:pt idx="70">
                  <c:v>0.70172129835038699</c:v>
                </c:pt>
                <c:pt idx="71">
                  <c:v>0.69488713640734645</c:v>
                </c:pt>
                <c:pt idx="72">
                  <c:v>0.6691519634088523</c:v>
                </c:pt>
                <c:pt idx="73">
                  <c:v>0.65247052285564222</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593408"/>
        <c:axId val="4483323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5854613526570061"/>
                  <c:y val="-0.8931226984126984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7E5-424E-80F5-2B4DCE8C67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市区町村別_普及率!$AC$6:$AC$79</c:f>
              <c:numCache>
                <c:formatCode>0.0%</c:formatCode>
                <c:ptCount val="74"/>
                <c:pt idx="0">
                  <c:v>0.76351558922953</c:v>
                </c:pt>
                <c:pt idx="1">
                  <c:v>0.76351558922953</c:v>
                </c:pt>
                <c:pt idx="2">
                  <c:v>0.76351558922953</c:v>
                </c:pt>
                <c:pt idx="3">
                  <c:v>0.76351558922953</c:v>
                </c:pt>
                <c:pt idx="4">
                  <c:v>0.76351558922953</c:v>
                </c:pt>
                <c:pt idx="5">
                  <c:v>0.76351558922953</c:v>
                </c:pt>
                <c:pt idx="6">
                  <c:v>0.76351558922953</c:v>
                </c:pt>
                <c:pt idx="7">
                  <c:v>0.76351558922953</c:v>
                </c:pt>
                <c:pt idx="8">
                  <c:v>0.76351558922953</c:v>
                </c:pt>
                <c:pt idx="9">
                  <c:v>0.76351558922953</c:v>
                </c:pt>
                <c:pt idx="10">
                  <c:v>0.76351558922953</c:v>
                </c:pt>
                <c:pt idx="11">
                  <c:v>0.76351558922953</c:v>
                </c:pt>
                <c:pt idx="12">
                  <c:v>0.76351558922953</c:v>
                </c:pt>
                <c:pt idx="13">
                  <c:v>0.76351558922953</c:v>
                </c:pt>
                <c:pt idx="14">
                  <c:v>0.76351558922953</c:v>
                </c:pt>
                <c:pt idx="15">
                  <c:v>0.76351558922953</c:v>
                </c:pt>
                <c:pt idx="16">
                  <c:v>0.76351558922953</c:v>
                </c:pt>
                <c:pt idx="17">
                  <c:v>0.76351558922953</c:v>
                </c:pt>
                <c:pt idx="18">
                  <c:v>0.76351558922953</c:v>
                </c:pt>
                <c:pt idx="19">
                  <c:v>0.76351558922953</c:v>
                </c:pt>
                <c:pt idx="20">
                  <c:v>0.76351558922953</c:v>
                </c:pt>
                <c:pt idx="21">
                  <c:v>0.76351558922953</c:v>
                </c:pt>
                <c:pt idx="22">
                  <c:v>0.76351558922953</c:v>
                </c:pt>
                <c:pt idx="23">
                  <c:v>0.76351558922953</c:v>
                </c:pt>
                <c:pt idx="24">
                  <c:v>0.76351558922953</c:v>
                </c:pt>
                <c:pt idx="25">
                  <c:v>0.76351558922953</c:v>
                </c:pt>
                <c:pt idx="26">
                  <c:v>0.76351558922953</c:v>
                </c:pt>
                <c:pt idx="27">
                  <c:v>0.76351558922953</c:v>
                </c:pt>
                <c:pt idx="28">
                  <c:v>0.76351558922953</c:v>
                </c:pt>
                <c:pt idx="29">
                  <c:v>0.76351558922953</c:v>
                </c:pt>
                <c:pt idx="30">
                  <c:v>0.76351558922953</c:v>
                </c:pt>
                <c:pt idx="31">
                  <c:v>0.76351558922953</c:v>
                </c:pt>
                <c:pt idx="32">
                  <c:v>0.76351558922953</c:v>
                </c:pt>
                <c:pt idx="33">
                  <c:v>0.76351558922953</c:v>
                </c:pt>
                <c:pt idx="34">
                  <c:v>0.76351558922953</c:v>
                </c:pt>
                <c:pt idx="35">
                  <c:v>0.76351558922953</c:v>
                </c:pt>
                <c:pt idx="36">
                  <c:v>0.76351558922953</c:v>
                </c:pt>
                <c:pt idx="37">
                  <c:v>0.76351558922953</c:v>
                </c:pt>
                <c:pt idx="38">
                  <c:v>0.76351558922953</c:v>
                </c:pt>
                <c:pt idx="39">
                  <c:v>0.76351558922953</c:v>
                </c:pt>
                <c:pt idx="40">
                  <c:v>0.76351558922953</c:v>
                </c:pt>
                <c:pt idx="41">
                  <c:v>0.76351558922953</c:v>
                </c:pt>
                <c:pt idx="42">
                  <c:v>0.76351558922953</c:v>
                </c:pt>
                <c:pt idx="43">
                  <c:v>0.76351558922953</c:v>
                </c:pt>
                <c:pt idx="44">
                  <c:v>0.76351558922953</c:v>
                </c:pt>
                <c:pt idx="45">
                  <c:v>0.76351558922953</c:v>
                </c:pt>
                <c:pt idx="46">
                  <c:v>0.76351558922953</c:v>
                </c:pt>
                <c:pt idx="47">
                  <c:v>0.76351558922953</c:v>
                </c:pt>
                <c:pt idx="48">
                  <c:v>0.76351558922953</c:v>
                </c:pt>
                <c:pt idx="49">
                  <c:v>0.76351558922953</c:v>
                </c:pt>
                <c:pt idx="50">
                  <c:v>0.76351558922953</c:v>
                </c:pt>
                <c:pt idx="51">
                  <c:v>0.76351558922953</c:v>
                </c:pt>
                <c:pt idx="52">
                  <c:v>0.76351558922953</c:v>
                </c:pt>
                <c:pt idx="53">
                  <c:v>0.76351558922953</c:v>
                </c:pt>
                <c:pt idx="54">
                  <c:v>0.76351558922953</c:v>
                </c:pt>
                <c:pt idx="55">
                  <c:v>0.76351558922953</c:v>
                </c:pt>
                <c:pt idx="56">
                  <c:v>0.76351558922953</c:v>
                </c:pt>
                <c:pt idx="57">
                  <c:v>0.76351558922953</c:v>
                </c:pt>
                <c:pt idx="58">
                  <c:v>0.76351558922953</c:v>
                </c:pt>
                <c:pt idx="59">
                  <c:v>0.76351558922953</c:v>
                </c:pt>
                <c:pt idx="60">
                  <c:v>0.76351558922953</c:v>
                </c:pt>
                <c:pt idx="61">
                  <c:v>0.76351558922953</c:v>
                </c:pt>
                <c:pt idx="62">
                  <c:v>0.76351558922953</c:v>
                </c:pt>
                <c:pt idx="63">
                  <c:v>0.76351558922953</c:v>
                </c:pt>
                <c:pt idx="64">
                  <c:v>0.76351558922953</c:v>
                </c:pt>
                <c:pt idx="65">
                  <c:v>0.76351558922953</c:v>
                </c:pt>
                <c:pt idx="66">
                  <c:v>0.76351558922953</c:v>
                </c:pt>
                <c:pt idx="67">
                  <c:v>0.76351558922953</c:v>
                </c:pt>
                <c:pt idx="68">
                  <c:v>0.76351558922953</c:v>
                </c:pt>
                <c:pt idx="69">
                  <c:v>0.76351558922953</c:v>
                </c:pt>
                <c:pt idx="70">
                  <c:v>0.76351558922953</c:v>
                </c:pt>
                <c:pt idx="71">
                  <c:v>0.76351558922953</c:v>
                </c:pt>
                <c:pt idx="72">
                  <c:v>0.76351558922953</c:v>
                </c:pt>
                <c:pt idx="73">
                  <c:v>0.76351558922953</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333504"/>
        <c:axId val="448332928"/>
      </c:scatterChart>
      <c:catAx>
        <c:axId val="448593408"/>
        <c:scaling>
          <c:orientation val="maxMin"/>
        </c:scaling>
        <c:delete val="0"/>
        <c:axPos val="l"/>
        <c:numFmt formatCode="General" sourceLinked="0"/>
        <c:majorTickMark val="none"/>
        <c:minorTickMark val="none"/>
        <c:tickLblPos val="nextTo"/>
        <c:spPr>
          <a:ln>
            <a:solidFill>
              <a:srgbClr val="7F7F7F"/>
            </a:solidFill>
          </a:ln>
        </c:spPr>
        <c:crossAx val="448332352"/>
        <c:crosses val="autoZero"/>
        <c:auto val="1"/>
        <c:lblAlgn val="ctr"/>
        <c:lblOffset val="100"/>
        <c:noMultiLvlLbl val="0"/>
      </c:catAx>
      <c:valAx>
        <c:axId val="44833235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3733968253968254E-2"/>
            </c:manualLayout>
          </c:layout>
          <c:overlay val="0"/>
        </c:title>
        <c:numFmt formatCode="0.0%" sourceLinked="0"/>
        <c:majorTickMark val="out"/>
        <c:minorTickMark val="none"/>
        <c:tickLblPos val="nextTo"/>
        <c:spPr>
          <a:ln>
            <a:solidFill>
              <a:srgbClr val="7F7F7F"/>
            </a:solidFill>
          </a:ln>
        </c:spPr>
        <c:crossAx val="448593408"/>
        <c:crosses val="autoZero"/>
        <c:crossBetween val="between"/>
      </c:valAx>
      <c:valAx>
        <c:axId val="448332928"/>
        <c:scaling>
          <c:orientation val="minMax"/>
          <c:max val="50"/>
          <c:min val="0"/>
        </c:scaling>
        <c:delete val="1"/>
        <c:axPos val="r"/>
        <c:numFmt formatCode="General" sourceLinked="1"/>
        <c:majorTickMark val="out"/>
        <c:minorTickMark val="none"/>
        <c:tickLblPos val="nextTo"/>
        <c:crossAx val="448333504"/>
        <c:crosses val="max"/>
        <c:crossBetween val="midCat"/>
      </c:valAx>
      <c:valAx>
        <c:axId val="448333504"/>
        <c:scaling>
          <c:orientation val="minMax"/>
        </c:scaling>
        <c:delete val="1"/>
        <c:axPos val="b"/>
        <c:numFmt formatCode="0.0%" sourceLinked="1"/>
        <c:majorTickMark val="out"/>
        <c:minorTickMark val="none"/>
        <c:tickLblPos val="nextTo"/>
        <c:crossAx val="44833292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市区町村別_普及率!$X$5</c:f>
              <c:strCache>
                <c:ptCount val="1"/>
                <c:pt idx="0">
                  <c:v>前年度との差分(令和4年度普及率 数量ベース)</c:v>
                </c:pt>
              </c:strCache>
            </c:strRef>
          </c:tx>
          <c:spPr>
            <a:solidFill>
              <a:schemeClr val="accent1"/>
            </a:solidFill>
            <a:ln>
              <a:noFill/>
            </a:ln>
          </c:spPr>
          <c:invertIfNegative val="0"/>
          <c:dLbls>
            <c:dLbl>
              <c:idx val="4"/>
              <c:layout>
                <c:manualLayout>
                  <c:x val="-4.58845640713500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25-4537-8E74-3B860FA2BCF1}"/>
                </c:ext>
              </c:extLst>
            </c:dLbl>
            <c:dLbl>
              <c:idx val="15"/>
              <c:layout>
                <c:manualLayout>
                  <c:x val="-4.58845640713500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25-4537-8E74-3B860FA2BCF1}"/>
                </c:ext>
              </c:extLst>
            </c:dLbl>
            <c:dLbl>
              <c:idx val="20"/>
              <c:layout>
                <c:manualLayout>
                  <c:x val="-4.58845640713500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25-4537-8E74-3B860FA2BCF1}"/>
                </c:ext>
              </c:extLst>
            </c:dLbl>
            <c:dLbl>
              <c:idx val="22"/>
              <c:layout>
                <c:manualLayout>
                  <c:x val="-4.58845640713500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25-4537-8E74-3B860FA2BCF1}"/>
                </c:ext>
              </c:extLst>
            </c:dLbl>
            <c:dLbl>
              <c:idx val="49"/>
              <c:layout>
                <c:manualLayout>
                  <c:x val="-4.58845640713500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25-4537-8E74-3B860FA2BCF1}"/>
                </c:ext>
              </c:extLst>
            </c:dLbl>
            <c:dLbl>
              <c:idx val="63"/>
              <c:layout>
                <c:manualLayout>
                  <c:x val="-4.58845640713500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25-4537-8E74-3B860FA2BCF1}"/>
                </c:ext>
              </c:extLst>
            </c:dLbl>
            <c:dLbl>
              <c:idx val="65"/>
              <c:layout>
                <c:manualLayout>
                  <c:x val="-4.58845640713500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125-4537-8E74-3B860FA2BCF1}"/>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能勢町</c:v>
                </c:pt>
                <c:pt idx="1">
                  <c:v>西淀川区</c:v>
                </c:pt>
                <c:pt idx="2">
                  <c:v>港区</c:v>
                </c:pt>
                <c:pt idx="3">
                  <c:v>摂津市</c:v>
                </c:pt>
                <c:pt idx="4">
                  <c:v>熊取町</c:v>
                </c:pt>
                <c:pt idx="5">
                  <c:v>高槻市</c:v>
                </c:pt>
                <c:pt idx="6">
                  <c:v>田尻町</c:v>
                </c:pt>
                <c:pt idx="7">
                  <c:v>岬町</c:v>
                </c:pt>
                <c:pt idx="8">
                  <c:v>寝屋川市</c:v>
                </c:pt>
                <c:pt idx="9">
                  <c:v>東淀川区</c:v>
                </c:pt>
                <c:pt idx="10">
                  <c:v>淀川区</c:v>
                </c:pt>
                <c:pt idx="11">
                  <c:v>住之江区</c:v>
                </c:pt>
                <c:pt idx="12">
                  <c:v>泉佐野市</c:v>
                </c:pt>
                <c:pt idx="13">
                  <c:v>枚方市</c:v>
                </c:pt>
                <c:pt idx="14">
                  <c:v>堺市美原区</c:v>
                </c:pt>
                <c:pt idx="15">
                  <c:v>西成区</c:v>
                </c:pt>
                <c:pt idx="16">
                  <c:v>豊能町</c:v>
                </c:pt>
                <c:pt idx="17">
                  <c:v>門真市</c:v>
                </c:pt>
                <c:pt idx="18">
                  <c:v>此花区</c:v>
                </c:pt>
                <c:pt idx="19">
                  <c:v>堺市堺区</c:v>
                </c:pt>
                <c:pt idx="20">
                  <c:v>城東区</c:v>
                </c:pt>
                <c:pt idx="21">
                  <c:v>浪速区</c:v>
                </c:pt>
                <c:pt idx="22">
                  <c:v>八尾市</c:v>
                </c:pt>
                <c:pt idx="23">
                  <c:v>平野区</c:v>
                </c:pt>
                <c:pt idx="24">
                  <c:v>都島区</c:v>
                </c:pt>
                <c:pt idx="25">
                  <c:v>茨木市</c:v>
                </c:pt>
                <c:pt idx="26">
                  <c:v>堺市西区</c:v>
                </c:pt>
                <c:pt idx="27">
                  <c:v>堺市東区</c:v>
                </c:pt>
                <c:pt idx="28">
                  <c:v>富田林市</c:v>
                </c:pt>
                <c:pt idx="29">
                  <c:v>鶴見区</c:v>
                </c:pt>
                <c:pt idx="30">
                  <c:v>羽曳野市</c:v>
                </c:pt>
                <c:pt idx="31">
                  <c:v>松原市</c:v>
                </c:pt>
                <c:pt idx="32">
                  <c:v>交野市</c:v>
                </c:pt>
                <c:pt idx="33">
                  <c:v>忠岡町</c:v>
                </c:pt>
                <c:pt idx="34">
                  <c:v>守口市</c:v>
                </c:pt>
                <c:pt idx="35">
                  <c:v>西区</c:v>
                </c:pt>
                <c:pt idx="36">
                  <c:v>大阪市</c:v>
                </c:pt>
                <c:pt idx="37">
                  <c:v>堺市</c:v>
                </c:pt>
                <c:pt idx="38">
                  <c:v>島本町</c:v>
                </c:pt>
                <c:pt idx="39">
                  <c:v>河南町</c:v>
                </c:pt>
                <c:pt idx="40">
                  <c:v>堺市中区</c:v>
                </c:pt>
                <c:pt idx="41">
                  <c:v>東住吉区</c:v>
                </c:pt>
                <c:pt idx="42">
                  <c:v>大正区</c:v>
                </c:pt>
                <c:pt idx="43">
                  <c:v>池田市</c:v>
                </c:pt>
                <c:pt idx="44">
                  <c:v>四條畷市</c:v>
                </c:pt>
                <c:pt idx="45">
                  <c:v>岸和田市</c:v>
                </c:pt>
                <c:pt idx="46">
                  <c:v>泉大津市</c:v>
                </c:pt>
                <c:pt idx="47">
                  <c:v>箕面市</c:v>
                </c:pt>
                <c:pt idx="48">
                  <c:v>堺市北区</c:v>
                </c:pt>
                <c:pt idx="49">
                  <c:v>吹田市</c:v>
                </c:pt>
                <c:pt idx="50">
                  <c:v>柏原市</c:v>
                </c:pt>
                <c:pt idx="51">
                  <c:v>貝塚市</c:v>
                </c:pt>
                <c:pt idx="52">
                  <c:v>住吉区</c:v>
                </c:pt>
                <c:pt idx="53">
                  <c:v>中央区</c:v>
                </c:pt>
                <c:pt idx="54">
                  <c:v>藤井寺市</c:v>
                </c:pt>
                <c:pt idx="55">
                  <c:v>旭区</c:v>
                </c:pt>
                <c:pt idx="56">
                  <c:v>泉南市</c:v>
                </c:pt>
                <c:pt idx="57">
                  <c:v>生野区</c:v>
                </c:pt>
                <c:pt idx="58">
                  <c:v>福島区</c:v>
                </c:pt>
                <c:pt idx="59">
                  <c:v>高石市</c:v>
                </c:pt>
                <c:pt idx="60">
                  <c:v>豊中市</c:v>
                </c:pt>
                <c:pt idx="61">
                  <c:v>堺市南区</c:v>
                </c:pt>
                <c:pt idx="62">
                  <c:v>和泉市</c:v>
                </c:pt>
                <c:pt idx="63">
                  <c:v>東大阪市</c:v>
                </c:pt>
                <c:pt idx="64">
                  <c:v>東成区</c:v>
                </c:pt>
                <c:pt idx="65">
                  <c:v>北区</c:v>
                </c:pt>
                <c:pt idx="66">
                  <c:v>河内長野市</c:v>
                </c:pt>
                <c:pt idx="67">
                  <c:v>阪南市</c:v>
                </c:pt>
                <c:pt idx="68">
                  <c:v>大阪狭山市</c:v>
                </c:pt>
                <c:pt idx="69">
                  <c:v>大東市</c:v>
                </c:pt>
                <c:pt idx="70">
                  <c:v>太子町</c:v>
                </c:pt>
                <c:pt idx="71">
                  <c:v>天王寺区</c:v>
                </c:pt>
                <c:pt idx="72">
                  <c:v>阿倍野区</c:v>
                </c:pt>
                <c:pt idx="73">
                  <c:v>千早赤阪村</c:v>
                </c:pt>
              </c:strCache>
            </c:strRef>
          </c:cat>
          <c:val>
            <c:numRef>
              <c:f>市区町村別_普及率!$X$6:$X$79</c:f>
              <c:numCache>
                <c:formatCode>General</c:formatCode>
                <c:ptCount val="74"/>
                <c:pt idx="0">
                  <c:v>2.5999999999999912</c:v>
                </c:pt>
                <c:pt idx="1">
                  <c:v>0.60000000000000053</c:v>
                </c:pt>
                <c:pt idx="2">
                  <c:v>2.1999999999999909</c:v>
                </c:pt>
                <c:pt idx="3">
                  <c:v>0.99999999999998979</c:v>
                </c:pt>
                <c:pt idx="4">
                  <c:v>1.4000000000000012</c:v>
                </c:pt>
                <c:pt idx="5">
                  <c:v>1.100000000000001</c:v>
                </c:pt>
                <c:pt idx="6">
                  <c:v>1.6000000000000014</c:v>
                </c:pt>
                <c:pt idx="7">
                  <c:v>1.9000000000000017</c:v>
                </c:pt>
                <c:pt idx="8">
                  <c:v>1.5000000000000013</c:v>
                </c:pt>
                <c:pt idx="9">
                  <c:v>1.7000000000000015</c:v>
                </c:pt>
                <c:pt idx="10">
                  <c:v>1.6000000000000014</c:v>
                </c:pt>
                <c:pt idx="11">
                  <c:v>1.5000000000000013</c:v>
                </c:pt>
                <c:pt idx="12">
                  <c:v>2.1000000000000019</c:v>
                </c:pt>
                <c:pt idx="13">
                  <c:v>1.2000000000000011</c:v>
                </c:pt>
                <c:pt idx="14">
                  <c:v>2.1000000000000019</c:v>
                </c:pt>
                <c:pt idx="15">
                  <c:v>1.4000000000000012</c:v>
                </c:pt>
                <c:pt idx="16">
                  <c:v>2.0000000000000018</c:v>
                </c:pt>
                <c:pt idx="17">
                  <c:v>1.0000000000000009</c:v>
                </c:pt>
                <c:pt idx="18">
                  <c:v>2.0000000000000018</c:v>
                </c:pt>
                <c:pt idx="19">
                  <c:v>1.0000000000000009</c:v>
                </c:pt>
                <c:pt idx="20">
                  <c:v>1.4000000000000012</c:v>
                </c:pt>
                <c:pt idx="21">
                  <c:v>2.0000000000000018</c:v>
                </c:pt>
                <c:pt idx="22">
                  <c:v>1.4000000000000012</c:v>
                </c:pt>
                <c:pt idx="23">
                  <c:v>1.7000000000000015</c:v>
                </c:pt>
                <c:pt idx="24">
                  <c:v>1.7000000000000015</c:v>
                </c:pt>
                <c:pt idx="25">
                  <c:v>1.0000000000000009</c:v>
                </c:pt>
                <c:pt idx="26">
                  <c:v>1.0000000000000009</c:v>
                </c:pt>
                <c:pt idx="27">
                  <c:v>1.5000000000000013</c:v>
                </c:pt>
                <c:pt idx="28">
                  <c:v>1.7000000000000015</c:v>
                </c:pt>
                <c:pt idx="29">
                  <c:v>1.100000000000001</c:v>
                </c:pt>
                <c:pt idx="30">
                  <c:v>1.6000000000000014</c:v>
                </c:pt>
                <c:pt idx="31">
                  <c:v>1.3000000000000012</c:v>
                </c:pt>
                <c:pt idx="32">
                  <c:v>1.8000000000000016</c:v>
                </c:pt>
                <c:pt idx="33">
                  <c:v>1.5000000000000013</c:v>
                </c:pt>
                <c:pt idx="34">
                  <c:v>1.100000000000001</c:v>
                </c:pt>
                <c:pt idx="35">
                  <c:v>1.8000000000000016</c:v>
                </c:pt>
                <c:pt idx="36">
                  <c:v>1.5000000000000013</c:v>
                </c:pt>
                <c:pt idx="37">
                  <c:v>1.2000000000000011</c:v>
                </c:pt>
                <c:pt idx="38">
                  <c:v>0.9000000000000008</c:v>
                </c:pt>
                <c:pt idx="39">
                  <c:v>2.200000000000002</c:v>
                </c:pt>
                <c:pt idx="40">
                  <c:v>1.100000000000001</c:v>
                </c:pt>
                <c:pt idx="41">
                  <c:v>1.7000000000000015</c:v>
                </c:pt>
                <c:pt idx="42">
                  <c:v>1.100000000000001</c:v>
                </c:pt>
                <c:pt idx="43">
                  <c:v>1.8000000000000016</c:v>
                </c:pt>
                <c:pt idx="44">
                  <c:v>1.2000000000000011</c:v>
                </c:pt>
                <c:pt idx="45">
                  <c:v>1.7000000000000015</c:v>
                </c:pt>
                <c:pt idx="46">
                  <c:v>0.9000000000000008</c:v>
                </c:pt>
                <c:pt idx="47">
                  <c:v>1.6000000000000014</c:v>
                </c:pt>
                <c:pt idx="48">
                  <c:v>1.100000000000001</c:v>
                </c:pt>
                <c:pt idx="49">
                  <c:v>1.4000000000000012</c:v>
                </c:pt>
                <c:pt idx="50">
                  <c:v>1.5000000000000013</c:v>
                </c:pt>
                <c:pt idx="51">
                  <c:v>2.0000000000000018</c:v>
                </c:pt>
                <c:pt idx="52">
                  <c:v>1.7000000000000015</c:v>
                </c:pt>
                <c:pt idx="53">
                  <c:v>0.9000000000000008</c:v>
                </c:pt>
                <c:pt idx="54">
                  <c:v>1.5000000000000013</c:v>
                </c:pt>
                <c:pt idx="55">
                  <c:v>1.2000000000000011</c:v>
                </c:pt>
                <c:pt idx="56">
                  <c:v>0.50000000000000044</c:v>
                </c:pt>
                <c:pt idx="57">
                  <c:v>1.6000000000000014</c:v>
                </c:pt>
                <c:pt idx="58">
                  <c:v>1.5000000000000013</c:v>
                </c:pt>
                <c:pt idx="59">
                  <c:v>1.0000000000000009</c:v>
                </c:pt>
                <c:pt idx="60">
                  <c:v>1.3000000000000012</c:v>
                </c:pt>
                <c:pt idx="61">
                  <c:v>1.2000000000000011</c:v>
                </c:pt>
                <c:pt idx="62">
                  <c:v>1.5000000000000013</c:v>
                </c:pt>
                <c:pt idx="63">
                  <c:v>1.4000000000000012</c:v>
                </c:pt>
                <c:pt idx="64">
                  <c:v>1.3000000000000012</c:v>
                </c:pt>
                <c:pt idx="65">
                  <c:v>1.4000000000000012</c:v>
                </c:pt>
                <c:pt idx="66">
                  <c:v>1.2000000000000011</c:v>
                </c:pt>
                <c:pt idx="67">
                  <c:v>1.7000000000000015</c:v>
                </c:pt>
                <c:pt idx="68">
                  <c:v>1.100000000000001</c:v>
                </c:pt>
                <c:pt idx="69">
                  <c:v>1.9000000000000017</c:v>
                </c:pt>
                <c:pt idx="70">
                  <c:v>0.70000000000000062</c:v>
                </c:pt>
                <c:pt idx="71">
                  <c:v>1.8999999999999906</c:v>
                </c:pt>
                <c:pt idx="72">
                  <c:v>1.9000000000000017</c:v>
                </c:pt>
                <c:pt idx="73">
                  <c:v>1.6000000000000014</c:v>
                </c:pt>
              </c:numCache>
            </c:numRef>
          </c:val>
          <c:extLst>
            <c:ext xmlns:c16="http://schemas.microsoft.com/office/drawing/2014/chart" uri="{C3380CC4-5D6E-409C-BE32-E72D297353CC}">
              <c16:uniqueId val="{00000007-E125-4537-8E74-3B860FA2BCF1}"/>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25896388888888888"/>
                  <c:y val="-0.86991380952380948"/>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E125-4537-8E74-3B860FA2BCF1}"/>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市区町村別_普及率!$AE$6:$AE$79</c:f>
              <c:numCache>
                <c:formatCode>General</c:formatCode>
                <c:ptCount val="74"/>
                <c:pt idx="0">
                  <c:v>1.5000000000000013</c:v>
                </c:pt>
                <c:pt idx="1">
                  <c:v>1.5000000000000013</c:v>
                </c:pt>
                <c:pt idx="2">
                  <c:v>1.5000000000000013</c:v>
                </c:pt>
                <c:pt idx="3">
                  <c:v>1.5000000000000013</c:v>
                </c:pt>
                <c:pt idx="4">
                  <c:v>1.5000000000000013</c:v>
                </c:pt>
                <c:pt idx="5">
                  <c:v>1.5000000000000013</c:v>
                </c:pt>
                <c:pt idx="6">
                  <c:v>1.5000000000000013</c:v>
                </c:pt>
                <c:pt idx="7">
                  <c:v>1.5000000000000013</c:v>
                </c:pt>
                <c:pt idx="8">
                  <c:v>1.5000000000000013</c:v>
                </c:pt>
                <c:pt idx="9">
                  <c:v>1.5000000000000013</c:v>
                </c:pt>
                <c:pt idx="10">
                  <c:v>1.5000000000000013</c:v>
                </c:pt>
                <c:pt idx="11">
                  <c:v>1.5000000000000013</c:v>
                </c:pt>
                <c:pt idx="12">
                  <c:v>1.5000000000000013</c:v>
                </c:pt>
                <c:pt idx="13">
                  <c:v>1.5000000000000013</c:v>
                </c:pt>
                <c:pt idx="14">
                  <c:v>1.5000000000000013</c:v>
                </c:pt>
                <c:pt idx="15">
                  <c:v>1.5000000000000013</c:v>
                </c:pt>
                <c:pt idx="16">
                  <c:v>1.5000000000000013</c:v>
                </c:pt>
                <c:pt idx="17">
                  <c:v>1.5000000000000013</c:v>
                </c:pt>
                <c:pt idx="18">
                  <c:v>1.5000000000000013</c:v>
                </c:pt>
                <c:pt idx="19">
                  <c:v>1.5000000000000013</c:v>
                </c:pt>
                <c:pt idx="20">
                  <c:v>1.5000000000000013</c:v>
                </c:pt>
                <c:pt idx="21">
                  <c:v>1.5000000000000013</c:v>
                </c:pt>
                <c:pt idx="22">
                  <c:v>1.5000000000000013</c:v>
                </c:pt>
                <c:pt idx="23">
                  <c:v>1.5000000000000013</c:v>
                </c:pt>
                <c:pt idx="24">
                  <c:v>1.5000000000000013</c:v>
                </c:pt>
                <c:pt idx="25">
                  <c:v>1.5000000000000013</c:v>
                </c:pt>
                <c:pt idx="26">
                  <c:v>1.5000000000000013</c:v>
                </c:pt>
                <c:pt idx="27">
                  <c:v>1.5000000000000013</c:v>
                </c:pt>
                <c:pt idx="28">
                  <c:v>1.5000000000000013</c:v>
                </c:pt>
                <c:pt idx="29">
                  <c:v>1.5000000000000013</c:v>
                </c:pt>
                <c:pt idx="30">
                  <c:v>1.5000000000000013</c:v>
                </c:pt>
                <c:pt idx="31">
                  <c:v>1.5000000000000013</c:v>
                </c:pt>
                <c:pt idx="32">
                  <c:v>1.5000000000000013</c:v>
                </c:pt>
                <c:pt idx="33">
                  <c:v>1.5000000000000013</c:v>
                </c:pt>
                <c:pt idx="34">
                  <c:v>1.5000000000000013</c:v>
                </c:pt>
                <c:pt idx="35">
                  <c:v>1.5000000000000013</c:v>
                </c:pt>
                <c:pt idx="36">
                  <c:v>1.5000000000000013</c:v>
                </c:pt>
                <c:pt idx="37">
                  <c:v>1.5000000000000013</c:v>
                </c:pt>
                <c:pt idx="38">
                  <c:v>1.5000000000000013</c:v>
                </c:pt>
                <c:pt idx="39">
                  <c:v>1.5000000000000013</c:v>
                </c:pt>
                <c:pt idx="40">
                  <c:v>1.5000000000000013</c:v>
                </c:pt>
                <c:pt idx="41">
                  <c:v>1.5000000000000013</c:v>
                </c:pt>
                <c:pt idx="42">
                  <c:v>1.5000000000000013</c:v>
                </c:pt>
                <c:pt idx="43">
                  <c:v>1.5000000000000013</c:v>
                </c:pt>
                <c:pt idx="44">
                  <c:v>1.5000000000000013</c:v>
                </c:pt>
                <c:pt idx="45">
                  <c:v>1.5000000000000013</c:v>
                </c:pt>
                <c:pt idx="46">
                  <c:v>1.5000000000000013</c:v>
                </c:pt>
                <c:pt idx="47">
                  <c:v>1.5000000000000013</c:v>
                </c:pt>
                <c:pt idx="48">
                  <c:v>1.5000000000000013</c:v>
                </c:pt>
                <c:pt idx="49">
                  <c:v>1.5000000000000013</c:v>
                </c:pt>
                <c:pt idx="50">
                  <c:v>1.5000000000000013</c:v>
                </c:pt>
                <c:pt idx="51">
                  <c:v>1.5000000000000013</c:v>
                </c:pt>
                <c:pt idx="52">
                  <c:v>1.5000000000000013</c:v>
                </c:pt>
                <c:pt idx="53">
                  <c:v>1.5000000000000013</c:v>
                </c:pt>
                <c:pt idx="54">
                  <c:v>1.5000000000000013</c:v>
                </c:pt>
                <c:pt idx="55">
                  <c:v>1.5000000000000013</c:v>
                </c:pt>
                <c:pt idx="56">
                  <c:v>1.5000000000000013</c:v>
                </c:pt>
                <c:pt idx="57">
                  <c:v>1.5000000000000013</c:v>
                </c:pt>
                <c:pt idx="58">
                  <c:v>1.5000000000000013</c:v>
                </c:pt>
                <c:pt idx="59">
                  <c:v>1.5000000000000013</c:v>
                </c:pt>
                <c:pt idx="60">
                  <c:v>1.5000000000000013</c:v>
                </c:pt>
                <c:pt idx="61">
                  <c:v>1.5000000000000013</c:v>
                </c:pt>
                <c:pt idx="62">
                  <c:v>1.5000000000000013</c:v>
                </c:pt>
                <c:pt idx="63">
                  <c:v>1.5000000000000013</c:v>
                </c:pt>
                <c:pt idx="64">
                  <c:v>1.5000000000000013</c:v>
                </c:pt>
                <c:pt idx="65">
                  <c:v>1.5000000000000013</c:v>
                </c:pt>
                <c:pt idx="66">
                  <c:v>1.5000000000000013</c:v>
                </c:pt>
                <c:pt idx="67">
                  <c:v>1.5000000000000013</c:v>
                </c:pt>
                <c:pt idx="68">
                  <c:v>1.5000000000000013</c:v>
                </c:pt>
                <c:pt idx="69">
                  <c:v>1.5000000000000013</c:v>
                </c:pt>
                <c:pt idx="70">
                  <c:v>1.5000000000000013</c:v>
                </c:pt>
                <c:pt idx="71">
                  <c:v>1.5000000000000013</c:v>
                </c:pt>
                <c:pt idx="72">
                  <c:v>1.5000000000000013</c:v>
                </c:pt>
                <c:pt idx="73">
                  <c:v>1.5000000000000013</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09-E125-4537-8E74-3B860FA2BCF1}"/>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283925120772945"/>
              <c:y val="2.2726031746031747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4353937198067634"/>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37681159420289"/>
          <c:y val="7.8162778672273808E-2"/>
          <c:w val="0.78171473429951677"/>
          <c:h val="0.91713182910959656"/>
        </c:manualLayout>
      </c:layout>
      <c:barChart>
        <c:barDir val="bar"/>
        <c:grouping val="clustered"/>
        <c:varyColors val="0"/>
        <c:ser>
          <c:idx val="0"/>
          <c:order val="0"/>
          <c:tx>
            <c:strRef>
              <c:f>'市区町村別_ポテンシャル(数量)'!$AD$3</c:f>
              <c:strCache>
                <c:ptCount val="1"/>
                <c:pt idx="0">
                  <c:v>切替ポテンシャル(数量ベース)</c:v>
                </c:pt>
              </c:strCache>
            </c:strRef>
          </c:tx>
          <c:spPr>
            <a:solidFill>
              <a:schemeClr val="accent4">
                <a:lumMod val="60000"/>
                <a:lumOff val="40000"/>
              </a:schemeClr>
            </a:solidFill>
            <a:ln>
              <a:noFill/>
            </a:ln>
          </c:spPr>
          <c:invertIfNegative val="0"/>
          <c:dLbls>
            <c:dLbl>
              <c:idx val="39"/>
              <c:layout>
                <c:manualLayout>
                  <c:x val="1.529485469045020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CB-436C-B70C-E45B499B8459}"/>
                </c:ext>
              </c:extLst>
            </c:dLbl>
            <c:dLbl>
              <c:idx val="40"/>
              <c:layout>
                <c:manualLayout>
                  <c:x val="3.05897093809004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CB-436C-B70C-E45B499B8459}"/>
                </c:ext>
              </c:extLst>
            </c:dLbl>
            <c:dLbl>
              <c:idx val="41"/>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CB-436C-B70C-E45B499B8459}"/>
                </c:ext>
              </c:extLst>
            </c:dLbl>
            <c:dLbl>
              <c:idx val="42"/>
              <c:layout>
                <c:manualLayout>
                  <c:x val="6.11794187618008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CB-436C-B70C-E45B499B8459}"/>
                </c:ext>
              </c:extLst>
            </c:dLbl>
            <c:dLbl>
              <c:idx val="43"/>
              <c:layout>
                <c:manualLayout>
                  <c:x val="9.176912814270124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CB-436C-B70C-E45B499B8459}"/>
                </c:ext>
              </c:extLst>
            </c:dLbl>
            <c:dLbl>
              <c:idx val="44"/>
              <c:layout>
                <c:manualLayout>
                  <c:x val="1.07063982833151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CB-436C-B70C-E45B499B8459}"/>
                </c:ext>
              </c:extLst>
            </c:dLbl>
            <c:dLbl>
              <c:idx val="45"/>
              <c:layout>
                <c:manualLayout>
                  <c:x val="1.52948546904502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CB-436C-B70C-E45B499B8459}"/>
                </c:ext>
              </c:extLst>
            </c:dLbl>
            <c:dLbl>
              <c:idx val="46"/>
              <c:layout>
                <c:manualLayout>
                  <c:x val="2.14127965666302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CB-436C-B70C-E45B499B8459}"/>
                </c:ext>
              </c:extLst>
            </c:dLbl>
            <c:dLbl>
              <c:idx val="47"/>
              <c:layout>
                <c:manualLayout>
                  <c:x val="2.14127965666302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CB-436C-B70C-E45B499B8459}"/>
                </c:ext>
              </c:extLst>
            </c:dLbl>
            <c:dLbl>
              <c:idx val="48"/>
              <c:layout>
                <c:manualLayout>
                  <c:x val="2.60012529737653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CB-436C-B70C-E45B499B8459}"/>
                </c:ext>
              </c:extLst>
            </c:dLbl>
            <c:dLbl>
              <c:idx val="49"/>
              <c:layout>
                <c:manualLayout>
                  <c:x val="2.90602239118553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CB-436C-B70C-E45B499B8459}"/>
                </c:ext>
              </c:extLst>
            </c:dLbl>
            <c:dLbl>
              <c:idx val="50"/>
              <c:layout>
                <c:manualLayout>
                  <c:x val="2.90602239118553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CB-436C-B70C-E45B499B8459}"/>
                </c:ext>
              </c:extLst>
            </c:dLbl>
            <c:dLbl>
              <c:idx val="51"/>
              <c:layout>
                <c:manualLayout>
                  <c:x val="3.058970938090041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CB-436C-B70C-E45B499B8459}"/>
                </c:ext>
              </c:extLst>
            </c:dLbl>
            <c:dLbl>
              <c:idx val="52"/>
              <c:layout>
                <c:manualLayout>
                  <c:x val="3.21191948499454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CB-436C-B70C-E45B499B8459}"/>
                </c:ext>
              </c:extLst>
            </c:dLbl>
            <c:dLbl>
              <c:idx val="53"/>
              <c:layout>
                <c:manualLayout>
                  <c:x val="3.51781657880354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CB-436C-B70C-E45B499B8459}"/>
                </c:ext>
              </c:extLst>
            </c:dLbl>
            <c:dLbl>
              <c:idx val="54"/>
              <c:layout>
                <c:manualLayout>
                  <c:x val="-1.529485469045132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CB-436C-B70C-E45B499B8459}"/>
                </c:ext>
              </c:extLst>
            </c:dLbl>
            <c:dLbl>
              <c:idx val="55"/>
              <c:layout>
                <c:manualLayout>
                  <c:x val="-1.529485469045020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CB-436C-B70C-E45B499B8459}"/>
                </c:ext>
              </c:extLst>
            </c:dLbl>
            <c:dLbl>
              <c:idx val="56"/>
              <c:layout>
                <c:manualLayout>
                  <c:x val="-1.529485469045020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CB-436C-B70C-E45B499B8459}"/>
                </c:ext>
              </c:extLst>
            </c:dLbl>
            <c:dLbl>
              <c:idx val="57"/>
              <c:layout>
                <c:manualLayout>
                  <c:x val="-1.529485469045020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CB-436C-B70C-E45B499B8459}"/>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'市区町村別_ポテンシャル(数量)'!$AD$5:$AD$78</c:f>
              <c:strCache>
                <c:ptCount val="74"/>
                <c:pt idx="0">
                  <c:v>千早赤阪村</c:v>
                </c:pt>
                <c:pt idx="1">
                  <c:v>阿倍野区</c:v>
                </c:pt>
                <c:pt idx="2">
                  <c:v>太子町</c:v>
                </c:pt>
                <c:pt idx="3">
                  <c:v>天王寺区</c:v>
                </c:pt>
                <c:pt idx="4">
                  <c:v>大東市</c:v>
                </c:pt>
                <c:pt idx="5">
                  <c:v>阪南市</c:v>
                </c:pt>
                <c:pt idx="6">
                  <c:v>和泉市</c:v>
                </c:pt>
                <c:pt idx="7">
                  <c:v>北区</c:v>
                </c:pt>
                <c:pt idx="8">
                  <c:v>東成区</c:v>
                </c:pt>
                <c:pt idx="9">
                  <c:v>東大阪市</c:v>
                </c:pt>
                <c:pt idx="10">
                  <c:v>高石市</c:v>
                </c:pt>
                <c:pt idx="11">
                  <c:v>柏原市</c:v>
                </c:pt>
                <c:pt idx="12">
                  <c:v>生野区</c:v>
                </c:pt>
                <c:pt idx="13">
                  <c:v>河内長野市</c:v>
                </c:pt>
                <c:pt idx="14">
                  <c:v>大阪狭山市</c:v>
                </c:pt>
                <c:pt idx="15">
                  <c:v>福島区</c:v>
                </c:pt>
                <c:pt idx="16">
                  <c:v>住吉区</c:v>
                </c:pt>
                <c:pt idx="17">
                  <c:v>泉南市</c:v>
                </c:pt>
                <c:pt idx="18">
                  <c:v>豊中市</c:v>
                </c:pt>
                <c:pt idx="19">
                  <c:v>旭区</c:v>
                </c:pt>
                <c:pt idx="20">
                  <c:v>堺市南区</c:v>
                </c:pt>
                <c:pt idx="21">
                  <c:v>藤井寺市</c:v>
                </c:pt>
                <c:pt idx="22">
                  <c:v>泉大津市</c:v>
                </c:pt>
                <c:pt idx="23">
                  <c:v>貝塚市</c:v>
                </c:pt>
                <c:pt idx="24">
                  <c:v>中央区</c:v>
                </c:pt>
                <c:pt idx="25">
                  <c:v>東住吉区</c:v>
                </c:pt>
                <c:pt idx="26">
                  <c:v>吹田市</c:v>
                </c:pt>
                <c:pt idx="27">
                  <c:v>堺市北区</c:v>
                </c:pt>
                <c:pt idx="28">
                  <c:v>大正区</c:v>
                </c:pt>
                <c:pt idx="29">
                  <c:v>箕面市</c:v>
                </c:pt>
                <c:pt idx="30">
                  <c:v>岸和田市</c:v>
                </c:pt>
                <c:pt idx="31">
                  <c:v>島本町</c:v>
                </c:pt>
                <c:pt idx="32">
                  <c:v>守口市</c:v>
                </c:pt>
                <c:pt idx="33">
                  <c:v>交野市</c:v>
                </c:pt>
                <c:pt idx="34">
                  <c:v>四條畷市</c:v>
                </c:pt>
                <c:pt idx="35">
                  <c:v>河南町</c:v>
                </c:pt>
                <c:pt idx="36">
                  <c:v>西区</c:v>
                </c:pt>
                <c:pt idx="37">
                  <c:v>堺市中区</c:v>
                </c:pt>
                <c:pt idx="38">
                  <c:v>大阪市</c:v>
                </c:pt>
                <c:pt idx="39">
                  <c:v>忠岡町</c:v>
                </c:pt>
                <c:pt idx="40">
                  <c:v>羽曳野市</c:v>
                </c:pt>
                <c:pt idx="41">
                  <c:v>鶴見区</c:v>
                </c:pt>
                <c:pt idx="42">
                  <c:v>堺市</c:v>
                </c:pt>
                <c:pt idx="43">
                  <c:v>池田市</c:v>
                </c:pt>
                <c:pt idx="44">
                  <c:v>松原市</c:v>
                </c:pt>
                <c:pt idx="45">
                  <c:v>茨木市</c:v>
                </c:pt>
                <c:pt idx="46">
                  <c:v>都島区</c:v>
                </c:pt>
                <c:pt idx="47">
                  <c:v>堺市西区</c:v>
                </c:pt>
                <c:pt idx="48">
                  <c:v>富田林市</c:v>
                </c:pt>
                <c:pt idx="49">
                  <c:v>城東区</c:v>
                </c:pt>
                <c:pt idx="50">
                  <c:v>平野区</c:v>
                </c:pt>
                <c:pt idx="51">
                  <c:v>堺市東区</c:v>
                </c:pt>
                <c:pt idx="52">
                  <c:v>此花区</c:v>
                </c:pt>
                <c:pt idx="53">
                  <c:v>門真市</c:v>
                </c:pt>
                <c:pt idx="54">
                  <c:v>浪速区</c:v>
                </c:pt>
                <c:pt idx="55">
                  <c:v>泉佐野市</c:v>
                </c:pt>
                <c:pt idx="56">
                  <c:v>豊能町</c:v>
                </c:pt>
                <c:pt idx="57">
                  <c:v>八尾市</c:v>
                </c:pt>
                <c:pt idx="58">
                  <c:v>住之江区</c:v>
                </c:pt>
                <c:pt idx="59">
                  <c:v>西成区</c:v>
                </c:pt>
                <c:pt idx="60">
                  <c:v>堺市堺区</c:v>
                </c:pt>
                <c:pt idx="61">
                  <c:v>枚方市</c:v>
                </c:pt>
                <c:pt idx="62">
                  <c:v>堺市美原区</c:v>
                </c:pt>
                <c:pt idx="63">
                  <c:v>田尻町</c:v>
                </c:pt>
                <c:pt idx="64">
                  <c:v>淀川区</c:v>
                </c:pt>
                <c:pt idx="65">
                  <c:v>東淀川区</c:v>
                </c:pt>
                <c:pt idx="66">
                  <c:v>高槻市</c:v>
                </c:pt>
                <c:pt idx="67">
                  <c:v>寝屋川市</c:v>
                </c:pt>
                <c:pt idx="68">
                  <c:v>岬町</c:v>
                </c:pt>
                <c:pt idx="69">
                  <c:v>熊取町</c:v>
                </c:pt>
                <c:pt idx="70">
                  <c:v>港区</c:v>
                </c:pt>
                <c:pt idx="71">
                  <c:v>摂津市</c:v>
                </c:pt>
                <c:pt idx="72">
                  <c:v>西淀川区</c:v>
                </c:pt>
                <c:pt idx="73">
                  <c:v>能勢町</c:v>
                </c:pt>
              </c:strCache>
            </c:strRef>
          </c:cat>
          <c:val>
            <c:numRef>
              <c:f>'市区町村別_ポテンシャル(数量)'!$AE$5:$AE$78</c:f>
              <c:numCache>
                <c:formatCode>0.0%</c:formatCode>
                <c:ptCount val="74"/>
                <c:pt idx="0">
                  <c:v>0.21448176629372104</c:v>
                </c:pt>
                <c:pt idx="1">
                  <c:v>0.19508539805454073</c:v>
                </c:pt>
                <c:pt idx="2">
                  <c:v>0.19121018008942822</c:v>
                </c:pt>
                <c:pt idx="3">
                  <c:v>0.18041887389163389</c:v>
                </c:pt>
                <c:pt idx="4">
                  <c:v>0.16563102950956773</c:v>
                </c:pt>
                <c:pt idx="5">
                  <c:v>0.16422905033766722</c:v>
                </c:pt>
                <c:pt idx="6">
                  <c:v>0.16267479998458381</c:v>
                </c:pt>
                <c:pt idx="7">
                  <c:v>0.16064547780765515</c:v>
                </c:pt>
                <c:pt idx="8">
                  <c:v>0.16025418007762204</c:v>
                </c:pt>
                <c:pt idx="9">
                  <c:v>0.16000374348539237</c:v>
                </c:pt>
                <c:pt idx="10">
                  <c:v>0.15593830186150742</c:v>
                </c:pt>
                <c:pt idx="11">
                  <c:v>0.15336904176516017</c:v>
                </c:pt>
                <c:pt idx="12">
                  <c:v>0.15253017437690836</c:v>
                </c:pt>
                <c:pt idx="13">
                  <c:v>0.15205857141045734</c:v>
                </c:pt>
                <c:pt idx="14">
                  <c:v>0.15134141469617793</c:v>
                </c:pt>
                <c:pt idx="15">
                  <c:v>0.15104870852580368</c:v>
                </c:pt>
                <c:pt idx="16">
                  <c:v>0.14862330317832215</c:v>
                </c:pt>
                <c:pt idx="17">
                  <c:v>0.14834271627100842</c:v>
                </c:pt>
                <c:pt idx="18">
                  <c:v>0.14808508581469773</c:v>
                </c:pt>
                <c:pt idx="19">
                  <c:v>0.14794424852116939</c:v>
                </c:pt>
                <c:pt idx="20">
                  <c:v>0.14761560631753892</c:v>
                </c:pt>
                <c:pt idx="21">
                  <c:v>0.14647035789956461</c:v>
                </c:pt>
                <c:pt idx="22">
                  <c:v>0.14604822818223681</c:v>
                </c:pt>
                <c:pt idx="23">
                  <c:v>0.14527481912458973</c:v>
                </c:pt>
                <c:pt idx="24">
                  <c:v>0.14484088993774735</c:v>
                </c:pt>
                <c:pt idx="25">
                  <c:v>0.14339119872969028</c:v>
                </c:pt>
                <c:pt idx="26">
                  <c:v>0.14236125835782062</c:v>
                </c:pt>
                <c:pt idx="27">
                  <c:v>0.13937916577955406</c:v>
                </c:pt>
                <c:pt idx="28">
                  <c:v>0.13898266567701698</c:v>
                </c:pt>
                <c:pt idx="29">
                  <c:v>0.13815171283145566</c:v>
                </c:pt>
                <c:pt idx="30">
                  <c:v>0.13785046237188905</c:v>
                </c:pt>
                <c:pt idx="31">
                  <c:v>0.13769569226011913</c:v>
                </c:pt>
                <c:pt idx="32">
                  <c:v>0.13682245554315967</c:v>
                </c:pt>
                <c:pt idx="33">
                  <c:v>0.13566302306241229</c:v>
                </c:pt>
                <c:pt idx="34">
                  <c:v>0.13547736077200537</c:v>
                </c:pt>
                <c:pt idx="35">
                  <c:v>0.13522474634994402</c:v>
                </c:pt>
                <c:pt idx="36">
                  <c:v>0.13473156922917442</c:v>
                </c:pt>
                <c:pt idx="37">
                  <c:v>0.13367001319685906</c:v>
                </c:pt>
                <c:pt idx="38">
                  <c:v>0.13349823501308325</c:v>
                </c:pt>
                <c:pt idx="39">
                  <c:v>0.13290991180635092</c:v>
                </c:pt>
                <c:pt idx="40">
                  <c:v>0.13226450720104968</c:v>
                </c:pt>
                <c:pt idx="41">
                  <c:v>0.13163145911624602</c:v>
                </c:pt>
                <c:pt idx="42">
                  <c:v>0.13131586529998898</c:v>
                </c:pt>
                <c:pt idx="43">
                  <c:v>0.13034876014951238</c:v>
                </c:pt>
                <c:pt idx="44">
                  <c:v>0.12996716961444907</c:v>
                </c:pt>
                <c:pt idx="45">
                  <c:v>0.12821029836729078</c:v>
                </c:pt>
                <c:pt idx="46">
                  <c:v>0.12658008467523044</c:v>
                </c:pt>
                <c:pt idx="47">
                  <c:v>0.12644079754552789</c:v>
                </c:pt>
                <c:pt idx="48">
                  <c:v>0.12479764551690868</c:v>
                </c:pt>
                <c:pt idx="49">
                  <c:v>0.12419646643086572</c:v>
                </c:pt>
                <c:pt idx="50">
                  <c:v>0.12409251009182999</c:v>
                </c:pt>
                <c:pt idx="51">
                  <c:v>0.12344812166607462</c:v>
                </c:pt>
                <c:pt idx="52">
                  <c:v>0.12326937822917974</c:v>
                </c:pt>
                <c:pt idx="53">
                  <c:v>0.12215118813111421</c:v>
                </c:pt>
                <c:pt idx="54">
                  <c:v>0.1200060730815176</c:v>
                </c:pt>
                <c:pt idx="55">
                  <c:v>0.11985452508754936</c:v>
                </c:pt>
                <c:pt idx="56">
                  <c:v>0.11947074981696729</c:v>
                </c:pt>
                <c:pt idx="57">
                  <c:v>0.11928262078472979</c:v>
                </c:pt>
                <c:pt idx="58">
                  <c:v>0.11821082651815748</c:v>
                </c:pt>
                <c:pt idx="59">
                  <c:v>0.11766865708074645</c:v>
                </c:pt>
                <c:pt idx="60">
                  <c:v>0.11751455451721245</c:v>
                </c:pt>
                <c:pt idx="61">
                  <c:v>0.11611812848148309</c:v>
                </c:pt>
                <c:pt idx="62">
                  <c:v>0.11344758865694089</c:v>
                </c:pt>
                <c:pt idx="63">
                  <c:v>0.11132609723905752</c:v>
                </c:pt>
                <c:pt idx="64">
                  <c:v>0.11015506451559488</c:v>
                </c:pt>
                <c:pt idx="65">
                  <c:v>0.10840794404688074</c:v>
                </c:pt>
                <c:pt idx="66">
                  <c:v>0.1082704778943134</c:v>
                </c:pt>
                <c:pt idx="67">
                  <c:v>0.10699085676794562</c:v>
                </c:pt>
                <c:pt idx="68">
                  <c:v>0.10523637571501347</c:v>
                </c:pt>
                <c:pt idx="69">
                  <c:v>0.10483028267496917</c:v>
                </c:pt>
                <c:pt idx="70">
                  <c:v>0.10376569878567304</c:v>
                </c:pt>
                <c:pt idx="71">
                  <c:v>0.10030339297879297</c:v>
                </c:pt>
                <c:pt idx="72">
                  <c:v>8.9262171868051049E-2</c:v>
                </c:pt>
                <c:pt idx="73">
                  <c:v>8.129388377384969E-2</c:v>
                </c:pt>
              </c:numCache>
            </c:numRef>
          </c:val>
          <c:extLst>
            <c:ext xmlns:c16="http://schemas.microsoft.com/office/drawing/2014/chart" uri="{C3380CC4-5D6E-409C-BE32-E72D297353CC}">
              <c16:uniqueId val="{00000017-9156-48B5-A2DD-F310583AFF0F}"/>
            </c:ext>
          </c:extLst>
        </c:ser>
        <c:dLbls>
          <c:showLegendKey val="0"/>
          <c:showVal val="0"/>
          <c:showCatName val="0"/>
          <c:showSerName val="0"/>
          <c:showPercent val="0"/>
          <c:showBubbleSize val="0"/>
        </c:dLbls>
        <c:gapWidth val="150"/>
        <c:axId val="452060672"/>
        <c:axId val="45069926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843286691525896"/>
                  <c:y val="-0.8919889976249899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1366-497D-85B0-F2048B5542C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'市区町村別_ポテンシャル(数量)'!$AI$5:$AI$78</c:f>
              <c:numCache>
                <c:formatCode>0.0%</c:formatCode>
                <c:ptCount val="74"/>
                <c:pt idx="0">
                  <c:v>0.13409247347655956</c:v>
                </c:pt>
                <c:pt idx="1">
                  <c:v>0.13409247347655956</c:v>
                </c:pt>
                <c:pt idx="2">
                  <c:v>0.13409247347655956</c:v>
                </c:pt>
                <c:pt idx="3">
                  <c:v>0.13409247347655956</c:v>
                </c:pt>
                <c:pt idx="4">
                  <c:v>0.13409247347655956</c:v>
                </c:pt>
                <c:pt idx="5">
                  <c:v>0.13409247347655956</c:v>
                </c:pt>
                <c:pt idx="6">
                  <c:v>0.13409247347655956</c:v>
                </c:pt>
                <c:pt idx="7">
                  <c:v>0.13409247347655956</c:v>
                </c:pt>
                <c:pt idx="8">
                  <c:v>0.13409247347655956</c:v>
                </c:pt>
                <c:pt idx="9">
                  <c:v>0.13409247347655956</c:v>
                </c:pt>
                <c:pt idx="10">
                  <c:v>0.13409247347655956</c:v>
                </c:pt>
                <c:pt idx="11">
                  <c:v>0.13409247347655956</c:v>
                </c:pt>
                <c:pt idx="12">
                  <c:v>0.13409247347655956</c:v>
                </c:pt>
                <c:pt idx="13">
                  <c:v>0.13409247347655956</c:v>
                </c:pt>
                <c:pt idx="14">
                  <c:v>0.13409247347655956</c:v>
                </c:pt>
                <c:pt idx="15">
                  <c:v>0.13409247347655956</c:v>
                </c:pt>
                <c:pt idx="16">
                  <c:v>0.13409247347655956</c:v>
                </c:pt>
                <c:pt idx="17">
                  <c:v>0.13409247347655956</c:v>
                </c:pt>
                <c:pt idx="18">
                  <c:v>0.13409247347655956</c:v>
                </c:pt>
                <c:pt idx="19">
                  <c:v>0.13409247347655956</c:v>
                </c:pt>
                <c:pt idx="20">
                  <c:v>0.13409247347655956</c:v>
                </c:pt>
                <c:pt idx="21">
                  <c:v>0.13409247347655956</c:v>
                </c:pt>
                <c:pt idx="22">
                  <c:v>0.13409247347655956</c:v>
                </c:pt>
                <c:pt idx="23">
                  <c:v>0.13409247347655956</c:v>
                </c:pt>
                <c:pt idx="24">
                  <c:v>0.13409247347655956</c:v>
                </c:pt>
                <c:pt idx="25">
                  <c:v>0.13409247347655956</c:v>
                </c:pt>
                <c:pt idx="26">
                  <c:v>0.13409247347655956</c:v>
                </c:pt>
                <c:pt idx="27">
                  <c:v>0.13409247347655956</c:v>
                </c:pt>
                <c:pt idx="28">
                  <c:v>0.13409247347655956</c:v>
                </c:pt>
                <c:pt idx="29">
                  <c:v>0.13409247347655956</c:v>
                </c:pt>
                <c:pt idx="30">
                  <c:v>0.13409247347655956</c:v>
                </c:pt>
                <c:pt idx="31">
                  <c:v>0.13409247347655956</c:v>
                </c:pt>
                <c:pt idx="32">
                  <c:v>0.13409247347655956</c:v>
                </c:pt>
                <c:pt idx="33">
                  <c:v>0.13409247347655956</c:v>
                </c:pt>
                <c:pt idx="34">
                  <c:v>0.13409247347655956</c:v>
                </c:pt>
                <c:pt idx="35">
                  <c:v>0.13409247347655956</c:v>
                </c:pt>
                <c:pt idx="36">
                  <c:v>0.13409247347655956</c:v>
                </c:pt>
                <c:pt idx="37">
                  <c:v>0.13409247347655956</c:v>
                </c:pt>
                <c:pt idx="38">
                  <c:v>0.13409247347655956</c:v>
                </c:pt>
                <c:pt idx="39">
                  <c:v>0.13409247347655956</c:v>
                </c:pt>
                <c:pt idx="40">
                  <c:v>0.13409247347655956</c:v>
                </c:pt>
                <c:pt idx="41">
                  <c:v>0.13409247347655956</c:v>
                </c:pt>
                <c:pt idx="42">
                  <c:v>0.13409247347655956</c:v>
                </c:pt>
                <c:pt idx="43">
                  <c:v>0.13409247347655956</c:v>
                </c:pt>
                <c:pt idx="44">
                  <c:v>0.13409247347655956</c:v>
                </c:pt>
                <c:pt idx="45">
                  <c:v>0.13409247347655956</c:v>
                </c:pt>
                <c:pt idx="46">
                  <c:v>0.13409247347655956</c:v>
                </c:pt>
                <c:pt idx="47">
                  <c:v>0.13409247347655956</c:v>
                </c:pt>
                <c:pt idx="48">
                  <c:v>0.13409247347655956</c:v>
                </c:pt>
                <c:pt idx="49">
                  <c:v>0.13409247347655956</c:v>
                </c:pt>
                <c:pt idx="50">
                  <c:v>0.13409247347655956</c:v>
                </c:pt>
                <c:pt idx="51">
                  <c:v>0.13409247347655956</c:v>
                </c:pt>
                <c:pt idx="52">
                  <c:v>0.13409247347655956</c:v>
                </c:pt>
                <c:pt idx="53">
                  <c:v>0.13409247347655956</c:v>
                </c:pt>
                <c:pt idx="54">
                  <c:v>0.13409247347655956</c:v>
                </c:pt>
                <c:pt idx="55">
                  <c:v>0.13409247347655956</c:v>
                </c:pt>
                <c:pt idx="56">
                  <c:v>0.13409247347655956</c:v>
                </c:pt>
                <c:pt idx="57">
                  <c:v>0.13409247347655956</c:v>
                </c:pt>
                <c:pt idx="58">
                  <c:v>0.13409247347655956</c:v>
                </c:pt>
                <c:pt idx="59">
                  <c:v>0.13409247347655956</c:v>
                </c:pt>
                <c:pt idx="60">
                  <c:v>0.13409247347655956</c:v>
                </c:pt>
                <c:pt idx="61">
                  <c:v>0.13409247347655956</c:v>
                </c:pt>
                <c:pt idx="62">
                  <c:v>0.13409247347655956</c:v>
                </c:pt>
                <c:pt idx="63">
                  <c:v>0.13409247347655956</c:v>
                </c:pt>
                <c:pt idx="64">
                  <c:v>0.13409247347655956</c:v>
                </c:pt>
                <c:pt idx="65">
                  <c:v>0.13409247347655956</c:v>
                </c:pt>
                <c:pt idx="66">
                  <c:v>0.13409247347655956</c:v>
                </c:pt>
                <c:pt idx="67">
                  <c:v>0.13409247347655956</c:v>
                </c:pt>
                <c:pt idx="68">
                  <c:v>0.13409247347655956</c:v>
                </c:pt>
                <c:pt idx="69">
                  <c:v>0.13409247347655956</c:v>
                </c:pt>
                <c:pt idx="70">
                  <c:v>0.13409247347655956</c:v>
                </c:pt>
                <c:pt idx="71">
                  <c:v>0.13409247347655956</c:v>
                </c:pt>
                <c:pt idx="72">
                  <c:v>0.13409247347655956</c:v>
                </c:pt>
                <c:pt idx="73">
                  <c:v>0.13409247347655956</c:v>
                </c:pt>
              </c:numCache>
            </c:numRef>
          </c:xVal>
          <c:yVal>
            <c:numRef>
              <c:f>'市区町村別_ポテンシャル(数量)'!$AL$5:$AL$78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8-9156-48B5-A2DD-F310583AFF0F}"/>
            </c:ext>
          </c:extLst>
        </c:ser>
        <c:dLbls>
          <c:showLegendKey val="0"/>
          <c:showVal val="0"/>
          <c:showCatName val="0"/>
          <c:showSerName val="0"/>
          <c:showPercent val="0"/>
          <c:showBubbleSize val="0"/>
        </c:dLbls>
        <c:axId val="450700416"/>
        <c:axId val="450699840"/>
      </c:scatterChart>
      <c:catAx>
        <c:axId val="452060672"/>
        <c:scaling>
          <c:orientation val="maxMin"/>
        </c:scaling>
        <c:delete val="0"/>
        <c:axPos val="l"/>
        <c:numFmt formatCode="General" sourceLinked="0"/>
        <c:majorTickMark val="none"/>
        <c:minorTickMark val="none"/>
        <c:tickLblPos val="nextTo"/>
        <c:spPr>
          <a:ln>
            <a:solidFill>
              <a:srgbClr val="7F7F7F"/>
            </a:solidFill>
          </a:ln>
        </c:spPr>
        <c:crossAx val="450699264"/>
        <c:crosses val="autoZero"/>
        <c:auto val="1"/>
        <c:lblAlgn val="ctr"/>
        <c:lblOffset val="100"/>
        <c:noMultiLvlLbl val="0"/>
      </c:catAx>
      <c:valAx>
        <c:axId val="45069926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977161835748786"/>
              <c:y val="3.5829206349206347E-2"/>
            </c:manualLayout>
          </c:layout>
          <c:overlay val="0"/>
        </c:title>
        <c:numFmt formatCode="0.0%" sourceLinked="0"/>
        <c:majorTickMark val="out"/>
        <c:minorTickMark val="none"/>
        <c:tickLblPos val="nextTo"/>
        <c:spPr>
          <a:ln>
            <a:solidFill>
              <a:srgbClr val="7F7F7F"/>
            </a:solidFill>
          </a:ln>
        </c:spPr>
        <c:crossAx val="452060672"/>
        <c:crosses val="autoZero"/>
        <c:crossBetween val="between"/>
      </c:valAx>
      <c:valAx>
        <c:axId val="450699840"/>
        <c:scaling>
          <c:orientation val="minMax"/>
          <c:max val="50"/>
          <c:min val="0"/>
        </c:scaling>
        <c:delete val="1"/>
        <c:axPos val="r"/>
        <c:numFmt formatCode="General" sourceLinked="1"/>
        <c:majorTickMark val="out"/>
        <c:minorTickMark val="none"/>
        <c:tickLblPos val="nextTo"/>
        <c:crossAx val="450700416"/>
        <c:crosses val="max"/>
        <c:crossBetween val="midCat"/>
      </c:valAx>
      <c:valAx>
        <c:axId val="450700416"/>
        <c:scaling>
          <c:orientation val="minMax"/>
        </c:scaling>
        <c:delete val="1"/>
        <c:axPos val="b"/>
        <c:numFmt formatCode="0.0%" sourceLinked="1"/>
        <c:majorTickMark val="out"/>
        <c:minorTickMark val="none"/>
        <c:tickLblPos val="nextTo"/>
        <c:crossAx val="450699840"/>
        <c:crosses val="autoZero"/>
        <c:crossBetween val="midCat"/>
      </c:valAx>
      <c:spPr>
        <a:ln>
          <a:solidFill>
            <a:srgbClr val="7F7F7F"/>
          </a:solidFill>
        </a:ln>
      </c:spPr>
    </c:plotArea>
    <c:legend>
      <c:legendPos val="r"/>
      <c:layout>
        <c:manualLayout>
          <c:xMode val="edge"/>
          <c:yMode val="edge"/>
          <c:x val="0.13132154882154881"/>
          <c:y val="1.9521926440329216E-2"/>
          <c:w val="0.6558099033816424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37681159420289"/>
          <c:y val="7.8162778672273808E-2"/>
          <c:w val="0.78171473429951677"/>
          <c:h val="0.91713182910959656"/>
        </c:manualLayout>
      </c:layout>
      <c:barChart>
        <c:barDir val="bar"/>
        <c:grouping val="clustered"/>
        <c:varyColors val="0"/>
        <c:ser>
          <c:idx val="0"/>
          <c:order val="0"/>
          <c:tx>
            <c:strRef>
              <c:f>'市区町村別_ポテンシャル(数量)'!$AG$4</c:f>
              <c:strCache>
                <c:ptCount val="1"/>
                <c:pt idx="0">
                  <c:v>前年度との差分(切替ポテンシャル(数量ベース))</c:v>
                </c:pt>
              </c:strCache>
            </c:strRef>
          </c:tx>
          <c:spPr>
            <a:solidFill>
              <a:schemeClr val="accent1"/>
            </a:solidFill>
            <a:ln>
              <a:noFill/>
            </a:ln>
          </c:spPr>
          <c:invertIfNegative val="0"/>
          <c:dLbls>
            <c:dLbl>
              <c:idx val="10"/>
              <c:layout>
                <c:manualLayout>
                  <c:x val="2.294276376338215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71-4245-BE1B-6344BAF3DE07}"/>
                </c:ext>
              </c:extLst>
            </c:dLbl>
            <c:dLbl>
              <c:idx val="13"/>
              <c:layout>
                <c:manualLayout>
                  <c:x val="2.294276376338215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71-4245-BE1B-6344BAF3DE07}"/>
                </c:ext>
              </c:extLst>
            </c:dLbl>
            <c:dLbl>
              <c:idx val="37"/>
              <c:layout>
                <c:manualLayout>
                  <c:x val="2.294276376338215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71-4245-BE1B-6344BAF3DE07}"/>
                </c:ext>
              </c:extLst>
            </c:dLbl>
            <c:dLbl>
              <c:idx val="39"/>
              <c:layout>
                <c:manualLayout>
                  <c:x val="2.294276376338215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71-4245-BE1B-6344BAF3DE07}"/>
                </c:ext>
              </c:extLst>
            </c:dLbl>
            <c:dLbl>
              <c:idx val="41"/>
              <c:layout>
                <c:manualLayout>
                  <c:x val="2.294276376338215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371-4245-BE1B-6344BAF3DE07}"/>
                </c:ext>
              </c:extLst>
            </c:dLbl>
            <c:dLbl>
              <c:idx val="49"/>
              <c:layout>
                <c:manualLayout>
                  <c:x val="2.29430046272354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371-4245-BE1B-6344BAF3DE07}"/>
                </c:ext>
              </c:extLst>
            </c:dLbl>
            <c:dLbl>
              <c:idx val="64"/>
              <c:layout>
                <c:manualLayout>
                  <c:x val="2.29430046272354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371-4245-BE1B-6344BAF3DE07}"/>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'市区町村別_ポテンシャル(数量)'!$AD$5:$AD$78</c:f>
              <c:strCache>
                <c:ptCount val="74"/>
                <c:pt idx="0">
                  <c:v>千早赤阪村</c:v>
                </c:pt>
                <c:pt idx="1">
                  <c:v>阿倍野区</c:v>
                </c:pt>
                <c:pt idx="2">
                  <c:v>太子町</c:v>
                </c:pt>
                <c:pt idx="3">
                  <c:v>天王寺区</c:v>
                </c:pt>
                <c:pt idx="4">
                  <c:v>大東市</c:v>
                </c:pt>
                <c:pt idx="5">
                  <c:v>阪南市</c:v>
                </c:pt>
                <c:pt idx="6">
                  <c:v>和泉市</c:v>
                </c:pt>
                <c:pt idx="7">
                  <c:v>北区</c:v>
                </c:pt>
                <c:pt idx="8">
                  <c:v>東成区</c:v>
                </c:pt>
                <c:pt idx="9">
                  <c:v>東大阪市</c:v>
                </c:pt>
                <c:pt idx="10">
                  <c:v>高石市</c:v>
                </c:pt>
                <c:pt idx="11">
                  <c:v>柏原市</c:v>
                </c:pt>
                <c:pt idx="12">
                  <c:v>生野区</c:v>
                </c:pt>
                <c:pt idx="13">
                  <c:v>河内長野市</c:v>
                </c:pt>
                <c:pt idx="14">
                  <c:v>大阪狭山市</c:v>
                </c:pt>
                <c:pt idx="15">
                  <c:v>福島区</c:v>
                </c:pt>
                <c:pt idx="16">
                  <c:v>住吉区</c:v>
                </c:pt>
                <c:pt idx="17">
                  <c:v>泉南市</c:v>
                </c:pt>
                <c:pt idx="18">
                  <c:v>豊中市</c:v>
                </c:pt>
                <c:pt idx="19">
                  <c:v>旭区</c:v>
                </c:pt>
                <c:pt idx="20">
                  <c:v>堺市南区</c:v>
                </c:pt>
                <c:pt idx="21">
                  <c:v>藤井寺市</c:v>
                </c:pt>
                <c:pt idx="22">
                  <c:v>泉大津市</c:v>
                </c:pt>
                <c:pt idx="23">
                  <c:v>貝塚市</c:v>
                </c:pt>
                <c:pt idx="24">
                  <c:v>中央区</c:v>
                </c:pt>
                <c:pt idx="25">
                  <c:v>東住吉区</c:v>
                </c:pt>
                <c:pt idx="26">
                  <c:v>吹田市</c:v>
                </c:pt>
                <c:pt idx="27">
                  <c:v>堺市北区</c:v>
                </c:pt>
                <c:pt idx="28">
                  <c:v>大正区</c:v>
                </c:pt>
                <c:pt idx="29">
                  <c:v>箕面市</c:v>
                </c:pt>
                <c:pt idx="30">
                  <c:v>岸和田市</c:v>
                </c:pt>
                <c:pt idx="31">
                  <c:v>島本町</c:v>
                </c:pt>
                <c:pt idx="32">
                  <c:v>守口市</c:v>
                </c:pt>
                <c:pt idx="33">
                  <c:v>交野市</c:v>
                </c:pt>
                <c:pt idx="34">
                  <c:v>四條畷市</c:v>
                </c:pt>
                <c:pt idx="35">
                  <c:v>河南町</c:v>
                </c:pt>
                <c:pt idx="36">
                  <c:v>西区</c:v>
                </c:pt>
                <c:pt idx="37">
                  <c:v>堺市中区</c:v>
                </c:pt>
                <c:pt idx="38">
                  <c:v>大阪市</c:v>
                </c:pt>
                <c:pt idx="39">
                  <c:v>忠岡町</c:v>
                </c:pt>
                <c:pt idx="40">
                  <c:v>羽曳野市</c:v>
                </c:pt>
                <c:pt idx="41">
                  <c:v>鶴見区</c:v>
                </c:pt>
                <c:pt idx="42">
                  <c:v>堺市</c:v>
                </c:pt>
                <c:pt idx="43">
                  <c:v>池田市</c:v>
                </c:pt>
                <c:pt idx="44">
                  <c:v>松原市</c:v>
                </c:pt>
                <c:pt idx="45">
                  <c:v>茨木市</c:v>
                </c:pt>
                <c:pt idx="46">
                  <c:v>都島区</c:v>
                </c:pt>
                <c:pt idx="47">
                  <c:v>堺市西区</c:v>
                </c:pt>
                <c:pt idx="48">
                  <c:v>富田林市</c:v>
                </c:pt>
                <c:pt idx="49">
                  <c:v>城東区</c:v>
                </c:pt>
                <c:pt idx="50">
                  <c:v>平野区</c:v>
                </c:pt>
                <c:pt idx="51">
                  <c:v>堺市東区</c:v>
                </c:pt>
                <c:pt idx="52">
                  <c:v>此花区</c:v>
                </c:pt>
                <c:pt idx="53">
                  <c:v>門真市</c:v>
                </c:pt>
                <c:pt idx="54">
                  <c:v>浪速区</c:v>
                </c:pt>
                <c:pt idx="55">
                  <c:v>泉佐野市</c:v>
                </c:pt>
                <c:pt idx="56">
                  <c:v>豊能町</c:v>
                </c:pt>
                <c:pt idx="57">
                  <c:v>八尾市</c:v>
                </c:pt>
                <c:pt idx="58">
                  <c:v>住之江区</c:v>
                </c:pt>
                <c:pt idx="59">
                  <c:v>西成区</c:v>
                </c:pt>
                <c:pt idx="60">
                  <c:v>堺市堺区</c:v>
                </c:pt>
                <c:pt idx="61">
                  <c:v>枚方市</c:v>
                </c:pt>
                <c:pt idx="62">
                  <c:v>堺市美原区</c:v>
                </c:pt>
                <c:pt idx="63">
                  <c:v>田尻町</c:v>
                </c:pt>
                <c:pt idx="64">
                  <c:v>淀川区</c:v>
                </c:pt>
                <c:pt idx="65">
                  <c:v>東淀川区</c:v>
                </c:pt>
                <c:pt idx="66">
                  <c:v>高槻市</c:v>
                </c:pt>
                <c:pt idx="67">
                  <c:v>寝屋川市</c:v>
                </c:pt>
                <c:pt idx="68">
                  <c:v>岬町</c:v>
                </c:pt>
                <c:pt idx="69">
                  <c:v>熊取町</c:v>
                </c:pt>
                <c:pt idx="70">
                  <c:v>港区</c:v>
                </c:pt>
                <c:pt idx="71">
                  <c:v>摂津市</c:v>
                </c:pt>
                <c:pt idx="72">
                  <c:v>西淀川区</c:v>
                </c:pt>
                <c:pt idx="73">
                  <c:v>能勢町</c:v>
                </c:pt>
              </c:strCache>
            </c:strRef>
          </c:cat>
          <c:val>
            <c:numRef>
              <c:f>'市区町村別_ポテンシャル(数量)'!$AG$5:$AG$78</c:f>
              <c:numCache>
                <c:formatCode>General</c:formatCode>
                <c:ptCount val="74"/>
                <c:pt idx="0">
                  <c:v>-1.0000000000000009</c:v>
                </c:pt>
                <c:pt idx="1">
                  <c:v>-2.8</c:v>
                </c:pt>
                <c:pt idx="2">
                  <c:v>-0.80000000000000071</c:v>
                </c:pt>
                <c:pt idx="3">
                  <c:v>-2.1000000000000019</c:v>
                </c:pt>
                <c:pt idx="4">
                  <c:v>-2.1999999999999993</c:v>
                </c:pt>
                <c:pt idx="5">
                  <c:v>-2.4999999999999996</c:v>
                </c:pt>
                <c:pt idx="6">
                  <c:v>-1.9999999999999991</c:v>
                </c:pt>
                <c:pt idx="7">
                  <c:v>-1.899999999999999</c:v>
                </c:pt>
                <c:pt idx="8">
                  <c:v>-1.899999999999999</c:v>
                </c:pt>
                <c:pt idx="9">
                  <c:v>-1.899999999999999</c:v>
                </c:pt>
                <c:pt idx="10">
                  <c:v>-1.5999999999999988</c:v>
                </c:pt>
                <c:pt idx="11">
                  <c:v>-1.8000000000000016</c:v>
                </c:pt>
                <c:pt idx="12">
                  <c:v>-1.8000000000000016</c:v>
                </c:pt>
                <c:pt idx="13">
                  <c:v>-1.6000000000000014</c:v>
                </c:pt>
                <c:pt idx="14">
                  <c:v>-1.7000000000000015</c:v>
                </c:pt>
                <c:pt idx="15">
                  <c:v>-2.1999999999999993</c:v>
                </c:pt>
                <c:pt idx="16">
                  <c:v>-1.9000000000000017</c:v>
                </c:pt>
                <c:pt idx="17">
                  <c:v>-1.2000000000000011</c:v>
                </c:pt>
                <c:pt idx="18">
                  <c:v>-1.7000000000000015</c:v>
                </c:pt>
                <c:pt idx="19">
                  <c:v>-1.7000000000000015</c:v>
                </c:pt>
                <c:pt idx="20">
                  <c:v>-1.4000000000000012</c:v>
                </c:pt>
                <c:pt idx="21">
                  <c:v>-1.100000000000001</c:v>
                </c:pt>
                <c:pt idx="22">
                  <c:v>-1.5000000000000013</c:v>
                </c:pt>
                <c:pt idx="23">
                  <c:v>-2.4000000000000021</c:v>
                </c:pt>
                <c:pt idx="24">
                  <c:v>-1.5000000000000013</c:v>
                </c:pt>
                <c:pt idx="25">
                  <c:v>-2.1000000000000019</c:v>
                </c:pt>
                <c:pt idx="26">
                  <c:v>-1.8000000000000016</c:v>
                </c:pt>
                <c:pt idx="27">
                  <c:v>-1.3999999999999986</c:v>
                </c:pt>
                <c:pt idx="28">
                  <c:v>-1.6999999999999988</c:v>
                </c:pt>
                <c:pt idx="29">
                  <c:v>-1.899999999999999</c:v>
                </c:pt>
                <c:pt idx="30">
                  <c:v>-1.9999999999999991</c:v>
                </c:pt>
                <c:pt idx="31">
                  <c:v>-1.4999999999999987</c:v>
                </c:pt>
                <c:pt idx="32">
                  <c:v>-1.6999999999999988</c:v>
                </c:pt>
                <c:pt idx="33">
                  <c:v>-1.899999999999999</c:v>
                </c:pt>
                <c:pt idx="34">
                  <c:v>-1.6999999999999988</c:v>
                </c:pt>
                <c:pt idx="35">
                  <c:v>-1.9999999999999991</c:v>
                </c:pt>
                <c:pt idx="36">
                  <c:v>-1.899999999999999</c:v>
                </c:pt>
                <c:pt idx="37">
                  <c:v>-1.5999999999999988</c:v>
                </c:pt>
                <c:pt idx="38">
                  <c:v>-1.899999999999999</c:v>
                </c:pt>
                <c:pt idx="39">
                  <c:v>-1.5999999999999988</c:v>
                </c:pt>
                <c:pt idx="40">
                  <c:v>-1.4999999999999987</c:v>
                </c:pt>
                <c:pt idx="41">
                  <c:v>-1.5999999999999988</c:v>
                </c:pt>
                <c:pt idx="42">
                  <c:v>-1.4999999999999987</c:v>
                </c:pt>
                <c:pt idx="43">
                  <c:v>-1.7999999999999989</c:v>
                </c:pt>
                <c:pt idx="44">
                  <c:v>-1.6999999999999988</c:v>
                </c:pt>
                <c:pt idx="45">
                  <c:v>-1.4999999999999987</c:v>
                </c:pt>
                <c:pt idx="46">
                  <c:v>-1.899999999999999</c:v>
                </c:pt>
                <c:pt idx="47">
                  <c:v>-1.4999999999999987</c:v>
                </c:pt>
                <c:pt idx="48">
                  <c:v>-1.6999999999999988</c:v>
                </c:pt>
                <c:pt idx="49">
                  <c:v>-1.6000000000000014</c:v>
                </c:pt>
                <c:pt idx="50">
                  <c:v>-1.899999999999999</c:v>
                </c:pt>
                <c:pt idx="51">
                  <c:v>-1.4000000000000012</c:v>
                </c:pt>
                <c:pt idx="52">
                  <c:v>-2.0999999999999992</c:v>
                </c:pt>
                <c:pt idx="53">
                  <c:v>-1.4000000000000012</c:v>
                </c:pt>
                <c:pt idx="54">
                  <c:v>-2.0999999999999992</c:v>
                </c:pt>
                <c:pt idx="55">
                  <c:v>-1.9000000000000017</c:v>
                </c:pt>
                <c:pt idx="56">
                  <c:v>-2.2999999999999994</c:v>
                </c:pt>
                <c:pt idx="57">
                  <c:v>-1.7000000000000015</c:v>
                </c:pt>
                <c:pt idx="58">
                  <c:v>-1.9000000000000017</c:v>
                </c:pt>
                <c:pt idx="59">
                  <c:v>-2.0000000000000018</c:v>
                </c:pt>
                <c:pt idx="60">
                  <c:v>-1.2000000000000011</c:v>
                </c:pt>
                <c:pt idx="61">
                  <c:v>-1.4</c:v>
                </c:pt>
                <c:pt idx="62">
                  <c:v>-2.2000000000000006</c:v>
                </c:pt>
                <c:pt idx="63">
                  <c:v>-1.7000000000000002</c:v>
                </c:pt>
                <c:pt idx="64">
                  <c:v>-1.6</c:v>
                </c:pt>
                <c:pt idx="65">
                  <c:v>-1.8000000000000003</c:v>
                </c:pt>
                <c:pt idx="66">
                  <c:v>-1.2999999999999998</c:v>
                </c:pt>
                <c:pt idx="67">
                  <c:v>-1.9000000000000004</c:v>
                </c:pt>
                <c:pt idx="68">
                  <c:v>-2.4000000000000008</c:v>
                </c:pt>
                <c:pt idx="69">
                  <c:v>-1.5</c:v>
                </c:pt>
                <c:pt idx="70">
                  <c:v>-1.9000000000000004</c:v>
                </c:pt>
                <c:pt idx="71">
                  <c:v>-1.1999999999999997</c:v>
                </c:pt>
                <c:pt idx="72">
                  <c:v>-0.9000000000000008</c:v>
                </c:pt>
                <c:pt idx="73">
                  <c:v>-2.4999999999999996</c:v>
                </c:pt>
              </c:numCache>
            </c:numRef>
          </c:val>
          <c:extLst>
            <c:ext xmlns:c16="http://schemas.microsoft.com/office/drawing/2014/chart" uri="{C3380CC4-5D6E-409C-BE32-E72D297353CC}">
              <c16:uniqueId val="{00000007-D371-4245-BE1B-6344BAF3DE07}"/>
            </c:ext>
          </c:extLst>
        </c:ser>
        <c:dLbls>
          <c:showLegendKey val="0"/>
          <c:showVal val="0"/>
          <c:showCatName val="0"/>
          <c:showSerName val="0"/>
          <c:showPercent val="0"/>
          <c:showBubbleSize val="0"/>
        </c:dLbls>
        <c:gapWidth val="150"/>
        <c:axId val="452060672"/>
        <c:axId val="450699264"/>
      </c:barChart>
      <c:scatterChart>
        <c:scatterStyle val="lineMarker"/>
        <c:varyColors val="0"/>
        <c:ser>
          <c:idx val="1"/>
          <c:order val="1"/>
          <c:tx>
            <c:strRef>
              <c:f>'市区町村別_ポテンシャル(数量)'!$B$79:$C$79</c:f>
              <c:strCache>
                <c:ptCount val="1"/>
                <c:pt idx="0">
                  <c:v>広域連合全体</c:v>
                </c:pt>
              </c:strCache>
            </c:strRef>
          </c:tx>
          <c:spPr>
            <a:ln w="28575">
              <a:solidFill>
                <a:srgbClr val="BE4B48"/>
              </a:solidFill>
            </a:ln>
          </c:spPr>
          <c:marker>
            <c:symbol val="none"/>
          </c:marker>
          <c:dLbls>
            <c:dLbl>
              <c:idx val="0"/>
              <c:layout>
                <c:manualLayout>
                  <c:x val="-0.32924178743961352"/>
                  <c:y val="-0.81254874503581387"/>
                </c:manualLayout>
              </c:layout>
              <c:tx>
                <c:rich>
                  <a:bodyPr/>
                  <a:lstStyle/>
                  <a:p>
                    <a:fld id="{965648BB-BB79-4C52-A043-32CE193CC202}" type="SERIESNAME">
                      <a:rPr lang="ja-JP" altLang="en-US"/>
                      <a:pPr/>
                      <a:t>[系列名]</a:t>
                    </a:fld>
                    <a:r>
                      <a:rPr lang="ja-JP" altLang="en-US" baseline="0"/>
                      <a:t>
</a:t>
                    </a:r>
                    <a:fld id="{3245C1DC-1368-46C2-9895-2DEA23F727C4}" type="XVALUE">
                      <a:rPr lang="en-US" altLang="ja-JP" baseline="0">
                        <a:solidFill>
                          <a:srgbClr val="FF0000"/>
                        </a:solidFill>
                      </a:rPr>
                      <a:pPr/>
                      <a:t>[X 値]</a:t>
                    </a:fld>
                    <a:endParaRPr lang="ja-JP" altLang="en-US" baseline="0"/>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D371-4245-BE1B-6344BAF3DE07}"/>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'市区町村別_ポテンシャル(数量)'!$AK$5:$AK$78</c:f>
              <c:numCache>
                <c:formatCode>General</c:formatCode>
                <c:ptCount val="74"/>
                <c:pt idx="0">
                  <c:v>-1.6999999999999988</c:v>
                </c:pt>
                <c:pt idx="1">
                  <c:v>-1.6999999999999988</c:v>
                </c:pt>
                <c:pt idx="2">
                  <c:v>-1.6999999999999988</c:v>
                </c:pt>
                <c:pt idx="3">
                  <c:v>-1.6999999999999988</c:v>
                </c:pt>
                <c:pt idx="4">
                  <c:v>-1.6999999999999988</c:v>
                </c:pt>
                <c:pt idx="5">
                  <c:v>-1.6999999999999988</c:v>
                </c:pt>
                <c:pt idx="6">
                  <c:v>-1.6999999999999988</c:v>
                </c:pt>
                <c:pt idx="7">
                  <c:v>-1.6999999999999988</c:v>
                </c:pt>
                <c:pt idx="8">
                  <c:v>-1.6999999999999988</c:v>
                </c:pt>
                <c:pt idx="9">
                  <c:v>-1.6999999999999988</c:v>
                </c:pt>
                <c:pt idx="10">
                  <c:v>-1.6999999999999988</c:v>
                </c:pt>
                <c:pt idx="11">
                  <c:v>-1.6999999999999988</c:v>
                </c:pt>
                <c:pt idx="12">
                  <c:v>-1.6999999999999988</c:v>
                </c:pt>
                <c:pt idx="13">
                  <c:v>-1.6999999999999988</c:v>
                </c:pt>
                <c:pt idx="14">
                  <c:v>-1.6999999999999988</c:v>
                </c:pt>
                <c:pt idx="15">
                  <c:v>-1.6999999999999988</c:v>
                </c:pt>
                <c:pt idx="16">
                  <c:v>-1.6999999999999988</c:v>
                </c:pt>
                <c:pt idx="17">
                  <c:v>-1.6999999999999988</c:v>
                </c:pt>
                <c:pt idx="18">
                  <c:v>-1.6999999999999988</c:v>
                </c:pt>
                <c:pt idx="19">
                  <c:v>-1.6999999999999988</c:v>
                </c:pt>
                <c:pt idx="20">
                  <c:v>-1.6999999999999988</c:v>
                </c:pt>
                <c:pt idx="21">
                  <c:v>-1.6999999999999988</c:v>
                </c:pt>
                <c:pt idx="22">
                  <c:v>-1.6999999999999988</c:v>
                </c:pt>
                <c:pt idx="23">
                  <c:v>-1.6999999999999988</c:v>
                </c:pt>
                <c:pt idx="24">
                  <c:v>-1.6999999999999988</c:v>
                </c:pt>
                <c:pt idx="25">
                  <c:v>-1.6999999999999988</c:v>
                </c:pt>
                <c:pt idx="26">
                  <c:v>-1.6999999999999988</c:v>
                </c:pt>
                <c:pt idx="27">
                  <c:v>-1.6999999999999988</c:v>
                </c:pt>
                <c:pt idx="28">
                  <c:v>-1.6999999999999988</c:v>
                </c:pt>
                <c:pt idx="29">
                  <c:v>-1.6999999999999988</c:v>
                </c:pt>
                <c:pt idx="30">
                  <c:v>-1.6999999999999988</c:v>
                </c:pt>
                <c:pt idx="31">
                  <c:v>-1.6999999999999988</c:v>
                </c:pt>
                <c:pt idx="32">
                  <c:v>-1.6999999999999988</c:v>
                </c:pt>
                <c:pt idx="33">
                  <c:v>-1.6999999999999988</c:v>
                </c:pt>
                <c:pt idx="34">
                  <c:v>-1.6999999999999988</c:v>
                </c:pt>
                <c:pt idx="35">
                  <c:v>-1.6999999999999988</c:v>
                </c:pt>
                <c:pt idx="36">
                  <c:v>-1.6999999999999988</c:v>
                </c:pt>
                <c:pt idx="37">
                  <c:v>-1.6999999999999988</c:v>
                </c:pt>
                <c:pt idx="38">
                  <c:v>-1.6999999999999988</c:v>
                </c:pt>
                <c:pt idx="39">
                  <c:v>-1.6999999999999988</c:v>
                </c:pt>
                <c:pt idx="40">
                  <c:v>-1.6999999999999988</c:v>
                </c:pt>
                <c:pt idx="41">
                  <c:v>-1.6999999999999988</c:v>
                </c:pt>
                <c:pt idx="42">
                  <c:v>-1.6999999999999988</c:v>
                </c:pt>
                <c:pt idx="43">
                  <c:v>-1.6999999999999988</c:v>
                </c:pt>
                <c:pt idx="44">
                  <c:v>-1.6999999999999988</c:v>
                </c:pt>
                <c:pt idx="45">
                  <c:v>-1.6999999999999988</c:v>
                </c:pt>
                <c:pt idx="46">
                  <c:v>-1.6999999999999988</c:v>
                </c:pt>
                <c:pt idx="47">
                  <c:v>-1.6999999999999988</c:v>
                </c:pt>
                <c:pt idx="48">
                  <c:v>-1.6999999999999988</c:v>
                </c:pt>
                <c:pt idx="49">
                  <c:v>-1.6999999999999988</c:v>
                </c:pt>
                <c:pt idx="50">
                  <c:v>-1.6999999999999988</c:v>
                </c:pt>
                <c:pt idx="51">
                  <c:v>-1.6999999999999988</c:v>
                </c:pt>
                <c:pt idx="52">
                  <c:v>-1.6999999999999988</c:v>
                </c:pt>
                <c:pt idx="53">
                  <c:v>-1.6999999999999988</c:v>
                </c:pt>
                <c:pt idx="54">
                  <c:v>-1.6999999999999988</c:v>
                </c:pt>
                <c:pt idx="55">
                  <c:v>-1.6999999999999988</c:v>
                </c:pt>
                <c:pt idx="56">
                  <c:v>-1.6999999999999988</c:v>
                </c:pt>
                <c:pt idx="57">
                  <c:v>-1.6999999999999988</c:v>
                </c:pt>
                <c:pt idx="58">
                  <c:v>-1.6999999999999988</c:v>
                </c:pt>
                <c:pt idx="59">
                  <c:v>-1.6999999999999988</c:v>
                </c:pt>
                <c:pt idx="60">
                  <c:v>-1.6999999999999988</c:v>
                </c:pt>
                <c:pt idx="61">
                  <c:v>-1.6999999999999988</c:v>
                </c:pt>
                <c:pt idx="62">
                  <c:v>-1.6999999999999988</c:v>
                </c:pt>
                <c:pt idx="63">
                  <c:v>-1.6999999999999988</c:v>
                </c:pt>
                <c:pt idx="64">
                  <c:v>-1.6999999999999988</c:v>
                </c:pt>
                <c:pt idx="65">
                  <c:v>-1.6999999999999988</c:v>
                </c:pt>
                <c:pt idx="66">
                  <c:v>-1.6999999999999988</c:v>
                </c:pt>
                <c:pt idx="67">
                  <c:v>-1.6999999999999988</c:v>
                </c:pt>
                <c:pt idx="68">
                  <c:v>-1.6999999999999988</c:v>
                </c:pt>
                <c:pt idx="69">
                  <c:v>-1.6999999999999988</c:v>
                </c:pt>
                <c:pt idx="70">
                  <c:v>-1.6999999999999988</c:v>
                </c:pt>
                <c:pt idx="71">
                  <c:v>-1.6999999999999988</c:v>
                </c:pt>
                <c:pt idx="72">
                  <c:v>-1.6999999999999988</c:v>
                </c:pt>
                <c:pt idx="73">
                  <c:v>-1.6999999999999988</c:v>
                </c:pt>
              </c:numCache>
            </c:numRef>
          </c:xVal>
          <c:yVal>
            <c:numRef>
              <c:f>'市区町村別_ポテンシャル(数量)'!$AL$5:$AL$78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09-D371-4245-BE1B-6344BAF3DE07}"/>
            </c:ext>
          </c:extLst>
        </c:ser>
        <c:dLbls>
          <c:showLegendKey val="0"/>
          <c:showVal val="0"/>
          <c:showCatName val="0"/>
          <c:showSerName val="0"/>
          <c:showPercent val="0"/>
          <c:showBubbleSize val="0"/>
        </c:dLbls>
        <c:axId val="450700416"/>
        <c:axId val="450699840"/>
      </c:scatterChart>
      <c:catAx>
        <c:axId val="452060672"/>
        <c:scaling>
          <c:orientation val="maxMin"/>
        </c:scaling>
        <c:delete val="0"/>
        <c:axPos val="l"/>
        <c:numFmt formatCode="General" sourceLinked="0"/>
        <c:majorTickMark val="none"/>
        <c:minorTickMark val="none"/>
        <c:tickLblPos val="low"/>
        <c:spPr>
          <a:ln>
            <a:solidFill>
              <a:srgbClr val="7F7F7F"/>
            </a:solidFill>
          </a:ln>
        </c:spPr>
        <c:crossAx val="450699264"/>
        <c:crosses val="autoZero"/>
        <c:auto val="1"/>
        <c:lblAlgn val="ctr"/>
        <c:lblOffset val="100"/>
        <c:noMultiLvlLbl val="0"/>
      </c:catAx>
      <c:valAx>
        <c:axId val="45069926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8977161835748786"/>
              <c:y val="3.5829206349206347E-2"/>
            </c:manualLayout>
          </c:layout>
          <c:overlay val="0"/>
        </c:title>
        <c:numFmt formatCode="#,##0.0_ ;[Red]\-#,##0.0\ " sourceLinked="0"/>
        <c:majorTickMark val="out"/>
        <c:minorTickMark val="none"/>
        <c:tickLblPos val="nextTo"/>
        <c:spPr>
          <a:ln>
            <a:solidFill>
              <a:srgbClr val="7F7F7F"/>
            </a:solidFill>
          </a:ln>
        </c:spPr>
        <c:crossAx val="452060672"/>
        <c:crosses val="autoZero"/>
        <c:crossBetween val="between"/>
      </c:valAx>
      <c:valAx>
        <c:axId val="450699840"/>
        <c:scaling>
          <c:orientation val="minMax"/>
          <c:max val="50"/>
          <c:min val="0"/>
        </c:scaling>
        <c:delete val="1"/>
        <c:axPos val="r"/>
        <c:numFmt formatCode="General" sourceLinked="1"/>
        <c:majorTickMark val="out"/>
        <c:minorTickMark val="none"/>
        <c:tickLblPos val="nextTo"/>
        <c:crossAx val="450700416"/>
        <c:crosses val="max"/>
        <c:crossBetween val="midCat"/>
      </c:valAx>
      <c:valAx>
        <c:axId val="450700416"/>
        <c:scaling>
          <c:orientation val="minMax"/>
        </c:scaling>
        <c:delete val="1"/>
        <c:axPos val="b"/>
        <c:numFmt formatCode="General" sourceLinked="1"/>
        <c:majorTickMark val="out"/>
        <c:minorTickMark val="none"/>
        <c:tickLblPos val="nextTo"/>
        <c:crossAx val="450699840"/>
        <c:crosses val="autoZero"/>
        <c:crossBetween val="midCat"/>
      </c:valAx>
      <c:spPr>
        <a:ln>
          <a:solidFill>
            <a:srgbClr val="7F7F7F"/>
          </a:solidFill>
        </a:ln>
      </c:spPr>
    </c:plotArea>
    <c:legend>
      <c:legendPos val="r"/>
      <c:layout>
        <c:manualLayout>
          <c:xMode val="edge"/>
          <c:yMode val="edge"/>
          <c:x val="0.13132154882154881"/>
          <c:y val="1.9521926440329216E-2"/>
          <c:w val="0.6558099033816424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24</xdr:row>
      <xdr:rowOff>0</xdr:rowOff>
    </xdr:from>
    <xdr:to>
      <xdr:col>11</xdr:col>
      <xdr:colOff>626957</xdr:colOff>
      <xdr:row>59</xdr:row>
      <xdr:rowOff>199125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11</xdr:col>
      <xdr:colOff>627750</xdr:colOff>
      <xdr:row>57</xdr:row>
      <xdr:rowOff>195043</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118317</xdr:colOff>
      <xdr:row>75</xdr:row>
      <xdr:rowOff>84150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356442</xdr:colOff>
      <xdr:row>75</xdr:row>
      <xdr:rowOff>84150</xdr:rowOff>
    </xdr:to>
    <xdr:graphicFrame macro="">
      <xdr:nvGraphicFramePr>
        <xdr:cNvPr id="4" name="グラフ 3">
          <a:extLst>
            <a:ext uri="{FF2B5EF4-FFF2-40B4-BE49-F238E27FC236}">
              <a16:creationId xmlns:a16="http://schemas.microsoft.com/office/drawing/2014/main" id="{F1DFF308-5123-4821-8DCE-F818C5C90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81</xdr:row>
      <xdr:rowOff>0</xdr:rowOff>
    </xdr:to>
    <xdr:pic>
      <xdr:nvPicPr>
        <xdr:cNvPr id="4" name="図 3">
          <a:extLst>
            <a:ext uri="{FF2B5EF4-FFF2-40B4-BE49-F238E27FC236}">
              <a16:creationId xmlns:a16="http://schemas.microsoft.com/office/drawing/2014/main" id="{B0D7E5C7-844A-4B96-B50F-50AAA961CC3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 b="71390"/>
        <a:stretch/>
      </xdr:blipFill>
      <xdr:spPr>
        <a:xfrm>
          <a:off x="1152525" y="3162300"/>
          <a:ext cx="7221600" cy="10801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317100</xdr:colOff>
      <xdr:row>75</xdr:row>
      <xdr:rowOff>84150</xdr:rowOff>
    </xdr:to>
    <xdr:graphicFrame macro="">
      <xdr:nvGraphicFramePr>
        <xdr:cNvPr id="4" name="グラフ 3">
          <a:extLst>
            <a:ext uri="{FF2B5EF4-FFF2-40B4-BE49-F238E27FC236}">
              <a16:creationId xmlns:a16="http://schemas.microsoft.com/office/drawing/2014/main" id="{993CCF51-2157-4225-B396-F5F95433F8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81</xdr:row>
      <xdr:rowOff>1</xdr:rowOff>
    </xdr:to>
    <xdr:pic>
      <xdr:nvPicPr>
        <xdr:cNvPr id="4" name="図 3">
          <a:extLst>
            <a:ext uri="{FF2B5EF4-FFF2-40B4-BE49-F238E27FC236}">
              <a16:creationId xmlns:a16="http://schemas.microsoft.com/office/drawing/2014/main" id="{9BEBDEDD-B879-47FB-A2EC-889089DAB28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486"/>
        <a:stretch/>
      </xdr:blipFill>
      <xdr:spPr>
        <a:xfrm>
          <a:off x="1152525" y="3162300"/>
          <a:ext cx="7221600" cy="108013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16</xdr:col>
      <xdr:colOff>39289</xdr:colOff>
      <xdr:row>17</xdr:row>
      <xdr:rowOff>42863</xdr:rowOff>
    </xdr:from>
    <xdr:to>
      <xdr:col>16</xdr:col>
      <xdr:colOff>484583</xdr:colOff>
      <xdr:row>19</xdr:row>
      <xdr:rowOff>147638</xdr:rowOff>
    </xdr:to>
    <xdr:sp macro="" textlink="">
      <xdr:nvSpPr>
        <xdr:cNvPr id="5" name="右矢印 4">
          <a:extLst>
            <a:ext uri="{FF2B5EF4-FFF2-40B4-BE49-F238E27FC236}">
              <a16:creationId xmlns:a16="http://schemas.microsoft.com/office/drawing/2014/main" id="{00000000-0008-0000-0F00-000005000000}"/>
            </a:ext>
          </a:extLst>
        </xdr:cNvPr>
        <xdr:cNvSpPr>
          <a:spLocks noChangeAspect="1"/>
        </xdr:cNvSpPr>
      </xdr:nvSpPr>
      <xdr:spPr>
        <a:xfrm>
          <a:off x="8783239" y="3186113"/>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39289</xdr:colOff>
      <xdr:row>17</xdr:row>
      <xdr:rowOff>42863</xdr:rowOff>
    </xdr:from>
    <xdr:to>
      <xdr:col>16</xdr:col>
      <xdr:colOff>484583</xdr:colOff>
      <xdr:row>19</xdr:row>
      <xdr:rowOff>147638</xdr:rowOff>
    </xdr:to>
    <xdr:sp macro="" textlink="">
      <xdr:nvSpPr>
        <xdr:cNvPr id="8" name="右矢印 7">
          <a:extLst>
            <a:ext uri="{FF2B5EF4-FFF2-40B4-BE49-F238E27FC236}">
              <a16:creationId xmlns:a16="http://schemas.microsoft.com/office/drawing/2014/main" id="{00000000-0008-0000-0F00-000008000000}"/>
            </a:ext>
          </a:extLst>
        </xdr:cNvPr>
        <xdr:cNvSpPr>
          <a:spLocks noChangeAspect="1"/>
        </xdr:cNvSpPr>
      </xdr:nvSpPr>
      <xdr:spPr>
        <a:xfrm>
          <a:off x="8783239" y="3186113"/>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39289</xdr:colOff>
      <xdr:row>17</xdr:row>
      <xdr:rowOff>42863</xdr:rowOff>
    </xdr:from>
    <xdr:to>
      <xdr:col>16</xdr:col>
      <xdr:colOff>484583</xdr:colOff>
      <xdr:row>19</xdr:row>
      <xdr:rowOff>147638</xdr:rowOff>
    </xdr:to>
    <xdr:sp macro="" textlink="">
      <xdr:nvSpPr>
        <xdr:cNvPr id="11" name="右矢印 10">
          <a:extLst>
            <a:ext uri="{FF2B5EF4-FFF2-40B4-BE49-F238E27FC236}">
              <a16:creationId xmlns:a16="http://schemas.microsoft.com/office/drawing/2014/main" id="{00000000-0008-0000-0F00-00000B000000}"/>
            </a:ext>
          </a:extLst>
        </xdr:cNvPr>
        <xdr:cNvSpPr>
          <a:spLocks noChangeAspect="1"/>
        </xdr:cNvSpPr>
      </xdr:nvSpPr>
      <xdr:spPr>
        <a:xfrm>
          <a:off x="8783239" y="3186113"/>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317100</xdr:colOff>
      <xdr:row>75</xdr:row>
      <xdr:rowOff>84151</xdr:rowOff>
    </xdr:to>
    <xdr:graphicFrame macro="">
      <xdr:nvGraphicFramePr>
        <xdr:cNvPr id="5" name="グラフ 4">
          <a:extLst>
            <a:ext uri="{FF2B5EF4-FFF2-40B4-BE49-F238E27FC236}">
              <a16:creationId xmlns:a16="http://schemas.microsoft.com/office/drawing/2014/main" id="{2AC0B0D0-C1C9-49FD-B7DB-51F68178A1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O64"/>
  <sheetViews>
    <sheetView showGridLines="0" tabSelected="1" zoomScaleNormal="100" zoomScaleSheetLayoutView="100" workbookViewId="0"/>
  </sheetViews>
  <sheetFormatPr defaultColWidth="7.625" defaultRowHeight="15.75" customHeight="1"/>
  <cols>
    <col min="1" max="1" width="4.625" style="6" customWidth="1"/>
    <col min="2" max="2" width="5.625" style="5" customWidth="1"/>
    <col min="3" max="6" width="12.625" style="6" customWidth="1"/>
    <col min="7" max="15" width="15.625" style="6" customWidth="1"/>
    <col min="16" max="16" width="3.625" style="6" customWidth="1"/>
    <col min="17" max="16384" width="7.625" style="6"/>
  </cols>
  <sheetData>
    <row r="1" spans="2:15" ht="16.5" customHeight="1">
      <c r="B1" s="4" t="s">
        <v>187</v>
      </c>
    </row>
    <row r="2" spans="2:15" s="4" customFormat="1" ht="16.5" customHeight="1" thickBot="1">
      <c r="B2" s="4" t="s">
        <v>188</v>
      </c>
    </row>
    <row r="3" spans="2:15" s="4" customFormat="1" ht="15.75" customHeight="1">
      <c r="B3" s="279"/>
      <c r="C3" s="280"/>
      <c r="D3" s="280"/>
      <c r="E3" s="280"/>
      <c r="F3" s="281"/>
      <c r="G3" s="299" t="s">
        <v>107</v>
      </c>
      <c r="H3" s="300"/>
      <c r="I3" s="300"/>
      <c r="J3" s="300"/>
      <c r="K3" s="300"/>
      <c r="L3" s="300"/>
      <c r="M3" s="301"/>
      <c r="N3" s="285" t="s">
        <v>57</v>
      </c>
      <c r="O3" s="286"/>
    </row>
    <row r="4" spans="2:15" s="4" customFormat="1" ht="15.75" customHeight="1">
      <c r="B4" s="282"/>
      <c r="C4" s="283"/>
      <c r="D4" s="283"/>
      <c r="E4" s="283"/>
      <c r="F4" s="284"/>
      <c r="G4" s="206" t="s">
        <v>108</v>
      </c>
      <c r="H4" s="206" t="s">
        <v>109</v>
      </c>
      <c r="I4" s="206" t="s">
        <v>110</v>
      </c>
      <c r="J4" s="206" t="s">
        <v>111</v>
      </c>
      <c r="K4" s="206" t="s">
        <v>112</v>
      </c>
      <c r="L4" s="206" t="s">
        <v>113</v>
      </c>
      <c r="M4" s="206" t="s">
        <v>114</v>
      </c>
      <c r="N4" s="65" t="s">
        <v>170</v>
      </c>
      <c r="O4" s="207" t="s">
        <v>158</v>
      </c>
    </row>
    <row r="5" spans="2:15" ht="15.75" customHeight="1">
      <c r="B5" s="66" t="s">
        <v>58</v>
      </c>
      <c r="C5" s="287" t="s">
        <v>123</v>
      </c>
      <c r="D5" s="288"/>
      <c r="E5" s="288"/>
      <c r="F5" s="289"/>
      <c r="G5" s="216">
        <v>763457344.34958994</v>
      </c>
      <c r="H5" s="216">
        <v>2486436551.16923</v>
      </c>
      <c r="I5" s="216">
        <v>83391930315.676895</v>
      </c>
      <c r="J5" s="216">
        <v>87218491157.038498</v>
      </c>
      <c r="K5" s="216">
        <v>55480476641.989799</v>
      </c>
      <c r="L5" s="216">
        <v>22106783513.524601</v>
      </c>
      <c r="M5" s="216">
        <v>6082225628.9714403</v>
      </c>
      <c r="N5" s="217">
        <v>257529801152.72003</v>
      </c>
      <c r="O5" s="67"/>
    </row>
    <row r="6" spans="2:15" ht="15.75" customHeight="1">
      <c r="B6" s="68" t="s">
        <v>59</v>
      </c>
      <c r="C6" s="290" t="s">
        <v>124</v>
      </c>
      <c r="D6" s="291"/>
      <c r="E6" s="291"/>
      <c r="F6" s="292"/>
      <c r="G6" s="218">
        <v>710257093.48800004</v>
      </c>
      <c r="H6" s="218">
        <v>2277770317.0647001</v>
      </c>
      <c r="I6" s="218">
        <v>76492350993.822205</v>
      </c>
      <c r="J6" s="218">
        <v>79533226464.281601</v>
      </c>
      <c r="K6" s="218">
        <v>50046922806.764503</v>
      </c>
      <c r="L6" s="218">
        <v>19698645501.149101</v>
      </c>
      <c r="M6" s="218">
        <v>5331710613.3794403</v>
      </c>
      <c r="N6" s="73">
        <v>234090883789.94952</v>
      </c>
      <c r="O6" s="219">
        <v>1</v>
      </c>
    </row>
    <row r="7" spans="2:15" ht="15.75" customHeight="1">
      <c r="B7" s="69" t="s">
        <v>60</v>
      </c>
      <c r="C7" s="276" t="s">
        <v>61</v>
      </c>
      <c r="D7" s="277"/>
      <c r="E7" s="277"/>
      <c r="F7" s="278"/>
      <c r="G7" s="218">
        <v>75102090.821989998</v>
      </c>
      <c r="H7" s="218">
        <v>296263522.68168002</v>
      </c>
      <c r="I7" s="218">
        <v>11728245618.4251</v>
      </c>
      <c r="J7" s="218">
        <v>12939330910.312599</v>
      </c>
      <c r="K7" s="218">
        <v>9148580990.3898296</v>
      </c>
      <c r="L7" s="218">
        <v>4165496690.5318198</v>
      </c>
      <c r="M7" s="218">
        <v>1241455082.94085</v>
      </c>
      <c r="N7" s="73">
        <v>39594474906.103874</v>
      </c>
      <c r="O7" s="219">
        <v>0.16914146448194078</v>
      </c>
    </row>
    <row r="8" spans="2:15" ht="15.75" customHeight="1">
      <c r="B8" s="70" t="s">
        <v>62</v>
      </c>
      <c r="C8" s="276" t="s">
        <v>63</v>
      </c>
      <c r="D8" s="277"/>
      <c r="E8" s="277"/>
      <c r="F8" s="278"/>
      <c r="G8" s="220">
        <v>635155002.66601002</v>
      </c>
      <c r="H8" s="220">
        <v>1981506794.3830199</v>
      </c>
      <c r="I8" s="220">
        <v>64764105375.397102</v>
      </c>
      <c r="J8" s="220">
        <v>66593895553.969002</v>
      </c>
      <c r="K8" s="220">
        <v>40898341816.374702</v>
      </c>
      <c r="L8" s="220">
        <v>15533148810.6173</v>
      </c>
      <c r="M8" s="220">
        <v>4090255530.43859</v>
      </c>
      <c r="N8" s="73">
        <v>194496408883.84573</v>
      </c>
      <c r="O8" s="219">
        <v>0.83085853551805955</v>
      </c>
    </row>
    <row r="9" spans="2:15" ht="15.75" customHeight="1">
      <c r="B9" s="69" t="s">
        <v>64</v>
      </c>
      <c r="C9" s="276" t="s">
        <v>65</v>
      </c>
      <c r="D9" s="277"/>
      <c r="E9" s="277"/>
      <c r="F9" s="278"/>
      <c r="G9" s="220">
        <v>106123135.2746</v>
      </c>
      <c r="H9" s="220">
        <v>443568103.65367001</v>
      </c>
      <c r="I9" s="220">
        <v>12554973351.866199</v>
      </c>
      <c r="J9" s="220">
        <v>13923219503.246</v>
      </c>
      <c r="K9" s="220">
        <v>8923725382.5184898</v>
      </c>
      <c r="L9" s="220">
        <v>3547274898.4447598</v>
      </c>
      <c r="M9" s="220">
        <v>864632746.83092999</v>
      </c>
      <c r="N9" s="221">
        <v>40363517121.834656</v>
      </c>
      <c r="O9" s="222">
        <v>0.17242669371974761</v>
      </c>
    </row>
    <row r="10" spans="2:15" ht="15.75" customHeight="1">
      <c r="B10" s="71" t="s">
        <v>66</v>
      </c>
      <c r="C10" s="293" t="s">
        <v>211</v>
      </c>
      <c r="D10" s="294"/>
      <c r="E10" s="294"/>
      <c r="F10" s="295"/>
      <c r="G10" s="223">
        <v>19633756.149999999</v>
      </c>
      <c r="H10" s="223">
        <v>96339945.498999998</v>
      </c>
      <c r="I10" s="223">
        <v>3875963029.994</v>
      </c>
      <c r="J10" s="223">
        <v>4683852086.2259998</v>
      </c>
      <c r="K10" s="223">
        <v>3075649377.5489998</v>
      </c>
      <c r="L10" s="223">
        <v>1218799943.973</v>
      </c>
      <c r="M10" s="223">
        <v>279334854.89300001</v>
      </c>
      <c r="N10" s="224">
        <v>13249572994.283998</v>
      </c>
      <c r="O10" s="225">
        <v>5.6600123762926544E-2</v>
      </c>
    </row>
    <row r="11" spans="2:15" ht="15.75" customHeight="1">
      <c r="B11" s="72" t="s">
        <v>67</v>
      </c>
      <c r="C11" s="296" t="s">
        <v>68</v>
      </c>
      <c r="D11" s="297"/>
      <c r="E11" s="297"/>
      <c r="F11" s="298"/>
      <c r="G11" s="226">
        <v>86489379.124599993</v>
      </c>
      <c r="H11" s="226">
        <v>347228158.15467</v>
      </c>
      <c r="I11" s="226">
        <v>8679010321.8722801</v>
      </c>
      <c r="J11" s="226">
        <v>9239367417.0200005</v>
      </c>
      <c r="K11" s="226">
        <v>5848076004.9694901</v>
      </c>
      <c r="L11" s="226">
        <v>2328474954.4717598</v>
      </c>
      <c r="M11" s="226">
        <v>585297891.93792999</v>
      </c>
      <c r="N11" s="227">
        <v>27113944127.550732</v>
      </c>
      <c r="O11" s="228">
        <v>0.11582656995682138</v>
      </c>
    </row>
    <row r="12" spans="2:15" ht="15.75" customHeight="1">
      <c r="B12" s="68" t="s">
        <v>69</v>
      </c>
      <c r="C12" s="276" t="s">
        <v>70</v>
      </c>
      <c r="D12" s="277"/>
      <c r="E12" s="277"/>
      <c r="F12" s="278"/>
      <c r="G12" s="229">
        <v>529031867.39140999</v>
      </c>
      <c r="H12" s="229">
        <v>1537938690.7293501</v>
      </c>
      <c r="I12" s="229">
        <v>52209132023.5308</v>
      </c>
      <c r="J12" s="229">
        <v>52670676050.723</v>
      </c>
      <c r="K12" s="229">
        <v>31974616433.856201</v>
      </c>
      <c r="L12" s="229">
        <v>11985873912.172501</v>
      </c>
      <c r="M12" s="229">
        <v>3225622783.6076598</v>
      </c>
      <c r="N12" s="217">
        <v>154132891762.01093</v>
      </c>
      <c r="O12" s="230">
        <v>0.65843184179831127</v>
      </c>
    </row>
    <row r="13" spans="2:15" ht="15.75" customHeight="1">
      <c r="B13" s="68" t="s">
        <v>71</v>
      </c>
      <c r="C13" s="276" t="s">
        <v>210</v>
      </c>
      <c r="D13" s="277"/>
      <c r="E13" s="277"/>
      <c r="F13" s="278"/>
      <c r="G13" s="216">
        <v>11133538.699999999</v>
      </c>
      <c r="H13" s="216">
        <v>54751818.887000002</v>
      </c>
      <c r="I13" s="216">
        <v>2195741302.4829998</v>
      </c>
      <c r="J13" s="216">
        <v>2647821642.967</v>
      </c>
      <c r="K13" s="216">
        <v>1733706289.3355</v>
      </c>
      <c r="L13" s="216">
        <v>685097234.93299997</v>
      </c>
      <c r="M13" s="216">
        <v>155334509.80199999</v>
      </c>
      <c r="N13" s="73">
        <v>7483586337.1074991</v>
      </c>
      <c r="O13" s="74"/>
    </row>
    <row r="14" spans="2:15" ht="15.75" customHeight="1" thickBot="1">
      <c r="B14" s="68" t="s">
        <v>72</v>
      </c>
      <c r="C14" s="276" t="s">
        <v>125</v>
      </c>
      <c r="D14" s="277"/>
      <c r="E14" s="277"/>
      <c r="F14" s="278"/>
      <c r="G14" s="231">
        <v>0.41441300661951913</v>
      </c>
      <c r="H14" s="231">
        <v>0.40044722628198381</v>
      </c>
      <c r="I14" s="231">
        <v>0.48297738585538152</v>
      </c>
      <c r="J14" s="231">
        <v>0.48168661244397709</v>
      </c>
      <c r="K14" s="231">
        <v>0.50622099922477015</v>
      </c>
      <c r="L14" s="231">
        <v>0.5400777972584232</v>
      </c>
      <c r="M14" s="231">
        <v>0.5894602615292529</v>
      </c>
      <c r="N14" s="232">
        <v>0.49519096092694476</v>
      </c>
      <c r="O14" s="233"/>
    </row>
    <row r="15" spans="2:15" s="4" customFormat="1" ht="13.5" customHeight="1">
      <c r="B15" s="55" t="s">
        <v>222</v>
      </c>
      <c r="C15" s="8"/>
      <c r="D15" s="8"/>
      <c r="E15" s="8"/>
      <c r="F15" s="8"/>
      <c r="G15" s="8"/>
      <c r="H15" s="8"/>
      <c r="I15" s="8"/>
      <c r="J15" s="8"/>
      <c r="K15" s="8"/>
      <c r="L15" s="8"/>
      <c r="M15" s="8"/>
      <c r="N15" s="8"/>
      <c r="O15" s="8"/>
    </row>
    <row r="16" spans="2:15" s="4" customFormat="1" ht="13.5" customHeight="1">
      <c r="B16" s="59" t="s">
        <v>106</v>
      </c>
      <c r="C16" s="8"/>
      <c r="D16" s="8"/>
      <c r="E16" s="8"/>
      <c r="F16" s="8"/>
      <c r="G16" s="8"/>
      <c r="H16" s="8"/>
      <c r="I16" s="8"/>
      <c r="J16" s="8"/>
      <c r="K16" s="8"/>
      <c r="L16" s="8"/>
      <c r="M16" s="8"/>
      <c r="N16" s="8"/>
      <c r="O16" s="8"/>
    </row>
    <row r="17" spans="2:15" s="4" customFormat="1" ht="13.5" customHeight="1">
      <c r="B17" s="59" t="s">
        <v>223</v>
      </c>
      <c r="C17" s="8"/>
      <c r="D17" s="8"/>
      <c r="E17" s="8"/>
      <c r="F17" s="8"/>
      <c r="G17" s="8"/>
      <c r="H17" s="8"/>
      <c r="I17" s="8"/>
      <c r="J17" s="8"/>
      <c r="K17" s="8"/>
      <c r="L17" s="8"/>
      <c r="M17" s="8"/>
      <c r="N17" s="8"/>
      <c r="O17" s="8"/>
    </row>
    <row r="18" spans="2:15" s="4" customFormat="1" ht="13.5" customHeight="1">
      <c r="B18" s="60" t="s">
        <v>169</v>
      </c>
      <c r="C18" s="5"/>
      <c r="D18" s="5"/>
      <c r="E18" s="5"/>
      <c r="F18" s="5"/>
      <c r="G18" s="5"/>
      <c r="H18" s="5"/>
      <c r="I18" s="5"/>
      <c r="J18" s="5"/>
      <c r="K18" s="5"/>
      <c r="L18" s="5"/>
      <c r="M18" s="5"/>
      <c r="N18" s="5"/>
      <c r="O18" s="5"/>
    </row>
    <row r="19" spans="2:15" s="9" customFormat="1" ht="13.5" customHeight="1">
      <c r="B19" s="61" t="s">
        <v>205</v>
      </c>
      <c r="C19" s="10"/>
      <c r="D19" s="10"/>
      <c r="E19" s="10"/>
      <c r="F19" s="10"/>
      <c r="G19" s="10"/>
      <c r="H19" s="10"/>
      <c r="I19" s="10"/>
      <c r="J19" s="10"/>
      <c r="K19" s="10"/>
      <c r="L19" s="10"/>
      <c r="M19" s="10"/>
      <c r="N19" s="10"/>
      <c r="O19" s="11"/>
    </row>
    <row r="20" spans="2:15" s="9" customFormat="1" ht="13.5" customHeight="1">
      <c r="B20" s="61" t="s">
        <v>73</v>
      </c>
      <c r="G20" s="10"/>
      <c r="H20" s="10"/>
      <c r="I20" s="10"/>
      <c r="J20" s="10"/>
      <c r="K20" s="10"/>
      <c r="L20" s="10"/>
      <c r="M20" s="10"/>
      <c r="N20" s="10"/>
      <c r="O20" s="11"/>
    </row>
    <row r="21" spans="2:15" s="9" customFormat="1" ht="13.5" customHeight="1">
      <c r="B21" s="61"/>
      <c r="G21" s="10"/>
      <c r="H21" s="10"/>
      <c r="I21" s="10"/>
      <c r="J21" s="10"/>
      <c r="K21" s="10"/>
      <c r="L21" s="10"/>
      <c r="M21" s="10"/>
      <c r="N21" s="10"/>
      <c r="O21" s="11"/>
    </row>
    <row r="22" spans="2:15" s="12" customFormat="1" ht="13.5" customHeight="1"/>
    <row r="23" spans="2:15" s="9" customFormat="1" ht="16.5" customHeight="1">
      <c r="B23" s="4" t="s">
        <v>189</v>
      </c>
      <c r="C23" s="13"/>
      <c r="D23" s="13"/>
      <c r="E23" s="13"/>
      <c r="F23" s="13"/>
      <c r="G23" s="13"/>
      <c r="H23" s="13"/>
      <c r="I23" s="13"/>
      <c r="J23" s="13"/>
      <c r="K23" s="13"/>
      <c r="L23" s="13"/>
      <c r="M23" s="13"/>
      <c r="N23" s="13"/>
      <c r="O23" s="14"/>
    </row>
    <row r="24" spans="2:15" s="9" customFormat="1" ht="16.5" customHeight="1">
      <c r="B24" s="4" t="s">
        <v>188</v>
      </c>
      <c r="C24" s="15"/>
      <c r="D24" s="15"/>
      <c r="E24" s="15"/>
      <c r="F24" s="15"/>
      <c r="G24" s="15"/>
      <c r="H24" s="15"/>
      <c r="I24" s="15"/>
      <c r="J24" s="15"/>
      <c r="K24" s="15"/>
      <c r="L24" s="15"/>
      <c r="M24" s="15"/>
      <c r="N24" s="15"/>
      <c r="O24" s="16"/>
    </row>
    <row r="25" spans="2:15" s="9" customFormat="1" ht="15.75" customHeight="1">
      <c r="B25" s="17"/>
      <c r="C25" s="5"/>
      <c r="D25" s="5"/>
      <c r="E25" s="5"/>
      <c r="F25" s="5"/>
      <c r="G25" s="5"/>
      <c r="H25" s="5"/>
      <c r="I25" s="5"/>
      <c r="J25" s="5"/>
      <c r="K25" s="5"/>
      <c r="L25" s="5"/>
      <c r="M25" s="5"/>
      <c r="N25" s="5"/>
      <c r="O25" s="5"/>
    </row>
    <row r="26" spans="2:15" s="9" customFormat="1" ht="15.75" customHeight="1">
      <c r="B26" s="5"/>
      <c r="C26" s="6"/>
      <c r="D26" s="6"/>
      <c r="E26" s="6"/>
      <c r="F26" s="6"/>
      <c r="G26" s="6"/>
      <c r="H26" s="6"/>
      <c r="I26" s="6"/>
      <c r="J26" s="6"/>
      <c r="K26" s="6"/>
      <c r="L26" s="6"/>
      <c r="M26" s="6"/>
      <c r="N26" s="6"/>
      <c r="O26" s="6"/>
    </row>
    <row r="27" spans="2:15" s="9" customFormat="1" ht="15.75" customHeight="1">
      <c r="B27" s="5"/>
      <c r="C27" s="6"/>
      <c r="D27" s="6"/>
      <c r="E27" s="6"/>
      <c r="F27" s="6"/>
      <c r="G27" s="6"/>
      <c r="H27" s="6"/>
      <c r="I27" s="6"/>
      <c r="J27" s="6"/>
      <c r="K27" s="6"/>
      <c r="L27" s="6"/>
      <c r="M27" s="6"/>
      <c r="N27" s="6"/>
      <c r="O27" s="6"/>
    </row>
    <row r="28" spans="2:15" s="9" customFormat="1" ht="15.75" customHeight="1">
      <c r="B28" s="5"/>
      <c r="C28" s="6"/>
      <c r="D28" s="6"/>
      <c r="E28" s="6"/>
      <c r="F28" s="6"/>
      <c r="G28" s="6"/>
      <c r="H28" s="6"/>
      <c r="I28" s="6"/>
      <c r="J28" s="6"/>
      <c r="K28" s="6"/>
      <c r="L28" s="6"/>
      <c r="M28" s="6"/>
      <c r="N28" s="6"/>
      <c r="O28" s="6"/>
    </row>
    <row r="29" spans="2:15" s="9" customFormat="1" ht="15.75" customHeight="1">
      <c r="B29" s="5"/>
      <c r="C29" s="6"/>
      <c r="D29" s="6"/>
      <c r="E29" s="6"/>
      <c r="F29" s="6"/>
      <c r="G29" s="6"/>
      <c r="H29" s="6"/>
      <c r="I29" s="6"/>
      <c r="J29" s="6"/>
      <c r="K29" s="6"/>
      <c r="L29" s="6"/>
      <c r="M29" s="6"/>
      <c r="N29" s="6"/>
      <c r="O29" s="6"/>
    </row>
    <row r="30" spans="2:15" s="9" customFormat="1" ht="15.75" customHeight="1">
      <c r="B30" s="5"/>
      <c r="C30" s="6"/>
      <c r="D30" s="6"/>
      <c r="E30" s="6"/>
      <c r="F30" s="6"/>
      <c r="G30" s="6"/>
      <c r="H30" s="6"/>
      <c r="I30" s="6"/>
      <c r="J30" s="6"/>
      <c r="K30" s="6"/>
      <c r="L30" s="6"/>
      <c r="M30" s="6"/>
      <c r="N30" s="6"/>
      <c r="O30" s="6"/>
    </row>
    <row r="31" spans="2:15" s="9" customFormat="1" ht="15.75" customHeight="1">
      <c r="B31" s="5"/>
      <c r="C31" s="6"/>
      <c r="D31" s="6"/>
      <c r="E31" s="6"/>
      <c r="F31" s="6"/>
      <c r="G31" s="6"/>
      <c r="H31" s="6"/>
      <c r="I31" s="6"/>
      <c r="J31" s="6"/>
      <c r="K31" s="6"/>
      <c r="L31" s="6"/>
      <c r="M31" s="6"/>
      <c r="N31" s="6"/>
      <c r="O31" s="6"/>
    </row>
    <row r="32" spans="2:15" s="9" customFormat="1" ht="15.75" customHeight="1">
      <c r="B32" s="5"/>
      <c r="C32" s="6"/>
      <c r="D32" s="6"/>
      <c r="E32" s="6"/>
      <c r="F32" s="6"/>
      <c r="G32" s="6"/>
      <c r="H32" s="6"/>
      <c r="I32" s="6"/>
      <c r="J32" s="6"/>
      <c r="K32" s="6"/>
      <c r="L32" s="6"/>
      <c r="M32" s="6"/>
      <c r="N32" s="6"/>
      <c r="O32" s="6"/>
    </row>
    <row r="33" spans="2:15" s="9" customFormat="1" ht="15.75" customHeight="1">
      <c r="B33" s="5"/>
      <c r="C33" s="6"/>
      <c r="D33" s="6"/>
      <c r="E33" s="6"/>
      <c r="F33" s="6"/>
      <c r="G33" s="6"/>
      <c r="H33" s="6"/>
      <c r="I33" s="6"/>
      <c r="J33" s="6"/>
      <c r="K33" s="6"/>
      <c r="L33" s="6"/>
      <c r="M33" s="6"/>
      <c r="N33" s="6"/>
      <c r="O33" s="6"/>
    </row>
    <row r="34" spans="2:15" s="9" customFormat="1" ht="15.75" customHeight="1">
      <c r="B34" s="6"/>
      <c r="C34" s="6"/>
      <c r="D34" s="6"/>
      <c r="E34" s="6"/>
      <c r="F34" s="6"/>
      <c r="G34" s="6"/>
      <c r="H34" s="6"/>
      <c r="I34" s="6"/>
      <c r="J34" s="6"/>
      <c r="K34" s="6"/>
      <c r="L34" s="6"/>
      <c r="M34" s="6"/>
      <c r="N34" s="6"/>
      <c r="O34" s="6"/>
    </row>
    <row r="35" spans="2:15" s="9" customFormat="1" ht="15.75" customHeight="1">
      <c r="B35" s="6"/>
      <c r="C35" s="6"/>
      <c r="D35" s="6"/>
      <c r="E35" s="6"/>
      <c r="F35" s="6"/>
      <c r="G35" s="6"/>
      <c r="H35" s="6"/>
      <c r="I35" s="6"/>
      <c r="J35" s="6"/>
      <c r="K35" s="6"/>
      <c r="L35" s="6"/>
      <c r="M35" s="6"/>
      <c r="N35" s="6"/>
      <c r="O35" s="6"/>
    </row>
    <row r="36" spans="2:15" s="4" customFormat="1" ht="15.75" customHeight="1">
      <c r="B36" s="6"/>
      <c r="C36" s="6"/>
      <c r="D36" s="6"/>
      <c r="E36" s="6"/>
      <c r="F36" s="6"/>
      <c r="G36" s="6"/>
      <c r="H36" s="6"/>
      <c r="I36" s="6"/>
      <c r="J36" s="6"/>
      <c r="K36" s="6"/>
      <c r="L36" s="6"/>
      <c r="M36" s="6"/>
      <c r="N36" s="6"/>
      <c r="O36" s="6"/>
    </row>
    <row r="37" spans="2:15" s="4" customFormat="1" ht="15.75" customHeight="1">
      <c r="B37" s="6"/>
      <c r="C37" s="6"/>
      <c r="D37" s="6"/>
      <c r="E37" s="6"/>
      <c r="F37" s="6"/>
      <c r="G37" s="6"/>
      <c r="H37" s="6"/>
      <c r="I37" s="6"/>
      <c r="J37" s="6"/>
      <c r="K37" s="6"/>
      <c r="L37" s="6"/>
      <c r="M37" s="6"/>
      <c r="N37" s="6"/>
      <c r="O37" s="6"/>
    </row>
    <row r="38" spans="2:15" s="4" customFormat="1" ht="15.75" customHeight="1">
      <c r="B38" s="6"/>
      <c r="C38" s="6"/>
      <c r="D38" s="6"/>
      <c r="E38" s="6"/>
      <c r="F38" s="6"/>
      <c r="G38" s="6"/>
      <c r="H38" s="6"/>
      <c r="I38" s="6"/>
      <c r="J38" s="6"/>
      <c r="K38" s="6"/>
      <c r="L38" s="6"/>
      <c r="M38" s="6"/>
      <c r="N38" s="6"/>
      <c r="O38" s="6"/>
    </row>
    <row r="39" spans="2:15" s="4" customFormat="1" ht="15.75" customHeight="1">
      <c r="B39" s="5"/>
      <c r="C39" s="6"/>
      <c r="D39" s="6"/>
      <c r="E39" s="6"/>
      <c r="F39" s="6"/>
      <c r="G39" s="6"/>
      <c r="H39" s="6"/>
      <c r="I39" s="6"/>
      <c r="J39" s="6"/>
      <c r="K39" s="6"/>
      <c r="L39" s="6"/>
      <c r="M39" s="6"/>
      <c r="N39" s="6"/>
      <c r="O39" s="6"/>
    </row>
    <row r="40" spans="2:15" s="4" customFormat="1" ht="15.75" customHeight="1">
      <c r="B40" s="5"/>
      <c r="C40" s="6"/>
      <c r="D40" s="6"/>
      <c r="E40" s="6"/>
      <c r="F40" s="6"/>
      <c r="G40" s="6"/>
      <c r="H40" s="6"/>
      <c r="I40" s="6"/>
      <c r="J40" s="6"/>
      <c r="K40" s="6"/>
      <c r="L40" s="6"/>
      <c r="M40" s="6"/>
      <c r="N40" s="6"/>
      <c r="O40" s="6"/>
    </row>
    <row r="41" spans="2:15" s="9" customFormat="1" ht="15.75" customHeight="1">
      <c r="B41" s="5"/>
      <c r="C41" s="6"/>
      <c r="D41" s="6"/>
      <c r="E41" s="6"/>
      <c r="F41" s="6"/>
      <c r="G41" s="6"/>
      <c r="H41" s="6"/>
      <c r="I41" s="6"/>
      <c r="J41" s="6"/>
      <c r="K41" s="6"/>
      <c r="L41" s="6"/>
      <c r="M41" s="6"/>
      <c r="N41" s="6"/>
      <c r="O41" s="6"/>
    </row>
    <row r="42" spans="2:15" s="9" customFormat="1" ht="15.75" customHeight="1">
      <c r="B42" s="5"/>
      <c r="C42" s="6"/>
      <c r="D42" s="6"/>
      <c r="E42" s="6"/>
      <c r="F42" s="6"/>
      <c r="G42" s="6"/>
      <c r="H42" s="6"/>
      <c r="I42" s="6"/>
      <c r="J42" s="6"/>
      <c r="K42" s="6"/>
      <c r="L42" s="6"/>
      <c r="M42" s="6"/>
      <c r="N42" s="6"/>
      <c r="O42" s="6"/>
    </row>
    <row r="43" spans="2:15" s="12" customFormat="1" ht="15.75" customHeight="1">
      <c r="B43" s="6"/>
      <c r="C43" s="6"/>
      <c r="D43" s="6"/>
      <c r="E43" s="6"/>
      <c r="F43" s="6"/>
      <c r="G43" s="6"/>
      <c r="H43" s="6"/>
      <c r="I43" s="6"/>
      <c r="J43" s="6"/>
      <c r="K43" s="6"/>
      <c r="L43" s="6"/>
      <c r="M43" s="6"/>
      <c r="N43" s="6"/>
      <c r="O43" s="6"/>
    </row>
    <row r="44" spans="2:15" s="12" customFormat="1" ht="15.75" customHeight="1">
      <c r="B44" s="5"/>
      <c r="C44" s="6"/>
      <c r="D44" s="6"/>
      <c r="E44" s="6"/>
      <c r="F44" s="6"/>
      <c r="G44" s="6"/>
      <c r="H44" s="6"/>
      <c r="I44" s="6"/>
      <c r="J44" s="6"/>
      <c r="K44" s="6"/>
      <c r="L44" s="6"/>
      <c r="M44" s="6"/>
      <c r="N44" s="6"/>
      <c r="O44" s="6"/>
    </row>
    <row r="45" spans="2:15" s="9" customFormat="1" ht="15.75" customHeight="1">
      <c r="B45" s="5"/>
      <c r="C45" s="6"/>
      <c r="D45" s="6"/>
      <c r="E45" s="6"/>
      <c r="F45" s="6"/>
      <c r="G45" s="6"/>
      <c r="H45" s="6"/>
      <c r="I45" s="6"/>
      <c r="J45" s="6"/>
      <c r="K45" s="6"/>
      <c r="L45" s="6"/>
      <c r="M45" s="6"/>
      <c r="N45" s="6"/>
      <c r="O45" s="6"/>
    </row>
    <row r="46" spans="2:15" s="9" customFormat="1" ht="15.75" customHeight="1">
      <c r="B46" s="5"/>
      <c r="C46" s="6"/>
      <c r="D46" s="6"/>
      <c r="E46" s="6"/>
      <c r="F46" s="6"/>
      <c r="G46" s="6"/>
      <c r="H46" s="6"/>
      <c r="I46" s="6"/>
      <c r="J46" s="6"/>
      <c r="K46" s="6"/>
      <c r="L46" s="6"/>
      <c r="M46" s="6"/>
      <c r="N46" s="6"/>
      <c r="O46" s="6"/>
    </row>
    <row r="47" spans="2:15" ht="15.75" customHeight="1">
      <c r="B47" s="7"/>
      <c r="C47" s="8"/>
      <c r="D47" s="8"/>
      <c r="E47" s="8"/>
      <c r="F47" s="8"/>
      <c r="G47" s="8"/>
      <c r="H47" s="8"/>
      <c r="I47" s="8"/>
      <c r="J47" s="8"/>
      <c r="K47" s="8"/>
      <c r="L47" s="8"/>
      <c r="M47" s="8"/>
      <c r="N47" s="8"/>
      <c r="O47" s="8"/>
    </row>
    <row r="48" spans="2:15" s="4" customFormat="1" ht="15.75" customHeight="1">
      <c r="B48" s="7"/>
      <c r="C48" s="8"/>
      <c r="D48" s="8"/>
      <c r="E48" s="8"/>
      <c r="F48" s="8"/>
      <c r="G48" s="8"/>
      <c r="H48" s="8"/>
      <c r="I48" s="8"/>
      <c r="J48" s="8"/>
      <c r="K48" s="8"/>
      <c r="L48" s="8"/>
      <c r="M48" s="8"/>
      <c r="N48" s="8"/>
      <c r="O48" s="8"/>
    </row>
    <row r="49" spans="2:15" s="4" customFormat="1" ht="15.75" customHeight="1">
      <c r="B49" s="7"/>
      <c r="C49" s="8"/>
      <c r="D49" s="8"/>
      <c r="E49" s="8"/>
      <c r="F49" s="8"/>
      <c r="G49" s="8"/>
      <c r="H49" s="8"/>
      <c r="I49" s="8"/>
      <c r="J49" s="8"/>
      <c r="K49" s="8"/>
      <c r="L49" s="8"/>
      <c r="M49" s="8"/>
      <c r="N49" s="8"/>
      <c r="O49" s="8"/>
    </row>
    <row r="50" spans="2:15" s="4" customFormat="1" ht="15.75" customHeight="1">
      <c r="B50" s="7"/>
      <c r="C50" s="8"/>
      <c r="D50" s="8"/>
      <c r="E50" s="8"/>
      <c r="F50" s="8"/>
      <c r="G50" s="8"/>
      <c r="H50" s="8"/>
      <c r="I50" s="8"/>
      <c r="J50" s="8"/>
      <c r="K50" s="8"/>
      <c r="L50" s="8"/>
      <c r="M50" s="8"/>
      <c r="N50" s="8"/>
      <c r="O50" s="8"/>
    </row>
    <row r="51" spans="2:15" s="4" customFormat="1" ht="15.75" customHeight="1">
      <c r="B51" s="7"/>
      <c r="C51" s="8"/>
      <c r="D51" s="8"/>
      <c r="E51" s="8"/>
      <c r="F51" s="8"/>
      <c r="G51" s="8"/>
      <c r="H51" s="8"/>
      <c r="I51" s="8"/>
      <c r="J51" s="8"/>
      <c r="K51" s="8"/>
      <c r="L51" s="8"/>
      <c r="M51" s="8"/>
      <c r="N51" s="8"/>
      <c r="O51" s="8"/>
    </row>
    <row r="52" spans="2:15" s="4" customFormat="1" ht="15.75" customHeight="1">
      <c r="B52" s="7"/>
      <c r="C52" s="8"/>
      <c r="D52" s="8"/>
      <c r="E52" s="8"/>
      <c r="F52" s="8"/>
      <c r="G52" s="8"/>
      <c r="H52" s="8"/>
      <c r="I52" s="8"/>
      <c r="J52" s="8"/>
      <c r="K52" s="8"/>
      <c r="L52" s="8"/>
      <c r="M52" s="8"/>
      <c r="N52" s="8"/>
      <c r="O52" s="8"/>
    </row>
    <row r="53" spans="2:15" s="4" customFormat="1" ht="15.75" customHeight="1">
      <c r="B53" s="7"/>
      <c r="C53" s="8"/>
      <c r="D53" s="8"/>
      <c r="E53" s="8"/>
      <c r="F53" s="8"/>
      <c r="G53" s="8"/>
      <c r="H53" s="8"/>
      <c r="I53" s="8"/>
      <c r="J53" s="8"/>
      <c r="K53" s="8"/>
      <c r="L53" s="8"/>
      <c r="M53" s="8"/>
      <c r="N53" s="8"/>
      <c r="O53" s="8"/>
    </row>
    <row r="54" spans="2:15" s="4" customFormat="1" ht="15.75" customHeight="1">
      <c r="B54" s="7"/>
      <c r="C54" s="8"/>
      <c r="D54" s="8"/>
      <c r="E54" s="8"/>
      <c r="F54" s="8"/>
      <c r="G54" s="8"/>
      <c r="H54" s="8"/>
      <c r="I54" s="8"/>
      <c r="J54" s="8"/>
      <c r="K54" s="8"/>
      <c r="L54" s="8"/>
      <c r="M54" s="8"/>
      <c r="N54" s="8"/>
      <c r="O54" s="8"/>
    </row>
    <row r="55" spans="2:15" s="4" customFormat="1" ht="15.75" customHeight="1">
      <c r="B55" s="7"/>
      <c r="C55" s="8"/>
      <c r="D55" s="8"/>
      <c r="E55" s="8"/>
      <c r="F55" s="8"/>
      <c r="G55" s="8"/>
      <c r="H55" s="8"/>
      <c r="I55" s="8"/>
      <c r="J55" s="8"/>
      <c r="K55" s="8"/>
      <c r="L55" s="8"/>
      <c r="M55" s="8"/>
      <c r="N55" s="8"/>
      <c r="O55" s="8"/>
    </row>
    <row r="56" spans="2:15" s="4" customFormat="1" ht="15.75" customHeight="1">
      <c r="B56" s="7"/>
      <c r="C56" s="8"/>
      <c r="D56" s="8"/>
      <c r="E56" s="8"/>
      <c r="F56" s="8"/>
      <c r="G56" s="8"/>
      <c r="H56" s="8"/>
      <c r="I56" s="8"/>
      <c r="J56" s="8"/>
      <c r="K56" s="8"/>
      <c r="L56" s="8"/>
      <c r="M56" s="8"/>
      <c r="N56" s="8"/>
      <c r="O56" s="8"/>
    </row>
    <row r="57" spans="2:15" s="4" customFormat="1" ht="15.75" customHeight="1">
      <c r="B57" s="7"/>
      <c r="C57" s="8"/>
      <c r="D57" s="8"/>
      <c r="E57" s="8"/>
      <c r="F57" s="8"/>
      <c r="G57" s="8"/>
      <c r="H57" s="8"/>
      <c r="I57" s="8"/>
      <c r="J57" s="8"/>
      <c r="K57" s="8"/>
      <c r="L57" s="8"/>
      <c r="M57" s="8"/>
      <c r="N57" s="8"/>
      <c r="O57" s="8"/>
    </row>
    <row r="58" spans="2:15" s="4" customFormat="1" ht="15.75" customHeight="1">
      <c r="B58" s="7"/>
      <c r="C58" s="8"/>
      <c r="D58" s="8"/>
      <c r="E58" s="8"/>
      <c r="F58" s="8"/>
      <c r="G58" s="8"/>
      <c r="H58" s="8"/>
      <c r="I58" s="8"/>
      <c r="J58" s="8"/>
      <c r="K58" s="8"/>
      <c r="L58" s="8"/>
      <c r="M58" s="8"/>
      <c r="N58" s="8"/>
      <c r="O58" s="8"/>
    </row>
    <row r="59" spans="2:15" s="4" customFormat="1" ht="15.75" customHeight="1">
      <c r="B59" s="7"/>
      <c r="C59" s="8"/>
      <c r="D59" s="8"/>
      <c r="E59" s="8"/>
      <c r="F59" s="8"/>
      <c r="G59" s="8"/>
      <c r="H59" s="8"/>
      <c r="I59" s="8"/>
      <c r="J59" s="8"/>
      <c r="K59" s="8"/>
      <c r="L59" s="8"/>
      <c r="M59" s="8"/>
      <c r="N59" s="8"/>
      <c r="O59" s="8"/>
    </row>
    <row r="60" spans="2:15" s="4" customFormat="1" ht="15.75" customHeight="1">
      <c r="B60" s="7"/>
      <c r="C60" s="8"/>
      <c r="D60" s="8"/>
      <c r="E60" s="8"/>
      <c r="F60" s="8"/>
      <c r="G60" s="8"/>
      <c r="H60" s="8"/>
      <c r="I60" s="8"/>
      <c r="J60" s="8"/>
      <c r="K60" s="8"/>
      <c r="L60" s="8"/>
      <c r="M60" s="8"/>
      <c r="N60" s="8"/>
      <c r="O60" s="8"/>
    </row>
    <row r="61" spans="2:15" s="4" customFormat="1" ht="13.5" customHeight="1">
      <c r="B61" s="55" t="s">
        <v>222</v>
      </c>
      <c r="C61" s="8"/>
      <c r="D61" s="8"/>
      <c r="E61" s="8"/>
      <c r="F61" s="8"/>
      <c r="G61" s="8"/>
      <c r="H61" s="8"/>
      <c r="I61" s="8"/>
      <c r="J61" s="8"/>
      <c r="K61" s="8"/>
      <c r="L61" s="8"/>
      <c r="M61" s="8"/>
      <c r="N61" s="8"/>
      <c r="O61" s="8"/>
    </row>
    <row r="62" spans="2:15" s="4" customFormat="1" ht="13.5" customHeight="1">
      <c r="B62" s="59" t="s">
        <v>106</v>
      </c>
      <c r="C62" s="8"/>
      <c r="D62" s="8"/>
      <c r="E62" s="8"/>
      <c r="F62" s="8"/>
      <c r="G62" s="8"/>
      <c r="H62" s="8"/>
      <c r="I62" s="8"/>
      <c r="J62" s="8"/>
      <c r="K62" s="8"/>
      <c r="L62" s="8"/>
      <c r="M62" s="8"/>
      <c r="N62" s="8"/>
      <c r="O62" s="8"/>
    </row>
    <row r="63" spans="2:15" s="4" customFormat="1" ht="13.5" customHeight="1">
      <c r="B63" s="59" t="s">
        <v>223</v>
      </c>
      <c r="C63" s="8"/>
      <c r="D63" s="8"/>
      <c r="E63" s="8"/>
      <c r="F63" s="8"/>
      <c r="G63" s="8"/>
      <c r="H63" s="8"/>
      <c r="I63" s="8"/>
      <c r="J63" s="8"/>
      <c r="K63" s="8"/>
      <c r="L63" s="8"/>
      <c r="M63" s="8"/>
      <c r="N63" s="8"/>
      <c r="O63" s="8"/>
    </row>
    <row r="64" spans="2:15" s="4" customFormat="1" ht="13.5" customHeight="1">
      <c r="B64" s="62" t="s">
        <v>134</v>
      </c>
      <c r="C64" s="5"/>
      <c r="D64" s="5"/>
      <c r="E64" s="5"/>
      <c r="F64" s="5"/>
      <c r="G64" s="5"/>
      <c r="H64" s="5"/>
      <c r="I64" s="5"/>
      <c r="J64" s="5"/>
      <c r="K64" s="5"/>
      <c r="L64" s="5"/>
      <c r="M64" s="5"/>
      <c r="N64" s="5"/>
      <c r="O64" s="5"/>
    </row>
  </sheetData>
  <mergeCells count="13">
    <mergeCell ref="C14:F14"/>
    <mergeCell ref="B3:F4"/>
    <mergeCell ref="N3:O3"/>
    <mergeCell ref="C5:F5"/>
    <mergeCell ref="C6:F6"/>
    <mergeCell ref="C7:F7"/>
    <mergeCell ref="C8:F8"/>
    <mergeCell ref="C9:F9"/>
    <mergeCell ref="C10:F10"/>
    <mergeCell ref="C11:F11"/>
    <mergeCell ref="C12:F12"/>
    <mergeCell ref="C13:F13"/>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2-14.①ジェネリック医薬品分析(医科･調剤)</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dimension ref="B1:R51"/>
  <sheetViews>
    <sheetView showGridLines="0" zoomScaleNormal="100" zoomScaleSheetLayoutView="100" workbookViewId="0"/>
  </sheetViews>
  <sheetFormatPr defaultColWidth="7.625" defaultRowHeight="15.75" customHeight="1"/>
  <cols>
    <col min="1" max="1" width="4.625" style="6" customWidth="1"/>
    <col min="2" max="2" width="5.625" style="5" customWidth="1"/>
    <col min="3" max="3" width="8.625" style="6" customWidth="1"/>
    <col min="4" max="4" width="9.875" style="6" customWidth="1"/>
    <col min="5" max="5" width="9.125" style="6" customWidth="1"/>
    <col min="6" max="6" width="6.625" style="6" customWidth="1"/>
    <col min="7" max="8" width="9.125" style="6" customWidth="1"/>
    <col min="9" max="9" width="6.625" style="6" customWidth="1"/>
    <col min="10" max="11" width="9.5" style="6" customWidth="1"/>
    <col min="12" max="12" width="6.625" style="6" customWidth="1"/>
    <col min="13" max="14" width="9.125" style="6" customWidth="1"/>
    <col min="15" max="15" width="6.625" style="6" customWidth="1"/>
    <col min="16" max="16" width="7.625" style="6" customWidth="1"/>
    <col min="17" max="17" width="2.625" style="6" customWidth="1"/>
    <col min="18" max="18" width="7.625" style="6" customWidth="1"/>
    <col min="19" max="16384" width="7.625" style="6"/>
  </cols>
  <sheetData>
    <row r="1" spans="2:18" s="4" customFormat="1" ht="16.5" customHeight="1">
      <c r="B1" s="4" t="s">
        <v>201</v>
      </c>
      <c r="C1" s="13"/>
      <c r="D1" s="13"/>
      <c r="E1" s="13"/>
      <c r="F1" s="11"/>
      <c r="G1" s="32"/>
      <c r="H1" s="11"/>
      <c r="I1" s="11"/>
      <c r="J1" s="11"/>
      <c r="K1" s="11"/>
      <c r="L1" s="11"/>
      <c r="M1" s="11"/>
      <c r="N1" s="11"/>
      <c r="O1" s="9"/>
      <c r="P1" s="9"/>
      <c r="Q1" s="9"/>
      <c r="R1" s="9"/>
    </row>
    <row r="2" spans="2:18" s="4" customFormat="1" ht="16.5" customHeight="1">
      <c r="B2" s="4" t="s">
        <v>168</v>
      </c>
      <c r="C2" s="13"/>
      <c r="D2" s="13"/>
      <c r="E2" s="13"/>
      <c r="F2" s="11"/>
      <c r="G2" s="32"/>
      <c r="H2" s="11"/>
      <c r="I2" s="11"/>
      <c r="J2" s="11"/>
      <c r="K2" s="11"/>
      <c r="L2" s="11"/>
      <c r="M2" s="11"/>
      <c r="N2" s="11"/>
      <c r="O2" s="9"/>
      <c r="P2" s="9"/>
      <c r="Q2" s="9"/>
      <c r="R2" s="9"/>
    </row>
    <row r="3" spans="2:18" s="4" customFormat="1" ht="15.75" customHeight="1">
      <c r="B3" s="201" t="s">
        <v>131</v>
      </c>
      <c r="C3" s="118"/>
      <c r="D3" s="118"/>
      <c r="E3" s="368">
        <v>257529801.15271983</v>
      </c>
      <c r="F3" s="368"/>
      <c r="G3" s="119"/>
      <c r="H3" s="119"/>
      <c r="I3" s="119"/>
      <c r="J3" s="119"/>
      <c r="K3" s="119"/>
      <c r="L3" s="120"/>
      <c r="M3" s="120"/>
      <c r="N3" s="120"/>
      <c r="O3" s="120"/>
      <c r="P3" s="125" t="s">
        <v>80</v>
      </c>
      <c r="Q3" s="9"/>
      <c r="R3" s="9"/>
    </row>
    <row r="4" spans="2:18" s="4" customFormat="1" ht="15.75" customHeight="1">
      <c r="B4" s="121"/>
      <c r="C4" s="201" t="s">
        <v>162</v>
      </c>
      <c r="D4" s="118"/>
      <c r="E4" s="369">
        <v>234090883.78994915</v>
      </c>
      <c r="F4" s="369"/>
      <c r="G4" s="122"/>
      <c r="H4" s="123"/>
      <c r="I4" s="118"/>
      <c r="J4" s="118"/>
      <c r="K4" s="118"/>
      <c r="L4" s="118"/>
      <c r="M4" s="118"/>
      <c r="N4" s="124"/>
      <c r="O4" s="125"/>
      <c r="P4" s="1"/>
      <c r="Q4" s="9"/>
      <c r="R4" s="9"/>
    </row>
    <row r="5" spans="2:18" ht="15.75" customHeight="1">
      <c r="B5" s="121"/>
      <c r="C5" s="126"/>
      <c r="D5" s="127"/>
      <c r="E5" s="127"/>
      <c r="F5" s="127"/>
      <c r="G5" s="128"/>
      <c r="H5" s="128"/>
      <c r="I5" s="128"/>
      <c r="J5" s="128"/>
      <c r="K5" s="128"/>
      <c r="L5" s="128"/>
      <c r="M5" s="128"/>
      <c r="N5" s="128"/>
      <c r="O5" s="129"/>
      <c r="P5" s="1"/>
      <c r="Q5" s="9"/>
      <c r="R5" s="9"/>
    </row>
    <row r="6" spans="2:18" ht="15.75" customHeight="1">
      <c r="B6" s="121"/>
      <c r="C6" s="126"/>
      <c r="D6" s="366" t="s">
        <v>115</v>
      </c>
      <c r="E6" s="367"/>
      <c r="F6" s="130"/>
      <c r="G6" s="128"/>
      <c r="H6" s="128"/>
      <c r="I6" s="128"/>
      <c r="J6" s="128"/>
      <c r="K6" s="128"/>
      <c r="L6" s="131"/>
      <c r="M6" s="128"/>
      <c r="N6" s="128"/>
      <c r="O6" s="129"/>
      <c r="P6" s="1"/>
      <c r="Q6" s="9"/>
      <c r="R6" s="9"/>
    </row>
    <row r="7" spans="2:18" ht="15.75" customHeight="1">
      <c r="B7" s="121"/>
      <c r="C7" s="126"/>
      <c r="D7" s="350">
        <v>39594474.906103835</v>
      </c>
      <c r="E7" s="351"/>
      <c r="F7" s="132">
        <v>0.1691414644819409</v>
      </c>
      <c r="G7" s="128"/>
      <c r="H7" s="128"/>
      <c r="I7" s="128"/>
      <c r="J7" s="128"/>
      <c r="K7" s="128"/>
      <c r="L7" s="131"/>
      <c r="M7" s="127"/>
      <c r="N7" s="127"/>
      <c r="O7" s="129"/>
      <c r="P7" s="1"/>
      <c r="Q7" s="9"/>
      <c r="R7" s="9"/>
    </row>
    <row r="8" spans="2:18" ht="15.75" customHeight="1">
      <c r="B8" s="121"/>
      <c r="C8" s="126"/>
      <c r="D8" s="126"/>
      <c r="E8" s="129"/>
      <c r="F8" s="127"/>
      <c r="G8" s="352" t="s">
        <v>237</v>
      </c>
      <c r="H8" s="353"/>
      <c r="I8" s="133"/>
      <c r="J8" s="352" t="s">
        <v>239</v>
      </c>
      <c r="K8" s="353"/>
      <c r="L8" s="133"/>
      <c r="M8" s="358" t="s">
        <v>61</v>
      </c>
      <c r="N8" s="359"/>
      <c r="O8" s="129"/>
      <c r="P8" s="1"/>
      <c r="Q8" s="9"/>
      <c r="R8" s="9"/>
    </row>
    <row r="9" spans="2:18" ht="15.75" customHeight="1">
      <c r="B9" s="121"/>
      <c r="C9" s="126"/>
      <c r="D9" s="126"/>
      <c r="E9" s="129"/>
      <c r="F9" s="127"/>
      <c r="G9" s="354"/>
      <c r="H9" s="355"/>
      <c r="I9" s="128"/>
      <c r="J9" s="354"/>
      <c r="K9" s="355"/>
      <c r="L9" s="128"/>
      <c r="M9" s="360" t="s">
        <v>241</v>
      </c>
      <c r="N9" s="361"/>
      <c r="O9" s="129"/>
      <c r="P9" s="1"/>
      <c r="Q9" s="9"/>
      <c r="R9" s="9"/>
    </row>
    <row r="10" spans="2:18" ht="15.75" customHeight="1">
      <c r="B10" s="121"/>
      <c r="C10" s="126"/>
      <c r="D10" s="362" t="s">
        <v>116</v>
      </c>
      <c r="E10" s="363"/>
      <c r="F10" s="127"/>
      <c r="G10" s="354"/>
      <c r="H10" s="355"/>
      <c r="I10" s="128"/>
      <c r="J10" s="350">
        <v>13249572.994283998</v>
      </c>
      <c r="K10" s="351"/>
      <c r="L10" s="130">
        <v>5.6600123762926634E-2</v>
      </c>
      <c r="M10" s="364">
        <v>7483586.3371075001</v>
      </c>
      <c r="N10" s="365"/>
      <c r="O10" s="129"/>
      <c r="P10" s="1"/>
      <c r="Q10" s="9"/>
      <c r="R10" s="9"/>
    </row>
    <row r="11" spans="2:18" ht="15.75" customHeight="1">
      <c r="B11" s="121"/>
      <c r="C11" s="126"/>
      <c r="D11" s="356">
        <v>194496408.88384521</v>
      </c>
      <c r="E11" s="357"/>
      <c r="F11" s="130">
        <v>0.83085853551805866</v>
      </c>
      <c r="G11" s="356">
        <v>40363517.121834688</v>
      </c>
      <c r="H11" s="357"/>
      <c r="I11" s="134">
        <v>0.172426693719748</v>
      </c>
      <c r="J11" s="352" t="s">
        <v>240</v>
      </c>
      <c r="K11" s="353"/>
      <c r="L11" s="133"/>
      <c r="M11" s="135"/>
      <c r="N11" s="127"/>
      <c r="O11" s="129"/>
      <c r="P11" s="1"/>
      <c r="Q11" s="9"/>
      <c r="R11" s="9"/>
    </row>
    <row r="12" spans="2:18" ht="15.75" customHeight="1">
      <c r="B12" s="121"/>
      <c r="C12" s="126"/>
      <c r="D12" s="136"/>
      <c r="E12" s="134"/>
      <c r="F12" s="127"/>
      <c r="G12" s="137"/>
      <c r="H12" s="138"/>
      <c r="I12" s="134"/>
      <c r="J12" s="354"/>
      <c r="K12" s="355"/>
      <c r="L12" s="128"/>
      <c r="M12" s="135"/>
      <c r="N12" s="127"/>
      <c r="O12" s="129"/>
      <c r="P12" s="1"/>
      <c r="Q12" s="9"/>
      <c r="R12" s="9"/>
    </row>
    <row r="13" spans="2:18" ht="15.75" customHeight="1">
      <c r="B13" s="121"/>
      <c r="C13" s="126"/>
      <c r="D13" s="136"/>
      <c r="E13" s="139"/>
      <c r="F13" s="127"/>
      <c r="G13" s="126"/>
      <c r="H13" s="129"/>
      <c r="I13" s="128"/>
      <c r="J13" s="350">
        <v>27113944.127550691</v>
      </c>
      <c r="K13" s="351"/>
      <c r="L13" s="130">
        <v>0.11582656995682138</v>
      </c>
      <c r="M13" s="135"/>
      <c r="N13" s="127"/>
      <c r="O13" s="129"/>
      <c r="P13" s="1"/>
      <c r="Q13" s="9"/>
      <c r="R13" s="9"/>
    </row>
    <row r="14" spans="2:18" ht="15.75" customHeight="1">
      <c r="B14" s="121"/>
      <c r="C14" s="126"/>
      <c r="D14" s="136"/>
      <c r="E14" s="139"/>
      <c r="F14" s="127"/>
      <c r="G14" s="352" t="s">
        <v>238</v>
      </c>
      <c r="H14" s="353"/>
      <c r="I14" s="133"/>
      <c r="J14" s="128"/>
      <c r="K14" s="140"/>
      <c r="L14" s="128"/>
      <c r="M14" s="131"/>
      <c r="N14" s="127"/>
      <c r="O14" s="129"/>
      <c r="P14" s="1"/>
      <c r="Q14" s="9"/>
      <c r="R14" s="9"/>
    </row>
    <row r="15" spans="2:18" s="4" customFormat="1" ht="13.5" customHeight="1">
      <c r="B15" s="121"/>
      <c r="C15" s="126"/>
      <c r="D15" s="136"/>
      <c r="E15" s="141"/>
      <c r="F15" s="127"/>
      <c r="G15" s="354"/>
      <c r="H15" s="355"/>
      <c r="I15" s="142"/>
      <c r="J15" s="142"/>
      <c r="K15" s="140"/>
      <c r="L15" s="128"/>
      <c r="M15" s="131"/>
      <c r="N15" s="127"/>
      <c r="O15" s="129"/>
      <c r="P15" s="1"/>
      <c r="Q15" s="9"/>
      <c r="R15" s="9"/>
    </row>
    <row r="16" spans="2:18" s="9" customFormat="1" ht="13.5" customHeight="1">
      <c r="B16" s="121"/>
      <c r="C16" s="126"/>
      <c r="D16" s="136"/>
      <c r="E16" s="139"/>
      <c r="F16" s="127"/>
      <c r="G16" s="356">
        <v>154132891.76201031</v>
      </c>
      <c r="H16" s="357"/>
      <c r="I16" s="130">
        <v>0.65843184179830971</v>
      </c>
      <c r="J16" s="128"/>
      <c r="K16" s="128"/>
      <c r="L16" s="128"/>
      <c r="M16" s="131"/>
      <c r="N16" s="127"/>
      <c r="O16" s="129"/>
      <c r="P16" s="1"/>
    </row>
    <row r="17" spans="2:18" s="9" customFormat="1" ht="13.5" customHeight="1">
      <c r="B17" s="121"/>
      <c r="C17" s="126"/>
      <c r="D17" s="136"/>
      <c r="E17" s="139"/>
      <c r="F17" s="127"/>
      <c r="G17" s="143"/>
      <c r="H17" s="144"/>
      <c r="I17" s="130"/>
      <c r="J17" s="128"/>
      <c r="K17" s="128"/>
      <c r="L17" s="128"/>
      <c r="M17" s="131"/>
      <c r="N17" s="127"/>
      <c r="O17" s="129"/>
      <c r="P17" s="1"/>
    </row>
    <row r="18" spans="2:18" s="4" customFormat="1" ht="13.5" customHeight="1">
      <c r="B18" s="121"/>
      <c r="C18" s="126"/>
      <c r="D18" s="136"/>
      <c r="E18" s="139"/>
      <c r="F18" s="127"/>
      <c r="G18" s="143"/>
      <c r="H18" s="144"/>
      <c r="I18" s="130"/>
      <c r="J18" s="128"/>
      <c r="K18" s="128"/>
      <c r="L18" s="128"/>
      <c r="M18" s="131"/>
      <c r="N18" s="127"/>
      <c r="O18" s="129"/>
      <c r="P18" s="1"/>
      <c r="Q18" s="9"/>
      <c r="R18" s="9"/>
    </row>
    <row r="19" spans="2:18" s="12" customFormat="1" ht="18" customHeight="1">
      <c r="B19" s="121"/>
      <c r="C19" s="126"/>
      <c r="D19" s="136"/>
      <c r="E19" s="139"/>
      <c r="F19" s="127"/>
      <c r="G19" s="143"/>
      <c r="H19" s="144"/>
      <c r="I19" s="130"/>
      <c r="J19" s="128"/>
      <c r="K19" s="128"/>
      <c r="L19" s="128"/>
      <c r="M19" s="131"/>
      <c r="N19" s="127"/>
      <c r="O19" s="129"/>
      <c r="P19" s="1"/>
      <c r="Q19" s="9"/>
      <c r="R19" s="9"/>
    </row>
    <row r="20" spans="2:18" s="9" customFormat="1" ht="15" customHeight="1">
      <c r="B20" s="121"/>
      <c r="C20" s="126"/>
      <c r="D20" s="145"/>
      <c r="E20" s="146"/>
      <c r="F20" s="147"/>
      <c r="G20" s="145"/>
      <c r="H20" s="146"/>
      <c r="I20" s="128"/>
      <c r="J20" s="128"/>
      <c r="K20" s="128"/>
      <c r="L20" s="128"/>
      <c r="M20" s="131"/>
      <c r="N20" s="127"/>
      <c r="O20" s="129"/>
      <c r="P20" s="1"/>
    </row>
    <row r="21" spans="2:18" s="9" customFormat="1" ht="15" customHeight="1">
      <c r="B21" s="121"/>
      <c r="C21" s="148"/>
      <c r="D21" s="149"/>
      <c r="E21" s="149"/>
      <c r="F21" s="149"/>
      <c r="G21" s="149"/>
      <c r="H21" s="149"/>
      <c r="I21" s="149"/>
      <c r="J21" s="149"/>
      <c r="K21" s="149"/>
      <c r="L21" s="149"/>
      <c r="M21" s="149"/>
      <c r="N21" s="149"/>
      <c r="O21" s="150"/>
      <c r="P21" s="1"/>
    </row>
    <row r="22" spans="2:18" s="9" customFormat="1" ht="15" customHeight="1">
      <c r="B22" s="151"/>
      <c r="C22" s="152"/>
      <c r="D22" s="152"/>
      <c r="E22" s="152"/>
      <c r="F22" s="153"/>
      <c r="G22" s="153"/>
      <c r="H22" s="153"/>
      <c r="I22" s="153"/>
      <c r="J22" s="153"/>
      <c r="K22" s="153"/>
      <c r="L22" s="154"/>
      <c r="M22" s="154"/>
      <c r="N22" s="154"/>
      <c r="O22" s="154"/>
      <c r="P22" s="2"/>
    </row>
    <row r="23" spans="2:18" s="9" customFormat="1" ht="13.5" customHeight="1">
      <c r="B23" s="55" t="s">
        <v>222</v>
      </c>
      <c r="C23" s="8"/>
      <c r="D23" s="8"/>
      <c r="E23" s="8"/>
      <c r="F23" s="8"/>
      <c r="G23" s="8"/>
      <c r="H23" s="8"/>
      <c r="I23" s="8"/>
      <c r="J23" s="8"/>
      <c r="K23" s="8"/>
      <c r="L23" s="8"/>
      <c r="M23" s="8"/>
      <c r="N23" s="31"/>
      <c r="O23" s="31"/>
      <c r="P23" s="31"/>
      <c r="Q23" s="31"/>
      <c r="R23" s="31"/>
    </row>
    <row r="24" spans="2:18" s="9" customFormat="1" ht="13.5" customHeight="1">
      <c r="B24" s="85" t="s">
        <v>117</v>
      </c>
      <c r="C24" s="8"/>
      <c r="D24" s="8"/>
      <c r="E24" s="8"/>
      <c r="F24" s="8"/>
      <c r="G24" s="8"/>
      <c r="H24" s="8"/>
      <c r="I24" s="8"/>
      <c r="J24" s="8"/>
      <c r="K24" s="8"/>
      <c r="L24" s="8"/>
      <c r="M24" s="8"/>
      <c r="N24" s="31"/>
      <c r="O24" s="31"/>
      <c r="P24" s="31"/>
      <c r="Q24" s="31"/>
      <c r="R24" s="31"/>
    </row>
    <row r="25" spans="2:18" s="9" customFormat="1" ht="13.5" customHeight="1">
      <c r="B25" s="60" t="s">
        <v>153</v>
      </c>
      <c r="C25" s="5"/>
      <c r="D25" s="5"/>
      <c r="E25" s="5"/>
      <c r="F25" s="5"/>
      <c r="G25" s="5"/>
      <c r="H25" s="5"/>
      <c r="I25" s="5"/>
      <c r="J25" s="5"/>
      <c r="K25" s="5"/>
      <c r="L25" s="5"/>
      <c r="M25" s="5"/>
      <c r="N25" s="5"/>
      <c r="O25" s="5"/>
      <c r="P25" s="5"/>
      <c r="Q25" s="5"/>
      <c r="R25" s="5"/>
    </row>
    <row r="26" spans="2:18" s="9" customFormat="1" ht="13.5" customHeight="1">
      <c r="B26" s="60" t="s">
        <v>152</v>
      </c>
      <c r="C26" s="5"/>
      <c r="D26" s="5"/>
      <c r="E26" s="5"/>
      <c r="F26" s="5"/>
      <c r="G26" s="5"/>
      <c r="H26" s="5"/>
      <c r="I26" s="5"/>
      <c r="J26" s="5"/>
      <c r="K26" s="5"/>
      <c r="L26" s="5"/>
      <c r="M26" s="5"/>
      <c r="N26" s="5"/>
      <c r="O26" s="5"/>
      <c r="P26" s="5"/>
      <c r="Q26" s="5"/>
      <c r="R26" s="5"/>
    </row>
    <row r="27" spans="2:18" s="9" customFormat="1" ht="13.5" customHeight="1">
      <c r="B27" s="61" t="s">
        <v>161</v>
      </c>
      <c r="C27" s="10"/>
      <c r="D27" s="10"/>
      <c r="E27" s="10"/>
      <c r="F27" s="10"/>
      <c r="G27" s="10"/>
      <c r="H27" s="10"/>
      <c r="I27" s="11"/>
      <c r="J27" s="32"/>
      <c r="K27" s="11"/>
      <c r="L27" s="11"/>
      <c r="M27" s="11"/>
      <c r="N27" s="11"/>
      <c r="O27" s="11"/>
      <c r="P27" s="11"/>
      <c r="Q27" s="11"/>
    </row>
    <row r="28" spans="2:18" s="9" customFormat="1" ht="13.5" customHeight="1">
      <c r="B28" s="61" t="s">
        <v>207</v>
      </c>
      <c r="C28" s="10"/>
      <c r="D28" s="10"/>
      <c r="E28" s="10"/>
      <c r="F28" s="10"/>
      <c r="G28" s="10"/>
      <c r="H28" s="10"/>
      <c r="I28" s="11"/>
      <c r="J28" s="32"/>
      <c r="K28" s="11"/>
      <c r="L28" s="11"/>
      <c r="M28" s="11"/>
      <c r="N28" s="11"/>
      <c r="O28" s="11"/>
      <c r="P28" s="11"/>
      <c r="Q28" s="11"/>
    </row>
    <row r="29" spans="2:18" s="9" customFormat="1" ht="13.5" customHeight="1">
      <c r="B29" s="61" t="s">
        <v>154</v>
      </c>
      <c r="G29" s="10"/>
      <c r="H29" s="10"/>
      <c r="I29" s="11"/>
      <c r="J29" s="32"/>
      <c r="K29" s="11"/>
      <c r="L29" s="11"/>
      <c r="M29" s="11"/>
      <c r="N29" s="11"/>
      <c r="O29" s="11"/>
      <c r="P29" s="11"/>
      <c r="Q29" s="11"/>
    </row>
    <row r="30" spans="2:18" s="9" customFormat="1" ht="15" customHeight="1">
      <c r="B30" s="13"/>
      <c r="C30" s="13"/>
      <c r="D30" s="13"/>
      <c r="E30" s="13"/>
      <c r="F30" s="13"/>
      <c r="G30" s="13"/>
      <c r="H30" s="13"/>
      <c r="I30" s="14"/>
      <c r="J30" s="14"/>
      <c r="K30" s="14"/>
      <c r="L30" s="14"/>
      <c r="M30" s="14"/>
      <c r="N30" s="14"/>
      <c r="O30" s="14"/>
      <c r="P30" s="14"/>
      <c r="Q30" s="13"/>
      <c r="R30" s="12"/>
    </row>
    <row r="31" spans="2:18" s="9" customFormat="1" ht="15" customHeight="1">
      <c r="C31" s="13"/>
      <c r="D31" s="53"/>
      <c r="E31" s="13"/>
      <c r="F31" s="13"/>
      <c r="G31" s="13"/>
      <c r="H31" s="13"/>
      <c r="I31" s="14"/>
      <c r="J31" s="14"/>
      <c r="K31" s="14"/>
      <c r="L31" s="14"/>
      <c r="M31" s="14"/>
      <c r="N31" s="14"/>
      <c r="O31" s="14"/>
      <c r="P31" s="14"/>
      <c r="Q31" s="13"/>
      <c r="R31" s="12"/>
    </row>
    <row r="32" spans="2:18" s="9" customFormat="1" ht="15" customHeight="1">
      <c r="B32" s="15"/>
      <c r="C32" s="15"/>
      <c r="D32" s="15"/>
      <c r="E32" s="15"/>
      <c r="F32" s="15"/>
      <c r="G32" s="15"/>
      <c r="H32" s="15"/>
      <c r="I32" s="16"/>
      <c r="J32" s="16"/>
      <c r="K32" s="16"/>
      <c r="L32" s="16"/>
      <c r="M32" s="16"/>
      <c r="N32" s="16"/>
    </row>
    <row r="33" spans="2:18" s="9" customFormat="1" ht="15" customHeight="1">
      <c r="B33" s="17"/>
      <c r="C33" s="5"/>
      <c r="D33" s="5"/>
      <c r="E33" s="5"/>
      <c r="F33" s="5"/>
      <c r="G33" s="5"/>
      <c r="H33" s="5"/>
      <c r="I33" s="5"/>
      <c r="J33" s="5"/>
      <c r="K33" s="5"/>
      <c r="L33" s="5"/>
      <c r="M33" s="5"/>
      <c r="N33" s="5"/>
      <c r="O33" s="5"/>
      <c r="P33" s="5"/>
      <c r="Q33" s="5"/>
      <c r="R33" s="5"/>
    </row>
    <row r="34" spans="2:18" s="9" customFormat="1" ht="15" customHeight="1">
      <c r="B34" s="5"/>
      <c r="C34" s="6"/>
      <c r="D34" s="6"/>
      <c r="E34" s="6"/>
      <c r="F34" s="6"/>
      <c r="G34" s="6"/>
      <c r="H34" s="6"/>
      <c r="I34" s="6"/>
      <c r="J34" s="6"/>
      <c r="K34" s="6"/>
      <c r="L34" s="6"/>
      <c r="M34" s="6"/>
      <c r="N34" s="6"/>
      <c r="O34" s="6"/>
      <c r="P34" s="6"/>
      <c r="Q34" s="6"/>
      <c r="R34" s="6"/>
    </row>
    <row r="35" spans="2:18" s="9" customFormat="1" ht="15" customHeight="1">
      <c r="B35" s="5"/>
      <c r="C35" s="6"/>
      <c r="D35" s="6"/>
      <c r="E35" s="6"/>
      <c r="F35" s="6"/>
      <c r="G35" s="6"/>
      <c r="H35" s="6"/>
      <c r="I35" s="6"/>
      <c r="J35" s="6"/>
      <c r="K35" s="6"/>
      <c r="L35" s="6"/>
      <c r="M35" s="6"/>
      <c r="N35" s="6"/>
      <c r="O35" s="6"/>
      <c r="P35" s="6"/>
      <c r="Q35" s="6"/>
      <c r="R35" s="6"/>
    </row>
    <row r="36" spans="2:18" s="9" customFormat="1" ht="15" customHeight="1">
      <c r="B36" s="5"/>
      <c r="C36" s="6"/>
      <c r="D36" s="6"/>
      <c r="E36" s="6"/>
      <c r="F36" s="6"/>
      <c r="G36" s="6"/>
      <c r="H36" s="6"/>
      <c r="I36" s="6"/>
      <c r="J36" s="6"/>
      <c r="K36" s="6"/>
      <c r="L36" s="6"/>
      <c r="M36" s="6"/>
      <c r="N36" s="6"/>
      <c r="O36" s="6"/>
      <c r="P36" s="6"/>
      <c r="Q36" s="6"/>
      <c r="R36" s="6"/>
    </row>
    <row r="37" spans="2:18" s="9" customFormat="1" ht="15" customHeight="1">
      <c r="B37" s="5"/>
      <c r="C37" s="6"/>
      <c r="D37" s="6"/>
      <c r="E37" s="6"/>
      <c r="F37" s="6"/>
      <c r="G37" s="6"/>
      <c r="H37" s="6"/>
      <c r="I37" s="6"/>
      <c r="J37" s="6"/>
      <c r="K37" s="6"/>
      <c r="L37" s="6"/>
      <c r="M37" s="6"/>
      <c r="N37" s="6"/>
      <c r="O37" s="6"/>
      <c r="P37" s="6"/>
      <c r="Q37" s="6"/>
      <c r="R37" s="6"/>
    </row>
    <row r="38" spans="2:18" s="9" customFormat="1" ht="15" customHeight="1">
      <c r="B38" s="5"/>
      <c r="C38" s="6"/>
      <c r="D38" s="6"/>
      <c r="E38" s="6"/>
      <c r="F38" s="6"/>
      <c r="G38" s="6"/>
      <c r="H38" s="6"/>
      <c r="I38" s="6"/>
      <c r="J38" s="6"/>
      <c r="K38" s="6"/>
      <c r="L38" s="6"/>
      <c r="M38" s="6"/>
      <c r="N38" s="6"/>
      <c r="O38" s="6"/>
      <c r="P38" s="6"/>
      <c r="Q38" s="6"/>
      <c r="R38" s="6"/>
    </row>
    <row r="39" spans="2:18" s="9" customFormat="1" ht="15" customHeight="1">
      <c r="B39" s="5"/>
      <c r="C39" s="6"/>
      <c r="D39" s="6"/>
      <c r="E39" s="6"/>
      <c r="F39" s="6"/>
      <c r="G39" s="6"/>
      <c r="H39" s="6"/>
      <c r="I39" s="6"/>
      <c r="J39" s="6"/>
      <c r="K39" s="6"/>
      <c r="L39" s="6"/>
      <c r="M39" s="6"/>
      <c r="N39" s="6"/>
      <c r="O39" s="6"/>
      <c r="P39" s="6"/>
      <c r="Q39" s="6"/>
      <c r="R39" s="6"/>
    </row>
    <row r="40" spans="2:18" s="9" customFormat="1" ht="15" customHeight="1">
      <c r="B40" s="5"/>
      <c r="C40" s="6"/>
      <c r="D40" s="6"/>
      <c r="E40" s="6"/>
      <c r="F40" s="6"/>
      <c r="G40" s="6"/>
      <c r="H40" s="6"/>
      <c r="I40" s="6"/>
      <c r="J40" s="6"/>
      <c r="K40" s="6"/>
      <c r="L40" s="6"/>
      <c r="M40" s="6"/>
      <c r="N40" s="6"/>
      <c r="O40" s="6"/>
      <c r="P40" s="6"/>
      <c r="Q40" s="6"/>
      <c r="R40" s="6"/>
    </row>
    <row r="41" spans="2:18" s="9" customFormat="1" ht="15" customHeight="1">
      <c r="B41" s="5"/>
      <c r="C41" s="6"/>
      <c r="D41" s="6"/>
      <c r="E41" s="6"/>
      <c r="F41" s="6"/>
      <c r="G41" s="6"/>
      <c r="H41" s="6"/>
      <c r="I41" s="6"/>
      <c r="J41" s="6"/>
      <c r="K41" s="6"/>
      <c r="L41" s="6"/>
      <c r="M41" s="6"/>
      <c r="N41" s="6"/>
      <c r="O41" s="6"/>
      <c r="P41" s="6"/>
      <c r="Q41" s="6"/>
      <c r="R41" s="6"/>
    </row>
    <row r="42" spans="2:18" s="9" customFormat="1" ht="15" customHeight="1">
      <c r="B42" s="6"/>
      <c r="C42" s="6"/>
      <c r="D42" s="6"/>
      <c r="E42" s="6"/>
      <c r="F42" s="6"/>
      <c r="G42" s="6"/>
      <c r="H42" s="6"/>
      <c r="I42" s="6"/>
      <c r="J42" s="6"/>
      <c r="K42" s="6"/>
      <c r="L42" s="6"/>
      <c r="M42" s="6"/>
      <c r="N42" s="6"/>
      <c r="O42" s="6"/>
      <c r="P42" s="6"/>
      <c r="Q42" s="6"/>
      <c r="R42" s="6"/>
    </row>
    <row r="43" spans="2:18" s="9" customFormat="1" ht="15" customHeight="1">
      <c r="B43" s="6"/>
      <c r="C43" s="6"/>
      <c r="D43" s="6"/>
      <c r="E43" s="6"/>
      <c r="F43" s="6"/>
      <c r="G43" s="6"/>
      <c r="H43" s="6"/>
      <c r="I43" s="6"/>
      <c r="J43" s="6"/>
      <c r="K43" s="6"/>
      <c r="L43" s="6"/>
      <c r="M43" s="6"/>
      <c r="N43" s="6"/>
      <c r="O43" s="6"/>
      <c r="P43" s="6"/>
      <c r="Q43" s="6"/>
      <c r="R43" s="6"/>
    </row>
    <row r="44" spans="2:18" s="4" customFormat="1" ht="15" customHeight="1">
      <c r="B44" s="6"/>
      <c r="C44" s="6"/>
      <c r="D44" s="6"/>
      <c r="E44" s="6"/>
      <c r="F44" s="6"/>
      <c r="G44" s="6"/>
      <c r="H44" s="6"/>
      <c r="I44" s="6"/>
      <c r="J44" s="6"/>
      <c r="K44" s="6"/>
      <c r="L44" s="6"/>
      <c r="M44" s="6"/>
      <c r="N44" s="6"/>
      <c r="O44" s="6"/>
      <c r="P44" s="6"/>
      <c r="Q44" s="6"/>
      <c r="R44" s="6"/>
    </row>
    <row r="45" spans="2:18" s="4" customFormat="1" ht="15" customHeight="1">
      <c r="B45" s="6"/>
      <c r="C45" s="6"/>
      <c r="D45" s="6"/>
      <c r="E45" s="6"/>
      <c r="F45" s="6"/>
      <c r="G45" s="6"/>
      <c r="H45" s="6"/>
      <c r="I45" s="6"/>
      <c r="J45" s="6"/>
      <c r="K45" s="6"/>
      <c r="L45" s="6"/>
      <c r="M45" s="6"/>
      <c r="N45" s="6"/>
      <c r="O45" s="6"/>
      <c r="P45" s="6"/>
      <c r="Q45" s="6"/>
      <c r="R45" s="6"/>
    </row>
    <row r="46" spans="2:18" s="9" customFormat="1" ht="15" customHeight="1">
      <c r="B46" s="6"/>
      <c r="C46" s="6"/>
      <c r="D46" s="6"/>
      <c r="E46" s="6"/>
      <c r="F46" s="6"/>
      <c r="G46" s="6"/>
      <c r="H46" s="6"/>
      <c r="I46" s="6"/>
      <c r="J46" s="6"/>
      <c r="K46" s="6"/>
      <c r="L46" s="6"/>
      <c r="M46" s="6"/>
      <c r="N46" s="6"/>
      <c r="O46" s="6"/>
      <c r="P46" s="6"/>
      <c r="Q46" s="6"/>
      <c r="R46" s="6"/>
    </row>
    <row r="47" spans="2:18" s="9" customFormat="1" ht="15" customHeight="1">
      <c r="B47" s="5"/>
      <c r="C47" s="6"/>
      <c r="D47" s="6"/>
      <c r="E47" s="6"/>
      <c r="F47" s="6"/>
      <c r="G47" s="6"/>
      <c r="H47" s="6"/>
      <c r="I47" s="6"/>
      <c r="J47" s="6"/>
      <c r="K47" s="6"/>
      <c r="L47" s="6"/>
      <c r="M47" s="6"/>
      <c r="N47" s="6"/>
      <c r="O47" s="6"/>
      <c r="P47" s="6"/>
      <c r="Q47" s="6"/>
      <c r="R47" s="6"/>
    </row>
    <row r="48" spans="2:18" s="12" customFormat="1" ht="15" customHeight="1">
      <c r="B48" s="5"/>
      <c r="C48" s="6"/>
      <c r="D48" s="6"/>
      <c r="E48" s="6"/>
      <c r="F48" s="6"/>
      <c r="G48" s="6"/>
      <c r="H48" s="6"/>
      <c r="I48" s="6"/>
      <c r="J48" s="6"/>
      <c r="K48" s="6"/>
      <c r="L48" s="6"/>
      <c r="M48" s="6"/>
      <c r="N48" s="6"/>
      <c r="O48" s="6"/>
      <c r="P48" s="6"/>
      <c r="Q48" s="6"/>
      <c r="R48" s="6"/>
    </row>
    <row r="49" spans="2:18" s="9" customFormat="1" ht="15" customHeight="1">
      <c r="B49" s="5"/>
      <c r="C49" s="6"/>
      <c r="D49" s="6"/>
      <c r="E49" s="6"/>
      <c r="F49" s="6"/>
      <c r="G49" s="6"/>
      <c r="H49" s="6"/>
      <c r="I49" s="6"/>
      <c r="J49" s="6"/>
      <c r="K49" s="6"/>
      <c r="L49" s="6"/>
      <c r="M49" s="6"/>
      <c r="N49" s="6"/>
      <c r="O49" s="6"/>
      <c r="P49" s="6"/>
      <c r="Q49" s="6"/>
      <c r="R49" s="6"/>
    </row>
    <row r="50" spans="2:18" ht="15" customHeight="1">
      <c r="B50" s="6"/>
      <c r="R50" s="54"/>
    </row>
    <row r="51" spans="2:18" ht="15.75" customHeight="1">
      <c r="R51" s="55"/>
    </row>
  </sheetData>
  <mergeCells count="17">
    <mergeCell ref="D6:E6"/>
    <mergeCell ref="E3:F3"/>
    <mergeCell ref="E4:F4"/>
    <mergeCell ref="D7:E7"/>
    <mergeCell ref="G8:H10"/>
    <mergeCell ref="J8:K9"/>
    <mergeCell ref="M8:N8"/>
    <mergeCell ref="M9:N9"/>
    <mergeCell ref="D10:E10"/>
    <mergeCell ref="J10:K10"/>
    <mergeCell ref="M10:N10"/>
    <mergeCell ref="J13:K13"/>
    <mergeCell ref="G14:H15"/>
    <mergeCell ref="G16:H16"/>
    <mergeCell ref="D11:E11"/>
    <mergeCell ref="G11:H11"/>
    <mergeCell ref="J11:K12"/>
  </mergeCells>
  <phoneticPr fontId="3"/>
  <pageMargins left="0.70866141732283472" right="0.70866141732283472" top="0.74803149606299213" bottom="0.74803149606299213" header="0.31496062992125984" footer="0.31496062992125984"/>
  <pageSetup paperSize="8" scale="69" orientation="landscape" r:id="rId1"/>
  <headerFooter>
    <oddHeader>&amp;R&amp;"ＭＳ 明朝,標準"&amp;12 2-14.①ジェネリック医薬品分析(医科･調剤)</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9"/>
  <dimension ref="B1:L80"/>
  <sheetViews>
    <sheetView showGridLines="0" zoomScaleNormal="100" zoomScaleSheetLayoutView="100" workbookViewId="0"/>
  </sheetViews>
  <sheetFormatPr defaultColWidth="9" defaultRowHeight="13.5"/>
  <cols>
    <col min="1" max="1" width="4.625" style="20" customWidth="1"/>
    <col min="2" max="2" width="3.625" style="20" customWidth="1"/>
    <col min="3" max="3" width="12.625" style="20" customWidth="1"/>
    <col min="4" max="7" width="11.625" style="20" customWidth="1"/>
    <col min="8" max="8" width="11.625" style="3" customWidth="1"/>
    <col min="9" max="12" width="11.625" style="20" customWidth="1"/>
    <col min="13" max="16384" width="9" style="20"/>
  </cols>
  <sheetData>
    <row r="1" spans="2:12" ht="16.5" customHeight="1">
      <c r="B1" s="18" t="s">
        <v>201</v>
      </c>
    </row>
    <row r="2" spans="2:12" ht="16.5" customHeight="1">
      <c r="B2" s="18" t="s">
        <v>198</v>
      </c>
    </row>
    <row r="3" spans="2:12" ht="10.5" customHeight="1">
      <c r="B3" s="377"/>
      <c r="C3" s="345" t="s">
        <v>85</v>
      </c>
      <c r="D3" s="375" t="s">
        <v>135</v>
      </c>
      <c r="E3" s="375" t="s">
        <v>136</v>
      </c>
      <c r="F3" s="374" t="s">
        <v>137</v>
      </c>
      <c r="G3" s="375" t="s">
        <v>141</v>
      </c>
      <c r="H3" s="372" t="s">
        <v>142</v>
      </c>
      <c r="I3" s="21"/>
      <c r="J3" s="22"/>
      <c r="K3" s="374" t="s">
        <v>140</v>
      </c>
      <c r="L3" s="375" t="s">
        <v>118</v>
      </c>
    </row>
    <row r="4" spans="2:12" ht="69" customHeight="1">
      <c r="B4" s="377"/>
      <c r="C4" s="345"/>
      <c r="D4" s="376"/>
      <c r="E4" s="376"/>
      <c r="F4" s="373"/>
      <c r="G4" s="376"/>
      <c r="H4" s="373"/>
      <c r="I4" s="202" t="s">
        <v>138</v>
      </c>
      <c r="J4" s="202" t="s">
        <v>139</v>
      </c>
      <c r="K4" s="373"/>
      <c r="L4" s="376"/>
    </row>
    <row r="5" spans="2:12" s="97" customFormat="1" ht="13.5" customHeight="1">
      <c r="B5" s="209">
        <v>1</v>
      </c>
      <c r="C5" s="95" t="s">
        <v>50</v>
      </c>
      <c r="D5" s="235">
        <v>71582604528.415161</v>
      </c>
      <c r="E5" s="235">
        <f>SUM(F5,G5)</f>
        <v>64902296391.075706</v>
      </c>
      <c r="F5" s="235">
        <v>11230853212.826721</v>
      </c>
      <c r="G5" s="236">
        <f>SUM(H5,K5)</f>
        <v>53671443178.248985</v>
      </c>
      <c r="H5" s="237">
        <f>SUM(I5:J5)</f>
        <v>11239112185.648529</v>
      </c>
      <c r="I5" s="235">
        <v>3749273950.4969997</v>
      </c>
      <c r="J5" s="235">
        <v>7489838235.1515293</v>
      </c>
      <c r="K5" s="235">
        <v>42432330992.600456</v>
      </c>
      <c r="L5" s="275">
        <v>2107914686.1485002</v>
      </c>
    </row>
    <row r="6" spans="2:12" s="97" customFormat="1" ht="13.5" customHeight="1">
      <c r="B6" s="209">
        <v>2</v>
      </c>
      <c r="C6" s="95" t="s">
        <v>86</v>
      </c>
      <c r="D6" s="235">
        <v>2457695798.8976455</v>
      </c>
      <c r="E6" s="235">
        <f t="shared" ref="E6:E69" si="0">SUM(F6,G6)</f>
        <v>2218273492.3528767</v>
      </c>
      <c r="F6" s="235">
        <v>408105712.88751757</v>
      </c>
      <c r="G6" s="235">
        <f t="shared" ref="G6:G69" si="1">SUM(H6,K6)</f>
        <v>1810167779.4653592</v>
      </c>
      <c r="H6" s="236">
        <f t="shared" ref="H6:H69" si="2">SUM(I6:J6)</f>
        <v>362277131.8283301</v>
      </c>
      <c r="I6" s="235">
        <v>120838013.90999998</v>
      </c>
      <c r="J6" s="235">
        <v>241439117.9183301</v>
      </c>
      <c r="K6" s="235">
        <v>1447890647.6370292</v>
      </c>
      <c r="L6" s="275">
        <v>68692090.320000008</v>
      </c>
    </row>
    <row r="7" spans="2:12" s="97" customFormat="1" ht="13.5" customHeight="1">
      <c r="B7" s="209">
        <v>3</v>
      </c>
      <c r="C7" s="95" t="s">
        <v>87</v>
      </c>
      <c r="D7" s="235">
        <v>1683201539.7767494</v>
      </c>
      <c r="E7" s="235">
        <f t="shared" si="0"/>
        <v>1522334138.4167387</v>
      </c>
      <c r="F7" s="235">
        <v>247397068.91290998</v>
      </c>
      <c r="G7" s="235">
        <f t="shared" si="1"/>
        <v>1274937069.5038288</v>
      </c>
      <c r="H7" s="236">
        <f t="shared" si="2"/>
        <v>284737614.51286012</v>
      </c>
      <c r="I7" s="235">
        <v>91251144.179999992</v>
      </c>
      <c r="J7" s="235">
        <v>193486470.33286011</v>
      </c>
      <c r="K7" s="235">
        <v>990199454.99096859</v>
      </c>
      <c r="L7" s="275">
        <v>51038647.545000009</v>
      </c>
    </row>
    <row r="8" spans="2:12" s="97" customFormat="1" ht="13.5" customHeight="1">
      <c r="B8" s="209">
        <v>4</v>
      </c>
      <c r="C8" s="95" t="s">
        <v>88</v>
      </c>
      <c r="D8" s="235">
        <v>1872694732.7638474</v>
      </c>
      <c r="E8" s="235">
        <f t="shared" si="0"/>
        <v>1674481192.7743235</v>
      </c>
      <c r="F8" s="235">
        <v>308454648.31246984</v>
      </c>
      <c r="G8" s="235">
        <f t="shared" si="1"/>
        <v>1366026544.4618537</v>
      </c>
      <c r="H8" s="236">
        <f t="shared" si="2"/>
        <v>295482340.75102991</v>
      </c>
      <c r="I8" s="235">
        <v>94212366.250000015</v>
      </c>
      <c r="J8" s="235">
        <v>201269974.50102988</v>
      </c>
      <c r="K8" s="235">
        <v>1070544203.7108238</v>
      </c>
      <c r="L8" s="275">
        <v>52349265.074999966</v>
      </c>
    </row>
    <row r="9" spans="2:12" s="97" customFormat="1" ht="13.5" customHeight="1">
      <c r="B9" s="209">
        <v>5</v>
      </c>
      <c r="C9" s="95" t="s">
        <v>89</v>
      </c>
      <c r="D9" s="235">
        <v>1576469483.1857123</v>
      </c>
      <c r="E9" s="235">
        <f t="shared" si="0"/>
        <v>1441728297.8928926</v>
      </c>
      <c r="F9" s="235">
        <v>240950178.98152304</v>
      </c>
      <c r="G9" s="235">
        <f t="shared" si="1"/>
        <v>1200778118.9113696</v>
      </c>
      <c r="H9" s="236">
        <f t="shared" si="2"/>
        <v>234445323.76714987</v>
      </c>
      <c r="I9" s="235">
        <v>79205665.524999976</v>
      </c>
      <c r="J9" s="235">
        <v>155239658.24214989</v>
      </c>
      <c r="K9" s="235">
        <v>966332795.14421964</v>
      </c>
      <c r="L9" s="275">
        <v>44281072.599999979</v>
      </c>
    </row>
    <row r="10" spans="2:12" s="97" customFormat="1" ht="13.5" customHeight="1">
      <c r="B10" s="209">
        <v>6</v>
      </c>
      <c r="C10" s="95" t="s">
        <v>90</v>
      </c>
      <c r="D10" s="235">
        <v>2259129148.8390121</v>
      </c>
      <c r="E10" s="235">
        <f t="shared" si="0"/>
        <v>2018337386.9201093</v>
      </c>
      <c r="F10" s="235">
        <v>387442231.59157002</v>
      </c>
      <c r="G10" s="235">
        <f t="shared" si="1"/>
        <v>1630895155.3285394</v>
      </c>
      <c r="H10" s="236">
        <f t="shared" si="2"/>
        <v>302282006.38894993</v>
      </c>
      <c r="I10" s="235">
        <v>91885445.625000045</v>
      </c>
      <c r="J10" s="235">
        <v>210396560.7639499</v>
      </c>
      <c r="K10" s="235">
        <v>1328613148.9395895</v>
      </c>
      <c r="L10" s="275">
        <v>51284252.925000027</v>
      </c>
    </row>
    <row r="11" spans="2:12" s="97" customFormat="1" ht="13.5" customHeight="1">
      <c r="B11" s="209">
        <v>7</v>
      </c>
      <c r="C11" s="95" t="s">
        <v>91</v>
      </c>
      <c r="D11" s="235">
        <v>2414634665.432353</v>
      </c>
      <c r="E11" s="235">
        <f t="shared" si="0"/>
        <v>2234247740.2733345</v>
      </c>
      <c r="F11" s="235">
        <v>329959149.97360611</v>
      </c>
      <c r="G11" s="235">
        <f t="shared" si="1"/>
        <v>1904288590.2997282</v>
      </c>
      <c r="H11" s="236">
        <f t="shared" si="2"/>
        <v>403307440.04427022</v>
      </c>
      <c r="I11" s="235">
        <v>129662731.06400001</v>
      </c>
      <c r="J11" s="235">
        <v>273644708.98027021</v>
      </c>
      <c r="K11" s="235">
        <v>1500981150.2554579</v>
      </c>
      <c r="L11" s="275">
        <v>73796900.159000009</v>
      </c>
    </row>
    <row r="12" spans="2:12" s="97" customFormat="1" ht="13.5" customHeight="1">
      <c r="B12" s="209">
        <v>8</v>
      </c>
      <c r="C12" s="95" t="s">
        <v>51</v>
      </c>
      <c r="D12" s="235">
        <v>1775771667.9988496</v>
      </c>
      <c r="E12" s="235">
        <f t="shared" si="0"/>
        <v>1638105991.3879297</v>
      </c>
      <c r="F12" s="235">
        <v>230249429.58801001</v>
      </c>
      <c r="G12" s="235">
        <f t="shared" si="1"/>
        <v>1407856561.7999196</v>
      </c>
      <c r="H12" s="236">
        <f t="shared" si="2"/>
        <v>319729333.03900009</v>
      </c>
      <c r="I12" s="235">
        <v>108993434.44499995</v>
      </c>
      <c r="J12" s="235">
        <v>210735898.59400013</v>
      </c>
      <c r="K12" s="235">
        <v>1088127228.7609196</v>
      </c>
      <c r="L12" s="275">
        <v>61211476.040000029</v>
      </c>
    </row>
    <row r="13" spans="2:12" s="97" customFormat="1" ht="13.5" customHeight="1">
      <c r="B13" s="209">
        <v>9</v>
      </c>
      <c r="C13" s="95" t="s">
        <v>92</v>
      </c>
      <c r="D13" s="235">
        <v>1040370234.3926501</v>
      </c>
      <c r="E13" s="235">
        <f t="shared" si="0"/>
        <v>937588976.18334007</v>
      </c>
      <c r="F13" s="235">
        <v>166410230.47593969</v>
      </c>
      <c r="G13" s="236">
        <f t="shared" si="1"/>
        <v>771178745.70740032</v>
      </c>
      <c r="H13" s="257">
        <f t="shared" si="2"/>
        <v>159027158.32452017</v>
      </c>
      <c r="I13" s="235">
        <v>49807515.100000016</v>
      </c>
      <c r="J13" s="235">
        <v>109219643.22452015</v>
      </c>
      <c r="K13" s="235">
        <v>612151587.38288021</v>
      </c>
      <c r="L13" s="275">
        <v>28196596.25</v>
      </c>
    </row>
    <row r="14" spans="2:12" s="97" customFormat="1" ht="13.5" customHeight="1">
      <c r="B14" s="209">
        <v>10</v>
      </c>
      <c r="C14" s="95" t="s">
        <v>52</v>
      </c>
      <c r="D14" s="235">
        <v>2484081913.4448276</v>
      </c>
      <c r="E14" s="235">
        <f t="shared" si="0"/>
        <v>2255142254.5583086</v>
      </c>
      <c r="F14" s="235">
        <v>426082834.89152974</v>
      </c>
      <c r="G14" s="235">
        <f t="shared" si="1"/>
        <v>1829059419.6667788</v>
      </c>
      <c r="H14" s="236">
        <f t="shared" si="2"/>
        <v>349948994.01284975</v>
      </c>
      <c r="I14" s="235">
        <v>95025237.850000009</v>
      </c>
      <c r="J14" s="235">
        <v>254923756.16284975</v>
      </c>
      <c r="K14" s="235">
        <v>1479110425.653929</v>
      </c>
      <c r="L14" s="275">
        <v>53337192.550000012</v>
      </c>
    </row>
    <row r="15" spans="2:12" s="97" customFormat="1" ht="13.5" customHeight="1">
      <c r="B15" s="209">
        <v>11</v>
      </c>
      <c r="C15" s="95" t="s">
        <v>53</v>
      </c>
      <c r="D15" s="235">
        <v>4508129775.8729048</v>
      </c>
      <c r="E15" s="235">
        <f t="shared" si="0"/>
        <v>4068218597.0445724</v>
      </c>
      <c r="F15" s="235">
        <v>752313568.56302977</v>
      </c>
      <c r="G15" s="235">
        <f t="shared" si="1"/>
        <v>3315905028.4815426</v>
      </c>
      <c r="H15" s="236">
        <f t="shared" si="2"/>
        <v>585896648.30066991</v>
      </c>
      <c r="I15" s="235">
        <v>192517423.40000004</v>
      </c>
      <c r="J15" s="235">
        <v>393379224.90066993</v>
      </c>
      <c r="K15" s="235">
        <v>2730008380.1808724</v>
      </c>
      <c r="L15" s="275">
        <v>107778350.46000011</v>
      </c>
    </row>
    <row r="16" spans="2:12" s="97" customFormat="1" ht="13.5" customHeight="1">
      <c r="B16" s="209">
        <v>12</v>
      </c>
      <c r="C16" s="95" t="s">
        <v>93</v>
      </c>
      <c r="D16" s="235">
        <v>2200214866.8594909</v>
      </c>
      <c r="E16" s="235">
        <f t="shared" si="0"/>
        <v>1992432829.1845202</v>
      </c>
      <c r="F16" s="235">
        <v>342849506.5818603</v>
      </c>
      <c r="G16" s="235">
        <f t="shared" si="1"/>
        <v>1649583322.6026599</v>
      </c>
      <c r="H16" s="236">
        <f t="shared" si="2"/>
        <v>403597158.54482007</v>
      </c>
      <c r="I16" s="235">
        <v>141804791.39999998</v>
      </c>
      <c r="J16" s="235">
        <v>261792367.14482012</v>
      </c>
      <c r="K16" s="235">
        <v>1245986164.0578399</v>
      </c>
      <c r="L16" s="275">
        <v>80470083.650000066</v>
      </c>
    </row>
    <row r="17" spans="2:12" s="97" customFormat="1" ht="13.5" customHeight="1">
      <c r="B17" s="209">
        <v>13</v>
      </c>
      <c r="C17" s="95" t="s">
        <v>94</v>
      </c>
      <c r="D17" s="235">
        <v>3786258487.0517397</v>
      </c>
      <c r="E17" s="235">
        <f t="shared" si="0"/>
        <v>3429883713.5160022</v>
      </c>
      <c r="F17" s="235">
        <v>590064431.70202959</v>
      </c>
      <c r="G17" s="235">
        <f t="shared" si="1"/>
        <v>2839819281.8139725</v>
      </c>
      <c r="H17" s="236">
        <f t="shared" si="2"/>
        <v>677615411.05622983</v>
      </c>
      <c r="I17" s="235">
        <v>235944647.14999995</v>
      </c>
      <c r="J17" s="235">
        <v>441670763.90622991</v>
      </c>
      <c r="K17" s="235">
        <v>2162203870.7577429</v>
      </c>
      <c r="L17" s="275">
        <v>131759734.76250002</v>
      </c>
    </row>
    <row r="18" spans="2:12" s="97" customFormat="1" ht="13.5" customHeight="1">
      <c r="B18" s="209">
        <v>14</v>
      </c>
      <c r="C18" s="95" t="s">
        <v>95</v>
      </c>
      <c r="D18" s="235">
        <v>2867603454.0963101</v>
      </c>
      <c r="E18" s="235">
        <f t="shared" si="0"/>
        <v>2613485910.9089289</v>
      </c>
      <c r="F18" s="235">
        <v>443753749.84325975</v>
      </c>
      <c r="G18" s="235">
        <f t="shared" si="1"/>
        <v>2169732161.0656691</v>
      </c>
      <c r="H18" s="236">
        <f t="shared" si="2"/>
        <v>478443223.9702304</v>
      </c>
      <c r="I18" s="235">
        <v>164126582.35000002</v>
      </c>
      <c r="J18" s="235">
        <v>314316641.62023038</v>
      </c>
      <c r="K18" s="235">
        <v>1691288937.0954385</v>
      </c>
      <c r="L18" s="275">
        <v>93294118.049999997</v>
      </c>
    </row>
    <row r="19" spans="2:12" s="97" customFormat="1" ht="13.5" customHeight="1">
      <c r="B19" s="209">
        <v>15</v>
      </c>
      <c r="C19" s="95" t="s">
        <v>96</v>
      </c>
      <c r="D19" s="235">
        <v>4692636204.0164232</v>
      </c>
      <c r="E19" s="235">
        <f t="shared" si="0"/>
        <v>4267498949.0118399</v>
      </c>
      <c r="F19" s="235">
        <v>761398411.33307004</v>
      </c>
      <c r="G19" s="235">
        <f t="shared" si="1"/>
        <v>3506100537.6787696</v>
      </c>
      <c r="H19" s="236">
        <f t="shared" si="2"/>
        <v>702225056.47283971</v>
      </c>
      <c r="I19" s="235">
        <v>228385034.34999996</v>
      </c>
      <c r="J19" s="235">
        <v>473840022.12283975</v>
      </c>
      <c r="K19" s="235">
        <v>2803875481.2059298</v>
      </c>
      <c r="L19" s="275">
        <v>128065303.3</v>
      </c>
    </row>
    <row r="20" spans="2:12" s="97" customFormat="1" ht="13.5" customHeight="1">
      <c r="B20" s="209">
        <v>16</v>
      </c>
      <c r="C20" s="95" t="s">
        <v>54</v>
      </c>
      <c r="D20" s="235">
        <v>3186306779.733108</v>
      </c>
      <c r="E20" s="235">
        <f t="shared" si="0"/>
        <v>2866139435.6136179</v>
      </c>
      <c r="F20" s="235">
        <v>415364964.15731978</v>
      </c>
      <c r="G20" s="235">
        <f t="shared" si="1"/>
        <v>2450774471.4562984</v>
      </c>
      <c r="H20" s="236">
        <f t="shared" si="2"/>
        <v>600121017.71061969</v>
      </c>
      <c r="I20" s="235">
        <v>222802492.57999986</v>
      </c>
      <c r="J20" s="235">
        <v>377318525.13061988</v>
      </c>
      <c r="K20" s="235">
        <v>1850653453.7456787</v>
      </c>
      <c r="L20" s="275">
        <v>126115802.51000006</v>
      </c>
    </row>
    <row r="21" spans="2:12" s="97" customFormat="1" ht="13.5" customHeight="1">
      <c r="B21" s="209">
        <v>17</v>
      </c>
      <c r="C21" s="95" t="s">
        <v>97</v>
      </c>
      <c r="D21" s="235">
        <v>4474288484.2896481</v>
      </c>
      <c r="E21" s="235">
        <f t="shared" si="0"/>
        <v>4064995558.6603894</v>
      </c>
      <c r="F21" s="235">
        <v>690347070.34202993</v>
      </c>
      <c r="G21" s="236">
        <f t="shared" si="1"/>
        <v>3374648488.3183594</v>
      </c>
      <c r="H21" s="257">
        <f t="shared" si="2"/>
        <v>712206596.44118059</v>
      </c>
      <c r="I21" s="235">
        <v>254978234.48500007</v>
      </c>
      <c r="J21" s="235">
        <v>457228361.95618051</v>
      </c>
      <c r="K21" s="235">
        <v>2662441891.8771787</v>
      </c>
      <c r="L21" s="275">
        <v>142917311.04000008</v>
      </c>
    </row>
    <row r="22" spans="2:12" s="97" customFormat="1" ht="13.5" customHeight="1">
      <c r="B22" s="209">
        <v>18</v>
      </c>
      <c r="C22" s="95" t="s">
        <v>55</v>
      </c>
      <c r="D22" s="235">
        <v>3970197563.8565636</v>
      </c>
      <c r="E22" s="235">
        <f t="shared" si="0"/>
        <v>3594730660.4514785</v>
      </c>
      <c r="F22" s="235">
        <v>637602126.91074884</v>
      </c>
      <c r="G22" s="235">
        <f t="shared" si="1"/>
        <v>2957128533.5407295</v>
      </c>
      <c r="H22" s="236">
        <f>SUM(I22:J22)</f>
        <v>666749330.4901197</v>
      </c>
      <c r="I22" s="235">
        <v>230097840.61799997</v>
      </c>
      <c r="J22" s="235">
        <v>436651489.87211978</v>
      </c>
      <c r="K22" s="235">
        <v>2290379203.0506101</v>
      </c>
      <c r="L22" s="275">
        <v>129235951.00199997</v>
      </c>
    </row>
    <row r="23" spans="2:12" s="97" customFormat="1" ht="13.5" customHeight="1">
      <c r="B23" s="209">
        <v>19</v>
      </c>
      <c r="C23" s="95" t="s">
        <v>98</v>
      </c>
      <c r="D23" s="235">
        <v>2691210868.2522502</v>
      </c>
      <c r="E23" s="235">
        <f t="shared" si="0"/>
        <v>2391598720.1897502</v>
      </c>
      <c r="F23" s="235">
        <v>441132471.38464987</v>
      </c>
      <c r="G23" s="235">
        <f t="shared" si="1"/>
        <v>1950466248.8051004</v>
      </c>
      <c r="H23" s="236">
        <f t="shared" si="2"/>
        <v>419224305.95422012</v>
      </c>
      <c r="I23" s="235">
        <v>128466092.375</v>
      </c>
      <c r="J23" s="235">
        <v>290758213.57922012</v>
      </c>
      <c r="K23" s="235">
        <v>1531241942.8508804</v>
      </c>
      <c r="L23" s="275">
        <v>71218681.449999988</v>
      </c>
    </row>
    <row r="24" spans="2:12" s="97" customFormat="1" ht="13.5" customHeight="1">
      <c r="B24" s="209">
        <v>20</v>
      </c>
      <c r="C24" s="95" t="s">
        <v>99</v>
      </c>
      <c r="D24" s="235">
        <v>4427916472.3853493</v>
      </c>
      <c r="E24" s="235">
        <f t="shared" si="0"/>
        <v>4015703381.5540581</v>
      </c>
      <c r="F24" s="235">
        <v>724408851.55481887</v>
      </c>
      <c r="G24" s="235">
        <f t="shared" si="1"/>
        <v>3291294529.999239</v>
      </c>
      <c r="H24" s="236">
        <f t="shared" si="2"/>
        <v>593057147.24474001</v>
      </c>
      <c r="I24" s="235">
        <v>181229908.22500002</v>
      </c>
      <c r="J24" s="235">
        <v>411827239.01974005</v>
      </c>
      <c r="K24" s="235">
        <v>2698237382.754499</v>
      </c>
      <c r="L24" s="275">
        <v>100681345.88</v>
      </c>
    </row>
    <row r="25" spans="2:12" s="97" customFormat="1" ht="13.5" customHeight="1">
      <c r="B25" s="209">
        <v>21</v>
      </c>
      <c r="C25" s="95" t="s">
        <v>100</v>
      </c>
      <c r="D25" s="235">
        <v>3004219838.4895844</v>
      </c>
      <c r="E25" s="235">
        <f>SUM(F25,G25)</f>
        <v>2726047971.019299</v>
      </c>
      <c r="F25" s="235">
        <v>464731353.20248049</v>
      </c>
      <c r="G25" s="235">
        <f>SUM(H25,K25)</f>
        <v>2261316617.8168187</v>
      </c>
      <c r="H25" s="236">
        <f t="shared" si="2"/>
        <v>462574418.77365983</v>
      </c>
      <c r="I25" s="235">
        <v>151289117.18999997</v>
      </c>
      <c r="J25" s="235">
        <v>311285301.58365989</v>
      </c>
      <c r="K25" s="235">
        <v>1798742199.0431588</v>
      </c>
      <c r="L25" s="275">
        <v>85691889.73999998</v>
      </c>
    </row>
    <row r="26" spans="2:12" s="97" customFormat="1" ht="13.5" customHeight="1">
      <c r="B26" s="209">
        <v>22</v>
      </c>
      <c r="C26" s="95" t="s">
        <v>56</v>
      </c>
      <c r="D26" s="235">
        <v>3749740791.6607518</v>
      </c>
      <c r="E26" s="235">
        <f t="shared" si="0"/>
        <v>3420346472.5452394</v>
      </c>
      <c r="F26" s="235">
        <v>619404813.07447028</v>
      </c>
      <c r="G26" s="235">
        <f t="shared" si="1"/>
        <v>2800941659.4707689</v>
      </c>
      <c r="H26" s="236">
        <f t="shared" si="2"/>
        <v>556300841.68503964</v>
      </c>
      <c r="I26" s="235">
        <v>181452145.17499986</v>
      </c>
      <c r="J26" s="235">
        <v>374848696.51003981</v>
      </c>
      <c r="K26" s="235">
        <v>2244640817.7857294</v>
      </c>
      <c r="L26" s="275">
        <v>103556279.19999997</v>
      </c>
    </row>
    <row r="27" spans="2:12" s="97" customFormat="1" ht="13.5" customHeight="1">
      <c r="B27" s="209">
        <v>23</v>
      </c>
      <c r="C27" s="95" t="s">
        <v>101</v>
      </c>
      <c r="D27" s="235">
        <v>6060392180.3647547</v>
      </c>
      <c r="E27" s="235">
        <f t="shared" si="0"/>
        <v>5509342915.7788935</v>
      </c>
      <c r="F27" s="235">
        <v>964896688.88943756</v>
      </c>
      <c r="G27" s="235">
        <f t="shared" si="1"/>
        <v>4544446226.8894558</v>
      </c>
      <c r="H27" s="236">
        <f t="shared" si="2"/>
        <v>931538432.97772002</v>
      </c>
      <c r="I27" s="235">
        <v>318486263.52500027</v>
      </c>
      <c r="J27" s="235">
        <v>613052169.45271969</v>
      </c>
      <c r="K27" s="235">
        <v>3612907793.911736</v>
      </c>
      <c r="L27" s="275">
        <v>177159952.47</v>
      </c>
    </row>
    <row r="28" spans="2:12" s="97" customFormat="1" ht="13.5" customHeight="1">
      <c r="B28" s="209">
        <v>24</v>
      </c>
      <c r="C28" s="95" t="s">
        <v>102</v>
      </c>
      <c r="D28" s="235">
        <v>2678778421.2456298</v>
      </c>
      <c r="E28" s="235">
        <f t="shared" si="0"/>
        <v>2444800029.1775732</v>
      </c>
      <c r="F28" s="235">
        <v>386691862.53137213</v>
      </c>
      <c r="G28" s="235">
        <f t="shared" si="1"/>
        <v>2058108166.6462011</v>
      </c>
      <c r="H28" s="236">
        <f t="shared" si="2"/>
        <v>461023588.39089978</v>
      </c>
      <c r="I28" s="235">
        <v>163644686.52499989</v>
      </c>
      <c r="J28" s="235">
        <v>297378901.86589992</v>
      </c>
      <c r="K28" s="235">
        <v>1597084578.2553012</v>
      </c>
      <c r="L28" s="275">
        <v>93218122.620000064</v>
      </c>
    </row>
    <row r="29" spans="2:12" s="97" customFormat="1" ht="13.5" customHeight="1">
      <c r="B29" s="209">
        <v>25</v>
      </c>
      <c r="C29" s="95" t="s">
        <v>103</v>
      </c>
      <c r="D29" s="235">
        <v>1720661155.5089798</v>
      </c>
      <c r="E29" s="235">
        <f t="shared" si="0"/>
        <v>1556831775.659699</v>
      </c>
      <c r="F29" s="235">
        <v>250841857.1410698</v>
      </c>
      <c r="G29" s="236">
        <f t="shared" si="1"/>
        <v>1305989918.5186291</v>
      </c>
      <c r="H29" s="257">
        <f t="shared" si="2"/>
        <v>277301664.96657979</v>
      </c>
      <c r="I29" s="235">
        <v>93167137.199999988</v>
      </c>
      <c r="J29" s="235">
        <v>184134527.76657981</v>
      </c>
      <c r="K29" s="235">
        <v>1028688253.5520493</v>
      </c>
      <c r="L29" s="275">
        <v>52564266.54999999</v>
      </c>
    </row>
    <row r="30" spans="2:12" s="97" customFormat="1" ht="13.5" customHeight="1">
      <c r="B30" s="209">
        <v>26</v>
      </c>
      <c r="C30" s="95" t="s">
        <v>30</v>
      </c>
      <c r="D30" s="235">
        <v>25423939039.846817</v>
      </c>
      <c r="E30" s="235">
        <f t="shared" si="0"/>
        <v>23040729488.907814</v>
      </c>
      <c r="F30" s="235">
        <v>3890652131.5302653</v>
      </c>
      <c r="G30" s="235">
        <f t="shared" si="1"/>
        <v>19150077357.377548</v>
      </c>
      <c r="H30" s="236">
        <f t="shared" si="2"/>
        <v>3980841063.914341</v>
      </c>
      <c r="I30" s="235">
        <v>1325276887.9229999</v>
      </c>
      <c r="J30" s="235">
        <v>2655564175.9913411</v>
      </c>
      <c r="K30" s="235">
        <v>15169236293.463207</v>
      </c>
      <c r="L30" s="275">
        <v>753919058.97000003</v>
      </c>
    </row>
    <row r="31" spans="2:12" s="97" customFormat="1" ht="13.5" customHeight="1">
      <c r="B31" s="209">
        <v>27</v>
      </c>
      <c r="C31" s="95" t="s">
        <v>31</v>
      </c>
      <c r="D31" s="235">
        <v>3963993099.336412</v>
      </c>
      <c r="E31" s="235">
        <f t="shared" si="0"/>
        <v>3581683917.8240228</v>
      </c>
      <c r="F31" s="235">
        <v>669443754.62719011</v>
      </c>
      <c r="G31" s="235">
        <f t="shared" si="1"/>
        <v>2912240163.1968327</v>
      </c>
      <c r="H31" s="236">
        <f t="shared" si="2"/>
        <v>581875915.72327006</v>
      </c>
      <c r="I31" s="235">
        <v>192859555.164</v>
      </c>
      <c r="J31" s="235">
        <v>389016360.55927008</v>
      </c>
      <c r="K31" s="235">
        <v>2330364247.4735627</v>
      </c>
      <c r="L31" s="275">
        <v>107133914.54299986</v>
      </c>
    </row>
    <row r="32" spans="2:12" s="97" customFormat="1" ht="13.5" customHeight="1">
      <c r="B32" s="209">
        <v>28</v>
      </c>
      <c r="C32" s="95" t="s">
        <v>32</v>
      </c>
      <c r="D32" s="235">
        <v>3447016696.1698165</v>
      </c>
      <c r="E32" s="235">
        <f t="shared" si="0"/>
        <v>3129254713.1935997</v>
      </c>
      <c r="F32" s="235">
        <v>527853476.9883402</v>
      </c>
      <c r="G32" s="235">
        <f t="shared" si="1"/>
        <v>2601401236.2052593</v>
      </c>
      <c r="H32" s="236">
        <f t="shared" si="2"/>
        <v>543375014.9821099</v>
      </c>
      <c r="I32" s="235">
        <v>190324667.50399992</v>
      </c>
      <c r="J32" s="235">
        <v>353050347.47811002</v>
      </c>
      <c r="K32" s="235">
        <v>2058026221.2231495</v>
      </c>
      <c r="L32" s="275">
        <v>108051892.06200007</v>
      </c>
    </row>
    <row r="33" spans="2:12" s="97" customFormat="1" ht="13.5" customHeight="1">
      <c r="B33" s="209">
        <v>29</v>
      </c>
      <c r="C33" s="95" t="s">
        <v>33</v>
      </c>
      <c r="D33" s="235">
        <v>3000685415.2735815</v>
      </c>
      <c r="E33" s="235">
        <f t="shared" si="0"/>
        <v>2722468927.4665284</v>
      </c>
      <c r="F33" s="235">
        <v>453372646.58696049</v>
      </c>
      <c r="G33" s="235">
        <f t="shared" si="1"/>
        <v>2269096280.8795681</v>
      </c>
      <c r="H33" s="236">
        <f t="shared" si="2"/>
        <v>455977186.85988039</v>
      </c>
      <c r="I33" s="235">
        <v>136094107.02600002</v>
      </c>
      <c r="J33" s="235">
        <v>319883079.83388036</v>
      </c>
      <c r="K33" s="235">
        <v>1813119094.0196879</v>
      </c>
      <c r="L33" s="275">
        <v>76621048.527999967</v>
      </c>
    </row>
    <row r="34" spans="2:12" s="97" customFormat="1" ht="13.5" customHeight="1">
      <c r="B34" s="209">
        <v>30</v>
      </c>
      <c r="C34" s="95" t="s">
        <v>34</v>
      </c>
      <c r="D34" s="235">
        <v>4065382877.6340671</v>
      </c>
      <c r="E34" s="235">
        <f t="shared" si="0"/>
        <v>3673458022.6250777</v>
      </c>
      <c r="F34" s="235">
        <v>630404462.85015953</v>
      </c>
      <c r="G34" s="235">
        <f t="shared" si="1"/>
        <v>3043053559.7749181</v>
      </c>
      <c r="H34" s="236">
        <f t="shared" si="2"/>
        <v>592209618.19946003</v>
      </c>
      <c r="I34" s="235">
        <v>202226464.16699997</v>
      </c>
      <c r="J34" s="235">
        <v>389983154.03246003</v>
      </c>
      <c r="K34" s="235">
        <v>2450843941.575458</v>
      </c>
      <c r="L34" s="275">
        <v>115509302.10099997</v>
      </c>
    </row>
    <row r="35" spans="2:12" s="97" customFormat="1" ht="13.5" customHeight="1">
      <c r="B35" s="209">
        <v>31</v>
      </c>
      <c r="C35" s="95" t="s">
        <v>35</v>
      </c>
      <c r="D35" s="235">
        <v>5410229666.3838425</v>
      </c>
      <c r="E35" s="235">
        <f t="shared" si="0"/>
        <v>4919472801.9145708</v>
      </c>
      <c r="F35" s="235">
        <v>724546268.11327004</v>
      </c>
      <c r="G35" s="235">
        <f t="shared" si="1"/>
        <v>4194926533.801301</v>
      </c>
      <c r="H35" s="236">
        <f t="shared" si="2"/>
        <v>922648452.74185061</v>
      </c>
      <c r="I35" s="235">
        <v>304156622.03700012</v>
      </c>
      <c r="J35" s="235">
        <v>618491830.70485055</v>
      </c>
      <c r="K35" s="235">
        <v>3272278081.0594506</v>
      </c>
      <c r="L35" s="275">
        <v>176690556.28600007</v>
      </c>
    </row>
    <row r="36" spans="2:12" s="97" customFormat="1" ht="13.5" customHeight="1">
      <c r="B36" s="209">
        <v>32</v>
      </c>
      <c r="C36" s="95" t="s">
        <v>36</v>
      </c>
      <c r="D36" s="235">
        <v>4245708060.7731133</v>
      </c>
      <c r="E36" s="235">
        <f t="shared" si="0"/>
        <v>3856158137.0393338</v>
      </c>
      <c r="F36" s="235">
        <v>673875994.69655466</v>
      </c>
      <c r="G36" s="235">
        <f t="shared" si="1"/>
        <v>3182282142.3427792</v>
      </c>
      <c r="H36" s="236">
        <f t="shared" si="2"/>
        <v>680132686.78302014</v>
      </c>
      <c r="I36" s="235">
        <v>237627018.59999987</v>
      </c>
      <c r="J36" s="235">
        <v>442505668.18302029</v>
      </c>
      <c r="K36" s="235">
        <v>2502149455.5597591</v>
      </c>
      <c r="L36" s="275">
        <v>134532983.85000005</v>
      </c>
    </row>
    <row r="37" spans="2:12" s="97" customFormat="1" ht="13.5" customHeight="1">
      <c r="B37" s="209">
        <v>33</v>
      </c>
      <c r="C37" s="95" t="s">
        <v>37</v>
      </c>
      <c r="D37" s="235">
        <v>1290923224.2759802</v>
      </c>
      <c r="E37" s="235">
        <f t="shared" si="0"/>
        <v>1158232968.8446794</v>
      </c>
      <c r="F37" s="235">
        <v>211155527.6677902</v>
      </c>
      <c r="G37" s="236">
        <f t="shared" si="1"/>
        <v>947077441.17688918</v>
      </c>
      <c r="H37" s="257">
        <f t="shared" si="2"/>
        <v>204622188.62475014</v>
      </c>
      <c r="I37" s="235">
        <v>61988453.425000049</v>
      </c>
      <c r="J37" s="235">
        <v>142633735.1997501</v>
      </c>
      <c r="K37" s="235">
        <v>742455252.55213904</v>
      </c>
      <c r="L37" s="275">
        <v>35379361.600000001</v>
      </c>
    </row>
    <row r="38" spans="2:12" s="97" customFormat="1" ht="13.5" customHeight="1">
      <c r="B38" s="209">
        <v>34</v>
      </c>
      <c r="C38" s="95" t="s">
        <v>38</v>
      </c>
      <c r="D38" s="235">
        <v>5642399556.7003527</v>
      </c>
      <c r="E38" s="235">
        <f t="shared" si="0"/>
        <v>5057833636.3970509</v>
      </c>
      <c r="F38" s="235">
        <v>822135383.86280012</v>
      </c>
      <c r="G38" s="235">
        <f t="shared" si="1"/>
        <v>4235698252.5342503</v>
      </c>
      <c r="H38" s="236">
        <f t="shared" si="2"/>
        <v>959808269.19094944</v>
      </c>
      <c r="I38" s="235">
        <v>291325603.45500004</v>
      </c>
      <c r="J38" s="235">
        <v>668482665.7359494</v>
      </c>
      <c r="K38" s="235">
        <v>3275889983.3433008</v>
      </c>
      <c r="L38" s="275">
        <v>162986648.89499998</v>
      </c>
    </row>
    <row r="39" spans="2:12" s="97" customFormat="1" ht="13.5" customHeight="1">
      <c r="B39" s="209">
        <v>35</v>
      </c>
      <c r="C39" s="95" t="s">
        <v>1</v>
      </c>
      <c r="D39" s="235">
        <v>11624640055.85668</v>
      </c>
      <c r="E39" s="235">
        <f t="shared" si="0"/>
        <v>10552607057.357014</v>
      </c>
      <c r="F39" s="235">
        <v>1717312429.828074</v>
      </c>
      <c r="G39" s="235">
        <f t="shared" si="1"/>
        <v>8835294627.5289402</v>
      </c>
      <c r="H39" s="236">
        <f t="shared" si="2"/>
        <v>1867935260.995698</v>
      </c>
      <c r="I39" s="235">
        <v>642857878.12499988</v>
      </c>
      <c r="J39" s="235">
        <v>1225077382.8706982</v>
      </c>
      <c r="K39" s="235">
        <v>6967359366.5332422</v>
      </c>
      <c r="L39" s="275">
        <v>367270753.93999982</v>
      </c>
    </row>
    <row r="40" spans="2:12" s="97" customFormat="1" ht="13.5" customHeight="1">
      <c r="B40" s="209">
        <v>36</v>
      </c>
      <c r="C40" s="95" t="s">
        <v>2</v>
      </c>
      <c r="D40" s="235">
        <v>3213979130.1377749</v>
      </c>
      <c r="E40" s="235">
        <f t="shared" si="0"/>
        <v>2915672740.1467314</v>
      </c>
      <c r="F40" s="235">
        <v>464880236.13650012</v>
      </c>
      <c r="G40" s="235">
        <f t="shared" si="1"/>
        <v>2450792504.0102315</v>
      </c>
      <c r="H40" s="236">
        <f t="shared" si="2"/>
        <v>495241728.1263299</v>
      </c>
      <c r="I40" s="235">
        <v>146673018.88499999</v>
      </c>
      <c r="J40" s="235">
        <v>348568709.24132991</v>
      </c>
      <c r="K40" s="235">
        <v>1955550775.8839016</v>
      </c>
      <c r="L40" s="275">
        <v>80524900.959999979</v>
      </c>
    </row>
    <row r="41" spans="2:12" s="97" customFormat="1" ht="13.5" customHeight="1">
      <c r="B41" s="209">
        <v>37</v>
      </c>
      <c r="C41" s="95" t="s">
        <v>3</v>
      </c>
      <c r="D41" s="235">
        <v>10089108596.336281</v>
      </c>
      <c r="E41" s="235">
        <f t="shared" si="0"/>
        <v>9176946328.0520325</v>
      </c>
      <c r="F41" s="235">
        <v>1475758345.5225391</v>
      </c>
      <c r="G41" s="235">
        <f t="shared" si="1"/>
        <v>7701187982.5294924</v>
      </c>
      <c r="H41" s="236">
        <f t="shared" si="2"/>
        <v>1552967125.7832329</v>
      </c>
      <c r="I41" s="235">
        <v>534771325.08999985</v>
      </c>
      <c r="J41" s="235">
        <v>1018195800.693233</v>
      </c>
      <c r="K41" s="235">
        <v>6148220856.7462597</v>
      </c>
      <c r="L41" s="275">
        <v>305880765.91499996</v>
      </c>
    </row>
    <row r="42" spans="2:12" s="97" customFormat="1" ht="13.5" customHeight="1">
      <c r="B42" s="209">
        <v>38</v>
      </c>
      <c r="C42" s="210" t="s">
        <v>39</v>
      </c>
      <c r="D42" s="235">
        <v>2188983007.6846008</v>
      </c>
      <c r="E42" s="235">
        <f t="shared" si="0"/>
        <v>1988167993.6859505</v>
      </c>
      <c r="F42" s="235">
        <v>326580226.36242026</v>
      </c>
      <c r="G42" s="235">
        <f t="shared" si="1"/>
        <v>1661587767.3235302</v>
      </c>
      <c r="H42" s="236">
        <f t="shared" si="2"/>
        <v>357687727.2760303</v>
      </c>
      <c r="I42" s="235">
        <v>116627624.79000002</v>
      </c>
      <c r="J42" s="235">
        <v>241060102.48603025</v>
      </c>
      <c r="K42" s="235">
        <v>1303900040.0474999</v>
      </c>
      <c r="L42" s="275">
        <v>64605091.36999996</v>
      </c>
    </row>
    <row r="43" spans="2:12" s="97" customFormat="1" ht="13.5" customHeight="1">
      <c r="B43" s="209">
        <v>39</v>
      </c>
      <c r="C43" s="210" t="s">
        <v>7</v>
      </c>
      <c r="D43" s="235">
        <v>11486777523.753654</v>
      </c>
      <c r="E43" s="235">
        <f t="shared" si="0"/>
        <v>10541717635.625309</v>
      </c>
      <c r="F43" s="235">
        <v>1911314822.2177901</v>
      </c>
      <c r="G43" s="235">
        <f t="shared" si="1"/>
        <v>8630402813.4075184</v>
      </c>
      <c r="H43" s="236">
        <f t="shared" si="2"/>
        <v>1657153337.5030093</v>
      </c>
      <c r="I43" s="235">
        <v>492936855.82000029</v>
      </c>
      <c r="J43" s="235">
        <v>1164216481.6830091</v>
      </c>
      <c r="K43" s="235">
        <v>6973249475.9045086</v>
      </c>
      <c r="L43" s="275">
        <v>282043962.245</v>
      </c>
    </row>
    <row r="44" spans="2:12" s="97" customFormat="1" ht="13.5" customHeight="1">
      <c r="B44" s="209">
        <v>40</v>
      </c>
      <c r="C44" s="210" t="s">
        <v>40</v>
      </c>
      <c r="D44" s="235">
        <v>2423127180.5619783</v>
      </c>
      <c r="E44" s="235">
        <f t="shared" si="0"/>
        <v>2198404615.2437553</v>
      </c>
      <c r="F44" s="235">
        <v>354751328.19935596</v>
      </c>
      <c r="G44" s="235">
        <f t="shared" si="1"/>
        <v>1843653287.0443993</v>
      </c>
      <c r="H44" s="236">
        <f t="shared" si="2"/>
        <v>436820683.57720006</v>
      </c>
      <c r="I44" s="235">
        <v>140111753.65000007</v>
      </c>
      <c r="J44" s="235">
        <v>296708929.92719996</v>
      </c>
      <c r="K44" s="235">
        <v>1406832603.4671991</v>
      </c>
      <c r="L44" s="275">
        <v>79115265.274999946</v>
      </c>
    </row>
    <row r="45" spans="2:12" s="97" customFormat="1" ht="13.5" customHeight="1">
      <c r="B45" s="209">
        <v>41</v>
      </c>
      <c r="C45" s="210" t="s">
        <v>11</v>
      </c>
      <c r="D45" s="235">
        <v>4705805383.4229946</v>
      </c>
      <c r="E45" s="235">
        <f t="shared" si="0"/>
        <v>4320761275.7159243</v>
      </c>
      <c r="F45" s="235">
        <v>733437318.26134026</v>
      </c>
      <c r="G45" s="236">
        <f t="shared" si="1"/>
        <v>3587323957.4545841</v>
      </c>
      <c r="H45" s="257">
        <f t="shared" si="2"/>
        <v>737022146.10519016</v>
      </c>
      <c r="I45" s="235">
        <v>236488602.28499997</v>
      </c>
      <c r="J45" s="235">
        <v>500533543.82019019</v>
      </c>
      <c r="K45" s="235">
        <v>2850301811.3493938</v>
      </c>
      <c r="L45" s="275">
        <v>131226767.85000004</v>
      </c>
    </row>
    <row r="46" spans="2:12" s="97" customFormat="1" ht="13.5" customHeight="1">
      <c r="B46" s="209">
        <v>42</v>
      </c>
      <c r="C46" s="210" t="s">
        <v>12</v>
      </c>
      <c r="D46" s="235">
        <v>11956172316.424936</v>
      </c>
      <c r="E46" s="235">
        <f t="shared" si="0"/>
        <v>10999978617.81366</v>
      </c>
      <c r="F46" s="235">
        <v>1897575709.8586261</v>
      </c>
      <c r="G46" s="235">
        <f t="shared" si="1"/>
        <v>9102402907.9550343</v>
      </c>
      <c r="H46" s="236">
        <f t="shared" si="2"/>
        <v>1760730110.3893399</v>
      </c>
      <c r="I46" s="235">
        <v>534524981.76500005</v>
      </c>
      <c r="J46" s="235">
        <v>1226205128.6243398</v>
      </c>
      <c r="K46" s="235">
        <v>7341672797.5656939</v>
      </c>
      <c r="L46" s="275">
        <v>300396486.60999984</v>
      </c>
    </row>
    <row r="47" spans="2:12" s="97" customFormat="1" ht="13.5" customHeight="1">
      <c r="B47" s="209">
        <v>43</v>
      </c>
      <c r="C47" s="210" t="s">
        <v>8</v>
      </c>
      <c r="D47" s="235">
        <v>7571338470.7654333</v>
      </c>
      <c r="E47" s="235">
        <f t="shared" si="0"/>
        <v>6923079065.1183958</v>
      </c>
      <c r="F47" s="235">
        <v>1189000909.6272504</v>
      </c>
      <c r="G47" s="235">
        <f t="shared" si="1"/>
        <v>5734078155.4911451</v>
      </c>
      <c r="H47" s="236">
        <f t="shared" si="2"/>
        <v>1108494292.5806</v>
      </c>
      <c r="I47" s="235">
        <v>356986877.79999983</v>
      </c>
      <c r="J47" s="235">
        <v>751507414.78060019</v>
      </c>
      <c r="K47" s="235">
        <v>4625583862.9105453</v>
      </c>
      <c r="L47" s="275">
        <v>202025120.89499992</v>
      </c>
    </row>
    <row r="48" spans="2:12" s="97" customFormat="1" ht="13.5" customHeight="1">
      <c r="B48" s="209">
        <v>44</v>
      </c>
      <c r="C48" s="210" t="s">
        <v>18</v>
      </c>
      <c r="D48" s="235">
        <v>7800070429.2446222</v>
      </c>
      <c r="E48" s="235">
        <f t="shared" si="0"/>
        <v>7087172634.3497314</v>
      </c>
      <c r="F48" s="235">
        <v>1256003137.4303815</v>
      </c>
      <c r="G48" s="235">
        <f t="shared" si="1"/>
        <v>5831169496.9193497</v>
      </c>
      <c r="H48" s="236">
        <f t="shared" si="2"/>
        <v>1182024127.954391</v>
      </c>
      <c r="I48" s="235">
        <v>364496984.4799999</v>
      </c>
      <c r="J48" s="235">
        <v>817527143.47439098</v>
      </c>
      <c r="K48" s="235">
        <v>4649145368.9649591</v>
      </c>
      <c r="L48" s="275">
        <v>200549713.16</v>
      </c>
    </row>
    <row r="49" spans="2:12" s="97" customFormat="1" ht="13.5" customHeight="1">
      <c r="B49" s="209">
        <v>45</v>
      </c>
      <c r="C49" s="210" t="s">
        <v>41</v>
      </c>
      <c r="D49" s="235">
        <v>2849519139.8284907</v>
      </c>
      <c r="E49" s="235">
        <f t="shared" si="0"/>
        <v>2568473526.7681789</v>
      </c>
      <c r="F49" s="235">
        <v>482527539.99677974</v>
      </c>
      <c r="G49" s="235">
        <f t="shared" si="1"/>
        <v>2085945986.771399</v>
      </c>
      <c r="H49" s="236">
        <f t="shared" si="2"/>
        <v>441682362.30500031</v>
      </c>
      <c r="I49" s="235">
        <v>132078814.46000013</v>
      </c>
      <c r="J49" s="235">
        <v>309603547.84500021</v>
      </c>
      <c r="K49" s="235">
        <v>1644263624.4663987</v>
      </c>
      <c r="L49" s="275">
        <v>71337751.752999961</v>
      </c>
    </row>
    <row r="50" spans="2:12" s="97" customFormat="1" ht="13.5" customHeight="1">
      <c r="B50" s="209">
        <v>46</v>
      </c>
      <c r="C50" s="210" t="s">
        <v>21</v>
      </c>
      <c r="D50" s="235">
        <v>3805315494.3870564</v>
      </c>
      <c r="E50" s="235">
        <f t="shared" si="0"/>
        <v>3450026432.8759685</v>
      </c>
      <c r="F50" s="235">
        <v>560733236.47876978</v>
      </c>
      <c r="G50" s="235">
        <f t="shared" si="1"/>
        <v>2889293196.3971987</v>
      </c>
      <c r="H50" s="236">
        <f t="shared" si="2"/>
        <v>553880232.09702945</v>
      </c>
      <c r="I50" s="235">
        <v>179711291.72500008</v>
      </c>
      <c r="J50" s="235">
        <v>374168940.37202936</v>
      </c>
      <c r="K50" s="235">
        <v>2335412964.300169</v>
      </c>
      <c r="L50" s="275">
        <v>101672627.72499998</v>
      </c>
    </row>
    <row r="51" spans="2:12" s="97" customFormat="1" ht="13.5" customHeight="1">
      <c r="B51" s="209">
        <v>47</v>
      </c>
      <c r="C51" s="210" t="s">
        <v>13</v>
      </c>
      <c r="D51" s="235">
        <v>7574225618.3152885</v>
      </c>
      <c r="E51" s="235">
        <f t="shared" si="0"/>
        <v>6930087388.6267729</v>
      </c>
      <c r="F51" s="235">
        <v>1249880401.6560214</v>
      </c>
      <c r="G51" s="235">
        <f t="shared" si="1"/>
        <v>5680206986.9707518</v>
      </c>
      <c r="H51" s="236">
        <f t="shared" si="2"/>
        <v>1034121549.6775211</v>
      </c>
      <c r="I51" s="235">
        <v>304965538.92000008</v>
      </c>
      <c r="J51" s="235">
        <v>729156010.75752103</v>
      </c>
      <c r="K51" s="235">
        <v>4646085437.293231</v>
      </c>
      <c r="L51" s="275">
        <v>171774670.47500008</v>
      </c>
    </row>
    <row r="52" spans="2:12" s="97" customFormat="1" ht="13.5" customHeight="1">
      <c r="B52" s="209">
        <v>48</v>
      </c>
      <c r="C52" s="210" t="s">
        <v>22</v>
      </c>
      <c r="D52" s="235">
        <v>4186135596.8984976</v>
      </c>
      <c r="E52" s="235">
        <f t="shared" si="0"/>
        <v>3799854125.4230886</v>
      </c>
      <c r="F52" s="235">
        <v>573323796.6772505</v>
      </c>
      <c r="G52" s="235">
        <f t="shared" si="1"/>
        <v>3226530328.7458382</v>
      </c>
      <c r="H52" s="236">
        <f t="shared" si="2"/>
        <v>727234714.51303065</v>
      </c>
      <c r="I52" s="235">
        <v>223481626.05000001</v>
      </c>
      <c r="J52" s="235">
        <v>503753088.46303064</v>
      </c>
      <c r="K52" s="235">
        <v>2499295614.2328076</v>
      </c>
      <c r="L52" s="275">
        <v>126541863.84000005</v>
      </c>
    </row>
    <row r="53" spans="2:12" s="97" customFormat="1" ht="13.5" customHeight="1">
      <c r="B53" s="209">
        <v>49</v>
      </c>
      <c r="C53" s="210" t="s">
        <v>23</v>
      </c>
      <c r="D53" s="235">
        <v>3923322993.5871215</v>
      </c>
      <c r="E53" s="235">
        <f t="shared" si="0"/>
        <v>3562886984.2478199</v>
      </c>
      <c r="F53" s="235">
        <v>633789042.83670926</v>
      </c>
      <c r="G53" s="236">
        <f t="shared" si="1"/>
        <v>2929097941.4111104</v>
      </c>
      <c r="H53" s="257">
        <f t="shared" si="2"/>
        <v>629527346.48057032</v>
      </c>
      <c r="I53" s="235">
        <v>209975838.42500007</v>
      </c>
      <c r="J53" s="235">
        <v>419551508.05557019</v>
      </c>
      <c r="K53" s="235">
        <v>2299570594.9305401</v>
      </c>
      <c r="L53" s="275">
        <v>117609684.345</v>
      </c>
    </row>
    <row r="54" spans="2:12" s="97" customFormat="1" ht="13.5" customHeight="1">
      <c r="B54" s="209">
        <v>50</v>
      </c>
      <c r="C54" s="210" t="s">
        <v>14</v>
      </c>
      <c r="D54" s="235">
        <v>3582108153.6081595</v>
      </c>
      <c r="E54" s="235">
        <f t="shared" si="0"/>
        <v>3251074557.1767111</v>
      </c>
      <c r="F54" s="235">
        <v>498368300.62207031</v>
      </c>
      <c r="G54" s="235">
        <f t="shared" si="1"/>
        <v>2752706256.5546408</v>
      </c>
      <c r="H54" s="236">
        <f t="shared" si="2"/>
        <v>678672418.77682996</v>
      </c>
      <c r="I54" s="235">
        <v>230564483.21000007</v>
      </c>
      <c r="J54" s="235">
        <v>448107935.56682992</v>
      </c>
      <c r="K54" s="235">
        <v>2074033837.7778106</v>
      </c>
      <c r="L54" s="275">
        <v>133833583.74499992</v>
      </c>
    </row>
    <row r="55" spans="2:12" s="97" customFormat="1" ht="13.5" customHeight="1">
      <c r="B55" s="209">
        <v>51</v>
      </c>
      <c r="C55" s="210" t="s">
        <v>42</v>
      </c>
      <c r="D55" s="235">
        <v>5222193573.4507465</v>
      </c>
      <c r="E55" s="235">
        <f t="shared" si="0"/>
        <v>4789379148.7169275</v>
      </c>
      <c r="F55" s="235">
        <v>683805120.10853934</v>
      </c>
      <c r="G55" s="235">
        <f t="shared" si="1"/>
        <v>4105574028.6083879</v>
      </c>
      <c r="H55" s="236">
        <f t="shared" si="2"/>
        <v>833449556.26272988</v>
      </c>
      <c r="I55" s="235">
        <v>288258945.42200011</v>
      </c>
      <c r="J55" s="235">
        <v>545190610.84072983</v>
      </c>
      <c r="K55" s="235">
        <v>3272124472.3456583</v>
      </c>
      <c r="L55" s="275">
        <v>162582189.04100004</v>
      </c>
    </row>
    <row r="56" spans="2:12" s="97" customFormat="1" ht="13.5" customHeight="1">
      <c r="B56" s="209">
        <v>52</v>
      </c>
      <c r="C56" s="210" t="s">
        <v>4</v>
      </c>
      <c r="D56" s="235">
        <v>3840992019.4617853</v>
      </c>
      <c r="E56" s="235">
        <f t="shared" si="0"/>
        <v>3465923837.8125606</v>
      </c>
      <c r="F56" s="235">
        <v>549555369.18745983</v>
      </c>
      <c r="G56" s="235">
        <f t="shared" si="1"/>
        <v>2916368468.6251006</v>
      </c>
      <c r="H56" s="236">
        <f t="shared" si="2"/>
        <v>577144277.96823978</v>
      </c>
      <c r="I56" s="235">
        <v>189912091.35999992</v>
      </c>
      <c r="J56" s="235">
        <v>387232186.60823989</v>
      </c>
      <c r="K56" s="235">
        <v>2339224190.6568608</v>
      </c>
      <c r="L56" s="275">
        <v>108902619.32999998</v>
      </c>
    </row>
    <row r="57" spans="2:12" s="97" customFormat="1" ht="13.5" customHeight="1">
      <c r="B57" s="209">
        <v>53</v>
      </c>
      <c r="C57" s="210" t="s">
        <v>19</v>
      </c>
      <c r="D57" s="235">
        <v>2160640877.7991524</v>
      </c>
      <c r="E57" s="235">
        <f t="shared" si="0"/>
        <v>1962380265.1987436</v>
      </c>
      <c r="F57" s="235">
        <v>337493541.51930016</v>
      </c>
      <c r="G57" s="235">
        <f t="shared" si="1"/>
        <v>1624886723.6794434</v>
      </c>
      <c r="H57" s="236">
        <f t="shared" si="2"/>
        <v>355192829.28055984</v>
      </c>
      <c r="I57" s="235">
        <v>128912874.45499998</v>
      </c>
      <c r="J57" s="235">
        <v>226279954.82555985</v>
      </c>
      <c r="K57" s="235">
        <v>1269693894.3988836</v>
      </c>
      <c r="L57" s="275">
        <v>72883023.245000035</v>
      </c>
    </row>
    <row r="58" spans="2:12" s="97" customFormat="1" ht="13.5" customHeight="1">
      <c r="B58" s="209">
        <v>54</v>
      </c>
      <c r="C58" s="210" t="s">
        <v>24</v>
      </c>
      <c r="D58" s="235">
        <v>3673380062.5933833</v>
      </c>
      <c r="E58" s="235">
        <f t="shared" si="0"/>
        <v>3310318302.3877249</v>
      </c>
      <c r="F58" s="235">
        <v>576766861.36503971</v>
      </c>
      <c r="G58" s="235">
        <f t="shared" si="1"/>
        <v>2733551441.0226851</v>
      </c>
      <c r="H58" s="236">
        <f t="shared" si="2"/>
        <v>549473164.00093997</v>
      </c>
      <c r="I58" s="235">
        <v>180988761.46799996</v>
      </c>
      <c r="J58" s="235">
        <v>368484402.53294003</v>
      </c>
      <c r="K58" s="235">
        <v>2184078277.0217452</v>
      </c>
      <c r="L58" s="275">
        <v>101758502.654</v>
      </c>
    </row>
    <row r="59" spans="2:12" s="97" customFormat="1" ht="13.5" customHeight="1">
      <c r="B59" s="209">
        <v>55</v>
      </c>
      <c r="C59" s="210" t="s">
        <v>15</v>
      </c>
      <c r="D59" s="235">
        <v>3762333201.4565434</v>
      </c>
      <c r="E59" s="235">
        <f t="shared" si="0"/>
        <v>3407578859.0668335</v>
      </c>
      <c r="F59" s="235">
        <v>643370534.03944027</v>
      </c>
      <c r="G59" s="235">
        <f t="shared" si="1"/>
        <v>2764208325.0273933</v>
      </c>
      <c r="H59" s="236">
        <f t="shared" si="2"/>
        <v>577688051.47053015</v>
      </c>
      <c r="I59" s="235">
        <v>187993158.30500004</v>
      </c>
      <c r="J59" s="235">
        <v>389694893.16553009</v>
      </c>
      <c r="K59" s="235">
        <v>2186520273.5568633</v>
      </c>
      <c r="L59" s="275">
        <v>106160852.52999999</v>
      </c>
    </row>
    <row r="60" spans="2:12" s="97" customFormat="1" ht="13.5" customHeight="1">
      <c r="B60" s="209">
        <v>56</v>
      </c>
      <c r="C60" s="210" t="s">
        <v>9</v>
      </c>
      <c r="D60" s="235">
        <v>2496742572.0315256</v>
      </c>
      <c r="E60" s="235">
        <f t="shared" si="0"/>
        <v>2265731776.1780252</v>
      </c>
      <c r="F60" s="235">
        <v>399467293.79718024</v>
      </c>
      <c r="G60" s="235">
        <f t="shared" si="1"/>
        <v>1866264482.3808448</v>
      </c>
      <c r="H60" s="236">
        <f t="shared" si="2"/>
        <v>325079803.09469384</v>
      </c>
      <c r="I60" s="235">
        <v>93295643.11999993</v>
      </c>
      <c r="J60" s="235">
        <v>231784159.97469389</v>
      </c>
      <c r="K60" s="235">
        <v>1541184679.2861509</v>
      </c>
      <c r="L60" s="275">
        <v>53120777.274999999</v>
      </c>
    </row>
    <row r="61" spans="2:12" s="97" customFormat="1" ht="13.5" customHeight="1">
      <c r="B61" s="209">
        <v>57</v>
      </c>
      <c r="C61" s="210" t="s">
        <v>43</v>
      </c>
      <c r="D61" s="235">
        <v>1770362451.8331149</v>
      </c>
      <c r="E61" s="235">
        <f t="shared" si="0"/>
        <v>1599793984.4986105</v>
      </c>
      <c r="F61" s="235">
        <v>267225732.08971998</v>
      </c>
      <c r="G61" s="236">
        <f t="shared" si="1"/>
        <v>1332568252.4088905</v>
      </c>
      <c r="H61" s="257">
        <f t="shared" si="2"/>
        <v>283193209.6320501</v>
      </c>
      <c r="I61" s="235">
        <v>107072828.50000001</v>
      </c>
      <c r="J61" s="235">
        <v>176120381.1320501</v>
      </c>
      <c r="K61" s="235">
        <v>1049375042.7768403</v>
      </c>
      <c r="L61" s="275">
        <v>61129085.580000021</v>
      </c>
    </row>
    <row r="62" spans="2:12" s="97" customFormat="1" ht="13.5" customHeight="1">
      <c r="B62" s="209">
        <v>58</v>
      </c>
      <c r="C62" s="210" t="s">
        <v>25</v>
      </c>
      <c r="D62" s="235">
        <v>2114208322.659061</v>
      </c>
      <c r="E62" s="235">
        <f t="shared" si="0"/>
        <v>1903344308.0377614</v>
      </c>
      <c r="F62" s="235">
        <v>312063523.10549998</v>
      </c>
      <c r="G62" s="235">
        <f t="shared" si="1"/>
        <v>1591280784.9322615</v>
      </c>
      <c r="H62" s="236">
        <f t="shared" si="2"/>
        <v>324141116.49141002</v>
      </c>
      <c r="I62" s="235">
        <v>114758309.22500002</v>
      </c>
      <c r="J62" s="235">
        <v>209382807.26641002</v>
      </c>
      <c r="K62" s="235">
        <v>1267139668.4408514</v>
      </c>
      <c r="L62" s="275">
        <v>65582521.699999988</v>
      </c>
    </row>
    <row r="63" spans="2:12" s="97" customFormat="1" ht="13.5" customHeight="1">
      <c r="B63" s="209">
        <v>59</v>
      </c>
      <c r="C63" s="210" t="s">
        <v>20</v>
      </c>
      <c r="D63" s="235">
        <v>14616663891.853588</v>
      </c>
      <c r="E63" s="235">
        <f t="shared" si="0"/>
        <v>13321208960.848267</v>
      </c>
      <c r="F63" s="235">
        <v>2154214029.824935</v>
      </c>
      <c r="G63" s="235">
        <f t="shared" si="1"/>
        <v>11166994931.023331</v>
      </c>
      <c r="H63" s="236">
        <f t="shared" si="2"/>
        <v>2558119511.6921759</v>
      </c>
      <c r="I63" s="235">
        <v>913243134.39499998</v>
      </c>
      <c r="J63" s="235">
        <v>1644876377.2971759</v>
      </c>
      <c r="K63" s="235">
        <v>8608875419.3311558</v>
      </c>
      <c r="L63" s="275">
        <v>518641695.81500036</v>
      </c>
    </row>
    <row r="64" spans="2:12" s="97" customFormat="1" ht="13.5" customHeight="1">
      <c r="B64" s="209">
        <v>60</v>
      </c>
      <c r="C64" s="210" t="s">
        <v>44</v>
      </c>
      <c r="D64" s="235">
        <v>1730796155.6879807</v>
      </c>
      <c r="E64" s="235">
        <f t="shared" si="0"/>
        <v>1564355045.1638994</v>
      </c>
      <c r="F64" s="235">
        <v>273985421.44829977</v>
      </c>
      <c r="G64" s="235">
        <f t="shared" si="1"/>
        <v>1290369623.7155995</v>
      </c>
      <c r="H64" s="236">
        <f t="shared" si="2"/>
        <v>303977795.52950001</v>
      </c>
      <c r="I64" s="235">
        <v>105911881.80000004</v>
      </c>
      <c r="J64" s="235">
        <v>198065913.72949997</v>
      </c>
      <c r="K64" s="235">
        <v>986391828.18609941</v>
      </c>
      <c r="L64" s="275">
        <v>60437067.900000021</v>
      </c>
    </row>
    <row r="65" spans="2:12" s="97" customFormat="1" ht="13.5" customHeight="1">
      <c r="B65" s="209">
        <v>61</v>
      </c>
      <c r="C65" s="210" t="s">
        <v>16</v>
      </c>
      <c r="D65" s="235">
        <v>1698900203.3389428</v>
      </c>
      <c r="E65" s="235">
        <f t="shared" si="0"/>
        <v>1542303900.7140117</v>
      </c>
      <c r="F65" s="235">
        <v>255964846.44567019</v>
      </c>
      <c r="G65" s="235">
        <f t="shared" si="1"/>
        <v>1286339054.2683415</v>
      </c>
      <c r="H65" s="236">
        <f t="shared" si="2"/>
        <v>276110433.48172998</v>
      </c>
      <c r="I65" s="235">
        <v>90489780.170000032</v>
      </c>
      <c r="J65" s="235">
        <v>185620653.31172994</v>
      </c>
      <c r="K65" s="235">
        <v>1010228620.7866117</v>
      </c>
      <c r="L65" s="275">
        <v>51995733.240000024</v>
      </c>
    </row>
    <row r="66" spans="2:12" s="97" customFormat="1" ht="13.5" customHeight="1">
      <c r="B66" s="209">
        <v>62</v>
      </c>
      <c r="C66" s="210" t="s">
        <v>17</v>
      </c>
      <c r="D66" s="235">
        <v>2551138174.7541604</v>
      </c>
      <c r="E66" s="235">
        <f t="shared" si="0"/>
        <v>2349051172.8948388</v>
      </c>
      <c r="F66" s="235">
        <v>371946495.94645971</v>
      </c>
      <c r="G66" s="235">
        <f t="shared" si="1"/>
        <v>1977104676.948379</v>
      </c>
      <c r="H66" s="236">
        <f t="shared" si="2"/>
        <v>366088555.17294985</v>
      </c>
      <c r="I66" s="235">
        <v>123381274.52999999</v>
      </c>
      <c r="J66" s="235">
        <v>242707280.64294985</v>
      </c>
      <c r="K66" s="235">
        <v>1611016121.7754292</v>
      </c>
      <c r="L66" s="275">
        <v>69773181.409999982</v>
      </c>
    </row>
    <row r="67" spans="2:12" s="97" customFormat="1" ht="13.5" customHeight="1">
      <c r="B67" s="209">
        <v>63</v>
      </c>
      <c r="C67" s="210" t="s">
        <v>26</v>
      </c>
      <c r="D67" s="235">
        <v>1880005298.9414756</v>
      </c>
      <c r="E67" s="235">
        <f t="shared" si="0"/>
        <v>1714524236.6065402</v>
      </c>
      <c r="F67" s="235">
        <v>242242612.75793985</v>
      </c>
      <c r="G67" s="235">
        <f t="shared" si="1"/>
        <v>1472281623.8486004</v>
      </c>
      <c r="H67" s="236">
        <f t="shared" si="2"/>
        <v>342606606.30250025</v>
      </c>
      <c r="I67" s="235">
        <v>111028717.37299998</v>
      </c>
      <c r="J67" s="235">
        <v>231577888.92950028</v>
      </c>
      <c r="K67" s="235">
        <v>1129675017.5461001</v>
      </c>
      <c r="L67" s="275">
        <v>65116501.368999965</v>
      </c>
    </row>
    <row r="68" spans="2:12" s="97" customFormat="1" ht="13.5" customHeight="1">
      <c r="B68" s="209">
        <v>64</v>
      </c>
      <c r="C68" s="210" t="s">
        <v>45</v>
      </c>
      <c r="D68" s="235">
        <v>1927494016.070977</v>
      </c>
      <c r="E68" s="235">
        <f t="shared" si="0"/>
        <v>1753928567.5085986</v>
      </c>
      <c r="F68" s="235">
        <v>271416445.99730015</v>
      </c>
      <c r="G68" s="235">
        <f t="shared" si="1"/>
        <v>1482512121.5112984</v>
      </c>
      <c r="H68" s="236">
        <f t="shared" si="2"/>
        <v>329526900.9515999</v>
      </c>
      <c r="I68" s="235">
        <v>112284095.69999997</v>
      </c>
      <c r="J68" s="235">
        <v>217242805.25159991</v>
      </c>
      <c r="K68" s="235">
        <v>1152985220.5596986</v>
      </c>
      <c r="L68" s="275">
        <v>64355237.649999991</v>
      </c>
    </row>
    <row r="69" spans="2:12" s="97" customFormat="1" ht="13.5" customHeight="1">
      <c r="B69" s="209">
        <v>65</v>
      </c>
      <c r="C69" s="210" t="s">
        <v>10</v>
      </c>
      <c r="D69" s="235">
        <v>909124652.49603009</v>
      </c>
      <c r="E69" s="235">
        <f t="shared" si="0"/>
        <v>834522679.7671504</v>
      </c>
      <c r="F69" s="235">
        <v>140387734.69209</v>
      </c>
      <c r="G69" s="236">
        <f t="shared" si="1"/>
        <v>694134945.07506037</v>
      </c>
      <c r="H69" s="257">
        <f t="shared" si="2"/>
        <v>151620179.8436999</v>
      </c>
      <c r="I69" s="235">
        <v>44193321.779999986</v>
      </c>
      <c r="J69" s="235">
        <v>107426858.06369992</v>
      </c>
      <c r="K69" s="235">
        <v>542514765.23136044</v>
      </c>
      <c r="L69" s="275">
        <v>24696962.610000018</v>
      </c>
    </row>
    <row r="70" spans="2:12" s="97" customFormat="1" ht="13.5" customHeight="1">
      <c r="B70" s="209">
        <v>66</v>
      </c>
      <c r="C70" s="210" t="s">
        <v>5</v>
      </c>
      <c r="D70" s="235">
        <v>986502417.89023542</v>
      </c>
      <c r="E70" s="235">
        <f t="shared" ref="E70:E78" si="3">SUM(F70,G70)</f>
        <v>904520669.83014131</v>
      </c>
      <c r="F70" s="235">
        <v>145280316.12216002</v>
      </c>
      <c r="G70" s="235">
        <f t="shared" ref="G70:G78" si="4">SUM(H70,K70)</f>
        <v>759240353.70798123</v>
      </c>
      <c r="H70" s="236">
        <f t="shared" ref="H70:H78" si="5">SUM(I70:J70)</f>
        <v>115449382.91094005</v>
      </c>
      <c r="I70" s="235">
        <v>37422064.850000001</v>
      </c>
      <c r="J70" s="235">
        <v>78027318.060940042</v>
      </c>
      <c r="K70" s="235">
        <v>643790970.79704118</v>
      </c>
      <c r="L70" s="275">
        <v>20561697.850000001</v>
      </c>
    </row>
    <row r="71" spans="2:12" s="97" customFormat="1" ht="13.5" customHeight="1">
      <c r="B71" s="209">
        <v>67</v>
      </c>
      <c r="C71" s="210" t="s">
        <v>6</v>
      </c>
      <c r="D71" s="235">
        <v>408240228.93432993</v>
      </c>
      <c r="E71" s="235">
        <f t="shared" si="3"/>
        <v>368877152.12242973</v>
      </c>
      <c r="F71" s="235">
        <v>64330273.174300022</v>
      </c>
      <c r="G71" s="235">
        <f t="shared" si="4"/>
        <v>304546878.94812971</v>
      </c>
      <c r="H71" s="236">
        <f t="shared" si="5"/>
        <v>47741340.38236998</v>
      </c>
      <c r="I71" s="235">
        <v>11930926.231000004</v>
      </c>
      <c r="J71" s="235">
        <v>35810414.151369974</v>
      </c>
      <c r="K71" s="235">
        <v>256805538.56575975</v>
      </c>
      <c r="L71" s="275">
        <v>6708910.972000001</v>
      </c>
    </row>
    <row r="72" spans="2:12" s="97" customFormat="1" ht="13.5" customHeight="1">
      <c r="B72" s="209">
        <v>68</v>
      </c>
      <c r="C72" s="210" t="s">
        <v>46</v>
      </c>
      <c r="D72" s="235">
        <v>575214414.48809993</v>
      </c>
      <c r="E72" s="235">
        <f t="shared" si="3"/>
        <v>497868460.02549988</v>
      </c>
      <c r="F72" s="235">
        <v>87292857.364999935</v>
      </c>
      <c r="G72" s="235">
        <f t="shared" si="4"/>
        <v>410575602.66049993</v>
      </c>
      <c r="H72" s="236">
        <f t="shared" si="5"/>
        <v>95034918.897000015</v>
      </c>
      <c r="I72" s="235">
        <v>29155845.800000023</v>
      </c>
      <c r="J72" s="235">
        <v>65879073.096999995</v>
      </c>
      <c r="K72" s="235">
        <v>315540683.76349992</v>
      </c>
      <c r="L72" s="275">
        <v>15950718.350000001</v>
      </c>
    </row>
    <row r="73" spans="2:12" s="97" customFormat="1" ht="13.5" customHeight="1">
      <c r="B73" s="209">
        <v>69</v>
      </c>
      <c r="C73" s="210" t="s">
        <v>47</v>
      </c>
      <c r="D73" s="235">
        <v>1315186016.3965006</v>
      </c>
      <c r="E73" s="235">
        <f t="shared" si="3"/>
        <v>1201558431.3528006</v>
      </c>
      <c r="F73" s="235">
        <v>210130327.26810002</v>
      </c>
      <c r="G73" s="235">
        <f t="shared" si="4"/>
        <v>991428104.08470058</v>
      </c>
      <c r="H73" s="236">
        <f t="shared" si="5"/>
        <v>218548091.66500008</v>
      </c>
      <c r="I73" s="235">
        <v>55219443.240000002</v>
      </c>
      <c r="J73" s="235">
        <v>163328648.42500007</v>
      </c>
      <c r="K73" s="235">
        <v>772880012.4197005</v>
      </c>
      <c r="L73" s="275">
        <v>30777987.279999994</v>
      </c>
    </row>
    <row r="74" spans="2:12" s="97" customFormat="1" ht="13.5" customHeight="1">
      <c r="B74" s="209">
        <v>70</v>
      </c>
      <c r="C74" s="210" t="s">
        <v>48</v>
      </c>
      <c r="D74" s="235">
        <v>265303896.40365016</v>
      </c>
      <c r="E74" s="235">
        <f t="shared" si="3"/>
        <v>246379855.63709992</v>
      </c>
      <c r="F74" s="235">
        <v>38744777.90700002</v>
      </c>
      <c r="G74" s="235">
        <f t="shared" si="4"/>
        <v>207635077.73009992</v>
      </c>
      <c r="H74" s="236">
        <f t="shared" si="5"/>
        <v>29039413.207999997</v>
      </c>
      <c r="I74" s="235">
        <v>9627840.4499999937</v>
      </c>
      <c r="J74" s="235">
        <v>19411572.758000005</v>
      </c>
      <c r="K74" s="235">
        <v>178595664.52209991</v>
      </c>
      <c r="L74" s="275">
        <v>5092293.8999999957</v>
      </c>
    </row>
    <row r="75" spans="2:12" s="97" customFormat="1" ht="13.5" customHeight="1">
      <c r="B75" s="209">
        <v>71</v>
      </c>
      <c r="C75" s="210" t="s">
        <v>49</v>
      </c>
      <c r="D75" s="235">
        <v>666477874.1947099</v>
      </c>
      <c r="E75" s="235">
        <f t="shared" si="3"/>
        <v>601295888.38821018</v>
      </c>
      <c r="F75" s="235">
        <v>117578214.35591999</v>
      </c>
      <c r="G75" s="235">
        <f t="shared" si="4"/>
        <v>483717674.03229022</v>
      </c>
      <c r="H75" s="236">
        <f t="shared" si="5"/>
        <v>86213032.518599987</v>
      </c>
      <c r="I75" s="235">
        <v>26423010.975000016</v>
      </c>
      <c r="J75" s="235">
        <v>59790021.543599978</v>
      </c>
      <c r="K75" s="235">
        <v>397504641.51369023</v>
      </c>
      <c r="L75" s="275">
        <v>14899297.399999997</v>
      </c>
    </row>
    <row r="76" spans="2:12" s="97" customFormat="1" ht="13.5" customHeight="1">
      <c r="B76" s="209">
        <v>72</v>
      </c>
      <c r="C76" s="210" t="s">
        <v>27</v>
      </c>
      <c r="D76" s="235">
        <v>408768113.76869005</v>
      </c>
      <c r="E76" s="235">
        <f t="shared" si="3"/>
        <v>370464403.74701023</v>
      </c>
      <c r="F76" s="235">
        <v>59116737.809110075</v>
      </c>
      <c r="G76" s="235">
        <f t="shared" si="4"/>
        <v>311347665.93790019</v>
      </c>
      <c r="H76" s="236">
        <f t="shared" si="5"/>
        <v>65063364.612699986</v>
      </c>
      <c r="I76" s="235">
        <v>27161007.700000003</v>
      </c>
      <c r="J76" s="235">
        <v>37902356.912699983</v>
      </c>
      <c r="K76" s="235">
        <v>246284301.32520023</v>
      </c>
      <c r="L76" s="275">
        <v>14865618.050000003</v>
      </c>
    </row>
    <row r="77" spans="2:12" s="97" customFormat="1" ht="13.5" customHeight="1">
      <c r="B77" s="209">
        <v>73</v>
      </c>
      <c r="C77" s="210" t="s">
        <v>28</v>
      </c>
      <c r="D77" s="235">
        <v>633748690.33316958</v>
      </c>
      <c r="E77" s="235">
        <f t="shared" si="3"/>
        <v>592076920.55986989</v>
      </c>
      <c r="F77" s="235">
        <v>87718557.428269953</v>
      </c>
      <c r="G77" s="236">
        <f t="shared" si="4"/>
        <v>504358363.13159996</v>
      </c>
      <c r="H77" s="257">
        <f t="shared" si="5"/>
        <v>103265956.73500003</v>
      </c>
      <c r="I77" s="235">
        <v>28646040.729999993</v>
      </c>
      <c r="J77" s="235">
        <v>74619916.00500004</v>
      </c>
      <c r="K77" s="235">
        <v>401092406.39659995</v>
      </c>
      <c r="L77" s="275">
        <v>15768849.390000004</v>
      </c>
    </row>
    <row r="78" spans="2:12" s="97" customFormat="1" ht="13.5" customHeight="1" thickBot="1">
      <c r="B78" s="209">
        <v>74</v>
      </c>
      <c r="C78" s="210" t="s">
        <v>29</v>
      </c>
      <c r="D78" s="235">
        <v>285811810.10646504</v>
      </c>
      <c r="E78" s="235">
        <f t="shared" si="3"/>
        <v>255726468.27849999</v>
      </c>
      <c r="F78" s="235">
        <v>35499772.417499997</v>
      </c>
      <c r="G78" s="235">
        <f t="shared" si="4"/>
        <v>220226695.861</v>
      </c>
      <c r="H78" s="258">
        <f t="shared" si="5"/>
        <v>48792946.834999964</v>
      </c>
      <c r="I78" s="235">
        <v>19132059.34999999</v>
      </c>
      <c r="J78" s="235">
        <v>29660887.484999977</v>
      </c>
      <c r="K78" s="235">
        <v>171433749.02600002</v>
      </c>
      <c r="L78" s="275">
        <v>10595608.450000005</v>
      </c>
    </row>
    <row r="79" spans="2:12" s="97" customFormat="1" ht="13.5" customHeight="1" thickTop="1">
      <c r="B79" s="370" t="s">
        <v>0</v>
      </c>
      <c r="C79" s="371"/>
      <c r="D79" s="199">
        <f>'ポテンシャル(金額)'!E3</f>
        <v>257529801.15271983</v>
      </c>
      <c r="E79" s="199">
        <f>'ポテンシャル(金額)'!E4</f>
        <v>234090883.78994915</v>
      </c>
      <c r="F79" s="199">
        <f>'ポテンシャル(金額)'!D7</f>
        <v>39594474.906103835</v>
      </c>
      <c r="G79" s="199">
        <f>'ポテンシャル(金額)'!D11</f>
        <v>194496408.88384521</v>
      </c>
      <c r="H79" s="200">
        <f>'ポテンシャル(金額)'!G11</f>
        <v>40363517.121834688</v>
      </c>
      <c r="I79" s="199">
        <f>'ポテンシャル(金額)'!J10</f>
        <v>13249572.994283998</v>
      </c>
      <c r="J79" s="199">
        <f>'ポテンシャル(金額)'!J13</f>
        <v>27113944.127550691</v>
      </c>
      <c r="K79" s="199">
        <f>'ポテンシャル(金額)'!G16</f>
        <v>154132891.76201031</v>
      </c>
      <c r="L79" s="117">
        <f>'ポテンシャル(金額)'!M10</f>
        <v>7483586.3371075001</v>
      </c>
    </row>
    <row r="80" spans="2:12" s="97" customFormat="1">
      <c r="H80" s="98"/>
    </row>
  </sheetData>
  <mergeCells count="10">
    <mergeCell ref="B79:C79"/>
    <mergeCell ref="H3:H4"/>
    <mergeCell ref="K3:K4"/>
    <mergeCell ref="L3:L4"/>
    <mergeCell ref="B3:B4"/>
    <mergeCell ref="C3:C4"/>
    <mergeCell ref="D3:D4"/>
    <mergeCell ref="E3:E4"/>
    <mergeCell ref="F3:F4"/>
    <mergeCell ref="G3:G4"/>
  </mergeCells>
  <phoneticPr fontId="3"/>
  <pageMargins left="0.70866141732283472" right="0.70866141732283472" top="0.74803149606299213" bottom="0.74803149606299213" header="0.31496062992125984" footer="0.31496062992125984"/>
  <pageSetup paperSize="8" scale="70" fitToWidth="0" fitToHeight="0" orientation="landscape" r:id="rId1"/>
  <headerFooter>
    <oddHeader>&amp;R&amp;"ＭＳ 明朝,標準"&amp;12 2-14.①ジェネリック医薬品分析(医科･調剤)</oddHeader>
  </headerFooter>
  <ignoredErrors>
    <ignoredError sqref="E5:E78 G78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emptyCellReference="1"/>
    <ignoredError sqref="H5:H78" formulaRange="1"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dimension ref="B1:V50"/>
  <sheetViews>
    <sheetView showGridLines="0" zoomScaleNormal="100" zoomScaleSheetLayoutView="100" workbookViewId="0"/>
  </sheetViews>
  <sheetFormatPr defaultColWidth="7.625" defaultRowHeight="15.75" customHeight="1"/>
  <cols>
    <col min="1" max="1" width="4.625" style="36" customWidth="1"/>
    <col min="2" max="2" width="5.5" style="43" customWidth="1"/>
    <col min="3" max="4" width="8.75" style="36" customWidth="1"/>
    <col min="5" max="5" width="4.875" style="36" customWidth="1"/>
    <col min="6" max="6" width="7.625" style="36" customWidth="1"/>
    <col min="7" max="7" width="4.875" style="36" customWidth="1"/>
    <col min="8" max="9" width="7.625" style="36" customWidth="1"/>
    <col min="10" max="10" width="4.875" style="36" customWidth="1"/>
    <col min="11" max="11" width="7.625" style="36" customWidth="1"/>
    <col min="12" max="12" width="5.5" style="36" customWidth="1"/>
    <col min="13" max="13" width="7.625" style="36" customWidth="1"/>
    <col min="14" max="14" width="4.75" style="36" customWidth="1"/>
    <col min="15" max="15" width="3.375" style="36" customWidth="1"/>
    <col min="16" max="18" width="7.625" style="36" customWidth="1"/>
    <col min="19" max="19" width="3.375" style="36" customWidth="1"/>
    <col min="20" max="20" width="3.125" style="36" customWidth="1"/>
    <col min="21" max="21" width="4.25" style="36" customWidth="1"/>
    <col min="22" max="22" width="3.25" style="36" customWidth="1"/>
    <col min="23" max="16384" width="7.625" style="36"/>
  </cols>
  <sheetData>
    <row r="1" spans="2:21" ht="16.5" customHeight="1">
      <c r="B1" s="35" t="s">
        <v>202</v>
      </c>
      <c r="C1" s="37"/>
      <c r="D1" s="37"/>
      <c r="E1" s="37"/>
      <c r="F1" s="38"/>
      <c r="G1" s="39"/>
      <c r="H1" s="38"/>
      <c r="I1" s="38"/>
      <c r="J1" s="38"/>
      <c r="K1" s="38"/>
      <c r="L1" s="38"/>
      <c r="M1" s="38"/>
      <c r="N1" s="38"/>
      <c r="O1" s="38"/>
      <c r="P1" s="38"/>
      <c r="Q1" s="38"/>
      <c r="R1" s="38"/>
      <c r="S1" s="38"/>
      <c r="T1" s="40"/>
      <c r="U1" s="41"/>
    </row>
    <row r="2" spans="2:21" ht="16.5" customHeight="1">
      <c r="B2" s="36" t="s">
        <v>168</v>
      </c>
      <c r="C2" s="37"/>
      <c r="D2" s="37"/>
      <c r="E2" s="37"/>
      <c r="F2" s="38"/>
      <c r="G2" s="39"/>
      <c r="H2" s="38"/>
      <c r="I2" s="38"/>
      <c r="J2" s="38"/>
      <c r="K2" s="38"/>
      <c r="L2" s="38"/>
      <c r="M2" s="38"/>
      <c r="N2" s="38"/>
      <c r="O2" s="38"/>
      <c r="P2" s="38"/>
      <c r="Q2" s="38"/>
      <c r="R2" s="38"/>
      <c r="S2" s="38"/>
      <c r="T2" s="40"/>
      <c r="U2" s="41"/>
    </row>
    <row r="3" spans="2:21" ht="15.75" customHeight="1">
      <c r="B3" s="203" t="s">
        <v>132</v>
      </c>
      <c r="C3" s="155"/>
      <c r="D3" s="156"/>
      <c r="E3" s="403">
        <v>7170014074.3992195</v>
      </c>
      <c r="F3" s="403"/>
      <c r="G3" s="157"/>
      <c r="H3" s="157"/>
      <c r="I3" s="157"/>
      <c r="J3" s="157"/>
      <c r="K3" s="157"/>
      <c r="L3" s="157"/>
      <c r="M3" s="157"/>
      <c r="N3" s="158"/>
      <c r="O3" s="158"/>
      <c r="P3" s="157"/>
      <c r="Q3" s="158"/>
      <c r="R3" s="158"/>
      <c r="S3" s="157"/>
      <c r="T3" s="159"/>
      <c r="U3" s="86"/>
    </row>
    <row r="4" spans="2:21" ht="15.75" customHeight="1">
      <c r="B4" s="160"/>
      <c r="C4" s="203" t="s">
        <v>133</v>
      </c>
      <c r="D4" s="155"/>
      <c r="E4" s="404">
        <v>6036666398.3248005</v>
      </c>
      <c r="F4" s="404"/>
      <c r="G4" s="157"/>
      <c r="H4" s="161"/>
      <c r="I4" s="157"/>
      <c r="J4" s="155"/>
      <c r="K4" s="155"/>
      <c r="L4" s="155"/>
      <c r="M4" s="155"/>
      <c r="N4" s="162"/>
      <c r="O4" s="162"/>
      <c r="P4" s="162"/>
      <c r="Q4" s="162"/>
      <c r="R4" s="162"/>
      <c r="S4" s="162"/>
      <c r="T4" s="163" t="s">
        <v>81</v>
      </c>
      <c r="U4" s="87"/>
    </row>
    <row r="5" spans="2:21" ht="15.75" customHeight="1" thickBot="1">
      <c r="B5" s="160"/>
      <c r="C5" s="160"/>
      <c r="D5" s="164"/>
      <c r="E5" s="164"/>
      <c r="F5" s="164"/>
      <c r="G5" s="164"/>
      <c r="H5" s="165"/>
      <c r="I5" s="165"/>
      <c r="J5" s="165"/>
      <c r="K5" s="165"/>
      <c r="L5" s="165"/>
      <c r="M5" s="165"/>
      <c r="N5" s="165"/>
      <c r="O5" s="165"/>
      <c r="P5" s="165"/>
      <c r="Q5" s="165"/>
      <c r="R5" s="165"/>
      <c r="S5" s="165"/>
      <c r="T5" s="166"/>
      <c r="U5" s="87"/>
    </row>
    <row r="6" spans="2:21" ht="15.75" customHeight="1">
      <c r="B6" s="160"/>
      <c r="C6" s="160"/>
      <c r="D6" s="400" t="s">
        <v>82</v>
      </c>
      <c r="E6" s="401"/>
      <c r="F6" s="402"/>
      <c r="G6" s="167"/>
      <c r="H6" s="165"/>
      <c r="I6" s="165"/>
      <c r="J6" s="165"/>
      <c r="K6" s="165"/>
      <c r="L6" s="165"/>
      <c r="M6" s="168"/>
      <c r="N6" s="164"/>
      <c r="O6" s="164"/>
      <c r="P6" s="169" t="s">
        <v>246</v>
      </c>
      <c r="Q6" s="170"/>
      <c r="R6" s="171"/>
      <c r="S6" s="164"/>
      <c r="T6" s="166"/>
      <c r="U6" s="87"/>
    </row>
    <row r="7" spans="2:21" ht="15.75" customHeight="1">
      <c r="B7" s="160"/>
      <c r="C7" s="160"/>
      <c r="D7" s="172"/>
      <c r="E7" s="173"/>
      <c r="F7" s="174"/>
      <c r="G7" s="167"/>
      <c r="H7" s="165"/>
      <c r="I7" s="165"/>
      <c r="J7" s="165"/>
      <c r="K7" s="165"/>
      <c r="L7" s="165"/>
      <c r="M7" s="168"/>
      <c r="N7" s="164"/>
      <c r="O7" s="164"/>
      <c r="P7" s="175"/>
      <c r="Q7" s="164"/>
      <c r="R7" s="176"/>
      <c r="S7" s="164"/>
      <c r="T7" s="166"/>
      <c r="U7" s="87"/>
    </row>
    <row r="8" spans="2:21" ht="15.75" customHeight="1">
      <c r="B8" s="160"/>
      <c r="C8" s="160"/>
      <c r="D8" s="350">
        <v>2169620777.9166002</v>
      </c>
      <c r="E8" s="388"/>
      <c r="F8" s="351"/>
      <c r="G8" s="260">
        <v>0.35940710232367301</v>
      </c>
      <c r="H8" s="165"/>
      <c r="I8" s="165"/>
      <c r="J8" s="165"/>
      <c r="K8" s="165"/>
      <c r="L8" s="165"/>
      <c r="M8" s="168"/>
      <c r="N8" s="164"/>
      <c r="O8" s="164"/>
      <c r="P8" s="415">
        <v>2169620777.9166002</v>
      </c>
      <c r="Q8" s="390"/>
      <c r="R8" s="416"/>
      <c r="S8" s="397">
        <v>0.76351558922953</v>
      </c>
      <c r="T8" s="398"/>
      <c r="U8" s="87"/>
    </row>
    <row r="9" spans="2:21" ht="15.75" customHeight="1">
      <c r="B9" s="160"/>
      <c r="C9" s="160"/>
      <c r="D9" s="417"/>
      <c r="E9" s="418"/>
      <c r="F9" s="419"/>
      <c r="G9" s="164"/>
      <c r="H9" s="392" t="s">
        <v>242</v>
      </c>
      <c r="I9" s="393"/>
      <c r="J9" s="177"/>
      <c r="K9" s="405" t="s">
        <v>244</v>
      </c>
      <c r="L9" s="406"/>
      <c r="M9" s="407"/>
      <c r="N9" s="178"/>
      <c r="O9" s="164"/>
      <c r="P9" s="420" t="s">
        <v>244</v>
      </c>
      <c r="Q9" s="421"/>
      <c r="R9" s="422"/>
      <c r="S9" s="164"/>
      <c r="T9" s="166"/>
      <c r="U9" s="87"/>
    </row>
    <row r="10" spans="2:21" ht="15.75" customHeight="1">
      <c r="B10" s="160"/>
      <c r="C10" s="160"/>
      <c r="D10" s="425" t="s">
        <v>83</v>
      </c>
      <c r="E10" s="426"/>
      <c r="F10" s="427"/>
      <c r="G10" s="164"/>
      <c r="H10" s="394"/>
      <c r="I10" s="395"/>
      <c r="J10" s="165"/>
      <c r="K10" s="408"/>
      <c r="L10" s="409"/>
      <c r="M10" s="410"/>
      <c r="N10" s="179"/>
      <c r="O10" s="164"/>
      <c r="P10" s="423"/>
      <c r="Q10" s="412"/>
      <c r="R10" s="424"/>
      <c r="S10" s="164"/>
      <c r="T10" s="166"/>
      <c r="U10" s="87"/>
    </row>
    <row r="11" spans="2:21" ht="15.75" customHeight="1" thickBot="1">
      <c r="B11" s="160"/>
      <c r="C11" s="160"/>
      <c r="D11" s="356">
        <v>3867045620.4081993</v>
      </c>
      <c r="E11" s="428"/>
      <c r="F11" s="357"/>
      <c r="G11" s="204">
        <v>0.64059289767632688</v>
      </c>
      <c r="H11" s="394"/>
      <c r="I11" s="395"/>
      <c r="J11" s="165"/>
      <c r="K11" s="350">
        <v>381039785.85499996</v>
      </c>
      <c r="L11" s="388"/>
      <c r="M11" s="351"/>
      <c r="N11" s="167">
        <v>6.3120894996075982E-2</v>
      </c>
      <c r="O11" s="164"/>
      <c r="P11" s="385">
        <v>381039785.85499996</v>
      </c>
      <c r="Q11" s="386"/>
      <c r="R11" s="387"/>
      <c r="S11" s="397">
        <v>0.13409247347655956</v>
      </c>
      <c r="T11" s="398"/>
      <c r="U11" s="87"/>
    </row>
    <row r="12" spans="2:21" ht="15.75" customHeight="1">
      <c r="B12" s="160"/>
      <c r="C12" s="160"/>
      <c r="D12" s="160"/>
      <c r="E12" s="164"/>
      <c r="F12" s="174"/>
      <c r="G12" s="167"/>
      <c r="H12" s="356">
        <v>671998710.30627012</v>
      </c>
      <c r="I12" s="357"/>
      <c r="J12" s="205">
        <v>0.11131950417083715</v>
      </c>
      <c r="K12" s="405" t="s">
        <v>245</v>
      </c>
      <c r="L12" s="406"/>
      <c r="M12" s="407"/>
      <c r="N12" s="165"/>
      <c r="O12" s="164"/>
      <c r="P12" s="411" t="s">
        <v>245</v>
      </c>
      <c r="Q12" s="412"/>
      <c r="R12" s="413"/>
      <c r="S12" s="164"/>
      <c r="T12" s="166"/>
      <c r="U12" s="87"/>
    </row>
    <row r="13" spans="2:21" ht="15.75" customHeight="1">
      <c r="B13" s="160"/>
      <c r="C13" s="160"/>
      <c r="D13" s="180"/>
      <c r="E13" s="167"/>
      <c r="F13" s="174"/>
      <c r="G13" s="164"/>
      <c r="H13" s="181"/>
      <c r="I13" s="182"/>
      <c r="J13" s="174"/>
      <c r="K13" s="408"/>
      <c r="L13" s="409"/>
      <c r="M13" s="410"/>
      <c r="N13" s="165"/>
      <c r="O13" s="164"/>
      <c r="P13" s="414"/>
      <c r="Q13" s="412"/>
      <c r="R13" s="413"/>
      <c r="S13" s="164"/>
      <c r="T13" s="166"/>
      <c r="U13" s="87"/>
    </row>
    <row r="14" spans="2:21" ht="15.75" customHeight="1">
      <c r="B14" s="160"/>
      <c r="C14" s="160"/>
      <c r="D14" s="180"/>
      <c r="E14" s="165"/>
      <c r="F14" s="183"/>
      <c r="G14" s="164"/>
      <c r="H14" s="160"/>
      <c r="I14" s="166"/>
      <c r="J14" s="165"/>
      <c r="K14" s="350">
        <v>290958924.45126998</v>
      </c>
      <c r="L14" s="388"/>
      <c r="M14" s="351"/>
      <c r="N14" s="167">
        <v>4.8198609174761133E-2</v>
      </c>
      <c r="O14" s="164"/>
      <c r="P14" s="389">
        <v>290958924.45126998</v>
      </c>
      <c r="Q14" s="390"/>
      <c r="R14" s="391"/>
      <c r="S14" s="399">
        <v>0.10239193729391043</v>
      </c>
      <c r="T14" s="398"/>
      <c r="U14" s="87"/>
    </row>
    <row r="15" spans="2:21" ht="15.75" customHeight="1">
      <c r="B15" s="160"/>
      <c r="C15" s="160"/>
      <c r="D15" s="180"/>
      <c r="E15" s="165"/>
      <c r="F15" s="183"/>
      <c r="G15" s="164"/>
      <c r="H15" s="392" t="s">
        <v>243</v>
      </c>
      <c r="I15" s="393"/>
      <c r="J15" s="177"/>
      <c r="K15" s="165"/>
      <c r="L15" s="184"/>
      <c r="M15" s="165"/>
      <c r="N15" s="168"/>
      <c r="O15" s="164"/>
      <c r="P15" s="164"/>
      <c r="Q15" s="164"/>
      <c r="R15" s="164"/>
      <c r="S15" s="164"/>
      <c r="T15" s="166"/>
      <c r="U15" s="87"/>
    </row>
    <row r="16" spans="2:21" ht="13.5" customHeight="1">
      <c r="B16" s="160"/>
      <c r="C16" s="160"/>
      <c r="D16" s="180"/>
      <c r="E16" s="185"/>
      <c r="F16" s="186"/>
      <c r="G16" s="164"/>
      <c r="H16" s="394"/>
      <c r="I16" s="395"/>
      <c r="J16" s="185"/>
      <c r="K16" s="185"/>
      <c r="L16" s="184"/>
      <c r="M16" s="165"/>
      <c r="N16" s="168"/>
      <c r="O16" s="184"/>
      <c r="P16" s="184"/>
      <c r="Q16" s="184"/>
      <c r="R16" s="184"/>
      <c r="S16" s="184"/>
      <c r="T16" s="166"/>
      <c r="U16" s="87"/>
    </row>
    <row r="17" spans="2:22" s="42" customFormat="1" ht="13.5" customHeight="1">
      <c r="B17" s="160"/>
      <c r="C17" s="160"/>
      <c r="D17" s="180"/>
      <c r="E17" s="165"/>
      <c r="F17" s="183"/>
      <c r="G17" s="164"/>
      <c r="H17" s="356">
        <v>3195046910.1019301</v>
      </c>
      <c r="I17" s="357"/>
      <c r="J17" s="204">
        <v>0.52927339350548985</v>
      </c>
      <c r="K17" s="165"/>
      <c r="L17" s="165"/>
      <c r="M17" s="165"/>
      <c r="N17" s="168"/>
      <c r="O17" s="396" t="s">
        <v>84</v>
      </c>
      <c r="P17" s="396"/>
      <c r="Q17" s="396"/>
      <c r="R17" s="396"/>
      <c r="S17" s="396"/>
      <c r="T17" s="166"/>
      <c r="U17" s="87"/>
    </row>
    <row r="18" spans="2:22" s="41" customFormat="1" ht="13.5" customHeight="1">
      <c r="B18" s="160"/>
      <c r="C18" s="160"/>
      <c r="D18" s="180"/>
      <c r="E18" s="165"/>
      <c r="F18" s="183"/>
      <c r="G18" s="164"/>
      <c r="H18" s="143"/>
      <c r="I18" s="144"/>
      <c r="J18" s="167"/>
      <c r="K18" s="165"/>
      <c r="L18" s="165"/>
      <c r="M18" s="165"/>
      <c r="N18" s="168"/>
      <c r="O18" s="383" t="s">
        <v>212</v>
      </c>
      <c r="P18" s="384"/>
      <c r="Q18" s="187"/>
      <c r="R18" s="383" t="s">
        <v>213</v>
      </c>
      <c r="S18" s="384"/>
      <c r="T18" s="166"/>
      <c r="U18" s="87"/>
    </row>
    <row r="19" spans="2:22" s="46" customFormat="1" ht="18" customHeight="1">
      <c r="B19" s="160"/>
      <c r="C19" s="160"/>
      <c r="D19" s="180"/>
      <c r="E19" s="165"/>
      <c r="F19" s="183"/>
      <c r="G19" s="164"/>
      <c r="H19" s="143"/>
      <c r="I19" s="144"/>
      <c r="J19" s="167"/>
      <c r="K19" s="165"/>
      <c r="L19" s="165"/>
      <c r="M19" s="165"/>
      <c r="N19" s="168"/>
      <c r="O19" s="378">
        <v>0.76351558922953</v>
      </c>
      <c r="P19" s="379"/>
      <c r="Q19" s="184"/>
      <c r="R19" s="378">
        <v>0.89760806270608962</v>
      </c>
      <c r="S19" s="379"/>
      <c r="T19" s="166"/>
      <c r="U19" s="87"/>
      <c r="V19" s="47"/>
    </row>
    <row r="20" spans="2:22" s="41" customFormat="1" ht="15" customHeight="1">
      <c r="B20" s="160"/>
      <c r="C20" s="160"/>
      <c r="D20" s="188"/>
      <c r="E20" s="189"/>
      <c r="F20" s="190"/>
      <c r="G20" s="191"/>
      <c r="H20" s="188"/>
      <c r="I20" s="192"/>
      <c r="J20" s="165"/>
      <c r="K20" s="165"/>
      <c r="L20" s="165"/>
      <c r="M20" s="165"/>
      <c r="N20" s="168"/>
      <c r="O20" s="380"/>
      <c r="P20" s="381"/>
      <c r="Q20" s="184"/>
      <c r="R20" s="380"/>
      <c r="S20" s="381"/>
      <c r="T20" s="166"/>
      <c r="U20" s="87"/>
    </row>
    <row r="21" spans="2:22" s="41" customFormat="1" ht="15" customHeight="1">
      <c r="B21" s="160"/>
      <c r="C21" s="193"/>
      <c r="D21" s="194"/>
      <c r="E21" s="194"/>
      <c r="F21" s="194"/>
      <c r="G21" s="194"/>
      <c r="H21" s="194"/>
      <c r="I21" s="194"/>
      <c r="J21" s="194"/>
      <c r="K21" s="194"/>
      <c r="L21" s="194"/>
      <c r="M21" s="194"/>
      <c r="N21" s="194"/>
      <c r="O21" s="382"/>
      <c r="P21" s="382"/>
      <c r="Q21" s="194"/>
      <c r="R21" s="382"/>
      <c r="S21" s="382"/>
      <c r="T21" s="190"/>
      <c r="U21" s="87"/>
    </row>
    <row r="22" spans="2:22" s="41" customFormat="1" ht="15" customHeight="1">
      <c r="B22" s="88"/>
      <c r="C22" s="89"/>
      <c r="D22" s="89"/>
      <c r="E22" s="89"/>
      <c r="F22" s="89"/>
      <c r="G22" s="89"/>
      <c r="H22" s="89"/>
      <c r="I22" s="89"/>
      <c r="J22" s="89"/>
      <c r="K22" s="89"/>
      <c r="L22" s="89"/>
      <c r="M22" s="89"/>
      <c r="N22" s="90"/>
      <c r="O22" s="90"/>
      <c r="P22" s="89"/>
      <c r="Q22" s="90"/>
      <c r="R22" s="90"/>
      <c r="S22" s="89"/>
      <c r="T22" s="91"/>
      <c r="U22" s="92"/>
    </row>
    <row r="23" spans="2:22" s="41" customFormat="1" ht="13.5" customHeight="1">
      <c r="B23" s="55" t="s">
        <v>222</v>
      </c>
      <c r="C23" s="44"/>
      <c r="D23" s="44"/>
      <c r="E23" s="44"/>
      <c r="F23" s="44"/>
      <c r="G23" s="44"/>
      <c r="H23" s="44"/>
      <c r="I23" s="44"/>
      <c r="J23" s="44"/>
      <c r="K23" s="44"/>
      <c r="L23" s="44"/>
      <c r="M23" s="44"/>
      <c r="N23" s="44"/>
      <c r="O23" s="44"/>
      <c r="P23" s="44"/>
      <c r="Q23" s="44"/>
      <c r="R23" s="44"/>
      <c r="S23" s="44"/>
      <c r="T23" s="44"/>
      <c r="U23" s="36"/>
    </row>
    <row r="24" spans="2:22" s="9" customFormat="1" ht="13.5" customHeight="1">
      <c r="B24" s="60" t="s">
        <v>106</v>
      </c>
      <c r="C24" s="8"/>
      <c r="D24" s="8"/>
      <c r="E24" s="8"/>
      <c r="F24" s="8"/>
      <c r="G24" s="8"/>
      <c r="H24" s="8"/>
      <c r="I24" s="8"/>
      <c r="J24" s="8"/>
      <c r="K24" s="8"/>
      <c r="L24" s="8"/>
      <c r="M24" s="8"/>
      <c r="N24" s="31"/>
      <c r="O24" s="31"/>
      <c r="P24" s="31"/>
      <c r="Q24" s="31"/>
      <c r="R24" s="31"/>
      <c r="S24" s="4"/>
      <c r="T24" s="4"/>
    </row>
    <row r="25" spans="2:22" s="41" customFormat="1" ht="13.5" customHeight="1">
      <c r="B25" s="63" t="s">
        <v>145</v>
      </c>
      <c r="C25" s="45"/>
      <c r="D25" s="45"/>
      <c r="E25" s="45"/>
      <c r="F25" s="45"/>
      <c r="G25" s="45"/>
      <c r="H25" s="45"/>
      <c r="I25" s="45"/>
      <c r="J25" s="45"/>
      <c r="K25" s="45"/>
      <c r="L25" s="45"/>
      <c r="M25" s="45"/>
      <c r="N25" s="45"/>
      <c r="O25" s="45"/>
      <c r="P25" s="45"/>
      <c r="Q25" s="45"/>
      <c r="R25" s="45"/>
      <c r="S25" s="35"/>
      <c r="T25" s="35"/>
      <c r="U25" s="42"/>
    </row>
    <row r="26" spans="2:22" s="41" customFormat="1" ht="13.5" customHeight="1">
      <c r="B26" s="63" t="s">
        <v>144</v>
      </c>
      <c r="C26" s="45"/>
      <c r="D26" s="45"/>
      <c r="E26" s="45"/>
      <c r="F26" s="45"/>
      <c r="G26" s="45"/>
      <c r="H26" s="45"/>
      <c r="I26" s="45"/>
      <c r="J26" s="45"/>
      <c r="K26" s="45"/>
      <c r="L26" s="45"/>
      <c r="M26" s="45"/>
      <c r="N26" s="45"/>
      <c r="O26" s="45"/>
      <c r="P26" s="45"/>
      <c r="Q26" s="45"/>
      <c r="R26" s="45"/>
      <c r="S26" s="35"/>
      <c r="T26" s="35"/>
      <c r="U26" s="42"/>
    </row>
    <row r="27" spans="2:22" s="9" customFormat="1" ht="13.5" customHeight="1">
      <c r="B27" s="61" t="s">
        <v>143</v>
      </c>
      <c r="C27" s="10"/>
      <c r="D27" s="10"/>
      <c r="E27" s="10"/>
      <c r="F27" s="10"/>
      <c r="G27" s="10"/>
      <c r="H27" s="10"/>
      <c r="I27" s="11"/>
      <c r="J27" s="32"/>
      <c r="K27" s="11"/>
      <c r="L27" s="11"/>
      <c r="M27" s="11"/>
      <c r="N27" s="11"/>
      <c r="O27" s="11"/>
      <c r="P27" s="11"/>
      <c r="Q27" s="11"/>
    </row>
    <row r="28" spans="2:22" s="9" customFormat="1" ht="13.5" customHeight="1">
      <c r="B28" s="61" t="s">
        <v>208</v>
      </c>
      <c r="C28" s="10"/>
      <c r="D28" s="10"/>
      <c r="E28" s="10"/>
      <c r="F28" s="10"/>
      <c r="G28" s="10"/>
      <c r="H28" s="10"/>
      <c r="I28" s="11"/>
      <c r="J28" s="32"/>
      <c r="K28" s="11"/>
      <c r="L28" s="11"/>
      <c r="M28" s="11"/>
      <c r="N28" s="11"/>
      <c r="O28" s="11"/>
      <c r="P28" s="11"/>
      <c r="Q28" s="11"/>
    </row>
    <row r="29" spans="2:22" s="41" customFormat="1" ht="13.5" customHeight="1">
      <c r="B29" s="93" t="s">
        <v>122</v>
      </c>
      <c r="C29" s="48"/>
      <c r="D29" s="48"/>
      <c r="E29" s="48"/>
      <c r="F29" s="48"/>
      <c r="G29" s="48"/>
      <c r="H29" s="48"/>
      <c r="I29" s="49"/>
      <c r="J29" s="49"/>
      <c r="K29" s="49"/>
      <c r="L29" s="49"/>
      <c r="M29" s="49"/>
      <c r="N29" s="49"/>
      <c r="O29" s="50"/>
      <c r="P29" s="50"/>
      <c r="Q29" s="51"/>
      <c r="R29" s="51"/>
      <c r="S29" s="51"/>
      <c r="T29" s="51"/>
      <c r="U29" s="51"/>
    </row>
    <row r="30" spans="2:22" s="41" customFormat="1" ht="13.5" customHeight="1">
      <c r="B30" s="93" t="s">
        <v>216</v>
      </c>
      <c r="C30" s="48"/>
      <c r="D30" s="48"/>
      <c r="E30" s="48"/>
      <c r="F30" s="48"/>
      <c r="G30" s="48"/>
      <c r="H30" s="48"/>
      <c r="I30" s="49"/>
      <c r="J30" s="49"/>
      <c r="K30" s="49"/>
      <c r="L30" s="49"/>
      <c r="M30" s="49"/>
      <c r="N30" s="49"/>
      <c r="O30" s="50"/>
      <c r="P30" s="50"/>
      <c r="Q30" s="51"/>
      <c r="R30" s="51"/>
      <c r="S30" s="51"/>
      <c r="T30" s="51"/>
      <c r="U30" s="51"/>
    </row>
    <row r="31" spans="2:22" s="41" customFormat="1" ht="13.5" customHeight="1">
      <c r="B31" s="93" t="s">
        <v>217</v>
      </c>
      <c r="C31" s="48"/>
      <c r="D31" s="48"/>
      <c r="E31" s="48"/>
      <c r="F31" s="48"/>
      <c r="G31" s="48"/>
      <c r="H31" s="48"/>
      <c r="I31" s="49"/>
      <c r="J31" s="49"/>
      <c r="K31" s="49"/>
      <c r="L31" s="49"/>
      <c r="M31" s="49"/>
      <c r="N31" s="49"/>
      <c r="O31" s="50"/>
      <c r="P31" s="50"/>
      <c r="Q31" s="51"/>
      <c r="R31" s="51"/>
      <c r="S31" s="51"/>
      <c r="T31" s="51"/>
      <c r="U31" s="51"/>
    </row>
    <row r="32" spans="2:22" s="41" customFormat="1" ht="13.5" customHeight="1">
      <c r="B32" s="255" t="s">
        <v>218</v>
      </c>
      <c r="C32" s="48"/>
      <c r="D32" s="48"/>
      <c r="E32" s="48"/>
      <c r="F32" s="94"/>
      <c r="G32" s="48"/>
      <c r="H32" s="48"/>
      <c r="I32" s="49"/>
      <c r="J32" s="49"/>
      <c r="K32" s="49"/>
      <c r="L32" s="49"/>
      <c r="M32" s="49"/>
      <c r="N32" s="49"/>
      <c r="O32" s="50"/>
      <c r="P32" s="50"/>
      <c r="Q32" s="51"/>
      <c r="R32" s="51"/>
      <c r="S32" s="51"/>
      <c r="T32" s="51"/>
      <c r="U32" s="51"/>
    </row>
    <row r="33" spans="2:21" s="41" customFormat="1" ht="15" customHeight="1">
      <c r="C33" s="48"/>
      <c r="D33" s="48"/>
      <c r="E33" s="48"/>
      <c r="F33" s="48"/>
      <c r="G33" s="48"/>
      <c r="H33" s="48"/>
      <c r="I33" s="49"/>
      <c r="J33" s="49"/>
      <c r="K33" s="49"/>
      <c r="L33" s="49"/>
      <c r="M33" s="49"/>
      <c r="N33" s="49"/>
      <c r="O33" s="50"/>
      <c r="P33" s="50"/>
      <c r="Q33" s="51"/>
      <c r="R33" s="51"/>
      <c r="S33" s="51"/>
      <c r="T33" s="51"/>
      <c r="U33" s="51"/>
    </row>
    <row r="34" spans="2:21" s="41" customFormat="1" ht="15" customHeight="1">
      <c r="B34" s="43"/>
      <c r="C34" s="36"/>
      <c r="D34" s="36"/>
      <c r="E34" s="36"/>
      <c r="F34" s="36"/>
      <c r="G34" s="36"/>
      <c r="H34" s="36"/>
      <c r="I34" s="36"/>
      <c r="J34" s="36"/>
      <c r="K34" s="36"/>
      <c r="L34" s="36"/>
      <c r="M34" s="36"/>
      <c r="N34" s="36"/>
      <c r="O34" s="36"/>
      <c r="P34" s="36"/>
      <c r="Q34" s="36"/>
      <c r="R34" s="36"/>
      <c r="S34" s="36"/>
      <c r="T34" s="36"/>
      <c r="U34" s="36"/>
    </row>
    <row r="35" spans="2:21" s="41" customFormat="1" ht="15" customHeight="1">
      <c r="B35" s="43"/>
      <c r="C35" s="36"/>
      <c r="D35" s="36"/>
      <c r="E35" s="36"/>
      <c r="F35" s="36"/>
      <c r="G35" s="36"/>
      <c r="H35" s="36"/>
      <c r="I35" s="36"/>
      <c r="J35" s="36"/>
      <c r="K35" s="36"/>
      <c r="L35" s="36"/>
      <c r="M35" s="36"/>
      <c r="N35" s="36"/>
      <c r="O35" s="36"/>
      <c r="P35" s="36"/>
      <c r="Q35" s="36"/>
      <c r="R35" s="36"/>
      <c r="S35" s="36"/>
      <c r="T35" s="36"/>
      <c r="U35" s="36"/>
    </row>
    <row r="36" spans="2:21" s="41" customFormat="1" ht="15" customHeight="1">
      <c r="B36" s="43"/>
      <c r="C36" s="36"/>
      <c r="D36" s="36"/>
      <c r="E36" s="36"/>
      <c r="F36" s="36"/>
      <c r="G36" s="36"/>
      <c r="H36" s="36"/>
      <c r="I36" s="36"/>
      <c r="J36" s="36"/>
      <c r="K36" s="36"/>
      <c r="L36" s="36"/>
      <c r="M36" s="36"/>
      <c r="N36" s="36"/>
      <c r="O36" s="36"/>
      <c r="P36" s="36"/>
      <c r="Q36" s="36"/>
      <c r="R36" s="36"/>
      <c r="S36" s="36"/>
      <c r="T36" s="36"/>
      <c r="U36" s="36"/>
    </row>
    <row r="37" spans="2:21" s="41" customFormat="1" ht="15" customHeight="1">
      <c r="B37" s="43"/>
      <c r="C37" s="36"/>
      <c r="D37" s="36"/>
      <c r="E37" s="36"/>
      <c r="F37" s="36"/>
      <c r="G37" s="36"/>
      <c r="H37" s="36"/>
      <c r="I37" s="36"/>
      <c r="J37" s="36"/>
      <c r="K37" s="36"/>
      <c r="L37" s="36"/>
      <c r="M37" s="36"/>
      <c r="N37" s="36"/>
      <c r="O37" s="36"/>
      <c r="P37" s="36"/>
      <c r="Q37" s="36"/>
      <c r="R37" s="36"/>
      <c r="S37" s="36"/>
      <c r="T37" s="36"/>
      <c r="U37" s="36"/>
    </row>
    <row r="38" spans="2:21" s="41" customFormat="1" ht="15" customHeight="1">
      <c r="B38" s="43"/>
      <c r="C38" s="36"/>
      <c r="D38" s="36"/>
      <c r="E38" s="36"/>
      <c r="F38" s="36"/>
      <c r="G38" s="36"/>
      <c r="H38" s="36"/>
      <c r="I38" s="36"/>
      <c r="J38" s="36"/>
      <c r="K38" s="36"/>
      <c r="L38" s="36"/>
      <c r="M38" s="36"/>
      <c r="N38" s="36"/>
      <c r="O38" s="36"/>
      <c r="P38" s="36"/>
      <c r="Q38" s="36"/>
      <c r="R38" s="36"/>
      <c r="S38" s="36"/>
      <c r="T38" s="36"/>
      <c r="U38" s="36"/>
    </row>
    <row r="39" spans="2:21" s="41" customFormat="1" ht="15" customHeight="1">
      <c r="B39" s="43"/>
      <c r="C39" s="36"/>
      <c r="D39" s="36"/>
      <c r="E39" s="36"/>
      <c r="F39" s="36"/>
      <c r="G39" s="36"/>
      <c r="H39" s="36"/>
      <c r="I39" s="36"/>
      <c r="J39" s="36"/>
      <c r="K39" s="36"/>
      <c r="L39" s="36"/>
      <c r="M39" s="36"/>
      <c r="N39" s="36"/>
      <c r="O39" s="36"/>
      <c r="P39" s="36"/>
      <c r="Q39" s="36"/>
      <c r="R39" s="36"/>
      <c r="S39" s="36"/>
      <c r="T39" s="36"/>
      <c r="U39" s="36"/>
    </row>
    <row r="40" spans="2:21" s="41" customFormat="1" ht="15" customHeight="1">
      <c r="B40" s="43"/>
      <c r="C40" s="36"/>
      <c r="D40" s="36"/>
      <c r="E40" s="36"/>
      <c r="F40" s="36"/>
      <c r="G40" s="36"/>
      <c r="H40" s="36"/>
      <c r="I40" s="36"/>
      <c r="J40" s="36"/>
      <c r="K40" s="36"/>
      <c r="L40" s="36"/>
      <c r="M40" s="36"/>
      <c r="N40" s="36"/>
      <c r="O40" s="36"/>
      <c r="P40" s="36"/>
      <c r="Q40" s="36"/>
      <c r="R40" s="36"/>
      <c r="S40" s="36"/>
      <c r="T40" s="36"/>
      <c r="U40" s="36"/>
    </row>
    <row r="41" spans="2:21" s="41" customFormat="1" ht="15" customHeight="1">
      <c r="B41" s="43"/>
      <c r="C41" s="36"/>
      <c r="D41" s="36"/>
      <c r="E41" s="36"/>
      <c r="F41" s="36"/>
      <c r="G41" s="36"/>
      <c r="H41" s="36"/>
      <c r="I41" s="36"/>
      <c r="J41" s="36"/>
      <c r="K41" s="36"/>
      <c r="L41" s="36"/>
      <c r="M41" s="36"/>
      <c r="N41" s="36"/>
      <c r="O41" s="36"/>
      <c r="P41" s="36"/>
      <c r="Q41" s="36"/>
      <c r="R41" s="36"/>
      <c r="S41" s="36"/>
      <c r="T41" s="36"/>
      <c r="U41" s="36"/>
    </row>
    <row r="42" spans="2:21" s="41" customFormat="1" ht="15" customHeight="1">
      <c r="B42" s="43"/>
      <c r="C42" s="36"/>
      <c r="D42" s="36"/>
      <c r="E42" s="36"/>
      <c r="F42" s="36"/>
      <c r="G42" s="36"/>
      <c r="H42" s="36"/>
      <c r="I42" s="36"/>
      <c r="J42" s="36"/>
      <c r="K42" s="36"/>
      <c r="L42" s="36"/>
      <c r="M42" s="36"/>
      <c r="N42" s="36"/>
      <c r="O42" s="36"/>
      <c r="P42" s="36"/>
      <c r="Q42" s="36"/>
      <c r="R42" s="36"/>
      <c r="S42" s="36"/>
      <c r="T42" s="36"/>
      <c r="U42" s="36"/>
    </row>
    <row r="43" spans="2:21" s="41" customFormat="1" ht="15" customHeight="1">
      <c r="B43" s="43"/>
      <c r="C43" s="36"/>
      <c r="D43" s="36"/>
      <c r="E43" s="36"/>
      <c r="F43" s="36"/>
      <c r="G43" s="36"/>
      <c r="H43" s="36"/>
      <c r="I43" s="36"/>
      <c r="J43" s="36"/>
      <c r="K43" s="36"/>
      <c r="L43" s="36"/>
      <c r="M43" s="36"/>
      <c r="N43" s="36"/>
      <c r="O43" s="36"/>
      <c r="P43" s="36"/>
      <c r="Q43" s="36"/>
      <c r="R43" s="36"/>
      <c r="S43" s="36"/>
      <c r="T43" s="36"/>
      <c r="U43" s="36"/>
    </row>
    <row r="44" spans="2:21" s="41" customFormat="1" ht="15" customHeight="1">
      <c r="B44" s="43"/>
      <c r="C44" s="36"/>
      <c r="D44" s="36"/>
      <c r="E44" s="36"/>
      <c r="F44" s="36"/>
      <c r="G44" s="36"/>
      <c r="H44" s="36"/>
      <c r="I44" s="36"/>
      <c r="J44" s="36"/>
      <c r="K44" s="36"/>
      <c r="L44" s="36"/>
      <c r="M44" s="36"/>
      <c r="N44" s="36"/>
      <c r="O44" s="36"/>
      <c r="P44" s="36"/>
      <c r="Q44" s="36"/>
      <c r="R44" s="36"/>
      <c r="S44" s="36"/>
      <c r="T44" s="36"/>
      <c r="U44" s="36"/>
    </row>
    <row r="45" spans="2:21" ht="15" customHeight="1"/>
    <row r="46" spans="2:21" s="42" customFormat="1" ht="15" customHeight="1">
      <c r="B46" s="43"/>
      <c r="C46" s="36"/>
      <c r="D46" s="36"/>
      <c r="E46" s="36"/>
      <c r="F46" s="36"/>
      <c r="G46" s="36"/>
      <c r="H46" s="36"/>
      <c r="I46" s="36"/>
      <c r="J46" s="36"/>
      <c r="K46" s="36"/>
      <c r="L46" s="36"/>
      <c r="M46" s="36"/>
      <c r="N46" s="36"/>
      <c r="O46" s="36"/>
      <c r="P46" s="36"/>
      <c r="Q46" s="36"/>
      <c r="R46" s="36"/>
      <c r="S46" s="36"/>
      <c r="T46" s="36"/>
      <c r="U46" s="36"/>
    </row>
    <row r="47" spans="2:21" s="41" customFormat="1" ht="15" customHeight="1">
      <c r="B47" s="43"/>
      <c r="C47" s="36"/>
      <c r="D47" s="36"/>
      <c r="E47" s="36"/>
      <c r="F47" s="36"/>
      <c r="G47" s="36"/>
      <c r="H47" s="36"/>
      <c r="I47" s="36"/>
      <c r="J47" s="36"/>
      <c r="K47" s="36"/>
      <c r="L47" s="36"/>
      <c r="M47" s="36"/>
      <c r="N47" s="36"/>
      <c r="O47" s="36"/>
      <c r="P47" s="36"/>
      <c r="Q47" s="36"/>
      <c r="R47" s="36"/>
      <c r="S47" s="36"/>
      <c r="T47" s="36"/>
      <c r="U47" s="36"/>
    </row>
    <row r="48" spans="2:21" s="51" customFormat="1" ht="15" customHeight="1">
      <c r="B48" s="43"/>
      <c r="C48" s="36"/>
      <c r="D48" s="36"/>
      <c r="E48" s="36"/>
      <c r="F48" s="36"/>
      <c r="G48" s="36"/>
      <c r="H48" s="36"/>
      <c r="I48" s="36"/>
      <c r="J48" s="36"/>
      <c r="K48" s="36"/>
      <c r="L48" s="36"/>
      <c r="M48" s="36"/>
      <c r="N48" s="36"/>
      <c r="O48" s="36"/>
      <c r="P48" s="36"/>
      <c r="Q48" s="36"/>
      <c r="R48" s="36"/>
      <c r="S48" s="36"/>
      <c r="T48" s="36"/>
      <c r="U48" s="36"/>
    </row>
    <row r="49" spans="2:21" s="51" customFormat="1" ht="15" customHeight="1">
      <c r="B49" s="43"/>
      <c r="C49" s="36"/>
      <c r="D49" s="36"/>
      <c r="E49" s="36"/>
      <c r="F49" s="36"/>
      <c r="G49" s="36"/>
      <c r="H49" s="36"/>
      <c r="I49" s="36"/>
      <c r="J49" s="36"/>
      <c r="K49" s="36"/>
      <c r="L49" s="36"/>
      <c r="M49" s="36"/>
      <c r="N49" s="36"/>
      <c r="O49" s="36"/>
      <c r="P49" s="36"/>
      <c r="Q49" s="36"/>
      <c r="R49" s="36"/>
      <c r="S49" s="36"/>
      <c r="T49" s="36"/>
      <c r="U49" s="36"/>
    </row>
    <row r="50" spans="2:21" s="51" customFormat="1" ht="18" customHeight="1">
      <c r="B50" s="43"/>
      <c r="C50" s="36"/>
      <c r="D50" s="36"/>
      <c r="E50" s="36"/>
      <c r="F50" s="36"/>
      <c r="G50" s="36"/>
      <c r="H50" s="36"/>
      <c r="I50" s="36"/>
      <c r="J50" s="36"/>
      <c r="K50" s="36"/>
      <c r="L50" s="36"/>
      <c r="M50" s="36"/>
      <c r="N50" s="36"/>
      <c r="O50" s="36"/>
      <c r="P50" s="36"/>
      <c r="Q50" s="36"/>
      <c r="R50" s="36"/>
      <c r="S50" s="36"/>
      <c r="T50" s="36"/>
      <c r="U50" s="36"/>
    </row>
  </sheetData>
  <mergeCells count="30">
    <mergeCell ref="S8:T8"/>
    <mergeCell ref="D6:F6"/>
    <mergeCell ref="E3:F3"/>
    <mergeCell ref="E4:F4"/>
    <mergeCell ref="H12:I12"/>
    <mergeCell ref="K12:M13"/>
    <mergeCell ref="P12:R13"/>
    <mergeCell ref="D8:F8"/>
    <mergeCell ref="P8:R8"/>
    <mergeCell ref="D9:F9"/>
    <mergeCell ref="H9:I11"/>
    <mergeCell ref="K9:M10"/>
    <mergeCell ref="P9:R10"/>
    <mergeCell ref="D10:F10"/>
    <mergeCell ref="D11:F11"/>
    <mergeCell ref="K11:M11"/>
    <mergeCell ref="P11:R11"/>
    <mergeCell ref="K14:M14"/>
    <mergeCell ref="P14:R14"/>
    <mergeCell ref="H15:I16"/>
    <mergeCell ref="H17:I17"/>
    <mergeCell ref="O17:S17"/>
    <mergeCell ref="S11:T11"/>
    <mergeCell ref="S14:T14"/>
    <mergeCell ref="O19:P20"/>
    <mergeCell ref="R19:S20"/>
    <mergeCell ref="O21:P21"/>
    <mergeCell ref="R21:S21"/>
    <mergeCell ref="O18:P18"/>
    <mergeCell ref="R18:S18"/>
  </mergeCells>
  <phoneticPr fontId="3"/>
  <pageMargins left="0.70866141732283472" right="0.70866141732283472" top="0.74803149606299213" bottom="0.74803149606299213" header="0.31496062992125984" footer="0.31496062992125984"/>
  <pageSetup paperSize="8" scale="69" orientation="landscape" r:id="rId1"/>
  <headerFooter>
    <oddHeader>&amp;R&amp;"ＭＳ 明朝,標準"&amp;12 2-14.①ジェネリック医薬品分析(医科･調剤)</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3"/>
  <dimension ref="B1:AL81"/>
  <sheetViews>
    <sheetView showGridLines="0" zoomScaleNormal="100" zoomScaleSheetLayoutView="100" workbookViewId="0"/>
  </sheetViews>
  <sheetFormatPr defaultColWidth="9" defaultRowHeight="13.5"/>
  <cols>
    <col min="1" max="1" width="4.625" style="20" customWidth="1"/>
    <col min="2" max="2" width="3.625" style="20" customWidth="1"/>
    <col min="3" max="3" width="12.625" style="20" customWidth="1"/>
    <col min="4" max="7" width="9.625" style="20" customWidth="1"/>
    <col min="8" max="8" width="9.625" style="3" customWidth="1"/>
    <col min="9" max="12" width="9.625" style="20" customWidth="1"/>
    <col min="13" max="13" width="9.75" style="20" customWidth="1"/>
    <col min="14" max="14" width="9.625" style="20" customWidth="1"/>
    <col min="15" max="15" width="9" style="20"/>
    <col min="16" max="16" width="3.625" style="20" customWidth="1"/>
    <col min="17" max="17" width="11.125" style="20" customWidth="1"/>
    <col min="18" max="21" width="9.625" style="20" customWidth="1"/>
    <col min="22" max="22" width="9.625" style="3" customWidth="1"/>
    <col min="23" max="28" width="9.625" style="20" customWidth="1"/>
    <col min="29" max="29" width="9" style="20"/>
    <col min="30" max="33" width="13" style="20" customWidth="1"/>
    <col min="34" max="34" width="9" style="20"/>
    <col min="35" max="35" width="13.875" style="20" bestFit="1" customWidth="1"/>
    <col min="36" max="37" width="13.875" style="20" customWidth="1"/>
    <col min="38" max="16384" width="9" style="20"/>
  </cols>
  <sheetData>
    <row r="1" spans="2:38" ht="16.5" customHeight="1">
      <c r="B1" s="35" t="s">
        <v>202</v>
      </c>
    </row>
    <row r="2" spans="2:38" ht="16.5" customHeight="1">
      <c r="B2" s="18" t="s">
        <v>204</v>
      </c>
      <c r="P2" s="3" t="s">
        <v>219</v>
      </c>
      <c r="AD2" s="3" t="s">
        <v>156</v>
      </c>
    </row>
    <row r="3" spans="2:38" ht="10.5" customHeight="1">
      <c r="B3" s="377"/>
      <c r="C3" s="345" t="s">
        <v>105</v>
      </c>
      <c r="D3" s="375" t="s">
        <v>165</v>
      </c>
      <c r="E3" s="375" t="s">
        <v>166</v>
      </c>
      <c r="F3" s="374" t="s">
        <v>146</v>
      </c>
      <c r="G3" s="375" t="s">
        <v>147</v>
      </c>
      <c r="H3" s="372" t="s">
        <v>148</v>
      </c>
      <c r="I3" s="21"/>
      <c r="J3" s="22"/>
      <c r="K3" s="374" t="s">
        <v>151</v>
      </c>
      <c r="L3" s="430" t="s">
        <v>121</v>
      </c>
      <c r="M3" s="432" t="s">
        <v>149</v>
      </c>
      <c r="N3" s="375" t="s">
        <v>150</v>
      </c>
      <c r="P3" s="436"/>
      <c r="Q3" s="349" t="s">
        <v>105</v>
      </c>
      <c r="R3" s="434" t="s">
        <v>165</v>
      </c>
      <c r="S3" s="434" t="s">
        <v>166</v>
      </c>
      <c r="T3" s="439" t="s">
        <v>146</v>
      </c>
      <c r="U3" s="434" t="s">
        <v>147</v>
      </c>
      <c r="V3" s="441" t="s">
        <v>148</v>
      </c>
      <c r="W3" s="262"/>
      <c r="X3" s="263"/>
      <c r="Y3" s="439" t="s">
        <v>151</v>
      </c>
      <c r="Z3" s="443" t="s">
        <v>121</v>
      </c>
      <c r="AA3" s="445" t="s">
        <v>149</v>
      </c>
      <c r="AB3" s="434" t="s">
        <v>150</v>
      </c>
      <c r="AD3" s="333" t="s">
        <v>157</v>
      </c>
      <c r="AE3" s="333"/>
      <c r="AF3" s="333"/>
      <c r="AG3" s="333"/>
      <c r="AI3" s="333" t="s">
        <v>155</v>
      </c>
      <c r="AJ3" s="333"/>
      <c r="AK3" s="333"/>
      <c r="AL3" s="434"/>
    </row>
    <row r="4" spans="2:38" ht="69" customHeight="1">
      <c r="B4" s="377"/>
      <c r="C4" s="345"/>
      <c r="D4" s="376"/>
      <c r="E4" s="376"/>
      <c r="F4" s="373"/>
      <c r="G4" s="376"/>
      <c r="H4" s="429"/>
      <c r="I4" s="202" t="s">
        <v>120</v>
      </c>
      <c r="J4" s="202" t="s">
        <v>119</v>
      </c>
      <c r="K4" s="373"/>
      <c r="L4" s="431"/>
      <c r="M4" s="433"/>
      <c r="N4" s="376"/>
      <c r="P4" s="436"/>
      <c r="Q4" s="349"/>
      <c r="R4" s="435"/>
      <c r="S4" s="435"/>
      <c r="T4" s="440"/>
      <c r="U4" s="435"/>
      <c r="V4" s="442"/>
      <c r="W4" s="264" t="s">
        <v>120</v>
      </c>
      <c r="X4" s="264" t="s">
        <v>119</v>
      </c>
      <c r="Y4" s="440"/>
      <c r="Z4" s="444"/>
      <c r="AA4" s="446"/>
      <c r="AB4" s="435"/>
      <c r="AD4" s="239" t="s">
        <v>199</v>
      </c>
      <c r="AE4" s="239" t="s">
        <v>220</v>
      </c>
      <c r="AF4" s="239" t="s">
        <v>221</v>
      </c>
      <c r="AG4" s="239" t="s">
        <v>173</v>
      </c>
      <c r="AI4" s="239" t="s">
        <v>220</v>
      </c>
      <c r="AJ4" s="239" t="s">
        <v>221</v>
      </c>
      <c r="AK4" s="239" t="s">
        <v>172</v>
      </c>
      <c r="AL4" s="435"/>
    </row>
    <row r="5" spans="2:38" s="97" customFormat="1" ht="13.5" customHeight="1">
      <c r="B5" s="209">
        <v>1</v>
      </c>
      <c r="C5" s="23" t="s">
        <v>50</v>
      </c>
      <c r="D5" s="196">
        <v>2069476224.1618497</v>
      </c>
      <c r="E5" s="196">
        <f>SUM(F5,G5)</f>
        <v>1746002137.1974297</v>
      </c>
      <c r="F5" s="196">
        <v>613902354.27410996</v>
      </c>
      <c r="G5" s="197">
        <f>SUM(H5,K5)</f>
        <v>1132099782.9233198</v>
      </c>
      <c r="H5" s="198">
        <f>SUM(I5:J5)</f>
        <v>187309942.46162999</v>
      </c>
      <c r="I5" s="196">
        <v>106960427.485</v>
      </c>
      <c r="J5" s="259">
        <v>80349514.976630002</v>
      </c>
      <c r="K5" s="196">
        <v>944789840.46168983</v>
      </c>
      <c r="L5" s="25">
        <f t="shared" ref="L5:L36" si="0">IFERROR(F5/(F5+H5),"-")</f>
        <v>0.76621684012494684</v>
      </c>
      <c r="M5" s="24">
        <f t="shared" ref="M5:M36" si="1">IFERROR(I5/(F5+H5),"-")</f>
        <v>0.13349823501308325</v>
      </c>
      <c r="N5" s="25">
        <f t="shared" ref="N5:N36" si="2">IFERROR((F5+I5)/(F5+H5),"-")</f>
        <v>0.89971507513803017</v>
      </c>
      <c r="P5" s="261">
        <v>1</v>
      </c>
      <c r="Q5" s="23" t="s">
        <v>50</v>
      </c>
      <c r="R5" s="196">
        <v>2009177321.3661404</v>
      </c>
      <c r="S5" s="196">
        <v>1719438825.7013197</v>
      </c>
      <c r="T5" s="196">
        <v>607706058.98276997</v>
      </c>
      <c r="U5" s="197">
        <v>1111732766.7185497</v>
      </c>
      <c r="V5" s="198">
        <v>201747317.78659999</v>
      </c>
      <c r="W5" s="196">
        <v>123001278.17499998</v>
      </c>
      <c r="X5" s="259">
        <v>78746039.611599997</v>
      </c>
      <c r="Y5" s="196">
        <v>909985448.93194973</v>
      </c>
      <c r="Z5" s="25">
        <v>0.75076104000974231</v>
      </c>
      <c r="AA5" s="24">
        <v>0.15195597634778363</v>
      </c>
      <c r="AB5" s="25">
        <v>0.90271701635752588</v>
      </c>
      <c r="AD5" s="84" t="str">
        <f>INDEX($C$5:$C$78,MATCH(AE5,M$5:M$78,0))</f>
        <v>千早赤阪村</v>
      </c>
      <c r="AE5" s="195">
        <f>LARGE(M$5:M$78,ROW(A1))</f>
        <v>0.21448176629372104</v>
      </c>
      <c r="AF5" s="195">
        <f>VLOOKUP(AD5,$Q$5:$AB$78,11,FALSE)</f>
        <v>0.22360085091898299</v>
      </c>
      <c r="AG5" s="240">
        <f>(ROUND(AE5,3)-ROUND(AF5,3))*100</f>
        <v>-1.0000000000000009</v>
      </c>
      <c r="AI5" s="195">
        <f>$M$79</f>
        <v>0.13409247347655956</v>
      </c>
      <c r="AJ5" s="195">
        <f>$AA$79</f>
        <v>0.15123620749888</v>
      </c>
      <c r="AK5" s="240">
        <f>(ROUND(AI5,3)-ROUND(AJ5,3))*100</f>
        <v>-1.6999999999999988</v>
      </c>
      <c r="AL5" s="241">
        <v>0</v>
      </c>
    </row>
    <row r="6" spans="2:38" s="97" customFormat="1" ht="13.5" customHeight="1">
      <c r="B6" s="209">
        <v>2</v>
      </c>
      <c r="C6" s="23" t="s">
        <v>86</v>
      </c>
      <c r="D6" s="196">
        <v>66653487.137330025</v>
      </c>
      <c r="E6" s="196">
        <f t="shared" ref="E6:E69" si="3">SUM(F6,G6)</f>
        <v>55954676.039329946</v>
      </c>
      <c r="F6" s="196">
        <v>21289904.678479981</v>
      </c>
      <c r="G6" s="196">
        <f t="shared" ref="G6:G69" si="4">SUM(H6,K6)</f>
        <v>34664771.360849962</v>
      </c>
      <c r="H6" s="196">
        <f t="shared" ref="H6:H69" si="5">SUM(I6:J6)</f>
        <v>6097620.0565099996</v>
      </c>
      <c r="I6" s="196">
        <v>3466715.1999999993</v>
      </c>
      <c r="J6" s="259">
        <v>2630904.8565099998</v>
      </c>
      <c r="K6" s="196">
        <v>28567151.304339964</v>
      </c>
      <c r="L6" s="25">
        <f t="shared" si="0"/>
        <v>0.77735775264422668</v>
      </c>
      <c r="M6" s="25">
        <f t="shared" si="1"/>
        <v>0.12658008467523044</v>
      </c>
      <c r="N6" s="26">
        <f t="shared" si="2"/>
        <v>0.9039378373194572</v>
      </c>
      <c r="P6" s="261">
        <v>2</v>
      </c>
      <c r="Q6" s="23" t="s">
        <v>86</v>
      </c>
      <c r="R6" s="196">
        <v>64147347.243389964</v>
      </c>
      <c r="S6" s="196">
        <v>54304791.696700007</v>
      </c>
      <c r="T6" s="196">
        <v>20822690.124630015</v>
      </c>
      <c r="U6" s="196">
        <v>33482101.572069995</v>
      </c>
      <c r="V6" s="196">
        <v>6590948.6861699997</v>
      </c>
      <c r="W6" s="196">
        <v>3998572.3399999994</v>
      </c>
      <c r="X6" s="259">
        <v>2592376.3461700003</v>
      </c>
      <c r="Y6" s="196">
        <v>26891152.885899995</v>
      </c>
      <c r="Z6" s="25">
        <v>0.75957410354537114</v>
      </c>
      <c r="AA6" s="25">
        <v>0.14586069246760125</v>
      </c>
      <c r="AB6" s="26">
        <v>0.90543479601297239</v>
      </c>
      <c r="AD6" s="84" t="str">
        <f t="shared" ref="AD6:AD69" si="6">INDEX($C$5:$C$78,MATCH(AE6,M$5:M$78,0))</f>
        <v>阿倍野区</v>
      </c>
      <c r="AE6" s="195">
        <f>LARGE(M$5:M$78,ROW(A2))</f>
        <v>0.19508539805454073</v>
      </c>
      <c r="AF6" s="195">
        <f t="shared" ref="AF6:AF69" si="7">VLOOKUP(AD6,$Q$5:$AB$78,11,FALSE)</f>
        <v>0.22269253147952178</v>
      </c>
      <c r="AG6" s="240">
        <f t="shared" ref="AG6:AG69" si="8">(ROUND(AE6,3)-ROUND(AF6,3))*100</f>
        <v>-2.8</v>
      </c>
      <c r="AI6" s="195">
        <f t="shared" ref="AI6:AI69" si="9">$M$79</f>
        <v>0.13409247347655956</v>
      </c>
      <c r="AJ6" s="195">
        <f t="shared" ref="AJ6:AJ69" si="10">$AA$79</f>
        <v>0.15123620749888</v>
      </c>
      <c r="AK6" s="240">
        <f t="shared" ref="AK6:AK69" si="11">(ROUND(AI6,3)-ROUND(AJ6,3))*100</f>
        <v>-1.6999999999999988</v>
      </c>
      <c r="AL6" s="241">
        <v>0</v>
      </c>
    </row>
    <row r="7" spans="2:38" s="97" customFormat="1" ht="13.5" customHeight="1">
      <c r="B7" s="209">
        <v>3</v>
      </c>
      <c r="C7" s="23" t="s">
        <v>87</v>
      </c>
      <c r="D7" s="196">
        <v>45858380.903330021</v>
      </c>
      <c r="E7" s="196">
        <f t="shared" si="3"/>
        <v>38392236.964209981</v>
      </c>
      <c r="F7" s="196">
        <v>13093139.765749997</v>
      </c>
      <c r="G7" s="196">
        <f t="shared" si="4"/>
        <v>25299097.198459983</v>
      </c>
      <c r="H7" s="196">
        <f t="shared" si="5"/>
        <v>4651541.2458200008</v>
      </c>
      <c r="I7" s="196">
        <v>2680311.15</v>
      </c>
      <c r="J7" s="259">
        <v>1971230.0958200011</v>
      </c>
      <c r="K7" s="196">
        <v>20647555.952639982</v>
      </c>
      <c r="L7" s="25">
        <f t="shared" si="0"/>
        <v>0.73786278588005749</v>
      </c>
      <c r="M7" s="25">
        <f t="shared" si="1"/>
        <v>0.15104870852580368</v>
      </c>
      <c r="N7" s="26">
        <f t="shared" si="2"/>
        <v>0.88891149440586126</v>
      </c>
      <c r="P7" s="261">
        <v>3</v>
      </c>
      <c r="Q7" s="23" t="s">
        <v>87</v>
      </c>
      <c r="R7" s="196">
        <v>43331018.275069922</v>
      </c>
      <c r="S7" s="196">
        <v>36644054.959269986</v>
      </c>
      <c r="T7" s="196">
        <v>12913113.012850007</v>
      </c>
      <c r="U7" s="196">
        <v>23730941.94641998</v>
      </c>
      <c r="V7" s="196">
        <v>4954126.2762000002</v>
      </c>
      <c r="W7" s="196">
        <v>3089584.5500000003</v>
      </c>
      <c r="X7" s="259">
        <v>1864541.7262000004</v>
      </c>
      <c r="Y7" s="196">
        <v>18776815.67021998</v>
      </c>
      <c r="Z7" s="25">
        <v>0.72272569947411236</v>
      </c>
      <c r="AA7" s="25">
        <v>0.17291896638410512</v>
      </c>
      <c r="AB7" s="26">
        <v>0.89564466585821756</v>
      </c>
      <c r="AD7" s="84" t="str">
        <f t="shared" si="6"/>
        <v>太子町</v>
      </c>
      <c r="AE7" s="195">
        <f t="shared" ref="AE7:AE36" si="12">LARGE(M$5:M$78,ROW(A3))</f>
        <v>0.19121018008942822</v>
      </c>
      <c r="AF7" s="195">
        <f t="shared" si="7"/>
        <v>0.19874292877232946</v>
      </c>
      <c r="AG7" s="240">
        <f t="shared" si="8"/>
        <v>-0.80000000000000071</v>
      </c>
      <c r="AI7" s="195">
        <f t="shared" si="9"/>
        <v>0.13409247347655956</v>
      </c>
      <c r="AJ7" s="195">
        <f t="shared" si="10"/>
        <v>0.15123620749888</v>
      </c>
      <c r="AK7" s="240">
        <f t="shared" si="11"/>
        <v>-1.6999999999999988</v>
      </c>
      <c r="AL7" s="241">
        <v>0</v>
      </c>
    </row>
    <row r="8" spans="2:38" s="97" customFormat="1" ht="13.5" customHeight="1">
      <c r="B8" s="209">
        <v>4</v>
      </c>
      <c r="C8" s="23" t="s">
        <v>88</v>
      </c>
      <c r="D8" s="196">
        <v>54146028.114360005</v>
      </c>
      <c r="E8" s="196">
        <f>SUM(F8,G8)</f>
        <v>43797181.783599988</v>
      </c>
      <c r="F8" s="196">
        <v>17626604.196500007</v>
      </c>
      <c r="G8" s="196">
        <f t="shared" si="4"/>
        <v>26170577.587099977</v>
      </c>
      <c r="H8" s="196">
        <f t="shared" si="5"/>
        <v>4809091.024240002</v>
      </c>
      <c r="I8" s="196">
        <v>2765634.2000000007</v>
      </c>
      <c r="J8" s="259">
        <v>2043456.8242400009</v>
      </c>
      <c r="K8" s="196">
        <v>21361486.562859975</v>
      </c>
      <c r="L8" s="25">
        <f t="shared" si="0"/>
        <v>0.78565001097918363</v>
      </c>
      <c r="M8" s="25">
        <f t="shared" si="1"/>
        <v>0.12326937822917974</v>
      </c>
      <c r="N8" s="26">
        <f t="shared" si="2"/>
        <v>0.90891938920836335</v>
      </c>
      <c r="P8" s="261">
        <v>4</v>
      </c>
      <c r="Q8" s="23" t="s">
        <v>88</v>
      </c>
      <c r="R8" s="196">
        <v>52506508.859229967</v>
      </c>
      <c r="S8" s="196">
        <v>44158075.920790017</v>
      </c>
      <c r="T8" s="196">
        <v>17578945.19022001</v>
      </c>
      <c r="U8" s="196">
        <v>26579130.730570007</v>
      </c>
      <c r="V8" s="196">
        <v>5382757.5837900005</v>
      </c>
      <c r="W8" s="196">
        <v>3310660.9000000004</v>
      </c>
      <c r="X8" s="259">
        <v>2072096.6837900004</v>
      </c>
      <c r="Y8" s="196">
        <v>21196373.146780007</v>
      </c>
      <c r="Z8" s="25">
        <v>0.76557672413203348</v>
      </c>
      <c r="AA8" s="25">
        <v>0.14418185500368402</v>
      </c>
      <c r="AB8" s="26">
        <v>0.90975857913571756</v>
      </c>
      <c r="AD8" s="84" t="str">
        <f t="shared" si="6"/>
        <v>天王寺区</v>
      </c>
      <c r="AE8" s="195">
        <f t="shared" si="12"/>
        <v>0.18041887389163389</v>
      </c>
      <c r="AF8" s="195">
        <f t="shared" si="7"/>
        <v>0.20064734432299122</v>
      </c>
      <c r="AG8" s="240">
        <f t="shared" si="8"/>
        <v>-2.1000000000000019</v>
      </c>
      <c r="AI8" s="195">
        <f t="shared" si="9"/>
        <v>0.13409247347655956</v>
      </c>
      <c r="AJ8" s="195">
        <f t="shared" si="10"/>
        <v>0.15123620749888</v>
      </c>
      <c r="AK8" s="240">
        <f t="shared" si="11"/>
        <v>-1.6999999999999988</v>
      </c>
      <c r="AL8" s="241">
        <v>0</v>
      </c>
    </row>
    <row r="9" spans="2:38" s="97" customFormat="1" ht="13.5" customHeight="1">
      <c r="B9" s="209">
        <v>5</v>
      </c>
      <c r="C9" s="23" t="s">
        <v>89</v>
      </c>
      <c r="D9" s="196">
        <v>42859736.689039953</v>
      </c>
      <c r="E9" s="196">
        <f t="shared" si="3"/>
        <v>36281314.281039983</v>
      </c>
      <c r="F9" s="196">
        <v>12844760.740019994</v>
      </c>
      <c r="G9" s="196">
        <f>SUM(H9,K9)</f>
        <v>23436553.541019991</v>
      </c>
      <c r="H9" s="196">
        <f>SUM(I9:J9)</f>
        <v>3879472.9558500014</v>
      </c>
      <c r="I9" s="196">
        <v>2253282.25</v>
      </c>
      <c r="J9" s="259">
        <v>1626190.7058500014</v>
      </c>
      <c r="K9" s="196">
        <v>19557080.58516999</v>
      </c>
      <c r="L9" s="25">
        <f t="shared" si="0"/>
        <v>0.76803284225763802</v>
      </c>
      <c r="M9" s="25">
        <f t="shared" si="1"/>
        <v>0.13473156922917442</v>
      </c>
      <c r="N9" s="26">
        <f t="shared" si="2"/>
        <v>0.90276441148681241</v>
      </c>
      <c r="P9" s="261">
        <v>5</v>
      </c>
      <c r="Q9" s="23" t="s">
        <v>89</v>
      </c>
      <c r="R9" s="196">
        <v>40350405.860449992</v>
      </c>
      <c r="S9" s="196">
        <v>34557215.601450004</v>
      </c>
      <c r="T9" s="196">
        <v>12506882.198749997</v>
      </c>
      <c r="U9" s="196">
        <v>22050333.402700007</v>
      </c>
      <c r="V9" s="196">
        <v>4178257.2467799997</v>
      </c>
      <c r="W9" s="196">
        <v>2563140.6749999998</v>
      </c>
      <c r="X9" s="259">
        <v>1615116.5717799999</v>
      </c>
      <c r="Y9" s="196">
        <v>17872076.155920006</v>
      </c>
      <c r="Z9" s="25">
        <v>0.74958212004039504</v>
      </c>
      <c r="AA9" s="25">
        <v>0.15361817522518059</v>
      </c>
      <c r="AB9" s="26">
        <v>0.90320029526557566</v>
      </c>
      <c r="AD9" s="84" t="str">
        <f t="shared" si="6"/>
        <v>大東市</v>
      </c>
      <c r="AE9" s="195">
        <f t="shared" si="12"/>
        <v>0.16563102950956773</v>
      </c>
      <c r="AF9" s="195">
        <f t="shared" si="7"/>
        <v>0.18804523889551553</v>
      </c>
      <c r="AG9" s="240">
        <f t="shared" si="8"/>
        <v>-2.1999999999999993</v>
      </c>
      <c r="AI9" s="195">
        <f t="shared" si="9"/>
        <v>0.13409247347655956</v>
      </c>
      <c r="AJ9" s="195">
        <f t="shared" si="10"/>
        <v>0.15123620749888</v>
      </c>
      <c r="AK9" s="240">
        <f t="shared" si="11"/>
        <v>-1.6999999999999988</v>
      </c>
      <c r="AL9" s="241">
        <v>0</v>
      </c>
    </row>
    <row r="10" spans="2:38" s="97" customFormat="1" ht="13.5" customHeight="1">
      <c r="B10" s="209">
        <v>6</v>
      </c>
      <c r="C10" s="23" t="s">
        <v>90</v>
      </c>
      <c r="D10" s="196">
        <v>57505423.155499995</v>
      </c>
      <c r="E10" s="196">
        <f t="shared" si="3"/>
        <v>47880933.486679964</v>
      </c>
      <c r="F10" s="196">
        <v>21330880.065569971</v>
      </c>
      <c r="G10" s="196">
        <f t="shared" si="4"/>
        <v>26550053.421109993</v>
      </c>
      <c r="H10" s="196">
        <f t="shared" si="5"/>
        <v>4629452.0241699992</v>
      </c>
      <c r="I10" s="196">
        <v>2693792</v>
      </c>
      <c r="J10" s="259">
        <v>1935660.0241699992</v>
      </c>
      <c r="K10" s="196">
        <v>21920601.396939993</v>
      </c>
      <c r="L10" s="25">
        <f t="shared" si="0"/>
        <v>0.82167207999624747</v>
      </c>
      <c r="M10" s="25">
        <f t="shared" si="1"/>
        <v>0.10376569878567304</v>
      </c>
      <c r="N10" s="26">
        <f t="shared" si="2"/>
        <v>0.92543777878192046</v>
      </c>
      <c r="P10" s="261">
        <v>6</v>
      </c>
      <c r="Q10" s="23" t="s">
        <v>90</v>
      </c>
      <c r="R10" s="196">
        <v>55649953.361110017</v>
      </c>
      <c r="S10" s="196">
        <v>47192137.789109975</v>
      </c>
      <c r="T10" s="196">
        <v>20930418.326830015</v>
      </c>
      <c r="U10" s="196">
        <v>26261719.462279964</v>
      </c>
      <c r="V10" s="196">
        <v>5232772.9956400013</v>
      </c>
      <c r="W10" s="196">
        <v>3217505.85</v>
      </c>
      <c r="X10" s="259">
        <v>2015267.1456400012</v>
      </c>
      <c r="Y10" s="196">
        <v>21028946.466639962</v>
      </c>
      <c r="Z10" s="25">
        <v>0.79999485035505269</v>
      </c>
      <c r="AA10" s="25">
        <v>0.12297834046096184</v>
      </c>
      <c r="AB10" s="26">
        <v>0.92297319081601459</v>
      </c>
      <c r="AD10" s="84" t="str">
        <f t="shared" si="6"/>
        <v>阪南市</v>
      </c>
      <c r="AE10" s="195">
        <f t="shared" si="12"/>
        <v>0.16422905033766722</v>
      </c>
      <c r="AF10" s="195">
        <f t="shared" si="7"/>
        <v>0.18931654353213231</v>
      </c>
      <c r="AG10" s="240">
        <f t="shared" si="8"/>
        <v>-2.4999999999999996</v>
      </c>
      <c r="AI10" s="195">
        <f t="shared" si="9"/>
        <v>0.13409247347655956</v>
      </c>
      <c r="AJ10" s="195">
        <f t="shared" si="10"/>
        <v>0.15123620749888</v>
      </c>
      <c r="AK10" s="240">
        <f t="shared" si="11"/>
        <v>-1.6999999999999988</v>
      </c>
      <c r="AL10" s="241">
        <v>0</v>
      </c>
    </row>
    <row r="11" spans="2:38" s="97" customFormat="1" ht="13.5" customHeight="1">
      <c r="B11" s="209">
        <v>7</v>
      </c>
      <c r="C11" s="23" t="s">
        <v>91</v>
      </c>
      <c r="D11" s="196">
        <v>59307133.020939991</v>
      </c>
      <c r="E11" s="196">
        <f t="shared" si="3"/>
        <v>50150280.871659979</v>
      </c>
      <c r="F11" s="196">
        <v>18558667.291329987</v>
      </c>
      <c r="G11" s="196">
        <f t="shared" si="4"/>
        <v>31591613.580329996</v>
      </c>
      <c r="H11" s="196">
        <f t="shared" si="5"/>
        <v>5992135.3096899986</v>
      </c>
      <c r="I11" s="196">
        <v>3412135.9899999993</v>
      </c>
      <c r="J11" s="259">
        <v>2579999.3196899998</v>
      </c>
      <c r="K11" s="196">
        <v>25599478.270639997</v>
      </c>
      <c r="L11" s="27">
        <f t="shared" si="0"/>
        <v>0.75592914793583776</v>
      </c>
      <c r="M11" s="27">
        <f t="shared" si="1"/>
        <v>0.13898266567701698</v>
      </c>
      <c r="N11" s="28">
        <f t="shared" si="2"/>
        <v>0.89491181361285466</v>
      </c>
      <c r="P11" s="261">
        <v>7</v>
      </c>
      <c r="Q11" s="23" t="s">
        <v>91</v>
      </c>
      <c r="R11" s="196">
        <v>58074609.56473992</v>
      </c>
      <c r="S11" s="196">
        <v>49909934.008769989</v>
      </c>
      <c r="T11" s="196">
        <v>18429360.371130005</v>
      </c>
      <c r="U11" s="196">
        <v>31480573.637639984</v>
      </c>
      <c r="V11" s="196">
        <v>6316337.4733899999</v>
      </c>
      <c r="W11" s="196">
        <v>3853711.65</v>
      </c>
      <c r="X11" s="259">
        <v>2462625.8233900005</v>
      </c>
      <c r="Y11" s="196">
        <v>25164236.164249983</v>
      </c>
      <c r="Z11" s="27">
        <v>0.74475007683855776</v>
      </c>
      <c r="AA11" s="27">
        <v>0.15573259134631412</v>
      </c>
      <c r="AB11" s="28">
        <v>0.90048266818487177</v>
      </c>
      <c r="AD11" s="84" t="str">
        <f t="shared" si="6"/>
        <v>和泉市</v>
      </c>
      <c r="AE11" s="195">
        <f t="shared" si="12"/>
        <v>0.16267479998458381</v>
      </c>
      <c r="AF11" s="195">
        <f t="shared" si="7"/>
        <v>0.18289606746801712</v>
      </c>
      <c r="AG11" s="240">
        <f t="shared" si="8"/>
        <v>-1.9999999999999991</v>
      </c>
      <c r="AI11" s="195">
        <f t="shared" si="9"/>
        <v>0.13409247347655956</v>
      </c>
      <c r="AJ11" s="195">
        <f t="shared" si="10"/>
        <v>0.15123620749888</v>
      </c>
      <c r="AK11" s="240">
        <f t="shared" si="11"/>
        <v>-1.6999999999999988</v>
      </c>
      <c r="AL11" s="241">
        <v>0</v>
      </c>
    </row>
    <row r="12" spans="2:38" s="97" customFormat="1" ht="13.5" customHeight="1">
      <c r="B12" s="209">
        <v>8</v>
      </c>
      <c r="C12" s="23" t="s">
        <v>51</v>
      </c>
      <c r="D12" s="196">
        <v>49023477.860820077</v>
      </c>
      <c r="E12" s="196">
        <f t="shared" si="3"/>
        <v>41064786.486219987</v>
      </c>
      <c r="F12" s="196">
        <v>12085445.475729998</v>
      </c>
      <c r="G12" s="196">
        <f t="shared" si="4"/>
        <v>28979341.010489985</v>
      </c>
      <c r="H12" s="196">
        <f t="shared" si="5"/>
        <v>5306509.0482999999</v>
      </c>
      <c r="I12" s="196">
        <v>3137836.85</v>
      </c>
      <c r="J12" s="259">
        <v>2168672.1982999993</v>
      </c>
      <c r="K12" s="196">
        <v>23672831.962189987</v>
      </c>
      <c r="L12" s="25">
        <f t="shared" si="0"/>
        <v>0.69488713640734634</v>
      </c>
      <c r="M12" s="25">
        <f t="shared" si="1"/>
        <v>0.18041887389163389</v>
      </c>
      <c r="N12" s="26">
        <f t="shared" si="2"/>
        <v>0.87530601029898014</v>
      </c>
      <c r="P12" s="261">
        <v>8</v>
      </c>
      <c r="Q12" s="23" t="s">
        <v>51</v>
      </c>
      <c r="R12" s="196">
        <v>49271298.711719982</v>
      </c>
      <c r="S12" s="196">
        <v>41892110.792219996</v>
      </c>
      <c r="T12" s="196">
        <v>11761473.539399993</v>
      </c>
      <c r="U12" s="196">
        <v>30130637.25282</v>
      </c>
      <c r="V12" s="196">
        <v>5632033.8941299999</v>
      </c>
      <c r="W12" s="196">
        <v>3489961.0749999997</v>
      </c>
      <c r="X12" s="259">
        <v>2142072.8191300002</v>
      </c>
      <c r="Y12" s="196">
        <v>24498603.358690001</v>
      </c>
      <c r="Z12" s="25">
        <v>0.67619906935659468</v>
      </c>
      <c r="AA12" s="25">
        <v>0.20064734432299122</v>
      </c>
      <c r="AB12" s="26">
        <v>0.87684641367958593</v>
      </c>
      <c r="AD12" s="84" t="str">
        <f t="shared" si="6"/>
        <v>北区</v>
      </c>
      <c r="AE12" s="195">
        <f t="shared" si="12"/>
        <v>0.16064547780765515</v>
      </c>
      <c r="AF12" s="195">
        <f t="shared" si="7"/>
        <v>0.17989915262883591</v>
      </c>
      <c r="AG12" s="240">
        <f t="shared" si="8"/>
        <v>-1.899999999999999</v>
      </c>
      <c r="AI12" s="195">
        <f t="shared" si="9"/>
        <v>0.13409247347655956</v>
      </c>
      <c r="AJ12" s="195">
        <f t="shared" si="10"/>
        <v>0.15123620749888</v>
      </c>
      <c r="AK12" s="240">
        <f t="shared" si="11"/>
        <v>-1.6999999999999988</v>
      </c>
      <c r="AL12" s="241">
        <v>0</v>
      </c>
    </row>
    <row r="13" spans="2:38" s="97" customFormat="1" ht="13.5" customHeight="1">
      <c r="B13" s="209">
        <v>9</v>
      </c>
      <c r="C13" s="23" t="s">
        <v>92</v>
      </c>
      <c r="D13" s="196">
        <v>31989243.429780014</v>
      </c>
      <c r="E13" s="196">
        <f t="shared" si="3"/>
        <v>26681969.744580001</v>
      </c>
      <c r="F13" s="196">
        <v>9211089.8127799947</v>
      </c>
      <c r="G13" s="196">
        <f t="shared" si="4"/>
        <v>17470879.931800008</v>
      </c>
      <c r="H13" s="196">
        <f t="shared" si="5"/>
        <v>2610878.5557400002</v>
      </c>
      <c r="I13" s="196">
        <v>1418708</v>
      </c>
      <c r="J13" s="259">
        <v>1192170.5557400002</v>
      </c>
      <c r="K13" s="196">
        <v>14860001.376060009</v>
      </c>
      <c r="L13" s="25">
        <f t="shared" si="0"/>
        <v>0.77915026716766123</v>
      </c>
      <c r="M13" s="25">
        <f t="shared" si="1"/>
        <v>0.1200060730815176</v>
      </c>
      <c r="N13" s="26">
        <f t="shared" si="2"/>
        <v>0.8991563402491789</v>
      </c>
      <c r="P13" s="261">
        <v>9</v>
      </c>
      <c r="Q13" s="23" t="s">
        <v>92</v>
      </c>
      <c r="R13" s="196">
        <v>30064416.381399952</v>
      </c>
      <c r="S13" s="196">
        <v>25406080.383000005</v>
      </c>
      <c r="T13" s="196">
        <v>8914581.2787599973</v>
      </c>
      <c r="U13" s="196">
        <v>16491499.104240008</v>
      </c>
      <c r="V13" s="196">
        <v>2825130.6881999997</v>
      </c>
      <c r="W13" s="196">
        <v>1652797.25</v>
      </c>
      <c r="X13" s="259">
        <v>1172333.4381999997</v>
      </c>
      <c r="Y13" s="196">
        <v>13666368.416040007</v>
      </c>
      <c r="Z13" s="25">
        <v>0.75935264032448246</v>
      </c>
      <c r="AA13" s="25">
        <v>0.14078686552545738</v>
      </c>
      <c r="AB13" s="26">
        <v>0.90013950584993985</v>
      </c>
      <c r="AD13" s="84" t="str">
        <f t="shared" si="6"/>
        <v>東成区</v>
      </c>
      <c r="AE13" s="195">
        <f t="shared" si="12"/>
        <v>0.16025418007762204</v>
      </c>
      <c r="AF13" s="195">
        <f t="shared" si="7"/>
        <v>0.17891437859005185</v>
      </c>
      <c r="AG13" s="240">
        <f t="shared" si="8"/>
        <v>-1.899999999999999</v>
      </c>
      <c r="AI13" s="195">
        <f t="shared" si="9"/>
        <v>0.13409247347655956</v>
      </c>
      <c r="AJ13" s="195">
        <f t="shared" si="10"/>
        <v>0.15123620749888</v>
      </c>
      <c r="AK13" s="240">
        <f t="shared" si="11"/>
        <v>-1.6999999999999988</v>
      </c>
      <c r="AL13" s="241">
        <v>0</v>
      </c>
    </row>
    <row r="14" spans="2:38" s="97" customFormat="1" ht="13.5" customHeight="1">
      <c r="B14" s="209">
        <v>10</v>
      </c>
      <c r="C14" s="23" t="s">
        <v>52</v>
      </c>
      <c r="D14" s="196">
        <v>73500092.906209946</v>
      </c>
      <c r="E14" s="196">
        <f t="shared" si="3"/>
        <v>61665513.358309984</v>
      </c>
      <c r="F14" s="196">
        <v>24879061.279459991</v>
      </c>
      <c r="G14" s="196">
        <f t="shared" si="4"/>
        <v>36786452.078849994</v>
      </c>
      <c r="H14" s="196">
        <f t="shared" si="5"/>
        <v>5292179.7248599995</v>
      </c>
      <c r="I14" s="196">
        <v>2693150.5</v>
      </c>
      <c r="J14" s="259">
        <v>2599029.22486</v>
      </c>
      <c r="K14" s="196">
        <v>31494272.353989992</v>
      </c>
      <c r="L14" s="25">
        <f t="shared" si="0"/>
        <v>0.82459522549628461</v>
      </c>
      <c r="M14" s="25">
        <f t="shared" si="1"/>
        <v>8.9262171868051049E-2</v>
      </c>
      <c r="N14" s="26">
        <f t="shared" si="2"/>
        <v>0.91385739736433569</v>
      </c>
      <c r="P14" s="261">
        <v>10</v>
      </c>
      <c r="Q14" s="23" t="s">
        <v>52</v>
      </c>
      <c r="R14" s="196">
        <v>74436181.243589953</v>
      </c>
      <c r="S14" s="196">
        <v>64041777.675089985</v>
      </c>
      <c r="T14" s="196">
        <v>25231033.816859994</v>
      </c>
      <c r="U14" s="196">
        <v>38810743.858229995</v>
      </c>
      <c r="V14" s="196">
        <v>5567885.8471800014</v>
      </c>
      <c r="W14" s="196">
        <v>3020917.7500000005</v>
      </c>
      <c r="X14" s="259">
        <v>2546968.0971800005</v>
      </c>
      <c r="Y14" s="196">
        <v>33242858.01104999</v>
      </c>
      <c r="Z14" s="25">
        <v>0.81921814440521046</v>
      </c>
      <c r="AA14" s="25">
        <v>9.8085185550425141E-2</v>
      </c>
      <c r="AB14" s="26">
        <v>0.91730332995563557</v>
      </c>
      <c r="AD14" s="84" t="str">
        <f t="shared" si="6"/>
        <v>東大阪市</v>
      </c>
      <c r="AE14" s="195">
        <f t="shared" si="12"/>
        <v>0.16000374348539237</v>
      </c>
      <c r="AF14" s="195">
        <f t="shared" si="7"/>
        <v>0.17932296028140451</v>
      </c>
      <c r="AG14" s="240">
        <f t="shared" si="8"/>
        <v>-1.899999999999999</v>
      </c>
      <c r="AI14" s="195">
        <f t="shared" si="9"/>
        <v>0.13409247347655956</v>
      </c>
      <c r="AJ14" s="195">
        <f t="shared" si="10"/>
        <v>0.15123620749888</v>
      </c>
      <c r="AK14" s="240">
        <f t="shared" si="11"/>
        <v>-1.6999999999999988</v>
      </c>
      <c r="AL14" s="241">
        <v>0</v>
      </c>
    </row>
    <row r="15" spans="2:38" s="97" customFormat="1" ht="13.5" customHeight="1">
      <c r="B15" s="209">
        <v>11</v>
      </c>
      <c r="C15" s="23" t="s">
        <v>53</v>
      </c>
      <c r="D15" s="196">
        <v>132925869.29713003</v>
      </c>
      <c r="E15" s="196">
        <f t="shared" si="3"/>
        <v>114650434.22572997</v>
      </c>
      <c r="F15" s="196">
        <v>40518960.789629981</v>
      </c>
      <c r="G15" s="196">
        <f t="shared" si="4"/>
        <v>74131473.436099991</v>
      </c>
      <c r="H15" s="196">
        <f t="shared" si="5"/>
        <v>10056297.76918</v>
      </c>
      <c r="I15" s="196">
        <v>5482759.7999999989</v>
      </c>
      <c r="J15" s="259">
        <v>4573537.96918</v>
      </c>
      <c r="K15" s="196">
        <v>64075175.666919991</v>
      </c>
      <c r="L15" s="25">
        <f t="shared" si="0"/>
        <v>0.80116171314307127</v>
      </c>
      <c r="M15" s="25">
        <f t="shared" si="1"/>
        <v>0.10840794404688074</v>
      </c>
      <c r="N15" s="26">
        <f t="shared" si="2"/>
        <v>0.90956965718995197</v>
      </c>
      <c r="P15" s="261">
        <v>11</v>
      </c>
      <c r="Q15" s="23" t="s">
        <v>53</v>
      </c>
      <c r="R15" s="196">
        <v>124106536.95740992</v>
      </c>
      <c r="S15" s="196">
        <v>107630489.40890995</v>
      </c>
      <c r="T15" s="196">
        <v>39517715.772379979</v>
      </c>
      <c r="U15" s="196">
        <v>68112773.636529967</v>
      </c>
      <c r="V15" s="196">
        <v>10858732.774389999</v>
      </c>
      <c r="W15" s="196">
        <v>6358100.25</v>
      </c>
      <c r="X15" s="259">
        <v>4500632.524389999</v>
      </c>
      <c r="Y15" s="196">
        <v>57254040.862139963</v>
      </c>
      <c r="Z15" s="25">
        <v>0.78444822754210941</v>
      </c>
      <c r="AA15" s="25">
        <v>0.12621176032480891</v>
      </c>
      <c r="AB15" s="26">
        <v>0.91065998786691826</v>
      </c>
      <c r="AD15" s="84" t="str">
        <f t="shared" si="6"/>
        <v>高石市</v>
      </c>
      <c r="AE15" s="195">
        <f t="shared" si="12"/>
        <v>0.15593830186150742</v>
      </c>
      <c r="AF15" s="195">
        <f t="shared" si="7"/>
        <v>0.17151257947316362</v>
      </c>
      <c r="AG15" s="240">
        <f t="shared" si="8"/>
        <v>-1.5999999999999988</v>
      </c>
      <c r="AI15" s="195">
        <f t="shared" si="9"/>
        <v>0.13409247347655956</v>
      </c>
      <c r="AJ15" s="195">
        <f t="shared" si="10"/>
        <v>0.15123620749888</v>
      </c>
      <c r="AK15" s="240">
        <f t="shared" si="11"/>
        <v>-1.6999999999999988</v>
      </c>
      <c r="AL15" s="241">
        <v>0</v>
      </c>
    </row>
    <row r="16" spans="2:38" s="97" customFormat="1" ht="13.5" customHeight="1">
      <c r="B16" s="209">
        <v>12</v>
      </c>
      <c r="C16" s="23" t="s">
        <v>93</v>
      </c>
      <c r="D16" s="196">
        <v>66350897.112570062</v>
      </c>
      <c r="E16" s="196">
        <f t="shared" si="3"/>
        <v>56122062.142869949</v>
      </c>
      <c r="F16" s="196">
        <v>18640352.094429981</v>
      </c>
      <c r="G16" s="196">
        <f t="shared" si="4"/>
        <v>37481710.048439965</v>
      </c>
      <c r="H16" s="196">
        <f t="shared" si="5"/>
        <v>6984165.144439999</v>
      </c>
      <c r="I16" s="196">
        <v>4106436</v>
      </c>
      <c r="J16" s="259">
        <v>2877729.1444399985</v>
      </c>
      <c r="K16" s="196">
        <v>30497544.903999969</v>
      </c>
      <c r="L16" s="25">
        <f t="shared" si="0"/>
        <v>0.72744207903180791</v>
      </c>
      <c r="M16" s="25">
        <f t="shared" si="1"/>
        <v>0.16025418007762204</v>
      </c>
      <c r="N16" s="26">
        <f t="shared" si="2"/>
        <v>0.88769625910942995</v>
      </c>
      <c r="P16" s="261">
        <v>12</v>
      </c>
      <c r="Q16" s="23" t="s">
        <v>93</v>
      </c>
      <c r="R16" s="196">
        <v>64402893.117830031</v>
      </c>
      <c r="S16" s="196">
        <v>55419232.808330014</v>
      </c>
      <c r="T16" s="196">
        <v>18870307.901350006</v>
      </c>
      <c r="U16" s="196">
        <v>36548924.906980008</v>
      </c>
      <c r="V16" s="196">
        <v>7560527.8272600006</v>
      </c>
      <c r="W16" s="196">
        <v>4728856.55</v>
      </c>
      <c r="X16" s="259">
        <v>2831671.2772600013</v>
      </c>
      <c r="Y16" s="196">
        <v>28988397.079720009</v>
      </c>
      <c r="Z16" s="25">
        <v>0.71395048174446774</v>
      </c>
      <c r="AA16" s="25">
        <v>0.17891437859005185</v>
      </c>
      <c r="AB16" s="26">
        <v>0.89286486033451962</v>
      </c>
      <c r="AD16" s="84" t="str">
        <f t="shared" si="6"/>
        <v>柏原市</v>
      </c>
      <c r="AE16" s="195">
        <f t="shared" si="12"/>
        <v>0.15336904176516017</v>
      </c>
      <c r="AF16" s="195">
        <f t="shared" si="7"/>
        <v>0.17114656674005777</v>
      </c>
      <c r="AG16" s="240">
        <f t="shared" si="8"/>
        <v>-1.8000000000000016</v>
      </c>
      <c r="AI16" s="195">
        <f t="shared" si="9"/>
        <v>0.13409247347655956</v>
      </c>
      <c r="AJ16" s="195">
        <f t="shared" si="10"/>
        <v>0.15123620749888</v>
      </c>
      <c r="AK16" s="240">
        <f t="shared" si="11"/>
        <v>-1.6999999999999988</v>
      </c>
      <c r="AL16" s="241">
        <v>0</v>
      </c>
    </row>
    <row r="17" spans="2:38" s="97" customFormat="1" ht="13.5" customHeight="1">
      <c r="B17" s="209">
        <v>13</v>
      </c>
      <c r="C17" s="23" t="s">
        <v>94</v>
      </c>
      <c r="D17" s="196">
        <v>115639288.27186996</v>
      </c>
      <c r="E17" s="196">
        <f t="shared" si="3"/>
        <v>96068680.750170007</v>
      </c>
      <c r="F17" s="196">
        <v>33075980.750930022</v>
      </c>
      <c r="G17" s="196">
        <f t="shared" si="4"/>
        <v>62992699.999239981</v>
      </c>
      <c r="H17" s="196">
        <f t="shared" si="5"/>
        <v>11702656.675410002</v>
      </c>
      <c r="I17" s="196">
        <v>6830093.375</v>
      </c>
      <c r="J17" s="259">
        <v>4872563.3004100025</v>
      </c>
      <c r="K17" s="196">
        <v>51290043.323829979</v>
      </c>
      <c r="L17" s="27">
        <f t="shared" si="0"/>
        <v>0.7386553645215167</v>
      </c>
      <c r="M17" s="27">
        <f t="shared" si="1"/>
        <v>0.15253017437690836</v>
      </c>
      <c r="N17" s="28">
        <f t="shared" si="2"/>
        <v>0.89118553889842511</v>
      </c>
      <c r="P17" s="261">
        <v>13</v>
      </c>
      <c r="Q17" s="23" t="s">
        <v>94</v>
      </c>
      <c r="R17" s="196">
        <v>114813915.29010004</v>
      </c>
      <c r="S17" s="196">
        <v>97369571.249100015</v>
      </c>
      <c r="T17" s="196">
        <v>33195572.06437001</v>
      </c>
      <c r="U17" s="196">
        <v>64173999.184730008</v>
      </c>
      <c r="V17" s="196">
        <v>12744601.605639998</v>
      </c>
      <c r="W17" s="196">
        <v>7864789.625</v>
      </c>
      <c r="X17" s="259">
        <v>4879811.9806399988</v>
      </c>
      <c r="Y17" s="196">
        <v>51429397.579090014</v>
      </c>
      <c r="Z17" s="27">
        <v>0.72258264199902789</v>
      </c>
      <c r="AA17" s="27">
        <v>0.171196340734214</v>
      </c>
      <c r="AB17" s="28">
        <v>0.89377898273324186</v>
      </c>
      <c r="AD17" s="84" t="str">
        <f t="shared" si="6"/>
        <v>生野区</v>
      </c>
      <c r="AE17" s="195">
        <f t="shared" si="12"/>
        <v>0.15253017437690836</v>
      </c>
      <c r="AF17" s="195">
        <f t="shared" si="7"/>
        <v>0.171196340734214</v>
      </c>
      <c r="AG17" s="240">
        <f t="shared" si="8"/>
        <v>-1.8000000000000016</v>
      </c>
      <c r="AI17" s="195">
        <f t="shared" si="9"/>
        <v>0.13409247347655956</v>
      </c>
      <c r="AJ17" s="195">
        <f t="shared" si="10"/>
        <v>0.15123620749888</v>
      </c>
      <c r="AK17" s="240">
        <f t="shared" si="11"/>
        <v>-1.6999999999999988</v>
      </c>
      <c r="AL17" s="241">
        <v>0</v>
      </c>
    </row>
    <row r="18" spans="2:38" s="97" customFormat="1" ht="13.5" customHeight="1">
      <c r="B18" s="209">
        <v>14</v>
      </c>
      <c r="C18" s="23" t="s">
        <v>95</v>
      </c>
      <c r="D18" s="196">
        <v>82384739.872470051</v>
      </c>
      <c r="E18" s="196">
        <f t="shared" si="3"/>
        <v>70350162.471359968</v>
      </c>
      <c r="F18" s="196">
        <v>23850947.831790019</v>
      </c>
      <c r="G18" s="196">
        <f t="shared" si="4"/>
        <v>46499214.639569946</v>
      </c>
      <c r="H18" s="196">
        <f t="shared" si="5"/>
        <v>8323287.0410099998</v>
      </c>
      <c r="I18" s="196">
        <v>4759993.0000000009</v>
      </c>
      <c r="J18" s="259">
        <v>3563294.0410099993</v>
      </c>
      <c r="K18" s="196">
        <v>38175927.598559946</v>
      </c>
      <c r="L18" s="25">
        <f t="shared" si="0"/>
        <v>0.74130582828415681</v>
      </c>
      <c r="M18" s="25">
        <f t="shared" si="1"/>
        <v>0.14794424852116939</v>
      </c>
      <c r="N18" s="26">
        <f t="shared" si="2"/>
        <v>0.88925007680532608</v>
      </c>
      <c r="P18" s="261">
        <v>14</v>
      </c>
      <c r="Q18" s="23" t="s">
        <v>95</v>
      </c>
      <c r="R18" s="196">
        <v>77703018.609670043</v>
      </c>
      <c r="S18" s="196">
        <v>66617906.393969983</v>
      </c>
      <c r="T18" s="196">
        <v>23580269.794329975</v>
      </c>
      <c r="U18" s="196">
        <v>43037636.599640004</v>
      </c>
      <c r="V18" s="196">
        <v>8746188.2223300021</v>
      </c>
      <c r="W18" s="196">
        <v>5322103.9500000011</v>
      </c>
      <c r="X18" s="259">
        <v>3424084.2723300005</v>
      </c>
      <c r="Y18" s="196">
        <v>34291448.37731</v>
      </c>
      <c r="Z18" s="25">
        <v>0.72944180219736698</v>
      </c>
      <c r="AA18" s="25">
        <v>0.16463616110546866</v>
      </c>
      <c r="AB18" s="26">
        <v>0.89407796330283562</v>
      </c>
      <c r="AD18" s="84" t="str">
        <f t="shared" si="6"/>
        <v>河内長野市</v>
      </c>
      <c r="AE18" s="195">
        <f t="shared" si="12"/>
        <v>0.15205857141045734</v>
      </c>
      <c r="AF18" s="195">
        <f t="shared" si="7"/>
        <v>0.167843909836602</v>
      </c>
      <c r="AG18" s="240">
        <f t="shared" si="8"/>
        <v>-1.6000000000000014</v>
      </c>
      <c r="AI18" s="195">
        <f t="shared" si="9"/>
        <v>0.13409247347655956</v>
      </c>
      <c r="AJ18" s="195">
        <f t="shared" si="10"/>
        <v>0.15123620749888</v>
      </c>
      <c r="AK18" s="240">
        <f t="shared" si="11"/>
        <v>-1.6999999999999988</v>
      </c>
      <c r="AL18" s="241">
        <v>0</v>
      </c>
    </row>
    <row r="19" spans="2:38" s="97" customFormat="1" ht="13.5" customHeight="1">
      <c r="B19" s="209">
        <v>15</v>
      </c>
      <c r="C19" s="23" t="s">
        <v>96</v>
      </c>
      <c r="D19" s="196">
        <v>129482892.20250995</v>
      </c>
      <c r="E19" s="196">
        <f t="shared" si="3"/>
        <v>109857577.36261001</v>
      </c>
      <c r="F19" s="196">
        <v>41414537.893769979</v>
      </c>
      <c r="G19" s="196">
        <f t="shared" si="4"/>
        <v>68443039.468840033</v>
      </c>
      <c r="H19" s="196">
        <f t="shared" si="5"/>
        <v>11525870.871080007</v>
      </c>
      <c r="I19" s="196">
        <v>6575011.7000000011</v>
      </c>
      <c r="J19" s="259">
        <v>4950859.1710800072</v>
      </c>
      <c r="K19" s="196">
        <v>56917168.597760022</v>
      </c>
      <c r="L19" s="25">
        <f t="shared" si="0"/>
        <v>0.7822859486734326</v>
      </c>
      <c r="M19" s="25">
        <f t="shared" si="1"/>
        <v>0.12419646643086572</v>
      </c>
      <c r="N19" s="26">
        <f t="shared" si="2"/>
        <v>0.90648241510429828</v>
      </c>
      <c r="P19" s="261">
        <v>15</v>
      </c>
      <c r="Q19" s="23" t="s">
        <v>96</v>
      </c>
      <c r="R19" s="196">
        <v>129707074.10036011</v>
      </c>
      <c r="S19" s="196">
        <v>112467002.10325995</v>
      </c>
      <c r="T19" s="196">
        <v>40948554.448100001</v>
      </c>
      <c r="U19" s="196">
        <v>71518447.65515995</v>
      </c>
      <c r="V19" s="196">
        <v>12365846.086700004</v>
      </c>
      <c r="W19" s="196">
        <v>7466434.6500000013</v>
      </c>
      <c r="X19" s="259">
        <v>4899411.4367000014</v>
      </c>
      <c r="Y19" s="196">
        <v>59152601.56845995</v>
      </c>
      <c r="Z19" s="25">
        <v>0.7680580488074995</v>
      </c>
      <c r="AA19" s="25">
        <v>0.14004536438755269</v>
      </c>
      <c r="AB19" s="26">
        <v>0.90810341319505217</v>
      </c>
      <c r="AD19" s="84" t="str">
        <f t="shared" si="6"/>
        <v>大阪狭山市</v>
      </c>
      <c r="AE19" s="195">
        <f t="shared" si="12"/>
        <v>0.15134141469617793</v>
      </c>
      <c r="AF19" s="195">
        <f t="shared" si="7"/>
        <v>0.16810383866846637</v>
      </c>
      <c r="AG19" s="240">
        <f t="shared" si="8"/>
        <v>-1.7000000000000015</v>
      </c>
      <c r="AI19" s="195">
        <f t="shared" si="9"/>
        <v>0.13409247347655956</v>
      </c>
      <c r="AJ19" s="195">
        <f t="shared" si="10"/>
        <v>0.15123620749888</v>
      </c>
      <c r="AK19" s="240">
        <f t="shared" si="11"/>
        <v>-1.6999999999999988</v>
      </c>
      <c r="AL19" s="241">
        <v>0</v>
      </c>
    </row>
    <row r="20" spans="2:38" s="97" customFormat="1" ht="13.5" customHeight="1">
      <c r="B20" s="209">
        <v>16</v>
      </c>
      <c r="C20" s="23" t="s">
        <v>54</v>
      </c>
      <c r="D20" s="196">
        <v>89607355.123909995</v>
      </c>
      <c r="E20" s="196">
        <f t="shared" si="3"/>
        <v>74556779.162510008</v>
      </c>
      <c r="F20" s="196">
        <v>22073687.546100013</v>
      </c>
      <c r="G20" s="196">
        <f t="shared" si="4"/>
        <v>52483091.616410002</v>
      </c>
      <c r="H20" s="196">
        <f t="shared" si="5"/>
        <v>10913867.976639993</v>
      </c>
      <c r="I20" s="196">
        <v>6435390.3999999976</v>
      </c>
      <c r="J20" s="259">
        <v>4478477.5766399959</v>
      </c>
      <c r="K20" s="196">
        <v>41569223.639770009</v>
      </c>
      <c r="L20" s="25">
        <f t="shared" si="0"/>
        <v>0.66915196340885252</v>
      </c>
      <c r="M20" s="25">
        <f t="shared" si="1"/>
        <v>0.19508539805454073</v>
      </c>
      <c r="N20" s="26">
        <f t="shared" si="2"/>
        <v>0.86423736146339336</v>
      </c>
      <c r="P20" s="261">
        <v>16</v>
      </c>
      <c r="Q20" s="23" t="s">
        <v>54</v>
      </c>
      <c r="R20" s="196">
        <v>85070316.249090061</v>
      </c>
      <c r="S20" s="196">
        <v>71486200.201989979</v>
      </c>
      <c r="T20" s="196">
        <v>21655054.490819998</v>
      </c>
      <c r="U20" s="196">
        <v>49831145.711169988</v>
      </c>
      <c r="V20" s="196">
        <v>11656245.17744999</v>
      </c>
      <c r="W20" s="196">
        <v>7418177.6499999976</v>
      </c>
      <c r="X20" s="259">
        <v>4238067.5274499925</v>
      </c>
      <c r="Y20" s="196">
        <v>38174900.533719994</v>
      </c>
      <c r="Z20" s="25">
        <v>0.65008134496316539</v>
      </c>
      <c r="AA20" s="25">
        <v>0.22269253147952178</v>
      </c>
      <c r="AB20" s="26">
        <v>0.87277387644268711</v>
      </c>
      <c r="AD20" s="84" t="str">
        <f t="shared" si="6"/>
        <v>福島区</v>
      </c>
      <c r="AE20" s="195">
        <f t="shared" si="12"/>
        <v>0.15104870852580368</v>
      </c>
      <c r="AF20" s="195">
        <f t="shared" si="7"/>
        <v>0.17291896638410512</v>
      </c>
      <c r="AG20" s="240">
        <f t="shared" si="8"/>
        <v>-2.1999999999999993</v>
      </c>
      <c r="AI20" s="195">
        <f t="shared" si="9"/>
        <v>0.13409247347655956</v>
      </c>
      <c r="AJ20" s="195">
        <f t="shared" si="10"/>
        <v>0.15123620749888</v>
      </c>
      <c r="AK20" s="240">
        <f t="shared" si="11"/>
        <v>-1.6999999999999988</v>
      </c>
      <c r="AL20" s="241">
        <v>0</v>
      </c>
    </row>
    <row r="21" spans="2:38" s="97" customFormat="1" ht="13.5" customHeight="1">
      <c r="B21" s="209">
        <v>17</v>
      </c>
      <c r="C21" s="23" t="s">
        <v>97</v>
      </c>
      <c r="D21" s="196">
        <v>138958061.24477986</v>
      </c>
      <c r="E21" s="196">
        <f t="shared" si="3"/>
        <v>118027119.43784001</v>
      </c>
      <c r="F21" s="196">
        <v>37659070.766999997</v>
      </c>
      <c r="G21" s="196">
        <f t="shared" si="4"/>
        <v>80368048.67084001</v>
      </c>
      <c r="H21" s="196">
        <f t="shared" si="5"/>
        <v>12702920.858360004</v>
      </c>
      <c r="I21" s="196">
        <v>7484965.5499999998</v>
      </c>
      <c r="J21" s="259">
        <v>5217955.3083600039</v>
      </c>
      <c r="K21" s="196">
        <v>67665127.812480003</v>
      </c>
      <c r="L21" s="25">
        <f t="shared" si="0"/>
        <v>0.74776770242018409</v>
      </c>
      <c r="M21" s="25">
        <f t="shared" si="1"/>
        <v>0.14862330317832215</v>
      </c>
      <c r="N21" s="26">
        <f t="shared" si="2"/>
        <v>0.89639100559850615</v>
      </c>
      <c r="P21" s="261">
        <v>17</v>
      </c>
      <c r="Q21" s="23" t="s">
        <v>97</v>
      </c>
      <c r="R21" s="196">
        <v>136000527.16649005</v>
      </c>
      <c r="S21" s="196">
        <v>117669203.36748999</v>
      </c>
      <c r="T21" s="196">
        <v>37426076.577769987</v>
      </c>
      <c r="U21" s="196">
        <v>80243126.789719999</v>
      </c>
      <c r="V21" s="196">
        <v>13766727.334629998</v>
      </c>
      <c r="W21" s="196">
        <v>8603130.4000000004</v>
      </c>
      <c r="X21" s="259">
        <v>5163596.9346299963</v>
      </c>
      <c r="Y21" s="196">
        <v>66476399.455090009</v>
      </c>
      <c r="Z21" s="25">
        <v>0.73108081053369678</v>
      </c>
      <c r="AA21" s="25">
        <v>0.1680535103082357</v>
      </c>
      <c r="AB21" s="26">
        <v>0.89913432084193246</v>
      </c>
      <c r="AD21" s="84" t="str">
        <f t="shared" si="6"/>
        <v>住吉区</v>
      </c>
      <c r="AE21" s="195">
        <f t="shared" si="12"/>
        <v>0.14862330317832215</v>
      </c>
      <c r="AF21" s="195">
        <f t="shared" si="7"/>
        <v>0.1680535103082357</v>
      </c>
      <c r="AG21" s="240">
        <f t="shared" si="8"/>
        <v>-1.9000000000000017</v>
      </c>
      <c r="AI21" s="195">
        <f t="shared" si="9"/>
        <v>0.13409247347655956</v>
      </c>
      <c r="AJ21" s="195">
        <f t="shared" si="10"/>
        <v>0.15123620749888</v>
      </c>
      <c r="AK21" s="240">
        <f t="shared" si="11"/>
        <v>-1.6999999999999988</v>
      </c>
      <c r="AL21" s="241">
        <v>0</v>
      </c>
    </row>
    <row r="22" spans="2:38" s="97" customFormat="1" ht="13.5" customHeight="1">
      <c r="B22" s="209">
        <v>18</v>
      </c>
      <c r="C22" s="23" t="s">
        <v>55</v>
      </c>
      <c r="D22" s="196">
        <v>133255277.23883983</v>
      </c>
      <c r="E22" s="196">
        <f t="shared" si="3"/>
        <v>114207764.68114004</v>
      </c>
      <c r="F22" s="196">
        <v>33973160.806270026</v>
      </c>
      <c r="G22" s="196">
        <f t="shared" si="4"/>
        <v>80234603.874870017</v>
      </c>
      <c r="H22" s="196">
        <f t="shared" si="5"/>
        <v>10936395.547599997</v>
      </c>
      <c r="I22" s="196">
        <v>6439635.120000001</v>
      </c>
      <c r="J22" s="259">
        <v>4496760.4275999954</v>
      </c>
      <c r="K22" s="196">
        <v>69298208.327270016</v>
      </c>
      <c r="L22" s="25">
        <f t="shared" si="0"/>
        <v>0.75647954610316326</v>
      </c>
      <c r="M22" s="25">
        <f t="shared" si="1"/>
        <v>0.14339119872969028</v>
      </c>
      <c r="N22" s="26">
        <f t="shared" si="2"/>
        <v>0.89987074483285345</v>
      </c>
      <c r="P22" s="261">
        <v>18</v>
      </c>
      <c r="Q22" s="23" t="s">
        <v>55</v>
      </c>
      <c r="R22" s="196">
        <v>130180576.35762995</v>
      </c>
      <c r="S22" s="196">
        <v>113418783.93612993</v>
      </c>
      <c r="T22" s="196">
        <v>33822739.105880015</v>
      </c>
      <c r="U22" s="196">
        <v>79596044.830249906</v>
      </c>
      <c r="V22" s="196">
        <v>11949855.803359998</v>
      </c>
      <c r="W22" s="196">
        <v>7507815.4100000011</v>
      </c>
      <c r="X22" s="259">
        <v>4442040.3933599973</v>
      </c>
      <c r="Y22" s="196">
        <v>67646189.026889905</v>
      </c>
      <c r="Z22" s="25">
        <v>0.73892990277141335</v>
      </c>
      <c r="AA22" s="25">
        <v>0.16402424692956211</v>
      </c>
      <c r="AB22" s="26">
        <v>0.90295414970097554</v>
      </c>
      <c r="AD22" s="84" t="str">
        <f t="shared" si="6"/>
        <v>泉南市</v>
      </c>
      <c r="AE22" s="195">
        <f t="shared" si="12"/>
        <v>0.14834271627100842</v>
      </c>
      <c r="AF22" s="195">
        <f t="shared" si="7"/>
        <v>0.15958248758085442</v>
      </c>
      <c r="AG22" s="240">
        <f t="shared" si="8"/>
        <v>-1.2000000000000011</v>
      </c>
      <c r="AI22" s="195">
        <f t="shared" si="9"/>
        <v>0.13409247347655956</v>
      </c>
      <c r="AJ22" s="195">
        <f t="shared" si="10"/>
        <v>0.15123620749888</v>
      </c>
      <c r="AK22" s="240">
        <f t="shared" si="11"/>
        <v>-1.6999999999999988</v>
      </c>
      <c r="AL22" s="241">
        <v>0</v>
      </c>
    </row>
    <row r="23" spans="2:38" s="97" customFormat="1" ht="13.5" customHeight="1">
      <c r="B23" s="209">
        <v>19</v>
      </c>
      <c r="C23" s="23" t="s">
        <v>98</v>
      </c>
      <c r="D23" s="196">
        <v>83988951.566390052</v>
      </c>
      <c r="E23" s="196">
        <f t="shared" si="3"/>
        <v>71658953.26018998</v>
      </c>
      <c r="F23" s="196">
        <v>25311606.054179996</v>
      </c>
      <c r="G23" s="196">
        <f t="shared" si="4"/>
        <v>46347347.206009984</v>
      </c>
      <c r="H23" s="196">
        <f t="shared" si="5"/>
        <v>6872642.0196400024</v>
      </c>
      <c r="I23" s="196">
        <v>3787077.25</v>
      </c>
      <c r="J23" s="259">
        <v>3085564.7696400019</v>
      </c>
      <c r="K23" s="196">
        <v>39474705.186369978</v>
      </c>
      <c r="L23" s="27">
        <f t="shared" si="0"/>
        <v>0.78645945047787236</v>
      </c>
      <c r="M23" s="27">
        <f t="shared" si="1"/>
        <v>0.11766865708074645</v>
      </c>
      <c r="N23" s="28">
        <f t="shared" si="2"/>
        <v>0.90412810755861872</v>
      </c>
      <c r="P23" s="261">
        <v>19</v>
      </c>
      <c r="Q23" s="23" t="s">
        <v>98</v>
      </c>
      <c r="R23" s="196">
        <v>81591614.247000039</v>
      </c>
      <c r="S23" s="196">
        <v>69913331.905399993</v>
      </c>
      <c r="T23" s="196">
        <v>25170910.331429992</v>
      </c>
      <c r="U23" s="196">
        <v>44742421.573969997</v>
      </c>
      <c r="V23" s="196">
        <v>7431064.8299500039</v>
      </c>
      <c r="W23" s="196">
        <v>4491099.75</v>
      </c>
      <c r="X23" s="259">
        <v>2939965.0799500039</v>
      </c>
      <c r="Y23" s="196">
        <v>37311356.744019993</v>
      </c>
      <c r="Z23" s="27">
        <v>0.77206703602569526</v>
      </c>
      <c r="AA23" s="27">
        <v>0.13775544971643669</v>
      </c>
      <c r="AB23" s="28">
        <v>0.90982248574213198</v>
      </c>
      <c r="AD23" s="84" t="str">
        <f t="shared" si="6"/>
        <v>豊中市</v>
      </c>
      <c r="AE23" s="195">
        <f t="shared" si="12"/>
        <v>0.14808508581469773</v>
      </c>
      <c r="AF23" s="195">
        <f t="shared" si="7"/>
        <v>0.16503822082805722</v>
      </c>
      <c r="AG23" s="240">
        <f t="shared" si="8"/>
        <v>-1.7000000000000015</v>
      </c>
      <c r="AI23" s="195">
        <f t="shared" si="9"/>
        <v>0.13409247347655956</v>
      </c>
      <c r="AJ23" s="195">
        <f t="shared" si="10"/>
        <v>0.15123620749888</v>
      </c>
      <c r="AK23" s="240">
        <f t="shared" si="11"/>
        <v>-1.6999999999999988</v>
      </c>
      <c r="AL23" s="241">
        <v>0</v>
      </c>
    </row>
    <row r="24" spans="2:38" s="97" customFormat="1" ht="13.5" customHeight="1">
      <c r="B24" s="209">
        <v>20</v>
      </c>
      <c r="C24" s="23" t="s">
        <v>99</v>
      </c>
      <c r="D24" s="196">
        <v>122188858.6605901</v>
      </c>
      <c r="E24" s="196">
        <f t="shared" si="3"/>
        <v>102609016.51864001</v>
      </c>
      <c r="F24" s="196">
        <v>38538133.557740033</v>
      </c>
      <c r="G24" s="196">
        <f t="shared" si="4"/>
        <v>64070882.960899979</v>
      </c>
      <c r="H24" s="196">
        <f t="shared" si="5"/>
        <v>9640254.5475899987</v>
      </c>
      <c r="I24" s="196">
        <v>5307093.4499999993</v>
      </c>
      <c r="J24" s="259">
        <v>4333161.0975899994</v>
      </c>
      <c r="K24" s="196">
        <v>54430628.413309984</v>
      </c>
      <c r="L24" s="25">
        <f t="shared" si="0"/>
        <v>0.79990500042230572</v>
      </c>
      <c r="M24" s="25">
        <f t="shared" si="1"/>
        <v>0.11015506451559488</v>
      </c>
      <c r="N24" s="26">
        <f t="shared" si="2"/>
        <v>0.9100600649379007</v>
      </c>
      <c r="P24" s="261">
        <v>20</v>
      </c>
      <c r="Q24" s="23" t="s">
        <v>99</v>
      </c>
      <c r="R24" s="196">
        <v>115839630.61030008</v>
      </c>
      <c r="S24" s="196">
        <v>98011344.728550017</v>
      </c>
      <c r="T24" s="196">
        <v>37817198.456830032</v>
      </c>
      <c r="U24" s="196">
        <v>60194146.271719977</v>
      </c>
      <c r="V24" s="196">
        <v>10391223.316899996</v>
      </c>
      <c r="W24" s="196">
        <v>6074655.3499999968</v>
      </c>
      <c r="X24" s="259">
        <v>4316567.9668999994</v>
      </c>
      <c r="Y24" s="196">
        <v>49802922.954819985</v>
      </c>
      <c r="Z24" s="25">
        <v>0.78445211573878093</v>
      </c>
      <c r="AA24" s="25">
        <v>0.12600817712954521</v>
      </c>
      <c r="AB24" s="26">
        <v>0.91046029286832608</v>
      </c>
      <c r="AD24" s="84" t="str">
        <f t="shared" si="6"/>
        <v>旭区</v>
      </c>
      <c r="AE24" s="195">
        <f t="shared" si="12"/>
        <v>0.14794424852116939</v>
      </c>
      <c r="AF24" s="195">
        <f t="shared" si="7"/>
        <v>0.16463616110546866</v>
      </c>
      <c r="AG24" s="240">
        <f t="shared" si="8"/>
        <v>-1.7000000000000015</v>
      </c>
      <c r="AI24" s="195">
        <f t="shared" si="9"/>
        <v>0.13409247347655956</v>
      </c>
      <c r="AJ24" s="195">
        <f t="shared" si="10"/>
        <v>0.15123620749888</v>
      </c>
      <c r="AK24" s="240">
        <f t="shared" si="11"/>
        <v>-1.6999999999999988</v>
      </c>
      <c r="AL24" s="241">
        <v>0</v>
      </c>
    </row>
    <row r="25" spans="2:38" s="97" customFormat="1" ht="13.5" customHeight="1">
      <c r="B25" s="209">
        <v>21</v>
      </c>
      <c r="C25" s="23" t="s">
        <v>100</v>
      </c>
      <c r="D25" s="196">
        <v>80731762.65561004</v>
      </c>
      <c r="E25" s="196">
        <f t="shared" si="3"/>
        <v>67840470.719309956</v>
      </c>
      <c r="F25" s="196">
        <v>25221653.606730007</v>
      </c>
      <c r="G25" s="196">
        <f t="shared" si="4"/>
        <v>42618817.112579957</v>
      </c>
      <c r="H25" s="196">
        <f t="shared" si="5"/>
        <v>7480644.3765999991</v>
      </c>
      <c r="I25" s="196">
        <v>4304651.1999999983</v>
      </c>
      <c r="J25" s="259">
        <v>3175993.1766000008</v>
      </c>
      <c r="K25" s="196">
        <v>35138172.735979959</v>
      </c>
      <c r="L25" s="25">
        <f t="shared" si="0"/>
        <v>0.77125019225213909</v>
      </c>
      <c r="M25" s="25">
        <f t="shared" si="1"/>
        <v>0.13163145911624602</v>
      </c>
      <c r="N25" s="26">
        <f t="shared" si="2"/>
        <v>0.90288165136838516</v>
      </c>
      <c r="P25" s="261">
        <v>21</v>
      </c>
      <c r="Q25" s="23" t="s">
        <v>100</v>
      </c>
      <c r="R25" s="196">
        <v>78284172.788780063</v>
      </c>
      <c r="S25" s="196">
        <v>67374244.912080005</v>
      </c>
      <c r="T25" s="196">
        <v>25212809.824040007</v>
      </c>
      <c r="U25" s="196">
        <v>42161435.088039994</v>
      </c>
      <c r="V25" s="196">
        <v>7950302.0783200022</v>
      </c>
      <c r="W25" s="196">
        <v>4893392.0999999996</v>
      </c>
      <c r="X25" s="259">
        <v>3056909.9783200026</v>
      </c>
      <c r="Y25" s="196">
        <v>34211133.00971999</v>
      </c>
      <c r="Z25" s="25">
        <v>0.76026670531620921</v>
      </c>
      <c r="AA25" s="25">
        <v>0.1475552751022671</v>
      </c>
      <c r="AB25" s="26">
        <v>0.90782198041847628</v>
      </c>
      <c r="AD25" s="84" t="str">
        <f t="shared" si="6"/>
        <v>堺市南区</v>
      </c>
      <c r="AE25" s="195">
        <f t="shared" si="12"/>
        <v>0.14761560631753892</v>
      </c>
      <c r="AF25" s="195">
        <f t="shared" si="7"/>
        <v>0.16188957644680038</v>
      </c>
      <c r="AG25" s="240">
        <f t="shared" si="8"/>
        <v>-1.4000000000000012</v>
      </c>
      <c r="AI25" s="195">
        <f t="shared" si="9"/>
        <v>0.13409247347655956</v>
      </c>
      <c r="AJ25" s="195">
        <f t="shared" si="10"/>
        <v>0.15123620749888</v>
      </c>
      <c r="AK25" s="240">
        <f t="shared" si="11"/>
        <v>-1.6999999999999988</v>
      </c>
      <c r="AL25" s="241">
        <v>0</v>
      </c>
    </row>
    <row r="26" spans="2:38" s="97" customFormat="1" ht="13.5" customHeight="1">
      <c r="B26" s="209">
        <v>22</v>
      </c>
      <c r="C26" s="23" t="s">
        <v>56</v>
      </c>
      <c r="D26" s="196">
        <v>106677579.78481004</v>
      </c>
      <c r="E26" s="196">
        <f t="shared" si="3"/>
        <v>90397697.121069998</v>
      </c>
      <c r="F26" s="196">
        <v>34790122.46371001</v>
      </c>
      <c r="G26" s="196">
        <f t="shared" si="4"/>
        <v>55607574.65735998</v>
      </c>
      <c r="H26" s="196">
        <f t="shared" si="5"/>
        <v>8984355.7496299967</v>
      </c>
      <c r="I26" s="196">
        <v>5174617.25</v>
      </c>
      <c r="J26" s="259">
        <v>3809738.4996299972</v>
      </c>
      <c r="K26" s="196">
        <v>46623218.907729983</v>
      </c>
      <c r="L26" s="25">
        <f t="shared" si="0"/>
        <v>0.79475813039178456</v>
      </c>
      <c r="M26" s="25">
        <f t="shared" si="1"/>
        <v>0.11821082651815748</v>
      </c>
      <c r="N26" s="26">
        <f t="shared" si="2"/>
        <v>0.91296895690994206</v>
      </c>
      <c r="P26" s="261">
        <v>22</v>
      </c>
      <c r="Q26" s="23" t="s">
        <v>56</v>
      </c>
      <c r="R26" s="196">
        <v>103749929.90308994</v>
      </c>
      <c r="S26" s="196">
        <v>89040982.010819972</v>
      </c>
      <c r="T26" s="196">
        <v>34215814.399599977</v>
      </c>
      <c r="U26" s="196">
        <v>54825167.611219995</v>
      </c>
      <c r="V26" s="196">
        <v>9668661.3343699966</v>
      </c>
      <c r="W26" s="196">
        <v>5996543.25</v>
      </c>
      <c r="X26" s="259">
        <v>3672118.084369997</v>
      </c>
      <c r="Y26" s="196">
        <v>45156506.27685</v>
      </c>
      <c r="Z26" s="25">
        <v>0.77967923342682877</v>
      </c>
      <c r="AA26" s="25">
        <v>0.13664383930097204</v>
      </c>
      <c r="AB26" s="26">
        <v>0.91632307272780078</v>
      </c>
      <c r="AD26" s="84" t="str">
        <f t="shared" si="6"/>
        <v>藤井寺市</v>
      </c>
      <c r="AE26" s="195">
        <f t="shared" si="12"/>
        <v>0.14647035789956461</v>
      </c>
      <c r="AF26" s="195">
        <f t="shared" si="7"/>
        <v>0.15742580278372492</v>
      </c>
      <c r="AG26" s="240">
        <f t="shared" si="8"/>
        <v>-1.100000000000001</v>
      </c>
      <c r="AI26" s="195">
        <f t="shared" si="9"/>
        <v>0.13409247347655956</v>
      </c>
      <c r="AJ26" s="195">
        <f t="shared" si="10"/>
        <v>0.15123620749888</v>
      </c>
      <c r="AK26" s="240">
        <f t="shared" si="11"/>
        <v>-1.6999999999999988</v>
      </c>
      <c r="AL26" s="241">
        <v>0</v>
      </c>
    </row>
    <row r="27" spans="2:38" s="97" customFormat="1" ht="13.5" customHeight="1">
      <c r="B27" s="209">
        <v>23</v>
      </c>
      <c r="C27" s="23" t="s">
        <v>101</v>
      </c>
      <c r="D27" s="196">
        <v>179672985.14907989</v>
      </c>
      <c r="E27" s="196">
        <f t="shared" si="3"/>
        <v>152722567.78928006</v>
      </c>
      <c r="F27" s="196">
        <v>54708097.912770033</v>
      </c>
      <c r="G27" s="196">
        <f t="shared" si="4"/>
        <v>98014469.876510024</v>
      </c>
      <c r="H27" s="196">
        <f t="shared" si="5"/>
        <v>15661229.321709998</v>
      </c>
      <c r="I27" s="196">
        <v>8732306.4499999993</v>
      </c>
      <c r="J27" s="259">
        <v>6928922.8717099996</v>
      </c>
      <c r="K27" s="196">
        <v>82353240.554800019</v>
      </c>
      <c r="L27" s="25">
        <f t="shared" si="0"/>
        <v>0.77744238950125699</v>
      </c>
      <c r="M27" s="25">
        <f t="shared" si="1"/>
        <v>0.12409251009182999</v>
      </c>
      <c r="N27" s="26">
        <f t="shared" si="2"/>
        <v>0.90153489959308708</v>
      </c>
      <c r="P27" s="261">
        <v>23</v>
      </c>
      <c r="Q27" s="23" t="s">
        <v>101</v>
      </c>
      <c r="R27" s="196">
        <v>174194871.31042999</v>
      </c>
      <c r="S27" s="196">
        <v>149706231.85562989</v>
      </c>
      <c r="T27" s="196">
        <v>54273322.569559924</v>
      </c>
      <c r="U27" s="196">
        <v>95432909.286069974</v>
      </c>
      <c r="V27" s="196">
        <v>17131154.227600005</v>
      </c>
      <c r="W27" s="196">
        <v>10217838.35</v>
      </c>
      <c r="X27" s="259">
        <v>6913315.877600004</v>
      </c>
      <c r="Y27" s="196">
        <v>78301755.058469966</v>
      </c>
      <c r="Z27" s="25">
        <v>0.7600829108199364</v>
      </c>
      <c r="AA27" s="25">
        <v>0.14309800741242051</v>
      </c>
      <c r="AB27" s="26">
        <v>0.90318091823235691</v>
      </c>
      <c r="AD27" s="84" t="str">
        <f t="shared" si="6"/>
        <v>泉大津市</v>
      </c>
      <c r="AE27" s="195">
        <f t="shared" si="12"/>
        <v>0.14604822818223681</v>
      </c>
      <c r="AF27" s="195">
        <f t="shared" si="7"/>
        <v>0.16060063167345234</v>
      </c>
      <c r="AG27" s="240">
        <f t="shared" si="8"/>
        <v>-1.5000000000000013</v>
      </c>
      <c r="AI27" s="195">
        <f t="shared" si="9"/>
        <v>0.13409247347655956</v>
      </c>
      <c r="AJ27" s="195">
        <f t="shared" si="10"/>
        <v>0.15123620749888</v>
      </c>
      <c r="AK27" s="240">
        <f t="shared" si="11"/>
        <v>-1.6999999999999988</v>
      </c>
      <c r="AL27" s="241">
        <v>0</v>
      </c>
    </row>
    <row r="28" spans="2:38" s="97" customFormat="1" ht="13.5" customHeight="1">
      <c r="B28" s="209">
        <v>24</v>
      </c>
      <c r="C28" s="23" t="s">
        <v>102</v>
      </c>
      <c r="D28" s="196">
        <v>74017711.24890995</v>
      </c>
      <c r="E28" s="196">
        <f t="shared" si="3"/>
        <v>60272634.16970998</v>
      </c>
      <c r="F28" s="196">
        <v>19812136.53335999</v>
      </c>
      <c r="G28" s="196">
        <f t="shared" si="4"/>
        <v>40460497.636349991</v>
      </c>
      <c r="H28" s="196">
        <f t="shared" si="5"/>
        <v>7644112.8437999999</v>
      </c>
      <c r="I28" s="196">
        <v>4410722.3000000007</v>
      </c>
      <c r="J28" s="259">
        <v>3233390.5437999992</v>
      </c>
      <c r="K28" s="196">
        <v>32816384.79254999</v>
      </c>
      <c r="L28" s="25">
        <f t="shared" si="0"/>
        <v>0.72158932785047825</v>
      </c>
      <c r="M28" s="25">
        <f t="shared" si="1"/>
        <v>0.16064547780765515</v>
      </c>
      <c r="N28" s="26">
        <f t="shared" si="2"/>
        <v>0.88223480565813339</v>
      </c>
      <c r="P28" s="261">
        <v>24</v>
      </c>
      <c r="Q28" s="23" t="s">
        <v>102</v>
      </c>
      <c r="R28" s="196">
        <v>72090581.929170087</v>
      </c>
      <c r="S28" s="196">
        <v>59064956.079170011</v>
      </c>
      <c r="T28" s="196">
        <v>19478036.239589997</v>
      </c>
      <c r="U28" s="196">
        <v>39586919.839580014</v>
      </c>
      <c r="V28" s="196">
        <v>8014000.7029299997</v>
      </c>
      <c r="W28" s="196">
        <v>4945794.1500000004</v>
      </c>
      <c r="X28" s="259">
        <v>3068206.5529299993</v>
      </c>
      <c r="Y28" s="196">
        <v>31572919.136650011</v>
      </c>
      <c r="Z28" s="25">
        <v>0.70849738345377711</v>
      </c>
      <c r="AA28" s="25">
        <v>0.17989915262883591</v>
      </c>
      <c r="AB28" s="26">
        <v>0.88839653608261304</v>
      </c>
      <c r="AD28" s="84" t="str">
        <f t="shared" si="6"/>
        <v>貝塚市</v>
      </c>
      <c r="AE28" s="195">
        <f t="shared" si="12"/>
        <v>0.14527481912458973</v>
      </c>
      <c r="AF28" s="195">
        <f t="shared" si="7"/>
        <v>0.16894343478600934</v>
      </c>
      <c r="AG28" s="240">
        <f t="shared" si="8"/>
        <v>-2.4000000000000021</v>
      </c>
      <c r="AI28" s="195">
        <f t="shared" si="9"/>
        <v>0.13409247347655956</v>
      </c>
      <c r="AJ28" s="195">
        <f t="shared" si="10"/>
        <v>0.15123620749888</v>
      </c>
      <c r="AK28" s="240">
        <f t="shared" si="11"/>
        <v>-1.6999999999999988</v>
      </c>
      <c r="AL28" s="241">
        <v>0</v>
      </c>
    </row>
    <row r="29" spans="2:38" s="97" customFormat="1" ht="13.5" customHeight="1">
      <c r="B29" s="209">
        <v>25</v>
      </c>
      <c r="C29" s="23" t="s">
        <v>103</v>
      </c>
      <c r="D29" s="196">
        <v>52750991.515069984</v>
      </c>
      <c r="E29" s="196">
        <f t="shared" si="3"/>
        <v>44791324.369369999</v>
      </c>
      <c r="F29" s="196">
        <v>13394352.360080006</v>
      </c>
      <c r="G29" s="196">
        <f t="shared" si="4"/>
        <v>31396972.009289995</v>
      </c>
      <c r="H29" s="196">
        <f t="shared" si="5"/>
        <v>4612361.7737600002</v>
      </c>
      <c r="I29" s="196">
        <v>2608108.5</v>
      </c>
      <c r="J29" s="259">
        <v>2004253.2737599998</v>
      </c>
      <c r="K29" s="196">
        <v>26784610.235529996</v>
      </c>
      <c r="L29" s="27">
        <f t="shared" si="0"/>
        <v>0.74385322388763908</v>
      </c>
      <c r="M29" s="27">
        <f t="shared" si="1"/>
        <v>0.14484088993774735</v>
      </c>
      <c r="N29" s="28">
        <f t="shared" si="2"/>
        <v>0.88869411382538643</v>
      </c>
      <c r="P29" s="261">
        <v>25</v>
      </c>
      <c r="Q29" s="23" t="s">
        <v>103</v>
      </c>
      <c r="R29" s="196">
        <v>53609923.228090055</v>
      </c>
      <c r="S29" s="196">
        <v>46143165.914089978</v>
      </c>
      <c r="T29" s="196">
        <v>13433179.147289991</v>
      </c>
      <c r="U29" s="196">
        <v>32709986.766799986</v>
      </c>
      <c r="V29" s="196">
        <v>4831935.7732900027</v>
      </c>
      <c r="W29" s="196">
        <v>2915694.7</v>
      </c>
      <c r="X29" s="259">
        <v>1916241.0732900021</v>
      </c>
      <c r="Y29" s="196">
        <v>27878050.993509986</v>
      </c>
      <c r="Z29" s="27">
        <v>0.73545549566481638</v>
      </c>
      <c r="AA29" s="27">
        <v>0.15963188365788913</v>
      </c>
      <c r="AB29" s="28">
        <v>0.89508737932270543</v>
      </c>
      <c r="AD29" s="84" t="str">
        <f t="shared" si="6"/>
        <v>中央区</v>
      </c>
      <c r="AE29" s="195">
        <f t="shared" si="12"/>
        <v>0.14484088993774735</v>
      </c>
      <c r="AF29" s="195">
        <f t="shared" si="7"/>
        <v>0.15963188365788913</v>
      </c>
      <c r="AG29" s="240">
        <f t="shared" si="8"/>
        <v>-1.5000000000000013</v>
      </c>
      <c r="AI29" s="195">
        <f t="shared" si="9"/>
        <v>0.13409247347655956</v>
      </c>
      <c r="AJ29" s="195">
        <f t="shared" si="10"/>
        <v>0.15123620749888</v>
      </c>
      <c r="AK29" s="240">
        <f t="shared" si="11"/>
        <v>-1.6999999999999988</v>
      </c>
      <c r="AL29" s="241">
        <v>0</v>
      </c>
    </row>
    <row r="30" spans="2:38" s="97" customFormat="1" ht="13.5" customHeight="1">
      <c r="B30" s="209">
        <v>26</v>
      </c>
      <c r="C30" s="23" t="s">
        <v>30</v>
      </c>
      <c r="D30" s="196">
        <v>709172311.03513026</v>
      </c>
      <c r="E30" s="196">
        <f t="shared" si="3"/>
        <v>586699797.63831997</v>
      </c>
      <c r="F30" s="196">
        <v>215677285.64924991</v>
      </c>
      <c r="G30" s="196">
        <f t="shared" si="4"/>
        <v>371022511.98907</v>
      </c>
      <c r="H30" s="196">
        <f t="shared" si="5"/>
        <v>66967841.770879999</v>
      </c>
      <c r="I30" s="196">
        <v>37115789.479999997</v>
      </c>
      <c r="J30" s="259">
        <v>29852052.290880002</v>
      </c>
      <c r="K30" s="196">
        <v>304054670.21819001</v>
      </c>
      <c r="L30" s="25">
        <f t="shared" si="0"/>
        <v>0.76306741113092846</v>
      </c>
      <c r="M30" s="25">
        <f t="shared" si="1"/>
        <v>0.13131586529998898</v>
      </c>
      <c r="N30" s="26">
        <f t="shared" si="2"/>
        <v>0.89438327643091742</v>
      </c>
      <c r="P30" s="261">
        <v>26</v>
      </c>
      <c r="Q30" s="23" t="s">
        <v>30</v>
      </c>
      <c r="R30" s="196">
        <v>665788707.11164999</v>
      </c>
      <c r="S30" s="196">
        <v>555777991.95562983</v>
      </c>
      <c r="T30" s="196">
        <v>211546470.37376997</v>
      </c>
      <c r="U30" s="196">
        <v>344231521.58185989</v>
      </c>
      <c r="V30" s="196">
        <v>70012824.806400001</v>
      </c>
      <c r="W30" s="196">
        <v>41027629.659999996</v>
      </c>
      <c r="X30" s="259">
        <v>28985195.146399997</v>
      </c>
      <c r="Y30" s="196">
        <v>274218696.77545989</v>
      </c>
      <c r="Z30" s="25">
        <v>0.75133896836331149</v>
      </c>
      <c r="AA30" s="25">
        <v>0.14571577057595059</v>
      </c>
      <c r="AB30" s="26">
        <v>0.89705473893926202</v>
      </c>
      <c r="AD30" s="84" t="str">
        <f t="shared" si="6"/>
        <v>東住吉区</v>
      </c>
      <c r="AE30" s="195">
        <f t="shared" si="12"/>
        <v>0.14339119872969028</v>
      </c>
      <c r="AF30" s="195">
        <f t="shared" si="7"/>
        <v>0.16402424692956211</v>
      </c>
      <c r="AG30" s="240">
        <f t="shared" si="8"/>
        <v>-2.1000000000000019</v>
      </c>
      <c r="AI30" s="195">
        <f t="shared" si="9"/>
        <v>0.13409247347655956</v>
      </c>
      <c r="AJ30" s="195">
        <f t="shared" si="10"/>
        <v>0.15123620749888</v>
      </c>
      <c r="AK30" s="240">
        <f t="shared" si="11"/>
        <v>-1.6999999999999988</v>
      </c>
      <c r="AL30" s="241">
        <v>0</v>
      </c>
    </row>
    <row r="31" spans="2:38" s="97" customFormat="1" ht="13.5" customHeight="1">
      <c r="B31" s="209">
        <v>27</v>
      </c>
      <c r="C31" s="23" t="s">
        <v>31</v>
      </c>
      <c r="D31" s="196">
        <v>121706801.06352013</v>
      </c>
      <c r="E31" s="196">
        <f t="shared" si="3"/>
        <v>100172300.86151993</v>
      </c>
      <c r="F31" s="196">
        <v>37173659.996109962</v>
      </c>
      <c r="G31" s="196">
        <f t="shared" si="4"/>
        <v>62998640.865409978</v>
      </c>
      <c r="H31" s="196">
        <f t="shared" si="5"/>
        <v>10144743.352690002</v>
      </c>
      <c r="I31" s="196">
        <v>5560601.0900000017</v>
      </c>
      <c r="J31" s="259">
        <v>4584142.2626900002</v>
      </c>
      <c r="K31" s="196">
        <v>52853897.512719974</v>
      </c>
      <c r="L31" s="25">
        <f t="shared" si="0"/>
        <v>0.7856068118378875</v>
      </c>
      <c r="M31" s="25">
        <f t="shared" si="1"/>
        <v>0.11751455451721245</v>
      </c>
      <c r="N31" s="26">
        <f t="shared" si="2"/>
        <v>0.90312136635509999</v>
      </c>
      <c r="P31" s="261">
        <v>27</v>
      </c>
      <c r="Q31" s="23" t="s">
        <v>31</v>
      </c>
      <c r="R31" s="196">
        <v>113498476.38519</v>
      </c>
      <c r="S31" s="196">
        <v>94812964.024229974</v>
      </c>
      <c r="T31" s="196">
        <v>37093273.870999999</v>
      </c>
      <c r="U31" s="196">
        <v>57719690.153229982</v>
      </c>
      <c r="V31" s="196">
        <v>10735109.44018</v>
      </c>
      <c r="W31" s="196">
        <v>6218902.3100000005</v>
      </c>
      <c r="X31" s="259">
        <v>4516207.1301799985</v>
      </c>
      <c r="Y31" s="196">
        <v>46984580.713049985</v>
      </c>
      <c r="Z31" s="25">
        <v>0.77554939772194564</v>
      </c>
      <c r="AA31" s="25">
        <v>0.1300253506278628</v>
      </c>
      <c r="AB31" s="26">
        <v>0.90557474834980844</v>
      </c>
      <c r="AD31" s="84" t="str">
        <f t="shared" si="6"/>
        <v>吹田市</v>
      </c>
      <c r="AE31" s="195">
        <f t="shared" si="12"/>
        <v>0.14236125835782062</v>
      </c>
      <c r="AF31" s="195">
        <f t="shared" si="7"/>
        <v>0.15970359137231294</v>
      </c>
      <c r="AG31" s="240">
        <f t="shared" si="8"/>
        <v>-1.8000000000000016</v>
      </c>
      <c r="AI31" s="195">
        <f t="shared" si="9"/>
        <v>0.13409247347655956</v>
      </c>
      <c r="AJ31" s="195">
        <f t="shared" si="10"/>
        <v>0.15123620749888</v>
      </c>
      <c r="AK31" s="240">
        <f t="shared" si="11"/>
        <v>-1.6999999999999988</v>
      </c>
      <c r="AL31" s="241">
        <v>0</v>
      </c>
    </row>
    <row r="32" spans="2:38" s="97" customFormat="1" ht="13.5" customHeight="1">
      <c r="B32" s="209">
        <v>28</v>
      </c>
      <c r="C32" s="23" t="s">
        <v>32</v>
      </c>
      <c r="D32" s="196">
        <v>95673020.88583006</v>
      </c>
      <c r="E32" s="196">
        <f t="shared" si="3"/>
        <v>78418251.329330012</v>
      </c>
      <c r="F32" s="196">
        <v>30237057.875599999</v>
      </c>
      <c r="G32" s="196">
        <f t="shared" si="4"/>
        <v>48181193.453730017</v>
      </c>
      <c r="H32" s="196">
        <f t="shared" si="5"/>
        <v>9663617.7691699956</v>
      </c>
      <c r="I32" s="196">
        <v>5333523.839999998</v>
      </c>
      <c r="J32" s="259">
        <v>4330093.9291699976</v>
      </c>
      <c r="K32" s="196">
        <v>38517575.684560023</v>
      </c>
      <c r="L32" s="25">
        <f t="shared" si="0"/>
        <v>0.75780816707958021</v>
      </c>
      <c r="M32" s="25">
        <f t="shared" si="1"/>
        <v>0.13367001319685906</v>
      </c>
      <c r="N32" s="26">
        <f t="shared" si="2"/>
        <v>0.89147818027643932</v>
      </c>
      <c r="P32" s="261">
        <v>28</v>
      </c>
      <c r="Q32" s="23" t="s">
        <v>32</v>
      </c>
      <c r="R32" s="196">
        <v>90371847.132430002</v>
      </c>
      <c r="S32" s="196">
        <v>74828383.823229969</v>
      </c>
      <c r="T32" s="196">
        <v>29287432.383669995</v>
      </c>
      <c r="U32" s="196">
        <v>45540951.439559981</v>
      </c>
      <c r="V32" s="196">
        <v>9903589.6573599987</v>
      </c>
      <c r="W32" s="196">
        <v>5862129.0499999998</v>
      </c>
      <c r="X32" s="259">
        <v>4041460.6073599989</v>
      </c>
      <c r="Y32" s="196">
        <v>35637361.782199979</v>
      </c>
      <c r="Z32" s="25">
        <v>0.74729953082132694</v>
      </c>
      <c r="AA32" s="25">
        <v>0.14957836628661536</v>
      </c>
      <c r="AB32" s="26">
        <v>0.89687789710794219</v>
      </c>
      <c r="AD32" s="84" t="str">
        <f t="shared" si="6"/>
        <v>堺市北区</v>
      </c>
      <c r="AE32" s="195">
        <f t="shared" si="12"/>
        <v>0.13937916577955406</v>
      </c>
      <c r="AF32" s="195">
        <f t="shared" si="7"/>
        <v>0.15339157957770372</v>
      </c>
      <c r="AG32" s="240">
        <f t="shared" si="8"/>
        <v>-1.3999999999999986</v>
      </c>
      <c r="AI32" s="195">
        <f t="shared" si="9"/>
        <v>0.13409247347655956</v>
      </c>
      <c r="AJ32" s="195">
        <f t="shared" si="10"/>
        <v>0.15123620749888</v>
      </c>
      <c r="AK32" s="240">
        <f t="shared" si="11"/>
        <v>-1.6999999999999988</v>
      </c>
      <c r="AL32" s="241">
        <v>0</v>
      </c>
    </row>
    <row r="33" spans="2:38" s="97" customFormat="1" ht="13.5" customHeight="1">
      <c r="B33" s="209">
        <v>29</v>
      </c>
      <c r="C33" s="23" t="s">
        <v>33</v>
      </c>
      <c r="D33" s="196">
        <v>83742810.13244006</v>
      </c>
      <c r="E33" s="196">
        <f t="shared" si="3"/>
        <v>70227550.033140033</v>
      </c>
      <c r="F33" s="196">
        <v>24900958.150430005</v>
      </c>
      <c r="G33" s="196">
        <f t="shared" si="4"/>
        <v>45326591.882710025</v>
      </c>
      <c r="H33" s="196">
        <f t="shared" si="5"/>
        <v>7354311.5633599963</v>
      </c>
      <c r="I33" s="196">
        <v>3981852.46</v>
      </c>
      <c r="J33" s="259">
        <v>3372459.1033599968</v>
      </c>
      <c r="K33" s="196">
        <v>37972280.319350027</v>
      </c>
      <c r="L33" s="25">
        <f t="shared" si="0"/>
        <v>0.77199658757725942</v>
      </c>
      <c r="M33" s="25">
        <f t="shared" si="1"/>
        <v>0.12344812166607462</v>
      </c>
      <c r="N33" s="26">
        <f t="shared" si="2"/>
        <v>0.89544470924333408</v>
      </c>
      <c r="P33" s="261">
        <v>29</v>
      </c>
      <c r="Q33" s="23" t="s">
        <v>33</v>
      </c>
      <c r="R33" s="196">
        <v>76960894.446930081</v>
      </c>
      <c r="S33" s="196">
        <v>64195996.151930034</v>
      </c>
      <c r="T33" s="196">
        <v>24240922.485040028</v>
      </c>
      <c r="U33" s="196">
        <v>39955073.666890003</v>
      </c>
      <c r="V33" s="196">
        <v>7779287.3517399998</v>
      </c>
      <c r="W33" s="196">
        <v>4382352.1500000004</v>
      </c>
      <c r="X33" s="259">
        <v>3396935.2017399995</v>
      </c>
      <c r="Y33" s="196">
        <v>32175786.315150004</v>
      </c>
      <c r="Z33" s="25">
        <v>0.75705070668199315</v>
      </c>
      <c r="AA33" s="25">
        <v>0.13686206843548571</v>
      </c>
      <c r="AB33" s="26">
        <v>0.89391277511747891</v>
      </c>
      <c r="AD33" s="84" t="str">
        <f t="shared" si="6"/>
        <v>大正区</v>
      </c>
      <c r="AE33" s="195">
        <f t="shared" si="12"/>
        <v>0.13898266567701698</v>
      </c>
      <c r="AF33" s="195">
        <f t="shared" si="7"/>
        <v>0.15573259134631412</v>
      </c>
      <c r="AG33" s="240">
        <f t="shared" si="8"/>
        <v>-1.6999999999999988</v>
      </c>
      <c r="AI33" s="195">
        <f t="shared" si="9"/>
        <v>0.13409247347655956</v>
      </c>
      <c r="AJ33" s="195">
        <f t="shared" si="10"/>
        <v>0.15123620749888</v>
      </c>
      <c r="AK33" s="240">
        <f t="shared" si="11"/>
        <v>-1.6999999999999988</v>
      </c>
      <c r="AL33" s="241">
        <v>0</v>
      </c>
    </row>
    <row r="34" spans="2:38" s="97" customFormat="1" ht="13.5" customHeight="1">
      <c r="B34" s="209">
        <v>30</v>
      </c>
      <c r="C34" s="23" t="s">
        <v>34</v>
      </c>
      <c r="D34" s="196">
        <v>123686162.06394993</v>
      </c>
      <c r="E34" s="196">
        <f t="shared" si="3"/>
        <v>103461083.14444992</v>
      </c>
      <c r="F34" s="196">
        <v>34862567.619349949</v>
      </c>
      <c r="G34" s="196">
        <f t="shared" si="4"/>
        <v>68598515.525099978</v>
      </c>
      <c r="H34" s="196">
        <f t="shared" si="5"/>
        <v>10095566.387620004</v>
      </c>
      <c r="I34" s="196">
        <v>5684542.3200000003</v>
      </c>
      <c r="J34" s="259">
        <v>4411024.0676200036</v>
      </c>
      <c r="K34" s="196">
        <v>58502949.137479968</v>
      </c>
      <c r="L34" s="25">
        <f t="shared" si="0"/>
        <v>0.77544516447113077</v>
      </c>
      <c r="M34" s="25">
        <f t="shared" si="1"/>
        <v>0.12644079754552789</v>
      </c>
      <c r="N34" s="26">
        <f t="shared" si="2"/>
        <v>0.9018859620166586</v>
      </c>
      <c r="P34" s="261">
        <v>30</v>
      </c>
      <c r="Q34" s="23" t="s">
        <v>34</v>
      </c>
      <c r="R34" s="196">
        <v>115247395.06921993</v>
      </c>
      <c r="S34" s="196">
        <v>97685170.144220024</v>
      </c>
      <c r="T34" s="196">
        <v>34325260.254000008</v>
      </c>
      <c r="U34" s="196">
        <v>63359909.890220016</v>
      </c>
      <c r="V34" s="196">
        <v>10568873.35667</v>
      </c>
      <c r="W34" s="196">
        <v>6313439.0999999987</v>
      </c>
      <c r="X34" s="259">
        <v>4255434.2566700019</v>
      </c>
      <c r="Y34" s="196">
        <v>52791036.533550017</v>
      </c>
      <c r="Z34" s="25">
        <v>0.76458230716010323</v>
      </c>
      <c r="AA34" s="25">
        <v>0.14062948969572009</v>
      </c>
      <c r="AB34" s="26">
        <v>0.90521179685582331</v>
      </c>
      <c r="AD34" s="84" t="str">
        <f t="shared" si="6"/>
        <v>箕面市</v>
      </c>
      <c r="AE34" s="195">
        <f t="shared" si="12"/>
        <v>0.13815171283145566</v>
      </c>
      <c r="AF34" s="195">
        <f t="shared" si="7"/>
        <v>0.15666646044006852</v>
      </c>
      <c r="AG34" s="240">
        <f t="shared" si="8"/>
        <v>-1.899999999999999</v>
      </c>
      <c r="AI34" s="195">
        <f t="shared" si="9"/>
        <v>0.13409247347655956</v>
      </c>
      <c r="AJ34" s="195">
        <f t="shared" si="10"/>
        <v>0.15123620749888</v>
      </c>
      <c r="AK34" s="240">
        <f t="shared" si="11"/>
        <v>-1.6999999999999988</v>
      </c>
      <c r="AL34" s="241">
        <v>0</v>
      </c>
    </row>
    <row r="35" spans="2:38" s="97" customFormat="1" ht="13.5" customHeight="1">
      <c r="B35" s="209">
        <v>31</v>
      </c>
      <c r="C35" s="23" t="s">
        <v>35</v>
      </c>
      <c r="D35" s="196">
        <v>131488154.3302501</v>
      </c>
      <c r="E35" s="196">
        <f t="shared" si="3"/>
        <v>107042545.11545002</v>
      </c>
      <c r="F35" s="196">
        <v>40910177.357089981</v>
      </c>
      <c r="G35" s="196">
        <f t="shared" si="4"/>
        <v>66132367.758360043</v>
      </c>
      <c r="H35" s="196">
        <f t="shared" si="5"/>
        <v>14691832.99095</v>
      </c>
      <c r="I35" s="196">
        <v>8207724.469999996</v>
      </c>
      <c r="J35" s="259">
        <v>6484108.5209500026</v>
      </c>
      <c r="K35" s="196">
        <v>51440534.76741004</v>
      </c>
      <c r="L35" s="25">
        <f t="shared" si="0"/>
        <v>0.73576795337098988</v>
      </c>
      <c r="M35" s="25">
        <f t="shared" si="1"/>
        <v>0.14761560631753892</v>
      </c>
      <c r="N35" s="26">
        <f t="shared" si="2"/>
        <v>0.88338355968852889</v>
      </c>
      <c r="P35" s="261">
        <v>31</v>
      </c>
      <c r="Q35" s="23" t="s">
        <v>35</v>
      </c>
      <c r="R35" s="196">
        <v>125124344.60704987</v>
      </c>
      <c r="S35" s="196">
        <v>103279356.96384996</v>
      </c>
      <c r="T35" s="196">
        <v>40007848.90889997</v>
      </c>
      <c r="U35" s="196">
        <v>63271508.054949984</v>
      </c>
      <c r="V35" s="196">
        <v>15218454.391349999</v>
      </c>
      <c r="W35" s="196">
        <v>8940562.8500000015</v>
      </c>
      <c r="X35" s="259">
        <v>6277891.5413499977</v>
      </c>
      <c r="Y35" s="196">
        <v>48053053.663599983</v>
      </c>
      <c r="Z35" s="25">
        <v>0.72443467185171673</v>
      </c>
      <c r="AA35" s="25">
        <v>0.16188957644680038</v>
      </c>
      <c r="AB35" s="26">
        <v>0.88632424829851708</v>
      </c>
      <c r="AD35" s="84" t="str">
        <f t="shared" si="6"/>
        <v>岸和田市</v>
      </c>
      <c r="AE35" s="195">
        <f t="shared" si="12"/>
        <v>0.13785046237188905</v>
      </c>
      <c r="AF35" s="195">
        <f t="shared" si="7"/>
        <v>0.15839884538561788</v>
      </c>
      <c r="AG35" s="240">
        <f t="shared" si="8"/>
        <v>-1.9999999999999991</v>
      </c>
      <c r="AI35" s="195">
        <f t="shared" si="9"/>
        <v>0.13409247347655956</v>
      </c>
      <c r="AJ35" s="195">
        <f t="shared" si="10"/>
        <v>0.15123620749888</v>
      </c>
      <c r="AK35" s="240">
        <f t="shared" si="11"/>
        <v>-1.6999999999999988</v>
      </c>
      <c r="AL35" s="241">
        <v>0</v>
      </c>
    </row>
    <row r="36" spans="2:38" s="97" customFormat="1" ht="13.5" customHeight="1">
      <c r="B36" s="209">
        <v>32</v>
      </c>
      <c r="C36" s="23" t="s">
        <v>36</v>
      </c>
      <c r="D36" s="196">
        <v>120768326.7533699</v>
      </c>
      <c r="E36" s="196">
        <f t="shared" si="3"/>
        <v>101948148.20691</v>
      </c>
      <c r="F36" s="196">
        <v>36090379.211860009</v>
      </c>
      <c r="G36" s="196">
        <f t="shared" si="4"/>
        <v>65857768.995049991</v>
      </c>
      <c r="H36" s="196">
        <f t="shared" si="5"/>
        <v>11902066.521240002</v>
      </c>
      <c r="I36" s="196">
        <v>6689147.0499999989</v>
      </c>
      <c r="J36" s="259">
        <v>5212919.4712400027</v>
      </c>
      <c r="K36" s="196">
        <v>53955702.473809987</v>
      </c>
      <c r="L36" s="25">
        <f t="shared" si="0"/>
        <v>0.75200125062534073</v>
      </c>
      <c r="M36" s="25">
        <f t="shared" si="1"/>
        <v>0.13937916577955406</v>
      </c>
      <c r="N36" s="26">
        <f t="shared" si="2"/>
        <v>0.89138041640489485</v>
      </c>
      <c r="P36" s="261">
        <v>32</v>
      </c>
      <c r="Q36" s="23" t="s">
        <v>36</v>
      </c>
      <c r="R36" s="196">
        <v>115384687.05589008</v>
      </c>
      <c r="S36" s="196">
        <v>96770610.421229959</v>
      </c>
      <c r="T36" s="196">
        <v>35451496.677649982</v>
      </c>
      <c r="U36" s="196">
        <v>61319113.743579976</v>
      </c>
      <c r="V36" s="196">
        <v>12412899.922300003</v>
      </c>
      <c r="W36" s="196">
        <v>7341995.3999999994</v>
      </c>
      <c r="X36" s="259">
        <v>5070904.5223000031</v>
      </c>
      <c r="Y36" s="196">
        <v>48906213.821279973</v>
      </c>
      <c r="Z36" s="25">
        <v>0.74066527932971005</v>
      </c>
      <c r="AA36" s="25">
        <v>0.15339157957770372</v>
      </c>
      <c r="AB36" s="26">
        <v>0.89405685890741382</v>
      </c>
      <c r="AD36" s="84" t="str">
        <f t="shared" si="6"/>
        <v>島本町</v>
      </c>
      <c r="AE36" s="195">
        <f t="shared" si="12"/>
        <v>0.13769569226011913</v>
      </c>
      <c r="AF36" s="195">
        <f t="shared" si="7"/>
        <v>0.15261803414536598</v>
      </c>
      <c r="AG36" s="240">
        <f t="shared" si="8"/>
        <v>-1.4999999999999987</v>
      </c>
      <c r="AI36" s="195">
        <f t="shared" si="9"/>
        <v>0.13409247347655956</v>
      </c>
      <c r="AJ36" s="195">
        <f t="shared" si="10"/>
        <v>0.15123620749888</v>
      </c>
      <c r="AK36" s="240">
        <f t="shared" si="11"/>
        <v>-1.6999999999999988</v>
      </c>
      <c r="AL36" s="241">
        <v>0</v>
      </c>
    </row>
    <row r="37" spans="2:38" s="97" customFormat="1" ht="13.5" customHeight="1">
      <c r="B37" s="209">
        <v>33</v>
      </c>
      <c r="C37" s="23" t="s">
        <v>37</v>
      </c>
      <c r="D37" s="196">
        <v>32107035.805769999</v>
      </c>
      <c r="E37" s="196">
        <f t="shared" si="3"/>
        <v>25429918.947520003</v>
      </c>
      <c r="F37" s="196">
        <v>11502485.438809998</v>
      </c>
      <c r="G37" s="196">
        <f t="shared" si="4"/>
        <v>13927433.508710004</v>
      </c>
      <c r="H37" s="196">
        <f t="shared" si="5"/>
        <v>3115703.18585</v>
      </c>
      <c r="I37" s="196">
        <v>1658398.25</v>
      </c>
      <c r="J37" s="259">
        <v>1457304.9358499998</v>
      </c>
      <c r="K37" s="196">
        <v>10811730.322860004</v>
      </c>
      <c r="L37" s="27">
        <f t="shared" ref="L37:L68" si="13">IFERROR(F37/(F37+H37),"-")</f>
        <v>0.78686119971157042</v>
      </c>
      <c r="M37" s="27">
        <f t="shared" ref="M37:M68" si="14">IFERROR(I37/(F37+H37),"-")</f>
        <v>0.11344758865694089</v>
      </c>
      <c r="N37" s="28">
        <f t="shared" ref="N37:N68" si="15">IFERROR((F37+I37)/(F37+H37),"-")</f>
        <v>0.90030878836851136</v>
      </c>
      <c r="P37" s="261">
        <v>33</v>
      </c>
      <c r="Q37" s="23" t="s">
        <v>37</v>
      </c>
      <c r="R37" s="196">
        <v>29201062.414939974</v>
      </c>
      <c r="S37" s="196">
        <v>24205510.426939994</v>
      </c>
      <c r="T37" s="196">
        <v>11140235.793509996</v>
      </c>
      <c r="U37" s="196">
        <v>13065274.633429999</v>
      </c>
      <c r="V37" s="196">
        <v>3394610.6867999998</v>
      </c>
      <c r="W37" s="196">
        <v>1968248.8</v>
      </c>
      <c r="X37" s="259">
        <v>1426361.8867999997</v>
      </c>
      <c r="Y37" s="196">
        <v>9670663.9466299992</v>
      </c>
      <c r="Z37" s="27">
        <v>0.7664501863574138</v>
      </c>
      <c r="AA37" s="27">
        <v>0.13541586439638967</v>
      </c>
      <c r="AB37" s="28">
        <v>0.90186605075380355</v>
      </c>
      <c r="AD37" s="84" t="str">
        <f t="shared" si="6"/>
        <v>守口市</v>
      </c>
      <c r="AE37" s="195">
        <f t="shared" ref="AE37:AE68" si="16">LARGE(M$5:M$78,ROW(A33))</f>
        <v>0.13682245554315967</v>
      </c>
      <c r="AF37" s="195">
        <f t="shared" si="7"/>
        <v>0.15360399091132895</v>
      </c>
      <c r="AG37" s="240">
        <f t="shared" si="8"/>
        <v>-1.6999999999999988</v>
      </c>
      <c r="AI37" s="195">
        <f t="shared" si="9"/>
        <v>0.13409247347655956</v>
      </c>
      <c r="AJ37" s="195">
        <f t="shared" si="10"/>
        <v>0.15123620749888</v>
      </c>
      <c r="AK37" s="240">
        <f t="shared" si="11"/>
        <v>-1.6999999999999988</v>
      </c>
      <c r="AL37" s="241">
        <v>0</v>
      </c>
    </row>
    <row r="38" spans="2:38" s="97" customFormat="1" ht="13.5" customHeight="1">
      <c r="B38" s="209">
        <v>34</v>
      </c>
      <c r="C38" s="23" t="s">
        <v>38</v>
      </c>
      <c r="D38" s="196">
        <v>163154813.42160001</v>
      </c>
      <c r="E38" s="196">
        <f t="shared" si="3"/>
        <v>135966349.27520013</v>
      </c>
      <c r="F38" s="196">
        <v>48239447.783900075</v>
      </c>
      <c r="G38" s="196">
        <f t="shared" si="4"/>
        <v>87726901.491300061</v>
      </c>
      <c r="H38" s="196">
        <f t="shared" si="5"/>
        <v>15685197.069500003</v>
      </c>
      <c r="I38" s="196">
        <v>8812041.8499999996</v>
      </c>
      <c r="J38" s="259">
        <v>6873155.2195000025</v>
      </c>
      <c r="K38" s="196">
        <v>72041704.421800062</v>
      </c>
      <c r="L38" s="25">
        <f t="shared" si="13"/>
        <v>0.75462989109331391</v>
      </c>
      <c r="M38" s="25">
        <f t="shared" si="14"/>
        <v>0.13785046237188905</v>
      </c>
      <c r="N38" s="26">
        <f t="shared" si="15"/>
        <v>0.89248035346520305</v>
      </c>
      <c r="P38" s="261">
        <v>34</v>
      </c>
      <c r="Q38" s="23" t="s">
        <v>38</v>
      </c>
      <c r="R38" s="196">
        <v>152631171.01976997</v>
      </c>
      <c r="S38" s="196">
        <v>128576364.60590999</v>
      </c>
      <c r="T38" s="196">
        <v>47389023.889600039</v>
      </c>
      <c r="U38" s="196">
        <v>81187340.71630995</v>
      </c>
      <c r="V38" s="196">
        <v>16859094.840209994</v>
      </c>
      <c r="W38" s="196">
        <v>10176827.824999999</v>
      </c>
      <c r="X38" s="259">
        <v>6682267.0152099961</v>
      </c>
      <c r="Y38" s="196">
        <v>64328245.876099959</v>
      </c>
      <c r="Z38" s="25">
        <v>0.73759395335590339</v>
      </c>
      <c r="AA38" s="25">
        <v>0.15839884538561788</v>
      </c>
      <c r="AB38" s="26">
        <v>0.89599279874152127</v>
      </c>
      <c r="AD38" s="84" t="str">
        <f t="shared" si="6"/>
        <v>交野市</v>
      </c>
      <c r="AE38" s="195">
        <f t="shared" si="16"/>
        <v>0.13566302306241229</v>
      </c>
      <c r="AF38" s="195">
        <f t="shared" si="7"/>
        <v>0.15508538141188499</v>
      </c>
      <c r="AG38" s="240">
        <f t="shared" si="8"/>
        <v>-1.899999999999999</v>
      </c>
      <c r="AI38" s="195">
        <f t="shared" si="9"/>
        <v>0.13409247347655956</v>
      </c>
      <c r="AJ38" s="195">
        <f t="shared" si="10"/>
        <v>0.15123620749888</v>
      </c>
      <c r="AK38" s="240">
        <f t="shared" si="11"/>
        <v>-1.6999999999999988</v>
      </c>
      <c r="AL38" s="241">
        <v>0</v>
      </c>
    </row>
    <row r="39" spans="2:38" s="97" customFormat="1" ht="13.5" customHeight="1">
      <c r="B39" s="209">
        <v>35</v>
      </c>
      <c r="C39" s="23" t="s">
        <v>1</v>
      </c>
      <c r="D39" s="196">
        <v>307795569.8832401</v>
      </c>
      <c r="E39" s="196">
        <f t="shared" si="3"/>
        <v>258154756.16794008</v>
      </c>
      <c r="F39" s="196">
        <v>91230980.720730036</v>
      </c>
      <c r="G39" s="196">
        <f t="shared" si="4"/>
        <v>166923775.44721004</v>
      </c>
      <c r="H39" s="196">
        <f t="shared" si="5"/>
        <v>32640856.87238</v>
      </c>
      <c r="I39" s="196">
        <v>18343571.699999999</v>
      </c>
      <c r="J39" s="259">
        <v>14297285.17238</v>
      </c>
      <c r="K39" s="196">
        <v>134282918.57483006</v>
      </c>
      <c r="L39" s="25">
        <f t="shared" si="13"/>
        <v>0.73649493293546209</v>
      </c>
      <c r="M39" s="25">
        <f t="shared" si="14"/>
        <v>0.14808508581469773</v>
      </c>
      <c r="N39" s="26">
        <f t="shared" si="15"/>
        <v>0.8845800187501599</v>
      </c>
      <c r="P39" s="261">
        <v>35</v>
      </c>
      <c r="Q39" s="23" t="s">
        <v>1</v>
      </c>
      <c r="R39" s="196">
        <v>288990123.20035982</v>
      </c>
      <c r="S39" s="196">
        <v>245788604.40612</v>
      </c>
      <c r="T39" s="196">
        <v>88955725.036769986</v>
      </c>
      <c r="U39" s="196">
        <v>156832879.36935002</v>
      </c>
      <c r="V39" s="196">
        <v>34066211.537260011</v>
      </c>
      <c r="W39" s="196">
        <v>20303321.535000011</v>
      </c>
      <c r="X39" s="259">
        <v>13762890.002260001</v>
      </c>
      <c r="Y39" s="196">
        <v>122766667.83208999</v>
      </c>
      <c r="Z39" s="25">
        <v>0.72308831671853713</v>
      </c>
      <c r="AA39" s="25">
        <v>0.16503822082805722</v>
      </c>
      <c r="AB39" s="26">
        <v>0.88812653754659432</v>
      </c>
      <c r="AD39" s="84" t="str">
        <f t="shared" si="6"/>
        <v>四條畷市</v>
      </c>
      <c r="AE39" s="195">
        <f t="shared" si="16"/>
        <v>0.13547736077200537</v>
      </c>
      <c r="AF39" s="195">
        <f t="shared" si="7"/>
        <v>0.15214342224875838</v>
      </c>
      <c r="AG39" s="240">
        <f t="shared" si="8"/>
        <v>-1.6999999999999988</v>
      </c>
      <c r="AI39" s="195">
        <f t="shared" si="9"/>
        <v>0.13409247347655956</v>
      </c>
      <c r="AJ39" s="195">
        <f t="shared" si="10"/>
        <v>0.15123620749888</v>
      </c>
      <c r="AK39" s="240">
        <f t="shared" si="11"/>
        <v>-1.6999999999999988</v>
      </c>
      <c r="AL39" s="241">
        <v>0</v>
      </c>
    </row>
    <row r="40" spans="2:38" s="97" customFormat="1" ht="13.5" customHeight="1">
      <c r="B40" s="209">
        <v>36</v>
      </c>
      <c r="C40" s="23" t="s">
        <v>2</v>
      </c>
      <c r="D40" s="196">
        <v>84983987.474450037</v>
      </c>
      <c r="E40" s="196">
        <f t="shared" si="3"/>
        <v>71848669.082529977</v>
      </c>
      <c r="F40" s="196">
        <v>25591996.410119954</v>
      </c>
      <c r="G40" s="196">
        <f t="shared" si="4"/>
        <v>46256672.672410026</v>
      </c>
      <c r="H40" s="196">
        <f t="shared" si="5"/>
        <v>8295921.2419800013</v>
      </c>
      <c r="I40" s="196">
        <v>4417248.0500000035</v>
      </c>
      <c r="J40" s="259">
        <v>3878673.1919799978</v>
      </c>
      <c r="K40" s="196">
        <v>37960751.430430025</v>
      </c>
      <c r="L40" s="25">
        <f t="shared" si="13"/>
        <v>0.75519530804024126</v>
      </c>
      <c r="M40" s="25">
        <f t="shared" si="14"/>
        <v>0.13034876014951238</v>
      </c>
      <c r="N40" s="26">
        <f t="shared" si="15"/>
        <v>0.88554406818975373</v>
      </c>
      <c r="P40" s="261">
        <v>36</v>
      </c>
      <c r="Q40" s="23" t="s">
        <v>2</v>
      </c>
      <c r="R40" s="196">
        <v>83037021.243390039</v>
      </c>
      <c r="S40" s="196">
        <v>71376250.114979997</v>
      </c>
      <c r="T40" s="196">
        <v>24851482.637209997</v>
      </c>
      <c r="U40" s="196">
        <v>46524767.477770001</v>
      </c>
      <c r="V40" s="196">
        <v>8860301.8414900005</v>
      </c>
      <c r="W40" s="196">
        <v>5001837.0600000024</v>
      </c>
      <c r="X40" s="259">
        <v>3858464.7814899986</v>
      </c>
      <c r="Y40" s="196">
        <v>37664465.63628</v>
      </c>
      <c r="Z40" s="25">
        <v>0.73717493812621593</v>
      </c>
      <c r="AA40" s="25">
        <v>0.14837058130696987</v>
      </c>
      <c r="AB40" s="26">
        <v>0.88554551943318582</v>
      </c>
      <c r="AD40" s="84" t="str">
        <f t="shared" si="6"/>
        <v>河南町</v>
      </c>
      <c r="AE40" s="195">
        <f t="shared" si="16"/>
        <v>0.13522474634994402</v>
      </c>
      <c r="AF40" s="195">
        <f t="shared" si="7"/>
        <v>0.15495440725631751</v>
      </c>
      <c r="AG40" s="240">
        <f t="shared" si="8"/>
        <v>-1.9999999999999991</v>
      </c>
      <c r="AI40" s="195">
        <f t="shared" si="9"/>
        <v>0.13409247347655956</v>
      </c>
      <c r="AJ40" s="195">
        <f t="shared" si="10"/>
        <v>0.15123620749888</v>
      </c>
      <c r="AK40" s="240">
        <f t="shared" si="11"/>
        <v>-1.6999999999999988</v>
      </c>
      <c r="AL40" s="241">
        <v>0</v>
      </c>
    </row>
    <row r="41" spans="2:38" s="97" customFormat="1" ht="13.5" customHeight="1">
      <c r="B41" s="209">
        <v>37</v>
      </c>
      <c r="C41" s="23" t="s">
        <v>3</v>
      </c>
      <c r="D41" s="196">
        <v>273111358.38055968</v>
      </c>
      <c r="E41" s="196">
        <f t="shared" si="3"/>
        <v>228643405.82751989</v>
      </c>
      <c r="F41" s="196">
        <v>79545780.747909963</v>
      </c>
      <c r="G41" s="196">
        <f t="shared" si="4"/>
        <v>149097625.07960993</v>
      </c>
      <c r="H41" s="196">
        <f t="shared" si="5"/>
        <v>26466281.972600013</v>
      </c>
      <c r="I41" s="196">
        <v>15092010.650000004</v>
      </c>
      <c r="J41" s="259">
        <v>11374271.322600011</v>
      </c>
      <c r="K41" s="196">
        <v>122631343.10700992</v>
      </c>
      <c r="L41" s="25">
        <f t="shared" si="13"/>
        <v>0.75034650497862987</v>
      </c>
      <c r="M41" s="25">
        <f t="shared" si="14"/>
        <v>0.14236125835782062</v>
      </c>
      <c r="N41" s="26">
        <f t="shared" si="15"/>
        <v>0.89270776333645052</v>
      </c>
      <c r="P41" s="261">
        <v>37</v>
      </c>
      <c r="Q41" s="23" t="s">
        <v>3</v>
      </c>
      <c r="R41" s="196">
        <v>259806463.38405997</v>
      </c>
      <c r="S41" s="196">
        <v>220180436.71530002</v>
      </c>
      <c r="T41" s="196">
        <v>77015611.958129898</v>
      </c>
      <c r="U41" s="196">
        <v>143164824.75717011</v>
      </c>
      <c r="V41" s="196">
        <v>27573142.161120001</v>
      </c>
      <c r="W41" s="196">
        <v>16703199.649999997</v>
      </c>
      <c r="X41" s="259">
        <v>10869942.511120005</v>
      </c>
      <c r="Y41" s="196">
        <v>115591682.59605011</v>
      </c>
      <c r="Z41" s="25">
        <v>0.73636609028078026</v>
      </c>
      <c r="AA41" s="25">
        <v>0.15970359137231294</v>
      </c>
      <c r="AB41" s="26">
        <v>0.8960696816530932</v>
      </c>
      <c r="AD41" s="84" t="str">
        <f t="shared" si="6"/>
        <v>西区</v>
      </c>
      <c r="AE41" s="195">
        <f t="shared" si="16"/>
        <v>0.13473156922917442</v>
      </c>
      <c r="AF41" s="195">
        <f t="shared" si="7"/>
        <v>0.15361817522518059</v>
      </c>
      <c r="AG41" s="240">
        <f t="shared" si="8"/>
        <v>-1.899999999999999</v>
      </c>
      <c r="AI41" s="195">
        <f t="shared" si="9"/>
        <v>0.13409247347655956</v>
      </c>
      <c r="AJ41" s="195">
        <f t="shared" si="10"/>
        <v>0.15123620749888</v>
      </c>
      <c r="AK41" s="240">
        <f t="shared" si="11"/>
        <v>-1.6999999999999988</v>
      </c>
      <c r="AL41" s="241">
        <v>0</v>
      </c>
    </row>
    <row r="42" spans="2:38" s="97" customFormat="1" ht="13.5" customHeight="1">
      <c r="B42" s="209">
        <v>38</v>
      </c>
      <c r="C42" s="210" t="s">
        <v>39</v>
      </c>
      <c r="D42" s="196">
        <v>59283737.495810024</v>
      </c>
      <c r="E42" s="196">
        <f t="shared" si="3"/>
        <v>49498791.17290999</v>
      </c>
      <c r="F42" s="196">
        <v>19218707.399800006</v>
      </c>
      <c r="G42" s="196">
        <f t="shared" si="4"/>
        <v>30280083.77310998</v>
      </c>
      <c r="H42" s="196">
        <f t="shared" si="5"/>
        <v>6298575.1197100021</v>
      </c>
      <c r="I42" s="196">
        <v>3726753.9000000004</v>
      </c>
      <c r="J42" s="259">
        <v>2571821.2197100017</v>
      </c>
      <c r="K42" s="196">
        <v>23981508.653399978</v>
      </c>
      <c r="L42" s="25">
        <f t="shared" si="13"/>
        <v>0.75316434597241155</v>
      </c>
      <c r="M42" s="25">
        <f t="shared" si="14"/>
        <v>0.14604822818223681</v>
      </c>
      <c r="N42" s="26">
        <f t="shared" si="15"/>
        <v>0.8992125741546485</v>
      </c>
      <c r="P42" s="261">
        <v>38</v>
      </c>
      <c r="Q42" s="210" t="s">
        <v>39</v>
      </c>
      <c r="R42" s="196">
        <v>55527540.364860021</v>
      </c>
      <c r="S42" s="196">
        <v>46954805.770259991</v>
      </c>
      <c r="T42" s="196">
        <v>19296500.26974</v>
      </c>
      <c r="U42" s="196">
        <v>27658305.500519987</v>
      </c>
      <c r="V42" s="196">
        <v>6632319.6023200005</v>
      </c>
      <c r="W42" s="196">
        <v>4164184.85</v>
      </c>
      <c r="X42" s="259">
        <v>2468134.7523200009</v>
      </c>
      <c r="Y42" s="196">
        <v>21025985.898199987</v>
      </c>
      <c r="Z42" s="25">
        <v>0.74421051034926744</v>
      </c>
      <c r="AA42" s="25">
        <v>0.16060063167345234</v>
      </c>
      <c r="AB42" s="26">
        <v>0.90481114202271984</v>
      </c>
      <c r="AD42" s="84" t="str">
        <f t="shared" si="6"/>
        <v>堺市中区</v>
      </c>
      <c r="AE42" s="195">
        <f t="shared" si="16"/>
        <v>0.13367001319685906</v>
      </c>
      <c r="AF42" s="195">
        <f t="shared" si="7"/>
        <v>0.14957836628661536</v>
      </c>
      <c r="AG42" s="240">
        <f t="shared" si="8"/>
        <v>-1.5999999999999988</v>
      </c>
      <c r="AI42" s="195">
        <f t="shared" si="9"/>
        <v>0.13409247347655956</v>
      </c>
      <c r="AJ42" s="195">
        <f t="shared" si="10"/>
        <v>0.15123620749888</v>
      </c>
      <c r="AK42" s="240">
        <f t="shared" si="11"/>
        <v>-1.6999999999999988</v>
      </c>
      <c r="AL42" s="241">
        <v>0</v>
      </c>
    </row>
    <row r="43" spans="2:38" s="97" customFormat="1" ht="13.5" customHeight="1">
      <c r="B43" s="209">
        <v>39</v>
      </c>
      <c r="C43" s="210" t="s">
        <v>7</v>
      </c>
      <c r="D43" s="196">
        <v>314147839.58607</v>
      </c>
      <c r="E43" s="196">
        <f t="shared" si="3"/>
        <v>266903958.83612987</v>
      </c>
      <c r="F43" s="196">
        <v>101107995.96958992</v>
      </c>
      <c r="G43" s="196">
        <f t="shared" si="4"/>
        <v>165795962.86653996</v>
      </c>
      <c r="H43" s="196">
        <f t="shared" si="5"/>
        <v>24122859.788109999</v>
      </c>
      <c r="I43" s="196">
        <v>13558804.6</v>
      </c>
      <c r="J43" s="259">
        <v>10564055.18811</v>
      </c>
      <c r="K43" s="196">
        <v>141673103.07842997</v>
      </c>
      <c r="L43" s="27">
        <f t="shared" si="13"/>
        <v>0.80737287434349592</v>
      </c>
      <c r="M43" s="27">
        <f t="shared" si="14"/>
        <v>0.1082704778943134</v>
      </c>
      <c r="N43" s="28">
        <f t="shared" si="15"/>
        <v>0.91564335223780924</v>
      </c>
      <c r="P43" s="261">
        <v>39</v>
      </c>
      <c r="Q43" s="210" t="s">
        <v>7</v>
      </c>
      <c r="R43" s="196">
        <v>298078943.61545998</v>
      </c>
      <c r="S43" s="196">
        <v>253933720.92286012</v>
      </c>
      <c r="T43" s="196">
        <v>99340765.626330048</v>
      </c>
      <c r="U43" s="196">
        <v>154592955.29653007</v>
      </c>
      <c r="V43" s="196">
        <v>25389696.366720006</v>
      </c>
      <c r="W43" s="196">
        <v>15084665.600000003</v>
      </c>
      <c r="X43" s="259">
        <v>10305030.766720001</v>
      </c>
      <c r="Y43" s="196">
        <v>129203258.92981006</v>
      </c>
      <c r="Z43" s="27">
        <v>0.79644349935836278</v>
      </c>
      <c r="AA43" s="27">
        <v>0.12093810412439999</v>
      </c>
      <c r="AB43" s="28">
        <v>0.91738160348276276</v>
      </c>
      <c r="AD43" s="84" t="str">
        <f t="shared" si="6"/>
        <v>大阪市</v>
      </c>
      <c r="AE43" s="195">
        <f t="shared" si="16"/>
        <v>0.13349823501308325</v>
      </c>
      <c r="AF43" s="195">
        <f t="shared" si="7"/>
        <v>0.15195597634778363</v>
      </c>
      <c r="AG43" s="240">
        <f t="shared" si="8"/>
        <v>-1.899999999999999</v>
      </c>
      <c r="AI43" s="195">
        <f t="shared" si="9"/>
        <v>0.13409247347655956</v>
      </c>
      <c r="AJ43" s="195">
        <f t="shared" si="10"/>
        <v>0.15123620749888</v>
      </c>
      <c r="AK43" s="240">
        <f t="shared" si="11"/>
        <v>-1.6999999999999988</v>
      </c>
      <c r="AL43" s="241">
        <v>0</v>
      </c>
    </row>
    <row r="44" spans="2:38" s="97" customFormat="1" ht="13.5" customHeight="1">
      <c r="B44" s="209">
        <v>40</v>
      </c>
      <c r="C44" s="210" t="s">
        <v>40</v>
      </c>
      <c r="D44" s="196">
        <v>65592176.180290028</v>
      </c>
      <c r="E44" s="196">
        <f t="shared" si="3"/>
        <v>53933996.656690001</v>
      </c>
      <c r="F44" s="196">
        <v>21388522.403690021</v>
      </c>
      <c r="G44" s="196">
        <f t="shared" si="4"/>
        <v>32545474.252999984</v>
      </c>
      <c r="H44" s="196">
        <f t="shared" si="5"/>
        <v>7182523.3219999969</v>
      </c>
      <c r="I44" s="196">
        <v>4150653.5</v>
      </c>
      <c r="J44" s="259">
        <v>3031869.8219999969</v>
      </c>
      <c r="K44" s="196">
        <v>25362950.930999987</v>
      </c>
      <c r="L44" s="25">
        <f t="shared" si="13"/>
        <v>0.74860831518176674</v>
      </c>
      <c r="M44" s="25">
        <f t="shared" si="14"/>
        <v>0.14527481912458973</v>
      </c>
      <c r="N44" s="26">
        <f t="shared" si="15"/>
        <v>0.89388313430635646</v>
      </c>
      <c r="P44" s="261">
        <v>40</v>
      </c>
      <c r="Q44" s="210" t="s">
        <v>40</v>
      </c>
      <c r="R44" s="196">
        <v>63622740.251999989</v>
      </c>
      <c r="S44" s="196">
        <v>52086578.559999987</v>
      </c>
      <c r="T44" s="196">
        <v>20777886.600000005</v>
      </c>
      <c r="U44" s="196">
        <v>31308691.959999979</v>
      </c>
      <c r="V44" s="196">
        <v>7725530.2749999966</v>
      </c>
      <c r="W44" s="196">
        <v>4815465.1500000004</v>
      </c>
      <c r="X44" s="259">
        <v>2910065.1249999958</v>
      </c>
      <c r="Y44" s="196">
        <v>23583161.684999984</v>
      </c>
      <c r="Z44" s="25">
        <v>0.72896125721067628</v>
      </c>
      <c r="AA44" s="25">
        <v>0.16894343478600934</v>
      </c>
      <c r="AB44" s="26">
        <v>0.89790469199668566</v>
      </c>
      <c r="AD44" s="84" t="str">
        <f t="shared" si="6"/>
        <v>忠岡町</v>
      </c>
      <c r="AE44" s="195">
        <f t="shared" si="16"/>
        <v>0.13290991180635092</v>
      </c>
      <c r="AF44" s="195">
        <f t="shared" si="7"/>
        <v>0.14891877463535239</v>
      </c>
      <c r="AG44" s="240">
        <f t="shared" si="8"/>
        <v>-1.5999999999999988</v>
      </c>
      <c r="AI44" s="195">
        <f t="shared" si="9"/>
        <v>0.13409247347655956</v>
      </c>
      <c r="AJ44" s="195">
        <f t="shared" si="10"/>
        <v>0.15123620749888</v>
      </c>
      <c r="AK44" s="240">
        <f t="shared" si="11"/>
        <v>-1.6999999999999988</v>
      </c>
      <c r="AL44" s="241">
        <v>0</v>
      </c>
    </row>
    <row r="45" spans="2:38" s="97" customFormat="1" ht="13.5" customHeight="1">
      <c r="B45" s="209">
        <v>41</v>
      </c>
      <c r="C45" s="210" t="s">
        <v>11</v>
      </c>
      <c r="D45" s="196">
        <v>126782894.84619004</v>
      </c>
      <c r="E45" s="196">
        <f t="shared" si="3"/>
        <v>108870108.90398999</v>
      </c>
      <c r="F45" s="196">
        <v>38857765.877069995</v>
      </c>
      <c r="G45" s="196">
        <f t="shared" si="4"/>
        <v>70012343.026919991</v>
      </c>
      <c r="H45" s="196">
        <f t="shared" si="5"/>
        <v>11729478.172329992</v>
      </c>
      <c r="I45" s="196">
        <v>6921470.9499999983</v>
      </c>
      <c r="J45" s="259">
        <v>4808007.2223299947</v>
      </c>
      <c r="K45" s="196">
        <v>58282864.854589991</v>
      </c>
      <c r="L45" s="25">
        <f t="shared" si="13"/>
        <v>0.76813367889984674</v>
      </c>
      <c r="M45" s="25">
        <f t="shared" si="14"/>
        <v>0.13682245554315967</v>
      </c>
      <c r="N45" s="26">
        <f t="shared" si="15"/>
        <v>0.90495613444300638</v>
      </c>
      <c r="P45" s="261">
        <v>41</v>
      </c>
      <c r="Q45" s="210" t="s">
        <v>11</v>
      </c>
      <c r="R45" s="196">
        <v>125646159.44609006</v>
      </c>
      <c r="S45" s="196">
        <v>109745545.59858996</v>
      </c>
      <c r="T45" s="196">
        <v>38301476.503739975</v>
      </c>
      <c r="U45" s="196">
        <v>71444069.094849989</v>
      </c>
      <c r="V45" s="196">
        <v>12276616.577739997</v>
      </c>
      <c r="W45" s="196">
        <v>7768996.9499999993</v>
      </c>
      <c r="X45" s="259">
        <v>4507619.6277399976</v>
      </c>
      <c r="Y45" s="196">
        <v>59167452.517109998</v>
      </c>
      <c r="Z45" s="25">
        <v>0.75727403249539893</v>
      </c>
      <c r="AA45" s="25">
        <v>0.15360399091132895</v>
      </c>
      <c r="AB45" s="26">
        <v>0.91087802340672774</v>
      </c>
      <c r="AD45" s="84" t="str">
        <f t="shared" si="6"/>
        <v>羽曳野市</v>
      </c>
      <c r="AE45" s="195">
        <f t="shared" si="16"/>
        <v>0.13226450720104968</v>
      </c>
      <c r="AF45" s="195">
        <f t="shared" si="7"/>
        <v>0.14694141004687153</v>
      </c>
      <c r="AG45" s="240">
        <f t="shared" si="8"/>
        <v>-1.4999999999999987</v>
      </c>
      <c r="AI45" s="195">
        <f t="shared" si="9"/>
        <v>0.13409247347655956</v>
      </c>
      <c r="AJ45" s="195">
        <f t="shared" si="10"/>
        <v>0.15123620749888</v>
      </c>
      <c r="AK45" s="240">
        <f t="shared" si="11"/>
        <v>-1.6999999999999988</v>
      </c>
      <c r="AL45" s="241">
        <v>0</v>
      </c>
    </row>
    <row r="46" spans="2:38" s="97" customFormat="1" ht="13.5" customHeight="1">
      <c r="B46" s="209">
        <v>42</v>
      </c>
      <c r="C46" s="210" t="s">
        <v>12</v>
      </c>
      <c r="D46" s="196">
        <v>325519487.24235034</v>
      </c>
      <c r="E46" s="196">
        <f t="shared" si="3"/>
        <v>277542886.05395001</v>
      </c>
      <c r="F46" s="196">
        <v>103534485.85675007</v>
      </c>
      <c r="G46" s="196">
        <f t="shared" si="4"/>
        <v>174008400.19719994</v>
      </c>
      <c r="H46" s="196">
        <f t="shared" si="5"/>
        <v>27644389.045880005</v>
      </c>
      <c r="I46" s="196">
        <v>15232245.449999997</v>
      </c>
      <c r="J46" s="259">
        <v>12412143.595880009</v>
      </c>
      <c r="K46" s="196">
        <v>146364011.15131995</v>
      </c>
      <c r="L46" s="25">
        <f t="shared" si="13"/>
        <v>0.78926188331467584</v>
      </c>
      <c r="M46" s="25">
        <f t="shared" si="14"/>
        <v>0.11611812848148309</v>
      </c>
      <c r="N46" s="26">
        <f t="shared" si="15"/>
        <v>0.9053800117961589</v>
      </c>
      <c r="P46" s="261">
        <v>42</v>
      </c>
      <c r="Q46" s="210" t="s">
        <v>12</v>
      </c>
      <c r="R46" s="196">
        <v>307915229.91368014</v>
      </c>
      <c r="S46" s="196">
        <v>264159990.45568001</v>
      </c>
      <c r="T46" s="196">
        <v>100872725.84397002</v>
      </c>
      <c r="U46" s="196">
        <v>163287264.61170998</v>
      </c>
      <c r="V46" s="196">
        <v>28889147.652800016</v>
      </c>
      <c r="W46" s="196">
        <v>16924371.150000002</v>
      </c>
      <c r="X46" s="259">
        <v>11964776.502800012</v>
      </c>
      <c r="Y46" s="196">
        <v>134398116.95890996</v>
      </c>
      <c r="Z46" s="25">
        <v>0.77736798279566222</v>
      </c>
      <c r="AA46" s="25">
        <v>0.13042637790229869</v>
      </c>
      <c r="AB46" s="26">
        <v>0.90779436069796093</v>
      </c>
      <c r="AD46" s="84" t="str">
        <f t="shared" si="6"/>
        <v>鶴見区</v>
      </c>
      <c r="AE46" s="195">
        <f t="shared" si="16"/>
        <v>0.13163145911624602</v>
      </c>
      <c r="AF46" s="195">
        <f t="shared" si="7"/>
        <v>0.1475552751022671</v>
      </c>
      <c r="AG46" s="240">
        <f t="shared" si="8"/>
        <v>-1.5999999999999988</v>
      </c>
      <c r="AI46" s="195">
        <f t="shared" si="9"/>
        <v>0.13409247347655956</v>
      </c>
      <c r="AJ46" s="195">
        <f t="shared" si="10"/>
        <v>0.15123620749888</v>
      </c>
      <c r="AK46" s="240">
        <f t="shared" si="11"/>
        <v>-1.6999999999999988</v>
      </c>
      <c r="AL46" s="241">
        <v>0</v>
      </c>
    </row>
    <row r="47" spans="2:38" s="97" customFormat="1" ht="13.5" customHeight="1">
      <c r="B47" s="209">
        <v>43</v>
      </c>
      <c r="C47" s="210" t="s">
        <v>8</v>
      </c>
      <c r="D47" s="196">
        <v>202794006.92532986</v>
      </c>
      <c r="E47" s="196">
        <f t="shared" si="3"/>
        <v>171260823.36013001</v>
      </c>
      <c r="F47" s="196">
        <v>61026636.897589937</v>
      </c>
      <c r="G47" s="196">
        <f t="shared" si="4"/>
        <v>110234186.46254006</v>
      </c>
      <c r="H47" s="196">
        <f t="shared" si="5"/>
        <v>17492835.23686</v>
      </c>
      <c r="I47" s="196">
        <v>10067004.949999999</v>
      </c>
      <c r="J47" s="259">
        <v>7425830.2868599994</v>
      </c>
      <c r="K47" s="196">
        <v>92741351.225680053</v>
      </c>
      <c r="L47" s="25">
        <f t="shared" si="13"/>
        <v>0.77721659657993136</v>
      </c>
      <c r="M47" s="25">
        <f t="shared" si="14"/>
        <v>0.12821029836729078</v>
      </c>
      <c r="N47" s="26">
        <f t="shared" si="15"/>
        <v>0.90542689494722228</v>
      </c>
      <c r="P47" s="261">
        <v>43</v>
      </c>
      <c r="Q47" s="210" t="s">
        <v>8</v>
      </c>
      <c r="R47" s="196">
        <v>189553985.72965986</v>
      </c>
      <c r="S47" s="196">
        <v>161384725.86496004</v>
      </c>
      <c r="T47" s="196">
        <v>58659760.993160002</v>
      </c>
      <c r="U47" s="196">
        <v>102724964.87180004</v>
      </c>
      <c r="V47" s="196">
        <v>17855903.381759997</v>
      </c>
      <c r="W47" s="196">
        <v>10933968.370000001</v>
      </c>
      <c r="X47" s="259">
        <v>6921935.0117599973</v>
      </c>
      <c r="Y47" s="196">
        <v>84869061.490040034</v>
      </c>
      <c r="Z47" s="25">
        <v>0.76663728234433615</v>
      </c>
      <c r="AA47" s="25">
        <v>0.14289843078960304</v>
      </c>
      <c r="AB47" s="26">
        <v>0.90953571313393911</v>
      </c>
      <c r="AD47" s="84" t="str">
        <f t="shared" si="6"/>
        <v>堺市</v>
      </c>
      <c r="AE47" s="195">
        <f t="shared" si="16"/>
        <v>0.13131586529998898</v>
      </c>
      <c r="AF47" s="195">
        <f t="shared" si="7"/>
        <v>0.14571577057595059</v>
      </c>
      <c r="AG47" s="240">
        <f t="shared" si="8"/>
        <v>-1.4999999999999987</v>
      </c>
      <c r="AI47" s="195">
        <f t="shared" si="9"/>
        <v>0.13409247347655956</v>
      </c>
      <c r="AJ47" s="195">
        <f t="shared" si="10"/>
        <v>0.15123620749888</v>
      </c>
      <c r="AK47" s="240">
        <f t="shared" si="11"/>
        <v>-1.6999999999999988</v>
      </c>
      <c r="AL47" s="241">
        <v>0</v>
      </c>
    </row>
    <row r="48" spans="2:38" s="97" customFormat="1" ht="13.5" customHeight="1">
      <c r="B48" s="209">
        <v>44</v>
      </c>
      <c r="C48" s="210" t="s">
        <v>18</v>
      </c>
      <c r="D48" s="196">
        <v>237830232.36721012</v>
      </c>
      <c r="E48" s="196">
        <f t="shared" si="3"/>
        <v>203882572.14990997</v>
      </c>
      <c r="F48" s="196">
        <v>71243299.982849941</v>
      </c>
      <c r="G48" s="196">
        <f t="shared" si="4"/>
        <v>132639272.16706005</v>
      </c>
      <c r="H48" s="196">
        <f t="shared" si="5"/>
        <v>20329658.660579987</v>
      </c>
      <c r="I48" s="196">
        <v>10923062.499999996</v>
      </c>
      <c r="J48" s="259">
        <v>9406596.1605799925</v>
      </c>
      <c r="K48" s="196">
        <v>112309613.50648007</v>
      </c>
      <c r="L48" s="25">
        <f t="shared" si="13"/>
        <v>0.77799495657074547</v>
      </c>
      <c r="M48" s="25">
        <f t="shared" si="14"/>
        <v>0.11928262078472979</v>
      </c>
      <c r="N48" s="26">
        <f t="shared" si="15"/>
        <v>0.89727757735547531</v>
      </c>
      <c r="P48" s="261">
        <v>44</v>
      </c>
      <c r="Q48" s="210" t="s">
        <v>18</v>
      </c>
      <c r="R48" s="196">
        <v>227513018.76430985</v>
      </c>
      <c r="S48" s="196">
        <v>197428948.41121006</v>
      </c>
      <c r="T48" s="196">
        <v>70425586.733969957</v>
      </c>
      <c r="U48" s="196">
        <v>127003361.67724009</v>
      </c>
      <c r="V48" s="196">
        <v>21728310.865889996</v>
      </c>
      <c r="W48" s="196">
        <v>12523778.075000001</v>
      </c>
      <c r="X48" s="259">
        <v>9204532.790889997</v>
      </c>
      <c r="Y48" s="196">
        <v>105275050.81135009</v>
      </c>
      <c r="Z48" s="25">
        <v>0.76421712557144172</v>
      </c>
      <c r="AA48" s="25">
        <v>0.13590068788386259</v>
      </c>
      <c r="AB48" s="26">
        <v>0.90011781345530439</v>
      </c>
      <c r="AD48" s="84" t="str">
        <f t="shared" si="6"/>
        <v>池田市</v>
      </c>
      <c r="AE48" s="195">
        <f t="shared" si="16"/>
        <v>0.13034876014951238</v>
      </c>
      <c r="AF48" s="195">
        <f t="shared" si="7"/>
        <v>0.14837058130696987</v>
      </c>
      <c r="AG48" s="240">
        <f t="shared" si="8"/>
        <v>-1.7999999999999989</v>
      </c>
      <c r="AI48" s="195">
        <f t="shared" si="9"/>
        <v>0.13409247347655956</v>
      </c>
      <c r="AJ48" s="195">
        <f t="shared" si="10"/>
        <v>0.15123620749888</v>
      </c>
      <c r="AK48" s="240">
        <f t="shared" si="11"/>
        <v>-1.6999999999999988</v>
      </c>
      <c r="AL48" s="241">
        <v>0</v>
      </c>
    </row>
    <row r="49" spans="2:38" s="97" customFormat="1" ht="13.5" customHeight="1">
      <c r="B49" s="209">
        <v>45</v>
      </c>
      <c r="C49" s="210" t="s">
        <v>41</v>
      </c>
      <c r="D49" s="196">
        <v>79518298.650860056</v>
      </c>
      <c r="E49" s="196">
        <f t="shared" si="3"/>
        <v>65468138.718059994</v>
      </c>
      <c r="F49" s="196">
        <v>27503522.504060008</v>
      </c>
      <c r="G49" s="196">
        <f t="shared" si="4"/>
        <v>37964616.213999987</v>
      </c>
      <c r="H49" s="196">
        <f t="shared" si="5"/>
        <v>7298360.2529999996</v>
      </c>
      <c r="I49" s="196">
        <v>4171163.13</v>
      </c>
      <c r="J49" s="259">
        <v>3127197.1229999997</v>
      </c>
      <c r="K49" s="196">
        <v>30666255.960999984</v>
      </c>
      <c r="L49" s="27">
        <f t="shared" si="13"/>
        <v>0.79028835008877696</v>
      </c>
      <c r="M49" s="27">
        <f t="shared" si="14"/>
        <v>0.11985452508754936</v>
      </c>
      <c r="N49" s="28">
        <f t="shared" si="15"/>
        <v>0.9101428751763263</v>
      </c>
      <c r="P49" s="261">
        <v>45</v>
      </c>
      <c r="Q49" s="210" t="s">
        <v>41</v>
      </c>
      <c r="R49" s="196">
        <v>77679163.713990018</v>
      </c>
      <c r="S49" s="196">
        <v>64500253.339659959</v>
      </c>
      <c r="T49" s="196">
        <v>26851384.622659985</v>
      </c>
      <c r="U49" s="196">
        <v>37648868.716999978</v>
      </c>
      <c r="V49" s="196">
        <v>8085507.9120000033</v>
      </c>
      <c r="W49" s="196">
        <v>4840788.45</v>
      </c>
      <c r="X49" s="259">
        <v>3244719.4620000031</v>
      </c>
      <c r="Y49" s="196">
        <v>29563360.804999974</v>
      </c>
      <c r="Z49" s="27">
        <v>0.76856820039221918</v>
      </c>
      <c r="AA49" s="27">
        <v>0.13855807139108262</v>
      </c>
      <c r="AB49" s="28">
        <v>0.90712627178330174</v>
      </c>
      <c r="AD49" s="84" t="str">
        <f t="shared" si="6"/>
        <v>松原市</v>
      </c>
      <c r="AE49" s="195">
        <f t="shared" si="16"/>
        <v>0.12996716961444907</v>
      </c>
      <c r="AF49" s="195">
        <f t="shared" si="7"/>
        <v>0.14679429820757339</v>
      </c>
      <c r="AG49" s="240">
        <f t="shared" si="8"/>
        <v>-1.6999999999999988</v>
      </c>
      <c r="AI49" s="195">
        <f t="shared" si="9"/>
        <v>0.13409247347655956</v>
      </c>
      <c r="AJ49" s="195">
        <f t="shared" si="10"/>
        <v>0.15123620749888</v>
      </c>
      <c r="AK49" s="240">
        <f t="shared" si="11"/>
        <v>-1.6999999999999988</v>
      </c>
      <c r="AL49" s="241">
        <v>0</v>
      </c>
    </row>
    <row r="50" spans="2:38" s="97" customFormat="1" ht="13.5" customHeight="1">
      <c r="B50" s="209">
        <v>46</v>
      </c>
      <c r="C50" s="210" t="s">
        <v>21</v>
      </c>
      <c r="D50" s="196">
        <v>90581257.450769976</v>
      </c>
      <c r="E50" s="196">
        <f t="shared" si="3"/>
        <v>75197992.720620021</v>
      </c>
      <c r="F50" s="196">
        <v>30774412.85253001</v>
      </c>
      <c r="G50" s="196">
        <f t="shared" si="4"/>
        <v>44423579.868090011</v>
      </c>
      <c r="H50" s="196">
        <f t="shared" si="5"/>
        <v>9089103.2370100021</v>
      </c>
      <c r="I50" s="196">
        <v>4974872.95</v>
      </c>
      <c r="J50" s="259">
        <v>4114230.2870100019</v>
      </c>
      <c r="K50" s="196">
        <v>35334476.631080009</v>
      </c>
      <c r="L50" s="25">
        <f t="shared" si="13"/>
        <v>0.77199444182007471</v>
      </c>
      <c r="M50" s="25">
        <f t="shared" si="14"/>
        <v>0.12479764551690868</v>
      </c>
      <c r="N50" s="26">
        <f t="shared" si="15"/>
        <v>0.89679208733698346</v>
      </c>
      <c r="P50" s="261">
        <v>46</v>
      </c>
      <c r="Q50" s="210" t="s">
        <v>21</v>
      </c>
      <c r="R50" s="196">
        <v>90016797.389760092</v>
      </c>
      <c r="S50" s="196">
        <v>76152035.940309972</v>
      </c>
      <c r="T50" s="196">
        <v>30006883.926019996</v>
      </c>
      <c r="U50" s="196">
        <v>46145152.014289983</v>
      </c>
      <c r="V50" s="196">
        <v>9738217.7745299991</v>
      </c>
      <c r="W50" s="196">
        <v>5654178.7999999998</v>
      </c>
      <c r="X50" s="259">
        <v>4084038.9745299988</v>
      </c>
      <c r="Y50" s="196">
        <v>36406934.239759982</v>
      </c>
      <c r="Z50" s="25">
        <v>0.75498319647285639</v>
      </c>
      <c r="AA50" s="25">
        <v>0.1422610223166634</v>
      </c>
      <c r="AB50" s="26">
        <v>0.89724421878951965</v>
      </c>
      <c r="AD50" s="84" t="str">
        <f t="shared" si="6"/>
        <v>茨木市</v>
      </c>
      <c r="AE50" s="195">
        <f t="shared" si="16"/>
        <v>0.12821029836729078</v>
      </c>
      <c r="AF50" s="195">
        <f t="shared" si="7"/>
        <v>0.14289843078960304</v>
      </c>
      <c r="AG50" s="240">
        <f t="shared" si="8"/>
        <v>-1.4999999999999987</v>
      </c>
      <c r="AI50" s="195">
        <f t="shared" si="9"/>
        <v>0.13409247347655956</v>
      </c>
      <c r="AJ50" s="195">
        <f t="shared" si="10"/>
        <v>0.15123620749888</v>
      </c>
      <c r="AK50" s="240">
        <f t="shared" si="11"/>
        <v>-1.6999999999999988</v>
      </c>
      <c r="AL50" s="241">
        <v>0</v>
      </c>
    </row>
    <row r="51" spans="2:38" s="97" customFormat="1" ht="13.5" customHeight="1">
      <c r="B51" s="209">
        <v>47</v>
      </c>
      <c r="C51" s="210" t="s">
        <v>13</v>
      </c>
      <c r="D51" s="196">
        <v>202709023.07778016</v>
      </c>
      <c r="E51" s="196">
        <f t="shared" si="3"/>
        <v>172660659.02427998</v>
      </c>
      <c r="F51" s="196">
        <v>66282459.045050003</v>
      </c>
      <c r="G51" s="196">
        <f t="shared" si="4"/>
        <v>106378199.97922997</v>
      </c>
      <c r="H51" s="196">
        <f t="shared" si="5"/>
        <v>16156990.141999995</v>
      </c>
      <c r="I51" s="196">
        <v>8820267.299999997</v>
      </c>
      <c r="J51" s="259">
        <v>7336722.8419999983</v>
      </c>
      <c r="K51" s="196">
        <v>90221209.837229982</v>
      </c>
      <c r="L51" s="25">
        <f t="shared" si="13"/>
        <v>0.80401385136209746</v>
      </c>
      <c r="M51" s="25">
        <f t="shared" si="14"/>
        <v>0.10699085676794562</v>
      </c>
      <c r="N51" s="26">
        <f t="shared" si="15"/>
        <v>0.91100470813004308</v>
      </c>
      <c r="P51" s="261">
        <v>47</v>
      </c>
      <c r="Q51" s="210" t="s">
        <v>13</v>
      </c>
      <c r="R51" s="196">
        <v>197295497.47399983</v>
      </c>
      <c r="S51" s="196">
        <v>171135603.38249996</v>
      </c>
      <c r="T51" s="196">
        <v>64377528.289560035</v>
      </c>
      <c r="U51" s="196">
        <v>106758075.09293993</v>
      </c>
      <c r="V51" s="196">
        <v>17172104.097350001</v>
      </c>
      <c r="W51" s="196">
        <v>10235496.449999997</v>
      </c>
      <c r="X51" s="259">
        <v>6936607.6473500039</v>
      </c>
      <c r="Y51" s="196">
        <v>89585970.995589927</v>
      </c>
      <c r="Z51" s="25">
        <v>0.78942757196160718</v>
      </c>
      <c r="AA51" s="25">
        <v>0.12551247811195468</v>
      </c>
      <c r="AB51" s="26">
        <v>0.91494005007356194</v>
      </c>
      <c r="AD51" s="84" t="str">
        <f t="shared" si="6"/>
        <v>都島区</v>
      </c>
      <c r="AE51" s="195">
        <f t="shared" si="16"/>
        <v>0.12658008467523044</v>
      </c>
      <c r="AF51" s="195">
        <f t="shared" si="7"/>
        <v>0.14586069246760125</v>
      </c>
      <c r="AG51" s="240">
        <f t="shared" si="8"/>
        <v>-1.899999999999999</v>
      </c>
      <c r="AI51" s="195">
        <f t="shared" si="9"/>
        <v>0.13409247347655956</v>
      </c>
      <c r="AJ51" s="195">
        <f t="shared" si="10"/>
        <v>0.15123620749888</v>
      </c>
      <c r="AK51" s="240">
        <f t="shared" si="11"/>
        <v>-1.6999999999999988</v>
      </c>
      <c r="AL51" s="241">
        <v>0</v>
      </c>
    </row>
    <row r="52" spans="2:38" s="97" customFormat="1" ht="13.5" customHeight="1">
      <c r="B52" s="209">
        <v>48</v>
      </c>
      <c r="C52" s="210" t="s">
        <v>22</v>
      </c>
      <c r="D52" s="196">
        <v>99019091.05508998</v>
      </c>
      <c r="E52" s="196">
        <f t="shared" si="3"/>
        <v>82021708.037930027</v>
      </c>
      <c r="F52" s="196">
        <v>31296238.709649984</v>
      </c>
      <c r="G52" s="196">
        <f t="shared" si="4"/>
        <v>50725469.328280047</v>
      </c>
      <c r="H52" s="196">
        <f t="shared" si="5"/>
        <v>12123557.614610005</v>
      </c>
      <c r="I52" s="196">
        <v>6602352.2000000011</v>
      </c>
      <c r="J52" s="259">
        <v>5521205.4146100041</v>
      </c>
      <c r="K52" s="196">
        <v>38601911.713670038</v>
      </c>
      <c r="L52" s="25">
        <f t="shared" si="13"/>
        <v>0.72078271569790398</v>
      </c>
      <c r="M52" s="25">
        <f t="shared" si="14"/>
        <v>0.15205857141045734</v>
      </c>
      <c r="N52" s="26">
        <f t="shared" si="15"/>
        <v>0.87284128710836129</v>
      </c>
      <c r="P52" s="261">
        <v>48</v>
      </c>
      <c r="Q52" s="210" t="s">
        <v>22</v>
      </c>
      <c r="R52" s="196">
        <v>95058459.565230012</v>
      </c>
      <c r="S52" s="196">
        <v>79802279.040779978</v>
      </c>
      <c r="T52" s="196">
        <v>30430857.819749996</v>
      </c>
      <c r="U52" s="196">
        <v>49371421.221029982</v>
      </c>
      <c r="V52" s="196">
        <v>12493107.708779994</v>
      </c>
      <c r="W52" s="196">
        <v>7204526.1999999993</v>
      </c>
      <c r="X52" s="259">
        <v>5288581.5087799961</v>
      </c>
      <c r="Y52" s="196">
        <v>36878313.512249984</v>
      </c>
      <c r="Z52" s="25">
        <v>0.70894796054021891</v>
      </c>
      <c r="AA52" s="25">
        <v>0.167843909836602</v>
      </c>
      <c r="AB52" s="26">
        <v>0.87679187037682105</v>
      </c>
      <c r="AD52" s="84" t="str">
        <f t="shared" si="6"/>
        <v>堺市西区</v>
      </c>
      <c r="AE52" s="195">
        <f t="shared" si="16"/>
        <v>0.12644079754552789</v>
      </c>
      <c r="AF52" s="195">
        <f t="shared" si="7"/>
        <v>0.14062948969572009</v>
      </c>
      <c r="AG52" s="240">
        <f t="shared" si="8"/>
        <v>-1.4999999999999987</v>
      </c>
      <c r="AI52" s="195">
        <f t="shared" si="9"/>
        <v>0.13409247347655956</v>
      </c>
      <c r="AJ52" s="195">
        <f t="shared" si="10"/>
        <v>0.15123620749888</v>
      </c>
      <c r="AK52" s="240">
        <f t="shared" si="11"/>
        <v>-1.6999999999999988</v>
      </c>
      <c r="AL52" s="241">
        <v>0</v>
      </c>
    </row>
    <row r="53" spans="2:38" s="97" customFormat="1" ht="13.5" customHeight="1">
      <c r="B53" s="209">
        <v>49</v>
      </c>
      <c r="C53" s="210" t="s">
        <v>23</v>
      </c>
      <c r="D53" s="196">
        <v>112169356.62990004</v>
      </c>
      <c r="E53" s="196">
        <f t="shared" si="3"/>
        <v>93468946.484200031</v>
      </c>
      <c r="F53" s="196">
        <v>35635325.627880007</v>
      </c>
      <c r="G53" s="196">
        <f t="shared" si="4"/>
        <v>57833620.856320031</v>
      </c>
      <c r="H53" s="196">
        <f t="shared" si="5"/>
        <v>10624288.379529998</v>
      </c>
      <c r="I53" s="196">
        <v>6012231.0999999996</v>
      </c>
      <c r="J53" s="259">
        <v>4612057.279529999</v>
      </c>
      <c r="K53" s="196">
        <v>47209332.476790033</v>
      </c>
      <c r="L53" s="25">
        <f t="shared" si="13"/>
        <v>0.77033339755432961</v>
      </c>
      <c r="M53" s="25">
        <f t="shared" si="14"/>
        <v>0.12996716961444907</v>
      </c>
      <c r="N53" s="26">
        <f t="shared" si="15"/>
        <v>0.90030056716877871</v>
      </c>
      <c r="P53" s="261">
        <v>49</v>
      </c>
      <c r="Q53" s="210" t="s">
        <v>23</v>
      </c>
      <c r="R53" s="196">
        <v>109122221.99390015</v>
      </c>
      <c r="S53" s="196">
        <v>92222740.063199997</v>
      </c>
      <c r="T53" s="196">
        <v>35092815.152239993</v>
      </c>
      <c r="U53" s="196">
        <v>57129924.910959996</v>
      </c>
      <c r="V53" s="196">
        <v>11287859.0506</v>
      </c>
      <c r="W53" s="196">
        <v>6808418.5200000005</v>
      </c>
      <c r="X53" s="259">
        <v>4479440.5305999992</v>
      </c>
      <c r="Y53" s="196">
        <v>45842065.860359997</v>
      </c>
      <c r="Z53" s="25">
        <v>0.75662580924904232</v>
      </c>
      <c r="AA53" s="25">
        <v>0.14679429820757339</v>
      </c>
      <c r="AB53" s="26">
        <v>0.90342010745661583</v>
      </c>
      <c r="AD53" s="84" t="str">
        <f t="shared" si="6"/>
        <v>富田林市</v>
      </c>
      <c r="AE53" s="195">
        <f t="shared" si="16"/>
        <v>0.12479764551690868</v>
      </c>
      <c r="AF53" s="195">
        <f t="shared" si="7"/>
        <v>0.1422610223166634</v>
      </c>
      <c r="AG53" s="240">
        <f t="shared" si="8"/>
        <v>-1.6999999999999988</v>
      </c>
      <c r="AI53" s="195">
        <f t="shared" si="9"/>
        <v>0.13409247347655956</v>
      </c>
      <c r="AJ53" s="195">
        <f t="shared" si="10"/>
        <v>0.15123620749888</v>
      </c>
      <c r="AK53" s="240">
        <f t="shared" si="11"/>
        <v>-1.6999999999999988</v>
      </c>
      <c r="AL53" s="241">
        <v>0</v>
      </c>
    </row>
    <row r="54" spans="2:38" s="97" customFormat="1" ht="13.5" customHeight="1">
      <c r="B54" s="209">
        <v>50</v>
      </c>
      <c r="C54" s="210" t="s">
        <v>14</v>
      </c>
      <c r="D54" s="196">
        <v>107004643.15475003</v>
      </c>
      <c r="E54" s="196">
        <f t="shared" si="3"/>
        <v>91356584.451950014</v>
      </c>
      <c r="F54" s="196">
        <v>28410351.235770002</v>
      </c>
      <c r="G54" s="196">
        <f t="shared" si="4"/>
        <v>62946233.216180012</v>
      </c>
      <c r="H54" s="196">
        <f t="shared" si="5"/>
        <v>11613102.217539996</v>
      </c>
      <c r="I54" s="196">
        <v>6629125.7999999989</v>
      </c>
      <c r="J54" s="259">
        <v>4983976.417539998</v>
      </c>
      <c r="K54" s="196">
        <v>51333130.998640016</v>
      </c>
      <c r="L54" s="25">
        <f t="shared" si="13"/>
        <v>0.70984257440234522</v>
      </c>
      <c r="M54" s="25">
        <f t="shared" si="14"/>
        <v>0.16563102950956773</v>
      </c>
      <c r="N54" s="26">
        <f t="shared" si="15"/>
        <v>0.87547360391191287</v>
      </c>
      <c r="P54" s="261">
        <v>50</v>
      </c>
      <c r="Q54" s="210" t="s">
        <v>14</v>
      </c>
      <c r="R54" s="196">
        <v>103808182.33294998</v>
      </c>
      <c r="S54" s="196">
        <v>90089741.225249976</v>
      </c>
      <c r="T54" s="196">
        <v>27463656.235889979</v>
      </c>
      <c r="U54" s="196">
        <v>62626084.98935999</v>
      </c>
      <c r="V54" s="196">
        <v>12281907.618310001</v>
      </c>
      <c r="W54" s="196">
        <v>7473964.0500000007</v>
      </c>
      <c r="X54" s="259">
        <v>4807943.56831</v>
      </c>
      <c r="Y54" s="196">
        <v>50344177.371049985</v>
      </c>
      <c r="Z54" s="25">
        <v>0.69098670575251764</v>
      </c>
      <c r="AA54" s="25">
        <v>0.18804523889551553</v>
      </c>
      <c r="AB54" s="26">
        <v>0.87903194464803325</v>
      </c>
      <c r="AD54" s="84" t="str">
        <f t="shared" si="6"/>
        <v>城東区</v>
      </c>
      <c r="AE54" s="195">
        <f t="shared" si="16"/>
        <v>0.12419646643086572</v>
      </c>
      <c r="AF54" s="195">
        <f t="shared" si="7"/>
        <v>0.14004536438755269</v>
      </c>
      <c r="AG54" s="240">
        <f t="shared" si="8"/>
        <v>-1.6000000000000014</v>
      </c>
      <c r="AI54" s="195">
        <f t="shared" si="9"/>
        <v>0.13409247347655956</v>
      </c>
      <c r="AJ54" s="195">
        <f t="shared" si="10"/>
        <v>0.15123620749888</v>
      </c>
      <c r="AK54" s="240">
        <f t="shared" si="11"/>
        <v>-1.6999999999999988</v>
      </c>
      <c r="AL54" s="241">
        <v>0</v>
      </c>
    </row>
    <row r="55" spans="2:38" s="97" customFormat="1" ht="13.5" customHeight="1">
      <c r="B55" s="209">
        <v>51</v>
      </c>
      <c r="C55" s="210" t="s">
        <v>42</v>
      </c>
      <c r="D55" s="196">
        <v>126194845.75742999</v>
      </c>
      <c r="E55" s="196">
        <f t="shared" si="3"/>
        <v>106559484.37133002</v>
      </c>
      <c r="F55" s="196">
        <v>37539031.726020031</v>
      </c>
      <c r="G55" s="196">
        <f t="shared" si="4"/>
        <v>69020452.64531</v>
      </c>
      <c r="H55" s="196">
        <f t="shared" si="5"/>
        <v>13980912.486569997</v>
      </c>
      <c r="I55" s="196">
        <v>8380996.6199999982</v>
      </c>
      <c r="J55" s="259">
        <v>5599915.8665699977</v>
      </c>
      <c r="K55" s="196">
        <v>55039540.158739999</v>
      </c>
      <c r="L55" s="27">
        <f t="shared" si="13"/>
        <v>0.72863106316886395</v>
      </c>
      <c r="M55" s="27">
        <f t="shared" si="14"/>
        <v>0.16267479998458381</v>
      </c>
      <c r="N55" s="28">
        <f t="shared" si="15"/>
        <v>0.89130586315344773</v>
      </c>
      <c r="P55" s="261">
        <v>51</v>
      </c>
      <c r="Q55" s="210" t="s">
        <v>42</v>
      </c>
      <c r="R55" s="196">
        <v>120565211.93077007</v>
      </c>
      <c r="S55" s="196">
        <v>102912025.99356999</v>
      </c>
      <c r="T55" s="196">
        <v>36268063.674300008</v>
      </c>
      <c r="U55" s="196">
        <v>66643962.319269978</v>
      </c>
      <c r="V55" s="196">
        <v>14525004.233650001</v>
      </c>
      <c r="W55" s="196">
        <v>9289852.375</v>
      </c>
      <c r="X55" s="259">
        <v>5235151.8586500008</v>
      </c>
      <c r="Y55" s="196">
        <v>52118958.085619979</v>
      </c>
      <c r="Z55" s="27">
        <v>0.71403569754886609</v>
      </c>
      <c r="AA55" s="27">
        <v>0.18289606746801712</v>
      </c>
      <c r="AB55" s="28">
        <v>0.89693176501688321</v>
      </c>
      <c r="AD55" s="84" t="str">
        <f t="shared" si="6"/>
        <v>平野区</v>
      </c>
      <c r="AE55" s="195">
        <f t="shared" si="16"/>
        <v>0.12409251009182999</v>
      </c>
      <c r="AF55" s="195">
        <f t="shared" si="7"/>
        <v>0.14309800741242051</v>
      </c>
      <c r="AG55" s="240">
        <f t="shared" si="8"/>
        <v>-1.899999999999999</v>
      </c>
      <c r="AI55" s="195">
        <f t="shared" si="9"/>
        <v>0.13409247347655956</v>
      </c>
      <c r="AJ55" s="195">
        <f t="shared" si="10"/>
        <v>0.15123620749888</v>
      </c>
      <c r="AK55" s="240">
        <f t="shared" si="11"/>
        <v>-1.6999999999999988</v>
      </c>
      <c r="AL55" s="241">
        <v>0</v>
      </c>
    </row>
    <row r="56" spans="2:38" s="97" customFormat="1" ht="13.5" customHeight="1">
      <c r="B56" s="209">
        <v>52</v>
      </c>
      <c r="C56" s="210" t="s">
        <v>4</v>
      </c>
      <c r="D56" s="196">
        <v>104530880.30765991</v>
      </c>
      <c r="E56" s="196">
        <f t="shared" si="3"/>
        <v>88967410.982939944</v>
      </c>
      <c r="F56" s="196">
        <v>29332566.378360014</v>
      </c>
      <c r="G56" s="196">
        <f t="shared" si="4"/>
        <v>59634844.604579926</v>
      </c>
      <c r="H56" s="196">
        <f t="shared" si="5"/>
        <v>9667490.0782200024</v>
      </c>
      <c r="I56" s="196">
        <v>5387924.6000000006</v>
      </c>
      <c r="J56" s="259">
        <v>4279565.4782200018</v>
      </c>
      <c r="K56" s="196">
        <v>49967354.526359923</v>
      </c>
      <c r="L56" s="25">
        <f t="shared" si="13"/>
        <v>0.75211599785802574</v>
      </c>
      <c r="M56" s="25">
        <f t="shared" si="14"/>
        <v>0.13815171283145566</v>
      </c>
      <c r="N56" s="26">
        <f t="shared" si="15"/>
        <v>0.8902677106894813</v>
      </c>
      <c r="P56" s="261">
        <v>52</v>
      </c>
      <c r="Q56" s="210" t="s">
        <v>4</v>
      </c>
      <c r="R56" s="196">
        <v>100676557.74332</v>
      </c>
      <c r="S56" s="196">
        <v>86323117.343160033</v>
      </c>
      <c r="T56" s="196">
        <v>28103919.209540036</v>
      </c>
      <c r="U56" s="196">
        <v>58219198.133620001</v>
      </c>
      <c r="V56" s="196">
        <v>10055407.191320004</v>
      </c>
      <c r="W56" s="196">
        <v>5978286.6000000015</v>
      </c>
      <c r="X56" s="259">
        <v>4077120.5913200025</v>
      </c>
      <c r="Y56" s="196">
        <v>48163790.942299999</v>
      </c>
      <c r="Z56" s="25">
        <v>0.7364888707497369</v>
      </c>
      <c r="AA56" s="25">
        <v>0.15666646044006852</v>
      </c>
      <c r="AB56" s="26">
        <v>0.89315533118980539</v>
      </c>
      <c r="AD56" s="84" t="str">
        <f t="shared" si="6"/>
        <v>堺市東区</v>
      </c>
      <c r="AE56" s="195">
        <f t="shared" si="16"/>
        <v>0.12344812166607462</v>
      </c>
      <c r="AF56" s="195">
        <f t="shared" si="7"/>
        <v>0.13686206843548571</v>
      </c>
      <c r="AG56" s="240">
        <f t="shared" si="8"/>
        <v>-1.4000000000000012</v>
      </c>
      <c r="AI56" s="195">
        <f t="shared" si="9"/>
        <v>0.13409247347655956</v>
      </c>
      <c r="AJ56" s="195">
        <f t="shared" si="10"/>
        <v>0.15123620749888</v>
      </c>
      <c r="AK56" s="240">
        <f t="shared" si="11"/>
        <v>-1.6999999999999988</v>
      </c>
      <c r="AL56" s="241">
        <v>0</v>
      </c>
    </row>
    <row r="57" spans="2:38" s="97" customFormat="1" ht="13.5" customHeight="1">
      <c r="B57" s="209">
        <v>53</v>
      </c>
      <c r="C57" s="210" t="s">
        <v>19</v>
      </c>
      <c r="D57" s="196">
        <v>62742720.74547001</v>
      </c>
      <c r="E57" s="196">
        <f t="shared" si="3"/>
        <v>52926947.330969989</v>
      </c>
      <c r="F57" s="196">
        <v>18699099.946600001</v>
      </c>
      <c r="G57" s="196">
        <f t="shared" si="4"/>
        <v>34227847.384369992</v>
      </c>
      <c r="H57" s="196">
        <f t="shared" si="5"/>
        <v>6231697.729340001</v>
      </c>
      <c r="I57" s="196">
        <v>3823612.5500000003</v>
      </c>
      <c r="J57" s="259">
        <v>2408085.1793400007</v>
      </c>
      <c r="K57" s="196">
        <v>27996149.655029994</v>
      </c>
      <c r="L57" s="25">
        <f t="shared" si="13"/>
        <v>0.75004017880446583</v>
      </c>
      <c r="M57" s="25">
        <f t="shared" si="14"/>
        <v>0.15336904176516017</v>
      </c>
      <c r="N57" s="26">
        <f t="shared" si="15"/>
        <v>0.90340922056962603</v>
      </c>
      <c r="P57" s="261">
        <v>53</v>
      </c>
      <c r="Q57" s="210" t="s">
        <v>19</v>
      </c>
      <c r="R57" s="196">
        <v>62162188.069690004</v>
      </c>
      <c r="S57" s="196">
        <v>53633217.751989976</v>
      </c>
      <c r="T57" s="196">
        <v>18442673.528829988</v>
      </c>
      <c r="U57" s="196">
        <v>35190544.223159991</v>
      </c>
      <c r="V57" s="196">
        <v>6645254.9454900008</v>
      </c>
      <c r="W57" s="196">
        <v>4293712.8250000011</v>
      </c>
      <c r="X57" s="259">
        <v>2351542.1204900001</v>
      </c>
      <c r="Y57" s="196">
        <v>28545289.277669992</v>
      </c>
      <c r="Z57" s="25">
        <v>0.73512141696784239</v>
      </c>
      <c r="AA57" s="25">
        <v>0.17114656674005777</v>
      </c>
      <c r="AB57" s="26">
        <v>0.90626798370790007</v>
      </c>
      <c r="AD57" s="84" t="str">
        <f t="shared" si="6"/>
        <v>此花区</v>
      </c>
      <c r="AE57" s="195">
        <f t="shared" si="16"/>
        <v>0.12326937822917974</v>
      </c>
      <c r="AF57" s="195">
        <f t="shared" si="7"/>
        <v>0.14418185500368402</v>
      </c>
      <c r="AG57" s="240">
        <f t="shared" si="8"/>
        <v>-2.0999999999999992</v>
      </c>
      <c r="AI57" s="195">
        <f t="shared" si="9"/>
        <v>0.13409247347655956</v>
      </c>
      <c r="AJ57" s="195">
        <f t="shared" si="10"/>
        <v>0.15123620749888</v>
      </c>
      <c r="AK57" s="240">
        <f t="shared" si="11"/>
        <v>-1.6999999999999988</v>
      </c>
      <c r="AL57" s="241">
        <v>0</v>
      </c>
    </row>
    <row r="58" spans="2:38" s="97" customFormat="1" ht="13.5" customHeight="1">
      <c r="B58" s="209">
        <v>54</v>
      </c>
      <c r="C58" s="210" t="s">
        <v>24</v>
      </c>
      <c r="D58" s="196">
        <v>98900930.735190004</v>
      </c>
      <c r="E58" s="196">
        <f t="shared" si="3"/>
        <v>82751945.147439957</v>
      </c>
      <c r="F58" s="196">
        <v>31285167.204279993</v>
      </c>
      <c r="G58" s="196">
        <f t="shared" si="4"/>
        <v>51466777.943159968</v>
      </c>
      <c r="H58" s="196">
        <f t="shared" si="5"/>
        <v>9282830.9196899999</v>
      </c>
      <c r="I58" s="196">
        <v>5365706.2799999993</v>
      </c>
      <c r="J58" s="259">
        <v>3917124.6396900006</v>
      </c>
      <c r="K58" s="196">
        <v>42183947.02346997</v>
      </c>
      <c r="L58" s="25">
        <f t="shared" si="13"/>
        <v>0.77117848183380899</v>
      </c>
      <c r="M58" s="25">
        <f t="shared" si="14"/>
        <v>0.13226450720104968</v>
      </c>
      <c r="N58" s="26">
        <f t="shared" si="15"/>
        <v>0.90344298903485865</v>
      </c>
      <c r="P58" s="261">
        <v>54</v>
      </c>
      <c r="Q58" s="210" t="s">
        <v>24</v>
      </c>
      <c r="R58" s="196">
        <v>96279290.693560034</v>
      </c>
      <c r="S58" s="196">
        <v>81882546.198909968</v>
      </c>
      <c r="T58" s="196">
        <v>30746767.88882003</v>
      </c>
      <c r="U58" s="196">
        <v>51135778.310089931</v>
      </c>
      <c r="V58" s="196">
        <v>9970229.0971999969</v>
      </c>
      <c r="W58" s="196">
        <v>5983012.9500000011</v>
      </c>
      <c r="X58" s="259">
        <v>3987216.1471999963</v>
      </c>
      <c r="Y58" s="196">
        <v>41165549.212889932</v>
      </c>
      <c r="Z58" s="25">
        <v>0.75513348637613853</v>
      </c>
      <c r="AA58" s="25">
        <v>0.14694141004687153</v>
      </c>
      <c r="AB58" s="26">
        <v>0.90207489642301009</v>
      </c>
      <c r="AD58" s="84" t="str">
        <f t="shared" si="6"/>
        <v>門真市</v>
      </c>
      <c r="AE58" s="195">
        <f t="shared" si="16"/>
        <v>0.12215118813111421</v>
      </c>
      <c r="AF58" s="195">
        <f t="shared" si="7"/>
        <v>0.13615406474719571</v>
      </c>
      <c r="AG58" s="240">
        <f t="shared" si="8"/>
        <v>-1.4000000000000012</v>
      </c>
      <c r="AI58" s="195">
        <f t="shared" si="9"/>
        <v>0.13409247347655956</v>
      </c>
      <c r="AJ58" s="195">
        <f t="shared" si="10"/>
        <v>0.15123620749888</v>
      </c>
      <c r="AK58" s="240">
        <f t="shared" si="11"/>
        <v>-1.6999999999999988</v>
      </c>
      <c r="AL58" s="241">
        <v>0</v>
      </c>
    </row>
    <row r="59" spans="2:38" s="97" customFormat="1" ht="13.5" customHeight="1">
      <c r="B59" s="209">
        <v>55</v>
      </c>
      <c r="C59" s="210" t="s">
        <v>15</v>
      </c>
      <c r="D59" s="196">
        <v>103968742.73223002</v>
      </c>
      <c r="E59" s="196">
        <f t="shared" si="3"/>
        <v>89240084.629229993</v>
      </c>
      <c r="F59" s="196">
        <v>34259498.201850004</v>
      </c>
      <c r="G59" s="196">
        <f t="shared" si="4"/>
        <v>54980586.427379981</v>
      </c>
      <c r="H59" s="196">
        <f t="shared" si="5"/>
        <v>9330966.4630100019</v>
      </c>
      <c r="I59" s="196">
        <v>5324627.0500000017</v>
      </c>
      <c r="J59" s="259">
        <v>4006339.4130099993</v>
      </c>
      <c r="K59" s="196">
        <v>45649619.964369982</v>
      </c>
      <c r="L59" s="25">
        <f t="shared" si="13"/>
        <v>0.78594019277495641</v>
      </c>
      <c r="M59" s="25">
        <f t="shared" si="14"/>
        <v>0.12215118813111421</v>
      </c>
      <c r="N59" s="26">
        <f t="shared" si="15"/>
        <v>0.90809138090607078</v>
      </c>
      <c r="P59" s="261">
        <v>55</v>
      </c>
      <c r="Q59" s="210" t="s">
        <v>15</v>
      </c>
      <c r="R59" s="196">
        <v>99248466.536490023</v>
      </c>
      <c r="S59" s="196">
        <v>85731467.195490032</v>
      </c>
      <c r="T59" s="196">
        <v>33916010.735249996</v>
      </c>
      <c r="U59" s="196">
        <v>51815456.460240036</v>
      </c>
      <c r="V59" s="196">
        <v>9780455.1840499975</v>
      </c>
      <c r="W59" s="196">
        <v>5949451.4500000011</v>
      </c>
      <c r="X59" s="259">
        <v>3831003.7340499959</v>
      </c>
      <c r="Y59" s="196">
        <v>42035001.276190042</v>
      </c>
      <c r="Z59" s="25">
        <v>0.77617285566954441</v>
      </c>
      <c r="AA59" s="25">
        <v>0.13615406474719571</v>
      </c>
      <c r="AB59" s="26">
        <v>0.91232692041674013</v>
      </c>
      <c r="AD59" s="84" t="str">
        <f t="shared" si="6"/>
        <v>浪速区</v>
      </c>
      <c r="AE59" s="195">
        <f t="shared" si="16"/>
        <v>0.1200060730815176</v>
      </c>
      <c r="AF59" s="195">
        <f t="shared" si="7"/>
        <v>0.14078686552545738</v>
      </c>
      <c r="AG59" s="240">
        <f t="shared" si="8"/>
        <v>-2.0999999999999992</v>
      </c>
      <c r="AI59" s="195">
        <f t="shared" si="9"/>
        <v>0.13409247347655956</v>
      </c>
      <c r="AJ59" s="195">
        <f t="shared" si="10"/>
        <v>0.15123620749888</v>
      </c>
      <c r="AK59" s="240">
        <f t="shared" si="11"/>
        <v>-1.6999999999999988</v>
      </c>
      <c r="AL59" s="241">
        <v>0</v>
      </c>
    </row>
    <row r="60" spans="2:38" s="97" customFormat="1" ht="13.5" customHeight="1">
      <c r="B60" s="209">
        <v>56</v>
      </c>
      <c r="C60" s="210" t="s">
        <v>9</v>
      </c>
      <c r="D60" s="196">
        <v>61564061.739860013</v>
      </c>
      <c r="E60" s="196">
        <f t="shared" si="3"/>
        <v>52162912.676759996</v>
      </c>
      <c r="F60" s="196">
        <v>21255131.23695001</v>
      </c>
      <c r="G60" s="196">
        <f t="shared" si="4"/>
        <v>30907781.439809985</v>
      </c>
      <c r="H60" s="196">
        <f t="shared" si="5"/>
        <v>4786026.2197300028</v>
      </c>
      <c r="I60" s="196">
        <v>2612016.4500000002</v>
      </c>
      <c r="J60" s="259">
        <v>2174009.7697300022</v>
      </c>
      <c r="K60" s="196">
        <v>26121755.220079981</v>
      </c>
      <c r="L60" s="25">
        <f t="shared" si="13"/>
        <v>0.8162129994532058</v>
      </c>
      <c r="M60" s="25">
        <f t="shared" si="14"/>
        <v>0.10030339297879297</v>
      </c>
      <c r="N60" s="26">
        <f t="shared" si="15"/>
        <v>0.91651639243199867</v>
      </c>
      <c r="P60" s="261">
        <v>56</v>
      </c>
      <c r="Q60" s="210" t="s">
        <v>9</v>
      </c>
      <c r="R60" s="196">
        <v>59146177.070520066</v>
      </c>
      <c r="S60" s="196">
        <v>51246250.185719982</v>
      </c>
      <c r="T60" s="196">
        <v>20761323.42559997</v>
      </c>
      <c r="U60" s="196">
        <v>30484926.760120008</v>
      </c>
      <c r="V60" s="196">
        <v>5004195.76841</v>
      </c>
      <c r="W60" s="196">
        <v>2889421.4499999997</v>
      </c>
      <c r="X60" s="259">
        <v>2114774.3184100003</v>
      </c>
      <c r="Y60" s="196">
        <v>25480730.991710007</v>
      </c>
      <c r="Z60" s="25">
        <v>0.80577935454243099</v>
      </c>
      <c r="AA60" s="25">
        <v>0.11214295463030061</v>
      </c>
      <c r="AB60" s="26">
        <v>0.91792230917273154</v>
      </c>
      <c r="AD60" s="84" t="str">
        <f t="shared" si="6"/>
        <v>泉佐野市</v>
      </c>
      <c r="AE60" s="195">
        <f t="shared" si="16"/>
        <v>0.11985452508754936</v>
      </c>
      <c r="AF60" s="195">
        <f t="shared" si="7"/>
        <v>0.13855807139108262</v>
      </c>
      <c r="AG60" s="240">
        <f t="shared" si="8"/>
        <v>-1.9000000000000017</v>
      </c>
      <c r="AI60" s="195">
        <f t="shared" si="9"/>
        <v>0.13409247347655956</v>
      </c>
      <c r="AJ60" s="195">
        <f t="shared" si="10"/>
        <v>0.15123620749888</v>
      </c>
      <c r="AK60" s="240">
        <f t="shared" si="11"/>
        <v>-1.6999999999999988</v>
      </c>
      <c r="AL60" s="241">
        <v>0</v>
      </c>
    </row>
    <row r="61" spans="2:38" s="97" customFormat="1" ht="13.5" customHeight="1">
      <c r="B61" s="209">
        <v>57</v>
      </c>
      <c r="C61" s="210" t="s">
        <v>43</v>
      </c>
      <c r="D61" s="196">
        <v>52708080.819769993</v>
      </c>
      <c r="E61" s="196">
        <f t="shared" si="3"/>
        <v>44030250.044599988</v>
      </c>
      <c r="F61" s="196">
        <v>14713925.344310001</v>
      </c>
      <c r="G61" s="196">
        <f t="shared" si="4"/>
        <v>29316324.700289987</v>
      </c>
      <c r="H61" s="196">
        <f t="shared" si="5"/>
        <v>5253050.4584999997</v>
      </c>
      <c r="I61" s="196">
        <v>3113616.3000000003</v>
      </c>
      <c r="J61" s="259">
        <v>2139434.158499999</v>
      </c>
      <c r="K61" s="196">
        <v>24063274.241789989</v>
      </c>
      <c r="L61" s="25">
        <f t="shared" si="13"/>
        <v>0.7369130653345749</v>
      </c>
      <c r="M61" s="25">
        <f t="shared" si="14"/>
        <v>0.15593830186150742</v>
      </c>
      <c r="N61" s="26">
        <f t="shared" si="15"/>
        <v>0.89285136719608238</v>
      </c>
      <c r="P61" s="261">
        <v>57</v>
      </c>
      <c r="Q61" s="210" t="s">
        <v>43</v>
      </c>
      <c r="R61" s="196">
        <v>53565164.052260056</v>
      </c>
      <c r="S61" s="196">
        <v>45549728.351060003</v>
      </c>
      <c r="T61" s="196">
        <v>14768928.127500005</v>
      </c>
      <c r="U61" s="196">
        <v>30780800.223559998</v>
      </c>
      <c r="V61" s="196">
        <v>5545847.095999999</v>
      </c>
      <c r="W61" s="196">
        <v>3484239.5</v>
      </c>
      <c r="X61" s="259">
        <v>2061607.5959999992</v>
      </c>
      <c r="Y61" s="196">
        <v>25234953.127560001</v>
      </c>
      <c r="Z61" s="25">
        <v>0.72700425995437057</v>
      </c>
      <c r="AA61" s="25">
        <v>0.17151257947316362</v>
      </c>
      <c r="AB61" s="26">
        <v>0.89851683942753424</v>
      </c>
      <c r="AD61" s="84" t="str">
        <f t="shared" si="6"/>
        <v>豊能町</v>
      </c>
      <c r="AE61" s="195">
        <f t="shared" si="16"/>
        <v>0.11947074981696729</v>
      </c>
      <c r="AF61" s="195">
        <f t="shared" si="7"/>
        <v>0.14204117541921935</v>
      </c>
      <c r="AG61" s="240">
        <f t="shared" si="8"/>
        <v>-2.2999999999999994</v>
      </c>
      <c r="AI61" s="195">
        <f t="shared" si="9"/>
        <v>0.13409247347655956</v>
      </c>
      <c r="AJ61" s="195">
        <f t="shared" si="10"/>
        <v>0.15123620749888</v>
      </c>
      <c r="AK61" s="240">
        <f t="shared" si="11"/>
        <v>-1.6999999999999988</v>
      </c>
      <c r="AL61" s="241">
        <v>0</v>
      </c>
    </row>
    <row r="62" spans="2:38" s="97" customFormat="1" ht="13.5" customHeight="1">
      <c r="B62" s="209">
        <v>58</v>
      </c>
      <c r="C62" s="210" t="s">
        <v>25</v>
      </c>
      <c r="D62" s="196">
        <v>59256273.660390019</v>
      </c>
      <c r="E62" s="196">
        <f t="shared" si="3"/>
        <v>50001094.205490023</v>
      </c>
      <c r="F62" s="196">
        <v>16507945.074500002</v>
      </c>
      <c r="G62" s="196">
        <f t="shared" si="4"/>
        <v>33493149.130990021</v>
      </c>
      <c r="H62" s="196">
        <f t="shared" si="5"/>
        <v>5727539.9526700005</v>
      </c>
      <c r="I62" s="196">
        <v>3256839.45</v>
      </c>
      <c r="J62" s="259">
        <v>2470700.5026700003</v>
      </c>
      <c r="K62" s="196">
        <v>27765609.17832002</v>
      </c>
      <c r="L62" s="25">
        <f t="shared" si="13"/>
        <v>0.74241443594905165</v>
      </c>
      <c r="M62" s="25">
        <f t="shared" si="14"/>
        <v>0.14647035789956461</v>
      </c>
      <c r="N62" s="26">
        <f t="shared" si="15"/>
        <v>0.88888479384861629</v>
      </c>
      <c r="P62" s="261">
        <v>58</v>
      </c>
      <c r="Q62" s="210" t="s">
        <v>25</v>
      </c>
      <c r="R62" s="196">
        <v>55024282.841000065</v>
      </c>
      <c r="S62" s="196">
        <v>46517437.945099995</v>
      </c>
      <c r="T62" s="196">
        <v>16247798.218500007</v>
      </c>
      <c r="U62" s="196">
        <v>30269639.726599991</v>
      </c>
      <c r="V62" s="196">
        <v>6106018.2320000008</v>
      </c>
      <c r="W62" s="196">
        <v>3519067.5</v>
      </c>
      <c r="X62" s="259">
        <v>2586950.7320000003</v>
      </c>
      <c r="Y62" s="196">
        <v>24163621.494599991</v>
      </c>
      <c r="Z62" s="25">
        <v>0.7268467223249736</v>
      </c>
      <c r="AA62" s="25">
        <v>0.15742580278372492</v>
      </c>
      <c r="AB62" s="26">
        <v>0.88427252510869858</v>
      </c>
      <c r="AD62" s="84" t="str">
        <f t="shared" si="6"/>
        <v>八尾市</v>
      </c>
      <c r="AE62" s="195">
        <f t="shared" si="16"/>
        <v>0.11928262078472979</v>
      </c>
      <c r="AF62" s="195">
        <f t="shared" si="7"/>
        <v>0.13590068788386259</v>
      </c>
      <c r="AG62" s="240">
        <f t="shared" si="8"/>
        <v>-1.7000000000000015</v>
      </c>
      <c r="AI62" s="195">
        <f t="shared" si="9"/>
        <v>0.13409247347655956</v>
      </c>
      <c r="AJ62" s="195">
        <f t="shared" si="10"/>
        <v>0.15123620749888</v>
      </c>
      <c r="AK62" s="240">
        <f t="shared" si="11"/>
        <v>-1.6999999999999988</v>
      </c>
      <c r="AL62" s="241">
        <v>0</v>
      </c>
    </row>
    <row r="63" spans="2:38" s="97" customFormat="1" ht="13.5" customHeight="1">
      <c r="B63" s="209">
        <v>59</v>
      </c>
      <c r="C63" s="210" t="s">
        <v>20</v>
      </c>
      <c r="D63" s="196">
        <v>432553036.83450967</v>
      </c>
      <c r="E63" s="196">
        <f t="shared" si="3"/>
        <v>367359122.96690995</v>
      </c>
      <c r="F63" s="196">
        <v>121738077.06269999</v>
      </c>
      <c r="G63" s="196">
        <f t="shared" si="4"/>
        <v>245621045.90420994</v>
      </c>
      <c r="H63" s="196">
        <f t="shared" si="5"/>
        <v>45554230.71036002</v>
      </c>
      <c r="I63" s="196">
        <v>26767395.500000007</v>
      </c>
      <c r="J63" s="259">
        <v>18786835.210360013</v>
      </c>
      <c r="K63" s="196">
        <v>200066815.19384992</v>
      </c>
      <c r="L63" s="27">
        <f t="shared" si="13"/>
        <v>0.7276968001890648</v>
      </c>
      <c r="M63" s="27">
        <f t="shared" si="14"/>
        <v>0.16000374348539237</v>
      </c>
      <c r="N63" s="28">
        <f t="shared" si="15"/>
        <v>0.88770054367445717</v>
      </c>
      <c r="P63" s="261">
        <v>59</v>
      </c>
      <c r="Q63" s="210" t="s">
        <v>20</v>
      </c>
      <c r="R63" s="196">
        <v>412608632.27786028</v>
      </c>
      <c r="S63" s="196">
        <v>354386712.69909978</v>
      </c>
      <c r="T63" s="196">
        <v>120072882.4011399</v>
      </c>
      <c r="U63" s="196">
        <v>234313830.29795986</v>
      </c>
      <c r="V63" s="196">
        <v>48022521.292270012</v>
      </c>
      <c r="W63" s="196">
        <v>30143365.400000006</v>
      </c>
      <c r="X63" s="259">
        <v>17879155.892270006</v>
      </c>
      <c r="Y63" s="196">
        <v>186291309.00568986</v>
      </c>
      <c r="Z63" s="27">
        <v>0.71431389415109448</v>
      </c>
      <c r="AA63" s="27">
        <v>0.17932296028140451</v>
      </c>
      <c r="AB63" s="28">
        <v>0.89363685443249885</v>
      </c>
      <c r="AD63" s="84" t="str">
        <f t="shared" si="6"/>
        <v>住之江区</v>
      </c>
      <c r="AE63" s="195">
        <f t="shared" si="16"/>
        <v>0.11821082651815748</v>
      </c>
      <c r="AF63" s="195">
        <f t="shared" si="7"/>
        <v>0.13664383930097204</v>
      </c>
      <c r="AG63" s="240">
        <f t="shared" si="8"/>
        <v>-1.9000000000000017</v>
      </c>
      <c r="AI63" s="195">
        <f t="shared" si="9"/>
        <v>0.13409247347655956</v>
      </c>
      <c r="AJ63" s="195">
        <f t="shared" si="10"/>
        <v>0.15123620749888</v>
      </c>
      <c r="AK63" s="240">
        <f t="shared" si="11"/>
        <v>-1.6999999999999988</v>
      </c>
      <c r="AL63" s="241">
        <v>0</v>
      </c>
    </row>
    <row r="64" spans="2:38" s="97" customFormat="1" ht="13.5" customHeight="1">
      <c r="B64" s="209">
        <v>60</v>
      </c>
      <c r="C64" s="210" t="s">
        <v>44</v>
      </c>
      <c r="D64" s="196">
        <v>50420421.256100006</v>
      </c>
      <c r="E64" s="196">
        <f t="shared" si="3"/>
        <v>40072934.024099976</v>
      </c>
      <c r="F64" s="196">
        <v>16062056.044899987</v>
      </c>
      <c r="G64" s="196">
        <f t="shared" si="4"/>
        <v>24010877.979199991</v>
      </c>
      <c r="H64" s="196">
        <f t="shared" si="5"/>
        <v>5630670.6415999997</v>
      </c>
      <c r="I64" s="196">
        <v>3217958</v>
      </c>
      <c r="J64" s="259">
        <v>2412712.6416000002</v>
      </c>
      <c r="K64" s="196">
        <v>18380207.337599989</v>
      </c>
      <c r="L64" s="25">
        <f t="shared" si="13"/>
        <v>0.74043509038888466</v>
      </c>
      <c r="M64" s="25">
        <f t="shared" si="14"/>
        <v>0.14834271627100842</v>
      </c>
      <c r="N64" s="26">
        <f t="shared" si="15"/>
        <v>0.88877780665989292</v>
      </c>
      <c r="P64" s="261">
        <v>60</v>
      </c>
      <c r="Q64" s="210" t="s">
        <v>44</v>
      </c>
      <c r="R64" s="196">
        <v>49507310.911080025</v>
      </c>
      <c r="S64" s="196">
        <v>39987489.518380009</v>
      </c>
      <c r="T64" s="196">
        <v>15881112.376499997</v>
      </c>
      <c r="U64" s="196">
        <v>24106377.141880009</v>
      </c>
      <c r="V64" s="196">
        <v>5734103.3798799999</v>
      </c>
      <c r="W64" s="196">
        <v>3449409.9</v>
      </c>
      <c r="X64" s="259">
        <v>2284693.47988</v>
      </c>
      <c r="Y64" s="196">
        <v>18372273.762000009</v>
      </c>
      <c r="Z64" s="25">
        <v>0.7347191235790691</v>
      </c>
      <c r="AA64" s="25">
        <v>0.15958248758085442</v>
      </c>
      <c r="AB64" s="26">
        <v>0.89430161115992346</v>
      </c>
      <c r="AD64" s="84" t="str">
        <f t="shared" si="6"/>
        <v>西成区</v>
      </c>
      <c r="AE64" s="195">
        <f t="shared" si="16"/>
        <v>0.11766865708074645</v>
      </c>
      <c r="AF64" s="195">
        <f t="shared" si="7"/>
        <v>0.13775544971643669</v>
      </c>
      <c r="AG64" s="240">
        <f t="shared" si="8"/>
        <v>-2.0000000000000018</v>
      </c>
      <c r="AI64" s="195">
        <f t="shared" si="9"/>
        <v>0.13409247347655956</v>
      </c>
      <c r="AJ64" s="195">
        <f t="shared" si="10"/>
        <v>0.15123620749888</v>
      </c>
      <c r="AK64" s="240">
        <f t="shared" si="11"/>
        <v>-1.6999999999999988</v>
      </c>
      <c r="AL64" s="241">
        <v>0</v>
      </c>
    </row>
    <row r="65" spans="2:38" s="97" customFormat="1" ht="13.5" customHeight="1">
      <c r="B65" s="209">
        <v>61</v>
      </c>
      <c r="C65" s="210" t="s">
        <v>16</v>
      </c>
      <c r="D65" s="196">
        <v>51712628.338299975</v>
      </c>
      <c r="E65" s="196">
        <f t="shared" si="3"/>
        <v>44072072.180399984</v>
      </c>
      <c r="F65" s="196">
        <v>14265286.547109999</v>
      </c>
      <c r="G65" s="196">
        <f t="shared" si="4"/>
        <v>29806785.633289989</v>
      </c>
      <c r="H65" s="196">
        <f t="shared" si="5"/>
        <v>4625606.259010002</v>
      </c>
      <c r="I65" s="196">
        <v>2559288.3000000003</v>
      </c>
      <c r="J65" s="259">
        <v>2066317.9590100015</v>
      </c>
      <c r="K65" s="196">
        <v>25181179.374279987</v>
      </c>
      <c r="L65" s="25">
        <f t="shared" si="13"/>
        <v>0.75514093979129115</v>
      </c>
      <c r="M65" s="25">
        <f t="shared" si="14"/>
        <v>0.13547736077200537</v>
      </c>
      <c r="N65" s="26">
        <f t="shared" si="15"/>
        <v>0.89061830056329661</v>
      </c>
      <c r="P65" s="261">
        <v>61</v>
      </c>
      <c r="Q65" s="210" t="s">
        <v>16</v>
      </c>
      <c r="R65" s="196">
        <v>47595546.399049975</v>
      </c>
      <c r="S65" s="196">
        <v>41298600.947049983</v>
      </c>
      <c r="T65" s="196">
        <v>14016299.826809997</v>
      </c>
      <c r="U65" s="196">
        <v>27282301.120239988</v>
      </c>
      <c r="V65" s="196">
        <v>4851940.794900001</v>
      </c>
      <c r="W65" s="196">
        <v>2870678.6999999997</v>
      </c>
      <c r="X65" s="259">
        <v>1981262.0949000013</v>
      </c>
      <c r="Y65" s="196">
        <v>22430360.325339988</v>
      </c>
      <c r="Z65" s="25">
        <v>0.74285144586733187</v>
      </c>
      <c r="AA65" s="25">
        <v>0.15214342224875838</v>
      </c>
      <c r="AB65" s="26">
        <v>0.8949948681160903</v>
      </c>
      <c r="AD65" s="84" t="str">
        <f t="shared" si="6"/>
        <v>堺市堺区</v>
      </c>
      <c r="AE65" s="195">
        <f t="shared" si="16"/>
        <v>0.11751455451721245</v>
      </c>
      <c r="AF65" s="195">
        <f t="shared" si="7"/>
        <v>0.1300253506278628</v>
      </c>
      <c r="AG65" s="240">
        <f t="shared" si="8"/>
        <v>-1.2000000000000011</v>
      </c>
      <c r="AI65" s="195">
        <f t="shared" si="9"/>
        <v>0.13409247347655956</v>
      </c>
      <c r="AJ65" s="195">
        <f t="shared" si="10"/>
        <v>0.15123620749888</v>
      </c>
      <c r="AK65" s="240">
        <f t="shared" si="11"/>
        <v>-1.6999999999999988</v>
      </c>
      <c r="AL65" s="241">
        <v>0</v>
      </c>
    </row>
    <row r="66" spans="2:38" s="97" customFormat="1" ht="13.5" customHeight="1">
      <c r="B66" s="209">
        <v>62</v>
      </c>
      <c r="C66" s="210" t="s">
        <v>17</v>
      </c>
      <c r="D66" s="196">
        <v>69458512.473509982</v>
      </c>
      <c r="E66" s="196">
        <f t="shared" si="3"/>
        <v>59420861.221009985</v>
      </c>
      <c r="F66" s="196">
        <v>19967193.359399986</v>
      </c>
      <c r="G66" s="196">
        <f t="shared" si="4"/>
        <v>39453667.861609995</v>
      </c>
      <c r="H66" s="196">
        <f t="shared" si="5"/>
        <v>6006838.9926500004</v>
      </c>
      <c r="I66" s="196">
        <v>3523715.75</v>
      </c>
      <c r="J66" s="259">
        <v>2483123.2426500008</v>
      </c>
      <c r="K66" s="196">
        <v>33446828.868959997</v>
      </c>
      <c r="L66" s="25">
        <f t="shared" si="13"/>
        <v>0.76873675557057231</v>
      </c>
      <c r="M66" s="25">
        <f t="shared" si="14"/>
        <v>0.13566302306241229</v>
      </c>
      <c r="N66" s="26">
        <f t="shared" si="15"/>
        <v>0.9043997786329846</v>
      </c>
      <c r="P66" s="261">
        <v>62</v>
      </c>
      <c r="Q66" s="210" t="s">
        <v>17</v>
      </c>
      <c r="R66" s="196">
        <v>63790772.764660001</v>
      </c>
      <c r="S66" s="196">
        <v>54850617.285160035</v>
      </c>
      <c r="T66" s="196">
        <v>19339213.511680022</v>
      </c>
      <c r="U66" s="196">
        <v>35511403.773480013</v>
      </c>
      <c r="V66" s="196">
        <v>6411494.0253100023</v>
      </c>
      <c r="W66" s="196">
        <v>3993558.3</v>
      </c>
      <c r="X66" s="259">
        <v>2417935.7253100029</v>
      </c>
      <c r="Y66" s="196">
        <v>29099909.748170014</v>
      </c>
      <c r="Z66" s="25">
        <v>0.75101678211753575</v>
      </c>
      <c r="AA66" s="25">
        <v>0.15508538141188499</v>
      </c>
      <c r="AB66" s="26">
        <v>0.90610216352942075</v>
      </c>
      <c r="AD66" s="84" t="str">
        <f t="shared" si="6"/>
        <v>枚方市</v>
      </c>
      <c r="AE66" s="195">
        <f t="shared" si="16"/>
        <v>0.11611812848148309</v>
      </c>
      <c r="AF66" s="195">
        <f t="shared" si="7"/>
        <v>0.13042637790229869</v>
      </c>
      <c r="AG66" s="240">
        <f t="shared" si="8"/>
        <v>-1.4</v>
      </c>
      <c r="AI66" s="195">
        <f t="shared" si="9"/>
        <v>0.13409247347655956</v>
      </c>
      <c r="AJ66" s="195">
        <f t="shared" si="10"/>
        <v>0.15123620749888</v>
      </c>
      <c r="AK66" s="240">
        <f t="shared" si="11"/>
        <v>-1.6999999999999988</v>
      </c>
      <c r="AL66" s="241">
        <v>0</v>
      </c>
    </row>
    <row r="67" spans="2:38" s="97" customFormat="1" ht="13.5" customHeight="1">
      <c r="B67" s="209">
        <v>63</v>
      </c>
      <c r="C67" s="210" t="s">
        <v>26</v>
      </c>
      <c r="D67" s="196">
        <v>47194771.411500037</v>
      </c>
      <c r="E67" s="196">
        <f t="shared" si="3"/>
        <v>39386413.078450002</v>
      </c>
      <c r="F67" s="196">
        <v>13768321.910570012</v>
      </c>
      <c r="G67" s="196">
        <f t="shared" si="4"/>
        <v>25618091.167879991</v>
      </c>
      <c r="H67" s="196">
        <f t="shared" si="5"/>
        <v>5374455.9326000009</v>
      </c>
      <c r="I67" s="196">
        <v>2897095.0799999996</v>
      </c>
      <c r="J67" s="259">
        <v>2477360.8526000017</v>
      </c>
      <c r="K67" s="196">
        <v>20243635.235279988</v>
      </c>
      <c r="L67" s="25">
        <f t="shared" si="13"/>
        <v>0.71924367630283281</v>
      </c>
      <c r="M67" s="25">
        <f t="shared" si="14"/>
        <v>0.15134141469617793</v>
      </c>
      <c r="N67" s="26">
        <f t="shared" si="15"/>
        <v>0.87058509099901071</v>
      </c>
      <c r="P67" s="261">
        <v>63</v>
      </c>
      <c r="Q67" s="210" t="s">
        <v>26</v>
      </c>
      <c r="R67" s="196">
        <v>44978023.855949976</v>
      </c>
      <c r="S67" s="196">
        <v>38123009.293649971</v>
      </c>
      <c r="T67" s="196">
        <v>13279815.714489987</v>
      </c>
      <c r="U67" s="196">
        <v>24843193.579159983</v>
      </c>
      <c r="V67" s="196">
        <v>5485471.4139100006</v>
      </c>
      <c r="W67" s="196">
        <v>3154516.8</v>
      </c>
      <c r="X67" s="259">
        <v>2330954.6139100008</v>
      </c>
      <c r="Y67" s="196">
        <v>19357722.165249981</v>
      </c>
      <c r="Z67" s="25">
        <v>0.70767985715453763</v>
      </c>
      <c r="AA67" s="25">
        <v>0.16810383866846637</v>
      </c>
      <c r="AB67" s="26">
        <v>0.87578369582300397</v>
      </c>
      <c r="AD67" s="84" t="str">
        <f t="shared" si="6"/>
        <v>堺市美原区</v>
      </c>
      <c r="AE67" s="195">
        <f t="shared" si="16"/>
        <v>0.11344758865694089</v>
      </c>
      <c r="AF67" s="195">
        <f t="shared" si="7"/>
        <v>0.13541586439638967</v>
      </c>
      <c r="AG67" s="240">
        <f t="shared" si="8"/>
        <v>-2.2000000000000006</v>
      </c>
      <c r="AI67" s="195">
        <f t="shared" si="9"/>
        <v>0.13409247347655956</v>
      </c>
      <c r="AJ67" s="195">
        <f t="shared" si="10"/>
        <v>0.15123620749888</v>
      </c>
      <c r="AK67" s="240">
        <f t="shared" si="11"/>
        <v>-1.6999999999999988</v>
      </c>
      <c r="AL67" s="241">
        <v>0</v>
      </c>
    </row>
    <row r="68" spans="2:38" s="97" customFormat="1" ht="13.5" customHeight="1">
      <c r="B68" s="209">
        <v>64</v>
      </c>
      <c r="C68" s="210" t="s">
        <v>45</v>
      </c>
      <c r="D68" s="196">
        <v>49726697.348400056</v>
      </c>
      <c r="E68" s="196">
        <f t="shared" si="3"/>
        <v>40738763.626399964</v>
      </c>
      <c r="F68" s="196">
        <v>15100950.686799999</v>
      </c>
      <c r="G68" s="196">
        <f t="shared" si="4"/>
        <v>25637812.939599965</v>
      </c>
      <c r="H68" s="196">
        <f t="shared" si="5"/>
        <v>5870262.9499999993</v>
      </c>
      <c r="I68" s="196">
        <v>3444082.5</v>
      </c>
      <c r="J68" s="259">
        <v>2426180.4499999988</v>
      </c>
      <c r="K68" s="196">
        <v>19767549.989599966</v>
      </c>
      <c r="L68" s="25">
        <f t="shared" si="13"/>
        <v>0.72007996047978162</v>
      </c>
      <c r="M68" s="25">
        <f t="shared" si="14"/>
        <v>0.16422905033766722</v>
      </c>
      <c r="N68" s="26">
        <f t="shared" si="15"/>
        <v>0.88430901081744873</v>
      </c>
      <c r="P68" s="261">
        <v>64</v>
      </c>
      <c r="Q68" s="210" t="s">
        <v>45</v>
      </c>
      <c r="R68" s="196">
        <v>49118309.955629975</v>
      </c>
      <c r="S68" s="196">
        <v>41050683.726829991</v>
      </c>
      <c r="T68" s="196">
        <v>14891798.650029995</v>
      </c>
      <c r="U68" s="196">
        <v>26158885.076799996</v>
      </c>
      <c r="V68" s="196">
        <v>6285801.7075399999</v>
      </c>
      <c r="W68" s="196">
        <v>4009270.1</v>
      </c>
      <c r="X68" s="259">
        <v>2276531.6075400002</v>
      </c>
      <c r="Y68" s="196">
        <v>19873083.369259998</v>
      </c>
      <c r="Z68" s="25">
        <v>0.70318630999696241</v>
      </c>
      <c r="AA68" s="25">
        <v>0.18931654353213231</v>
      </c>
      <c r="AB68" s="26">
        <v>0.89250285352909475</v>
      </c>
      <c r="AD68" s="84" t="str">
        <f t="shared" si="6"/>
        <v>田尻町</v>
      </c>
      <c r="AE68" s="195">
        <f t="shared" si="16"/>
        <v>0.11132609723905752</v>
      </c>
      <c r="AF68" s="195">
        <f t="shared" si="7"/>
        <v>0.12797418279469697</v>
      </c>
      <c r="AG68" s="240">
        <f t="shared" si="8"/>
        <v>-1.7000000000000002</v>
      </c>
      <c r="AI68" s="195">
        <f t="shared" si="9"/>
        <v>0.13409247347655956</v>
      </c>
      <c r="AJ68" s="195">
        <f t="shared" si="10"/>
        <v>0.15123620749888</v>
      </c>
      <c r="AK68" s="240">
        <f t="shared" si="11"/>
        <v>-1.6999999999999988</v>
      </c>
      <c r="AL68" s="241">
        <v>0</v>
      </c>
    </row>
    <row r="69" spans="2:38" s="97" customFormat="1" ht="13.5" customHeight="1">
      <c r="B69" s="209">
        <v>65</v>
      </c>
      <c r="C69" s="210" t="s">
        <v>10</v>
      </c>
      <c r="D69" s="196">
        <v>24952862.622789986</v>
      </c>
      <c r="E69" s="196">
        <f t="shared" si="3"/>
        <v>21156971.022389997</v>
      </c>
      <c r="F69" s="196">
        <v>7202795.2404900016</v>
      </c>
      <c r="G69" s="196">
        <f t="shared" si="4"/>
        <v>13954175.781899996</v>
      </c>
      <c r="H69" s="196">
        <f t="shared" si="5"/>
        <v>2289949.0752200009</v>
      </c>
      <c r="I69" s="196">
        <v>1307109.9999999998</v>
      </c>
      <c r="J69" s="259">
        <v>982839.07522000128</v>
      </c>
      <c r="K69" s="196">
        <v>11664226.706679996</v>
      </c>
      <c r="L69" s="27">
        <f t="shared" ref="L69:L78" si="17">IFERROR(F69/(F69+H69),"-")</f>
        <v>0.75876848685050402</v>
      </c>
      <c r="M69" s="27">
        <f t="shared" ref="M69:M78" si="18">IFERROR(I69/(F69+H69),"-")</f>
        <v>0.13769569226011913</v>
      </c>
      <c r="N69" s="28">
        <f t="shared" ref="N69:N78" si="19">IFERROR((F69+I69)/(F69+H69),"-")</f>
        <v>0.89646417911062304</v>
      </c>
      <c r="P69" s="261">
        <v>65</v>
      </c>
      <c r="Q69" s="210" t="s">
        <v>10</v>
      </c>
      <c r="R69" s="196">
        <v>24187299.633859996</v>
      </c>
      <c r="S69" s="196">
        <v>20838553.086259998</v>
      </c>
      <c r="T69" s="196">
        <v>6994248.1428000033</v>
      </c>
      <c r="U69" s="196">
        <v>13844304.943459995</v>
      </c>
      <c r="V69" s="196">
        <v>2329176.8899499997</v>
      </c>
      <c r="W69" s="196">
        <v>1422922.8</v>
      </c>
      <c r="X69" s="259">
        <v>906254.08994999959</v>
      </c>
      <c r="Y69" s="196">
        <v>11515128.053509995</v>
      </c>
      <c r="Z69" s="27">
        <v>0.75018012353095587</v>
      </c>
      <c r="AA69" s="27">
        <v>0.15261803414536598</v>
      </c>
      <c r="AB69" s="28">
        <v>0.90279815767632188</v>
      </c>
      <c r="AD69" s="84" t="str">
        <f t="shared" si="6"/>
        <v>淀川区</v>
      </c>
      <c r="AE69" s="195">
        <f t="shared" ref="AE69" si="20">LARGE(M$5:M$78,ROW(A65))</f>
        <v>0.11015506451559488</v>
      </c>
      <c r="AF69" s="195">
        <f t="shared" si="7"/>
        <v>0.12600817712954521</v>
      </c>
      <c r="AG69" s="240">
        <f t="shared" si="8"/>
        <v>-1.6</v>
      </c>
      <c r="AI69" s="195">
        <f t="shared" si="9"/>
        <v>0.13409247347655956</v>
      </c>
      <c r="AJ69" s="195">
        <f t="shared" si="10"/>
        <v>0.15123620749888</v>
      </c>
      <c r="AK69" s="240">
        <f t="shared" si="11"/>
        <v>-1.6999999999999988</v>
      </c>
      <c r="AL69" s="241">
        <v>0</v>
      </c>
    </row>
    <row r="70" spans="2:38" s="97" customFormat="1" ht="13.5" customHeight="1">
      <c r="B70" s="209">
        <v>66</v>
      </c>
      <c r="C70" s="210" t="s">
        <v>5</v>
      </c>
      <c r="D70" s="196">
        <v>21669167.521450002</v>
      </c>
      <c r="E70" s="196">
        <f t="shared" ref="E70:E78" si="21">SUM(F70,G70)</f>
        <v>17795038.404710002</v>
      </c>
      <c r="F70" s="196">
        <v>7744554.5267699994</v>
      </c>
      <c r="G70" s="196">
        <f t="shared" ref="G70:G78" si="22">SUM(H70,K70)</f>
        <v>10050483.877940003</v>
      </c>
      <c r="H70" s="196">
        <f t="shared" ref="H70:H78" si="23">SUM(I70:J70)</f>
        <v>2108162.5759800011</v>
      </c>
      <c r="I70" s="196">
        <v>1177111.5</v>
      </c>
      <c r="J70" s="259">
        <v>931051.0759800009</v>
      </c>
      <c r="K70" s="196">
        <v>7942321.3019600026</v>
      </c>
      <c r="L70" s="25">
        <f t="shared" si="17"/>
        <v>0.78603236508317187</v>
      </c>
      <c r="M70" s="25">
        <f t="shared" si="18"/>
        <v>0.11947074981696729</v>
      </c>
      <c r="N70" s="26">
        <f t="shared" si="19"/>
        <v>0.90550311490013924</v>
      </c>
      <c r="P70" s="261">
        <v>66</v>
      </c>
      <c r="Q70" s="210" t="s">
        <v>5</v>
      </c>
      <c r="R70" s="196">
        <v>19832595.589129996</v>
      </c>
      <c r="S70" s="196">
        <v>16543076.213629995</v>
      </c>
      <c r="T70" s="196">
        <v>7104112.0053200005</v>
      </c>
      <c r="U70" s="196">
        <v>9438964.2083099931</v>
      </c>
      <c r="V70" s="196">
        <v>2171850.0958899995</v>
      </c>
      <c r="W70" s="196">
        <v>1317568.56</v>
      </c>
      <c r="X70" s="259">
        <v>854281.53588999971</v>
      </c>
      <c r="Y70" s="196">
        <v>7267114.1124199945</v>
      </c>
      <c r="Z70" s="25">
        <v>0.76586255180940277</v>
      </c>
      <c r="AA70" s="25">
        <v>0.14204117541921935</v>
      </c>
      <c r="AB70" s="26">
        <v>0.90790372722862211</v>
      </c>
      <c r="AD70" s="84" t="str">
        <f t="shared" ref="AD70:AD78" si="24">INDEX($C$5:$C$78,MATCH(AE70,M$5:M$78,0))</f>
        <v>東淀川区</v>
      </c>
      <c r="AE70" s="195">
        <f t="shared" ref="AE70:AE78" si="25">LARGE(M$5:M$78,ROW(A66))</f>
        <v>0.10840794404688074</v>
      </c>
      <c r="AF70" s="195">
        <f t="shared" ref="AF70:AF78" si="26">VLOOKUP(AD70,$Q$5:$AB$78,11,FALSE)</f>
        <v>0.12621176032480891</v>
      </c>
      <c r="AG70" s="240">
        <f t="shared" ref="AG70:AG78" si="27">(ROUND(AE70,3)-ROUND(AF70,3))*100</f>
        <v>-1.8000000000000003</v>
      </c>
      <c r="AI70" s="195">
        <f t="shared" ref="AI70:AI78" si="28">$M$79</f>
        <v>0.13409247347655956</v>
      </c>
      <c r="AJ70" s="195">
        <f t="shared" ref="AJ70:AJ77" si="29">$AA$79</f>
        <v>0.15123620749888</v>
      </c>
      <c r="AK70" s="240">
        <f t="shared" ref="AK70:AK78" si="30">(ROUND(AI70,3)-ROUND(AJ70,3))*100</f>
        <v>-1.6999999999999988</v>
      </c>
      <c r="AL70" s="241">
        <v>0</v>
      </c>
    </row>
    <row r="71" spans="2:38" s="97" customFormat="1" ht="13.5" customHeight="1">
      <c r="B71" s="209">
        <v>67</v>
      </c>
      <c r="C71" s="210" t="s">
        <v>6</v>
      </c>
      <c r="D71" s="196">
        <v>10011408.172019996</v>
      </c>
      <c r="E71" s="196">
        <f t="shared" si="21"/>
        <v>8542497.4744199999</v>
      </c>
      <c r="F71" s="196">
        <v>3709581.4870999977</v>
      </c>
      <c r="G71" s="196">
        <f t="shared" si="22"/>
        <v>4832915.9873200031</v>
      </c>
      <c r="H71" s="196">
        <f t="shared" si="23"/>
        <v>750557.61768999998</v>
      </c>
      <c r="I71" s="196">
        <v>362582.03</v>
      </c>
      <c r="J71" s="259">
        <v>387975.58769000001</v>
      </c>
      <c r="K71" s="196">
        <v>4082358.3696300029</v>
      </c>
      <c r="L71" s="25">
        <f t="shared" si="17"/>
        <v>0.83171878722707704</v>
      </c>
      <c r="M71" s="25">
        <f t="shared" si="18"/>
        <v>8.129388377384969E-2</v>
      </c>
      <c r="N71" s="26">
        <f t="shared" si="19"/>
        <v>0.91301267100092676</v>
      </c>
      <c r="P71" s="261">
        <v>67</v>
      </c>
      <c r="Q71" s="210" t="s">
        <v>6</v>
      </c>
      <c r="R71" s="196">
        <v>9385813.9695099927</v>
      </c>
      <c r="S71" s="196">
        <v>8077302.5415100046</v>
      </c>
      <c r="T71" s="196">
        <v>3538366.7255299999</v>
      </c>
      <c r="U71" s="196">
        <v>4538935.8159800041</v>
      </c>
      <c r="V71" s="196">
        <v>852865.12078</v>
      </c>
      <c r="W71" s="196">
        <v>463476.5</v>
      </c>
      <c r="X71" s="259">
        <v>389388.62078</v>
      </c>
      <c r="Y71" s="196">
        <v>3686070.6952000046</v>
      </c>
      <c r="Z71" s="25">
        <v>0.80577998369713233</v>
      </c>
      <c r="AA71" s="25">
        <v>0.10554589605407975</v>
      </c>
      <c r="AB71" s="26">
        <v>0.91132587975121204</v>
      </c>
      <c r="AD71" s="84" t="str">
        <f t="shared" si="24"/>
        <v>高槻市</v>
      </c>
      <c r="AE71" s="195">
        <f t="shared" si="25"/>
        <v>0.1082704778943134</v>
      </c>
      <c r="AF71" s="195">
        <f t="shared" si="26"/>
        <v>0.12093810412439999</v>
      </c>
      <c r="AG71" s="240">
        <f t="shared" si="27"/>
        <v>-1.2999999999999998</v>
      </c>
      <c r="AI71" s="195">
        <f t="shared" si="28"/>
        <v>0.13409247347655956</v>
      </c>
      <c r="AJ71" s="195">
        <f t="shared" si="29"/>
        <v>0.15123620749888</v>
      </c>
      <c r="AK71" s="240">
        <f t="shared" si="30"/>
        <v>-1.6999999999999988</v>
      </c>
      <c r="AL71" s="241">
        <v>0</v>
      </c>
    </row>
    <row r="72" spans="2:38" s="97" customFormat="1" ht="13.5" customHeight="1">
      <c r="B72" s="209">
        <v>68</v>
      </c>
      <c r="C72" s="210" t="s">
        <v>46</v>
      </c>
      <c r="D72" s="196">
        <v>17735020.94439999</v>
      </c>
      <c r="E72" s="196">
        <f t="shared" si="21"/>
        <v>15259352.076999996</v>
      </c>
      <c r="F72" s="196">
        <v>5301671.601999999</v>
      </c>
      <c r="G72" s="196">
        <f t="shared" si="22"/>
        <v>9957680.4749999978</v>
      </c>
      <c r="H72" s="196">
        <f t="shared" si="23"/>
        <v>1596256.3820000002</v>
      </c>
      <c r="I72" s="196">
        <v>916803</v>
      </c>
      <c r="J72" s="259">
        <v>679453.3820000001</v>
      </c>
      <c r="K72" s="196">
        <v>8361424.0929999975</v>
      </c>
      <c r="L72" s="25">
        <f t="shared" si="17"/>
        <v>0.76858900445139811</v>
      </c>
      <c r="M72" s="25">
        <f t="shared" si="18"/>
        <v>0.13290991180635092</v>
      </c>
      <c r="N72" s="26">
        <f t="shared" si="19"/>
        <v>0.90149891625774903</v>
      </c>
      <c r="P72" s="261">
        <v>68</v>
      </c>
      <c r="Q72" s="210" t="s">
        <v>46</v>
      </c>
      <c r="R72" s="196">
        <v>17762557.953069985</v>
      </c>
      <c r="S72" s="196">
        <v>15687773.697670002</v>
      </c>
      <c r="T72" s="196">
        <v>5318028.6839999994</v>
      </c>
      <c r="U72" s="196">
        <v>10369745.013670001</v>
      </c>
      <c r="V72" s="196">
        <v>1732929.1456700002</v>
      </c>
      <c r="W72" s="196">
        <v>1050020</v>
      </c>
      <c r="X72" s="259">
        <v>682909.14567000023</v>
      </c>
      <c r="Y72" s="196">
        <v>8636815.8680000007</v>
      </c>
      <c r="Z72" s="25">
        <v>0.75422783860967935</v>
      </c>
      <c r="AA72" s="25">
        <v>0.14891877463535239</v>
      </c>
      <c r="AB72" s="26">
        <v>0.90314661324503165</v>
      </c>
      <c r="AD72" s="84" t="str">
        <f t="shared" si="24"/>
        <v>寝屋川市</v>
      </c>
      <c r="AE72" s="195">
        <f t="shared" si="25"/>
        <v>0.10699085676794562</v>
      </c>
      <c r="AF72" s="195">
        <f t="shared" si="26"/>
        <v>0.12551247811195468</v>
      </c>
      <c r="AG72" s="240">
        <f t="shared" si="27"/>
        <v>-1.9000000000000004</v>
      </c>
      <c r="AI72" s="195">
        <f t="shared" si="28"/>
        <v>0.13409247347655956</v>
      </c>
      <c r="AJ72" s="195">
        <f t="shared" si="29"/>
        <v>0.15123620749888</v>
      </c>
      <c r="AK72" s="240">
        <f t="shared" si="30"/>
        <v>-1.6999999999999988</v>
      </c>
      <c r="AL72" s="241">
        <v>0</v>
      </c>
    </row>
    <row r="73" spans="2:38" s="97" customFormat="1" ht="13.5" customHeight="1">
      <c r="B73" s="209">
        <v>69</v>
      </c>
      <c r="C73" s="210" t="s">
        <v>47</v>
      </c>
      <c r="D73" s="196">
        <v>37437327.58539997</v>
      </c>
      <c r="E73" s="196">
        <f t="shared" si="21"/>
        <v>29611126.905399993</v>
      </c>
      <c r="F73" s="196">
        <v>12444169.667399989</v>
      </c>
      <c r="G73" s="196">
        <f t="shared" si="22"/>
        <v>17166957.238000005</v>
      </c>
      <c r="H73" s="196">
        <f t="shared" si="23"/>
        <v>2957364.6869999999</v>
      </c>
      <c r="I73" s="196">
        <v>1614547.2</v>
      </c>
      <c r="J73" s="259">
        <v>1342817.487</v>
      </c>
      <c r="K73" s="196">
        <v>14209592.551000006</v>
      </c>
      <c r="L73" s="25">
        <f t="shared" si="17"/>
        <v>0.80798246337351931</v>
      </c>
      <c r="M73" s="25">
        <f t="shared" si="18"/>
        <v>0.10483028267496917</v>
      </c>
      <c r="N73" s="26">
        <f t="shared" si="19"/>
        <v>0.91281274604848839</v>
      </c>
      <c r="P73" s="261">
        <v>69</v>
      </c>
      <c r="Q73" s="210" t="s">
        <v>47</v>
      </c>
      <c r="R73" s="196">
        <v>34903978.376999989</v>
      </c>
      <c r="S73" s="196">
        <v>28592021.366999969</v>
      </c>
      <c r="T73" s="196">
        <v>11905371.151999982</v>
      </c>
      <c r="U73" s="196">
        <v>16686650.214999987</v>
      </c>
      <c r="V73" s="196">
        <v>3098139.5300000007</v>
      </c>
      <c r="W73" s="196">
        <v>1799877.1</v>
      </c>
      <c r="X73" s="259">
        <v>1298262.4300000006</v>
      </c>
      <c r="Y73" s="196">
        <v>13588510.684999986</v>
      </c>
      <c r="Z73" s="25">
        <v>0.793505693722943</v>
      </c>
      <c r="AA73" s="25">
        <v>0.1199637296995662</v>
      </c>
      <c r="AB73" s="26">
        <v>0.91346942342250914</v>
      </c>
      <c r="AD73" s="84" t="str">
        <f t="shared" si="24"/>
        <v>岬町</v>
      </c>
      <c r="AE73" s="195">
        <f t="shared" si="25"/>
        <v>0.10523637571501347</v>
      </c>
      <c r="AF73" s="195">
        <f t="shared" si="26"/>
        <v>0.12895511049887792</v>
      </c>
      <c r="AG73" s="240">
        <f t="shared" si="27"/>
        <v>-2.4000000000000008</v>
      </c>
      <c r="AI73" s="195">
        <f t="shared" si="28"/>
        <v>0.13409247347655956</v>
      </c>
      <c r="AJ73" s="195">
        <f t="shared" si="29"/>
        <v>0.15123620749888</v>
      </c>
      <c r="AK73" s="240">
        <f t="shared" si="30"/>
        <v>-1.6999999999999988</v>
      </c>
      <c r="AL73" s="241">
        <v>0</v>
      </c>
    </row>
    <row r="74" spans="2:38" s="97" customFormat="1" ht="13.5" customHeight="1">
      <c r="B74" s="209">
        <v>70</v>
      </c>
      <c r="C74" s="210" t="s">
        <v>48</v>
      </c>
      <c r="D74" s="196">
        <v>7323318.0979999956</v>
      </c>
      <c r="E74" s="196">
        <f t="shared" si="21"/>
        <v>6042035.1680000015</v>
      </c>
      <c r="F74" s="196">
        <v>2332311.0820000009</v>
      </c>
      <c r="G74" s="196">
        <f t="shared" si="22"/>
        <v>3709724.0860000011</v>
      </c>
      <c r="H74" s="196">
        <f t="shared" si="23"/>
        <v>556944.07000000007</v>
      </c>
      <c r="I74" s="196">
        <v>321649.5</v>
      </c>
      <c r="J74" s="259">
        <v>235294.57000000009</v>
      </c>
      <c r="K74" s="196">
        <v>3152780.0160000008</v>
      </c>
      <c r="L74" s="25">
        <f t="shared" si="17"/>
        <v>0.80723610733566675</v>
      </c>
      <c r="M74" s="25">
        <f t="shared" si="18"/>
        <v>0.11132609723905752</v>
      </c>
      <c r="N74" s="26">
        <f t="shared" si="19"/>
        <v>0.91856220457472437</v>
      </c>
      <c r="P74" s="261">
        <v>70</v>
      </c>
      <c r="Q74" s="210" t="s">
        <v>48</v>
      </c>
      <c r="R74" s="196">
        <v>6991051.3479999965</v>
      </c>
      <c r="S74" s="196">
        <v>5940774.4400000032</v>
      </c>
      <c r="T74" s="196">
        <v>2346693.5900000003</v>
      </c>
      <c r="U74" s="196">
        <v>3594080.8500000024</v>
      </c>
      <c r="V74" s="196">
        <v>620629.90999999992</v>
      </c>
      <c r="W74" s="196">
        <v>379740.8</v>
      </c>
      <c r="X74" s="259">
        <v>240889.11</v>
      </c>
      <c r="Y74" s="196">
        <v>2973450.9400000023</v>
      </c>
      <c r="Z74" s="25">
        <v>0.79084521455109302</v>
      </c>
      <c r="AA74" s="25">
        <v>0.12797418279469697</v>
      </c>
      <c r="AB74" s="26">
        <v>0.91881939734578999</v>
      </c>
      <c r="AD74" s="84" t="str">
        <f t="shared" si="24"/>
        <v>熊取町</v>
      </c>
      <c r="AE74" s="195">
        <f t="shared" si="25"/>
        <v>0.10483028267496917</v>
      </c>
      <c r="AF74" s="195">
        <f t="shared" si="26"/>
        <v>0.1199637296995662</v>
      </c>
      <c r="AG74" s="240">
        <f t="shared" si="27"/>
        <v>-1.5</v>
      </c>
      <c r="AI74" s="195">
        <f t="shared" si="28"/>
        <v>0.13409247347655956</v>
      </c>
      <c r="AJ74" s="195">
        <f t="shared" si="29"/>
        <v>0.15123620749888</v>
      </c>
      <c r="AK74" s="240">
        <f t="shared" si="30"/>
        <v>-1.6999999999999988</v>
      </c>
      <c r="AL74" s="241">
        <v>0</v>
      </c>
    </row>
    <row r="75" spans="2:38" s="97" customFormat="1" ht="13.5" customHeight="1">
      <c r="B75" s="209">
        <v>71</v>
      </c>
      <c r="C75" s="210" t="s">
        <v>49</v>
      </c>
      <c r="D75" s="196">
        <v>18538013.790069994</v>
      </c>
      <c r="E75" s="196">
        <f t="shared" si="21"/>
        <v>15482087.765069997</v>
      </c>
      <c r="F75" s="196">
        <v>6073606.6054000016</v>
      </c>
      <c r="G75" s="196">
        <f t="shared" si="22"/>
        <v>9408481.1596699953</v>
      </c>
      <c r="H75" s="196">
        <f t="shared" si="23"/>
        <v>1463775.2610000002</v>
      </c>
      <c r="I75" s="196">
        <v>793206.75</v>
      </c>
      <c r="J75" s="259">
        <v>670568.51100000017</v>
      </c>
      <c r="K75" s="196">
        <v>7944705.8986699954</v>
      </c>
      <c r="L75" s="27">
        <f t="shared" si="17"/>
        <v>0.80579791671094847</v>
      </c>
      <c r="M75" s="27">
        <f t="shared" si="18"/>
        <v>0.10523637571501347</v>
      </c>
      <c r="N75" s="28">
        <f t="shared" si="19"/>
        <v>0.9110342924259619</v>
      </c>
      <c r="P75" s="261">
        <v>71</v>
      </c>
      <c r="Q75" s="210" t="s">
        <v>49</v>
      </c>
      <c r="R75" s="196">
        <v>18278327.749599997</v>
      </c>
      <c r="S75" s="196">
        <v>15640109.914599992</v>
      </c>
      <c r="T75" s="196">
        <v>5915328.5905999951</v>
      </c>
      <c r="U75" s="196">
        <v>9724781.3239999972</v>
      </c>
      <c r="V75" s="196">
        <v>1597960.3070000003</v>
      </c>
      <c r="W75" s="196">
        <v>968877</v>
      </c>
      <c r="X75" s="259">
        <v>629083.30700000026</v>
      </c>
      <c r="Y75" s="196">
        <v>8126821.0169999972</v>
      </c>
      <c r="Z75" s="27">
        <v>0.78731547145612302</v>
      </c>
      <c r="AA75" s="27">
        <v>0.12895511049887792</v>
      </c>
      <c r="AB75" s="28">
        <v>0.916270581955001</v>
      </c>
      <c r="AD75" s="84" t="str">
        <f t="shared" si="24"/>
        <v>港区</v>
      </c>
      <c r="AE75" s="195">
        <f t="shared" si="25"/>
        <v>0.10376569878567304</v>
      </c>
      <c r="AF75" s="195">
        <f t="shared" si="26"/>
        <v>0.12297834046096184</v>
      </c>
      <c r="AG75" s="240">
        <f t="shared" si="27"/>
        <v>-1.9000000000000004</v>
      </c>
      <c r="AI75" s="195">
        <f t="shared" si="28"/>
        <v>0.13409247347655956</v>
      </c>
      <c r="AJ75" s="195">
        <f t="shared" si="29"/>
        <v>0.15123620749888</v>
      </c>
      <c r="AK75" s="240">
        <f t="shared" si="30"/>
        <v>-1.6999999999999988</v>
      </c>
      <c r="AL75" s="241">
        <v>0</v>
      </c>
    </row>
    <row r="76" spans="2:38" s="97" customFormat="1" ht="13.5" customHeight="1">
      <c r="B76" s="209">
        <v>72</v>
      </c>
      <c r="C76" s="210" t="s">
        <v>27</v>
      </c>
      <c r="D76" s="196">
        <v>11679243.789730005</v>
      </c>
      <c r="E76" s="196">
        <f t="shared" si="21"/>
        <v>9899209.8587299995</v>
      </c>
      <c r="F76" s="196">
        <v>3311012.3664300004</v>
      </c>
      <c r="G76" s="196">
        <f t="shared" si="22"/>
        <v>6588197.4923</v>
      </c>
      <c r="H76" s="196">
        <f>SUM(I76:J76)</f>
        <v>1407402.7283000001</v>
      </c>
      <c r="I76" s="196">
        <v>902209</v>
      </c>
      <c r="J76" s="259">
        <v>505193.72829999996</v>
      </c>
      <c r="K76" s="196">
        <v>5180794.7640000004</v>
      </c>
      <c r="L76" s="25">
        <f t="shared" si="17"/>
        <v>0.70172129835038699</v>
      </c>
      <c r="M76" s="25">
        <f t="shared" si="18"/>
        <v>0.19121018008942822</v>
      </c>
      <c r="N76" s="26">
        <f t="shared" si="19"/>
        <v>0.89293147843981524</v>
      </c>
      <c r="P76" s="261">
        <v>72</v>
      </c>
      <c r="Q76" s="210" t="s">
        <v>27</v>
      </c>
      <c r="R76" s="196">
        <v>11962522.012929998</v>
      </c>
      <c r="S76" s="196">
        <v>10423717.513780003</v>
      </c>
      <c r="T76" s="196">
        <v>3279731.1354300026</v>
      </c>
      <c r="U76" s="196">
        <v>7143986.3783500008</v>
      </c>
      <c r="V76" s="196">
        <v>1440920.3403</v>
      </c>
      <c r="W76" s="196">
        <v>938196.1</v>
      </c>
      <c r="X76" s="259">
        <v>502724.24030000012</v>
      </c>
      <c r="Y76" s="196">
        <v>5703066.0380500006</v>
      </c>
      <c r="Z76" s="25">
        <v>0.69476239715892685</v>
      </c>
      <c r="AA76" s="25">
        <v>0.19874292877232946</v>
      </c>
      <c r="AB76" s="26">
        <v>0.89350532593125631</v>
      </c>
      <c r="AD76" s="84" t="str">
        <f t="shared" si="24"/>
        <v>摂津市</v>
      </c>
      <c r="AE76" s="195">
        <f t="shared" si="25"/>
        <v>0.10030339297879297</v>
      </c>
      <c r="AF76" s="195">
        <f t="shared" si="26"/>
        <v>0.11214295463030061</v>
      </c>
      <c r="AG76" s="240">
        <f t="shared" si="27"/>
        <v>-1.1999999999999997</v>
      </c>
      <c r="AI76" s="195">
        <f t="shared" si="28"/>
        <v>0.13409247347655956</v>
      </c>
      <c r="AJ76" s="195">
        <f t="shared" si="29"/>
        <v>0.15123620749888</v>
      </c>
      <c r="AK76" s="240">
        <f t="shared" si="30"/>
        <v>-1.6999999999999988</v>
      </c>
      <c r="AL76" s="241">
        <v>0</v>
      </c>
    </row>
    <row r="77" spans="2:38" s="97" customFormat="1" ht="13.5" customHeight="1">
      <c r="B77" s="209">
        <v>73</v>
      </c>
      <c r="C77" s="210" t="s">
        <v>28</v>
      </c>
      <c r="D77" s="196">
        <v>13369541.32785999</v>
      </c>
      <c r="E77" s="196">
        <f t="shared" si="21"/>
        <v>11196174.433359999</v>
      </c>
      <c r="F77" s="196">
        <v>4729903.5233599981</v>
      </c>
      <c r="G77" s="196">
        <f t="shared" si="22"/>
        <v>6466270.910000002</v>
      </c>
      <c r="H77" s="196">
        <f t="shared" si="23"/>
        <v>1510229.4609999997</v>
      </c>
      <c r="I77" s="196">
        <v>843820.39999999991</v>
      </c>
      <c r="J77" s="259">
        <v>666409.06099999975</v>
      </c>
      <c r="K77" s="196">
        <v>4956041.4490000028</v>
      </c>
      <c r="L77" s="25">
        <f t="shared" si="17"/>
        <v>0.75798120572347183</v>
      </c>
      <c r="M77" s="25">
        <f t="shared" si="18"/>
        <v>0.13522474634994402</v>
      </c>
      <c r="N77" s="26">
        <f t="shared" si="19"/>
        <v>0.8932059520734158</v>
      </c>
      <c r="P77" s="261">
        <v>73</v>
      </c>
      <c r="Q77" s="210" t="s">
        <v>28</v>
      </c>
      <c r="R77" s="196">
        <v>13038134.623010011</v>
      </c>
      <c r="S77" s="196">
        <v>11182521.052010005</v>
      </c>
      <c r="T77" s="196">
        <v>4667759.3610000014</v>
      </c>
      <c r="U77" s="196">
        <v>6514761.6910100039</v>
      </c>
      <c r="V77" s="196">
        <v>1676066.6547000008</v>
      </c>
      <c r="W77" s="196">
        <v>983003.80000000016</v>
      </c>
      <c r="X77" s="259">
        <v>693062.85470000049</v>
      </c>
      <c r="Y77" s="196">
        <v>4838695.0363100031</v>
      </c>
      <c r="Z77" s="25">
        <v>0.73579561442069952</v>
      </c>
      <c r="AA77" s="25">
        <v>0.15495440725631751</v>
      </c>
      <c r="AB77" s="26">
        <v>0.890750021677017</v>
      </c>
      <c r="AD77" s="84" t="str">
        <f t="shared" si="24"/>
        <v>西淀川区</v>
      </c>
      <c r="AE77" s="195">
        <f t="shared" si="25"/>
        <v>8.9262171868051049E-2</v>
      </c>
      <c r="AF77" s="195">
        <f t="shared" si="26"/>
        <v>9.8085185550425141E-2</v>
      </c>
      <c r="AG77" s="240">
        <f t="shared" si="27"/>
        <v>-0.9000000000000008</v>
      </c>
      <c r="AI77" s="195">
        <f t="shared" si="28"/>
        <v>0.13409247347655956</v>
      </c>
      <c r="AJ77" s="195">
        <f t="shared" si="29"/>
        <v>0.15123620749888</v>
      </c>
      <c r="AK77" s="240">
        <f t="shared" si="30"/>
        <v>-1.6999999999999988</v>
      </c>
      <c r="AL77" s="241">
        <v>0</v>
      </c>
    </row>
    <row r="78" spans="2:38" s="97" customFormat="1" ht="13.5" customHeight="1" thickBot="1">
      <c r="B78" s="209">
        <v>74</v>
      </c>
      <c r="C78" s="210" t="s">
        <v>29</v>
      </c>
      <c r="D78" s="196">
        <v>5719257.3679500045</v>
      </c>
      <c r="E78" s="196">
        <f t="shared" si="21"/>
        <v>4609326.9700000007</v>
      </c>
      <c r="F78" s="196">
        <v>1809351.1430000006</v>
      </c>
      <c r="G78" s="196">
        <f t="shared" si="22"/>
        <v>2799975.8270000005</v>
      </c>
      <c r="H78" s="196">
        <f t="shared" si="23"/>
        <v>963726.076</v>
      </c>
      <c r="I78" s="196">
        <v>594774.5</v>
      </c>
      <c r="J78" s="259">
        <v>368951.576</v>
      </c>
      <c r="K78" s="196">
        <v>1836249.7510000006</v>
      </c>
      <c r="L78" s="25">
        <f t="shared" si="17"/>
        <v>0.65247052285564222</v>
      </c>
      <c r="M78" s="25">
        <f t="shared" si="18"/>
        <v>0.21448176629372104</v>
      </c>
      <c r="N78" s="26">
        <f t="shared" si="19"/>
        <v>0.86695228914936329</v>
      </c>
      <c r="P78" s="269">
        <v>74</v>
      </c>
      <c r="Q78" s="270" t="s">
        <v>29</v>
      </c>
      <c r="R78" s="268">
        <v>5564955.1202700017</v>
      </c>
      <c r="S78" s="268">
        <v>4602918.8090500031</v>
      </c>
      <c r="T78" s="268">
        <v>1737987.4189999995</v>
      </c>
      <c r="U78" s="268">
        <v>2864931.3900500033</v>
      </c>
      <c r="V78" s="268">
        <v>996074.98499999987</v>
      </c>
      <c r="W78" s="268">
        <v>611338.68000000005</v>
      </c>
      <c r="X78" s="197">
        <v>384736.30499999988</v>
      </c>
      <c r="Y78" s="268">
        <v>1868856.4050500032</v>
      </c>
      <c r="Z78" s="27">
        <v>0.63567949892339037</v>
      </c>
      <c r="AA78" s="27">
        <v>0.22360085091898299</v>
      </c>
      <c r="AB78" s="28">
        <v>0.85928034984237334</v>
      </c>
      <c r="AD78" s="84" t="str">
        <f t="shared" si="24"/>
        <v>能勢町</v>
      </c>
      <c r="AE78" s="195">
        <f t="shared" si="25"/>
        <v>8.129388377384969E-2</v>
      </c>
      <c r="AF78" s="195">
        <f t="shared" si="26"/>
        <v>0.10554589605407975</v>
      </c>
      <c r="AG78" s="240">
        <f t="shared" si="27"/>
        <v>-2.4999999999999996</v>
      </c>
      <c r="AI78" s="195">
        <f t="shared" si="28"/>
        <v>0.13409247347655956</v>
      </c>
      <c r="AJ78" s="195">
        <f>$AA$79</f>
        <v>0.15123620749888</v>
      </c>
      <c r="AK78" s="240">
        <f t="shared" si="30"/>
        <v>-1.6999999999999988</v>
      </c>
      <c r="AL78" s="241">
        <v>999</v>
      </c>
    </row>
    <row r="79" spans="2:38" s="97" customFormat="1" ht="13.5" customHeight="1" thickTop="1">
      <c r="B79" s="338" t="s">
        <v>0</v>
      </c>
      <c r="C79" s="339"/>
      <c r="D79" s="199">
        <f>'ポテンシャル(数量)'!E3</f>
        <v>7170014074.3992195</v>
      </c>
      <c r="E79" s="199">
        <f>'ポテンシャル(数量)'!E4</f>
        <v>6036666398.3248005</v>
      </c>
      <c r="F79" s="199">
        <f>'ポテンシャル(数量)'!D8</f>
        <v>2169620777.9166002</v>
      </c>
      <c r="G79" s="199">
        <f>'ポテンシャル(数量)'!D11</f>
        <v>3867045620.4081993</v>
      </c>
      <c r="H79" s="199">
        <f>'ポテンシャル(数量)'!H12</f>
        <v>671998710.30627012</v>
      </c>
      <c r="I79" s="199">
        <f>'ポテンシャル(数量)'!K11</f>
        <v>381039785.85499996</v>
      </c>
      <c r="J79" s="200">
        <f>'ポテンシャル(数量)'!K14</f>
        <v>290958924.45126998</v>
      </c>
      <c r="K79" s="208">
        <f>'ポテンシャル(数量)'!H17</f>
        <v>3195046910.1019301</v>
      </c>
      <c r="L79" s="30">
        <f>'ポテンシャル(数量)'!O19</f>
        <v>0.76351558922953</v>
      </c>
      <c r="M79" s="29">
        <f>'ポテンシャル(数量)'!S11</f>
        <v>0.13409247347655956</v>
      </c>
      <c r="N79" s="30">
        <f>'ポテンシャル(数量)'!R19</f>
        <v>0.89760806270608962</v>
      </c>
      <c r="P79" s="437" t="s">
        <v>0</v>
      </c>
      <c r="Q79" s="438"/>
      <c r="R79" s="265">
        <v>6876441919.3594799</v>
      </c>
      <c r="S79" s="265">
        <v>5861757115.1452007</v>
      </c>
      <c r="T79" s="265">
        <v>2128906435.5899496</v>
      </c>
      <c r="U79" s="265">
        <v>3732850679.5552497</v>
      </c>
      <c r="V79" s="265">
        <v>711615479.19809997</v>
      </c>
      <c r="W79" s="265">
        <v>429589761.7100001</v>
      </c>
      <c r="X79" s="266">
        <v>282025717.48809993</v>
      </c>
      <c r="Y79" s="267">
        <v>3021235200.3571496</v>
      </c>
      <c r="Z79" s="34">
        <v>0.74947720857446776</v>
      </c>
      <c r="AA79" s="33">
        <v>0.15123620749888</v>
      </c>
      <c r="AB79" s="34">
        <v>0.90071341607334732</v>
      </c>
    </row>
    <row r="80" spans="2:38" s="97" customFormat="1">
      <c r="H80" s="98"/>
      <c r="V80" s="98"/>
    </row>
    <row r="81" spans="8:22" s="97" customFormat="1">
      <c r="H81" s="98"/>
      <c r="V81" s="98"/>
    </row>
  </sheetData>
  <mergeCells count="27">
    <mergeCell ref="AL3:AL4"/>
    <mergeCell ref="P3:P4"/>
    <mergeCell ref="Q3:Q4"/>
    <mergeCell ref="P79:Q79"/>
    <mergeCell ref="N3:N4"/>
    <mergeCell ref="R3:R4"/>
    <mergeCell ref="S3:S4"/>
    <mergeCell ref="T3:T4"/>
    <mergeCell ref="U3:U4"/>
    <mergeCell ref="AD3:AG3"/>
    <mergeCell ref="V3:V4"/>
    <mergeCell ref="AI3:AK3"/>
    <mergeCell ref="Y3:Y4"/>
    <mergeCell ref="Z3:Z4"/>
    <mergeCell ref="AA3:AA4"/>
    <mergeCell ref="AB3:AB4"/>
    <mergeCell ref="B79:C79"/>
    <mergeCell ref="H3:H4"/>
    <mergeCell ref="K3:K4"/>
    <mergeCell ref="L3:L4"/>
    <mergeCell ref="M3:M4"/>
    <mergeCell ref="B3:B4"/>
    <mergeCell ref="C3:C4"/>
    <mergeCell ref="D3:D4"/>
    <mergeCell ref="E3:E4"/>
    <mergeCell ref="F3:F4"/>
    <mergeCell ref="G3:G4"/>
  </mergeCells>
  <phoneticPr fontId="3"/>
  <pageMargins left="0.70866141732283472" right="0.70866141732283472" top="0.74803149606299213" bottom="0.74803149606299213" header="0.31496062992125984" footer="0.31496062992125984"/>
  <pageSetup paperSize="8" scale="70" fitToHeight="0" orientation="landscape" r:id="rId1"/>
  <headerFooter>
    <oddHeader>&amp;R&amp;"ＭＳ 明朝,標準"&amp;12 2-14.①ジェネリック医薬品分析(医科･調剤)</oddHeader>
  </headerFooter>
  <ignoredErrors>
    <ignoredError sqref="E5:E78 G5 L5:N5 G6 L6:N6 G7 L7:N7 G8 L8:N8 G9 L9:N9 G10 L10:N10 G11 L11:N11 G12 L12:N12 G13 L13:N13 G14 L14:N14 G15 L15:N15 G16 L16:N16 G17 L17:N17 G18 L18:N18 G19 L19:N19 G20 L20:N20 G21 L21:N21 G22 L22:N22 G23 L23:N23 G24 L24:N24 G25 L25:N25 G26 L26:N26 G27 L27:N27 G28 L28:N28 G29 L29:N29 G30 L30:N30 G31 L31:N31 G32 L32:N32 G33 L33:N33 G34 L34:N34 G35 L35:N35 G36 L36:N36 G37 L37:N37 G38 L38:N38 G39 L39:N39 G40 L40:N40 G41 L41:N41 G42 L42:N42 G43 L43:N43 G44 L44:N44 G45 L45:N45 G46 L46:N46 G47 L47:N47 G48 L48:N48 G49 L49:N49 G50 L50:N50 G51 L51:N51 G52 L52:N52 G53 L53:N53 G54 L54:N54 G55 L55:N55 G56 L56:N56 G57 L57:N57 G58 L58:N58 G59 L59:N59 G60 L60:N60 G61 L61:N61 G62 L62:N62 G63 L63:N63 G64 L64:N64 G65 L65:N65 G66 L66:N66 G67 L67:N67 G68 L68:N68 G69 L69:N69 G70 L70:N70 G71 L71:N71 G72 L72:N72 G73 L73:N73 G74 L74:N74 G75 L75:N75 G76 L76:N76 G77 L77:N77 G78 L78:N78" emptyCellReference="1"/>
    <ignoredError sqref="AD5:AD78 AF6:AF78 AF5" evalError="1"/>
    <ignoredError sqref="AE5:AE78" evalError="1" emptyCellReference="1"/>
    <ignoredError sqref="H5:H78" formulaRange="1" emptyCellReferenc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4"/>
  <dimension ref="B1:J80"/>
  <sheetViews>
    <sheetView showGridLines="0" zoomScaleNormal="100" zoomScaleSheetLayoutView="33" workbookViewId="0"/>
  </sheetViews>
  <sheetFormatPr defaultColWidth="9" defaultRowHeight="13.5"/>
  <cols>
    <col min="1" max="1" width="4.625" style="19" customWidth="1"/>
    <col min="2" max="9" width="15.375" style="19" customWidth="1"/>
    <col min="10" max="12" width="20.625" style="19" customWidth="1"/>
    <col min="13" max="13" width="6.625" style="19" customWidth="1"/>
    <col min="14" max="16384" width="9" style="19"/>
  </cols>
  <sheetData>
    <row r="1" spans="2:10" ht="16.5" customHeight="1">
      <c r="B1" s="35" t="s">
        <v>203</v>
      </c>
      <c r="J1" s="19" t="s">
        <v>214</v>
      </c>
    </row>
    <row r="2" spans="2:10" ht="16.5" customHeight="1">
      <c r="B2" s="19" t="s">
        <v>198</v>
      </c>
      <c r="J2" s="19" t="s">
        <v>200</v>
      </c>
    </row>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2-14.①ジェネリック医薬品分析(医科･調剤)</oddHeader>
  </headerFooter>
  <rowBreaks count="1" manualBreakCount="1">
    <brk id="78"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E67D4-9DC5-40DB-87F8-B3099C593B43}">
  <sheetPr codeName="Sheet4"/>
  <dimension ref="B1:J20"/>
  <sheetViews>
    <sheetView showGridLines="0" zoomScaleNormal="100" zoomScaleSheetLayoutView="100" workbookViewId="0"/>
  </sheetViews>
  <sheetFormatPr defaultColWidth="7.625" defaultRowHeight="15.75" customHeight="1"/>
  <cols>
    <col min="1" max="1" width="4.625" style="6" customWidth="1"/>
    <col min="2" max="2" width="5.625" style="5" customWidth="1"/>
    <col min="3" max="6" width="12.625" style="6" customWidth="1"/>
    <col min="7" max="10" width="15.625" style="6" customWidth="1"/>
    <col min="11" max="16384" width="7.625" style="6"/>
  </cols>
  <sheetData>
    <row r="1" spans="2:10" ht="16.5" customHeight="1">
      <c r="B1" s="4" t="s">
        <v>187</v>
      </c>
      <c r="G1" s="4"/>
      <c r="H1" s="4"/>
      <c r="I1" s="4"/>
      <c r="J1" s="4"/>
    </row>
    <row r="2" spans="2:10" s="4" customFormat="1" ht="16.5" customHeight="1" thickBot="1">
      <c r="B2" s="4" t="s">
        <v>190</v>
      </c>
    </row>
    <row r="3" spans="2:10" s="4" customFormat="1" ht="15.75" customHeight="1">
      <c r="B3" s="279"/>
      <c r="C3" s="280"/>
      <c r="D3" s="280"/>
      <c r="E3" s="280"/>
      <c r="F3" s="280"/>
      <c r="G3" s="299" t="s">
        <v>183</v>
      </c>
      <c r="H3" s="300"/>
      <c r="I3" s="285" t="s">
        <v>182</v>
      </c>
      <c r="J3" s="286"/>
    </row>
    <row r="4" spans="2:10" s="4" customFormat="1" ht="15.75" customHeight="1">
      <c r="B4" s="282"/>
      <c r="C4" s="283"/>
      <c r="D4" s="283"/>
      <c r="E4" s="283"/>
      <c r="F4" s="283"/>
      <c r="G4" s="252" t="s">
        <v>176</v>
      </c>
      <c r="H4" s="251" t="s">
        <v>177</v>
      </c>
      <c r="I4" s="65" t="s">
        <v>181</v>
      </c>
      <c r="J4" s="207" t="s">
        <v>158</v>
      </c>
    </row>
    <row r="5" spans="2:10" ht="15.75" customHeight="1">
      <c r="B5" s="66" t="s">
        <v>58</v>
      </c>
      <c r="C5" s="287" t="s">
        <v>123</v>
      </c>
      <c r="D5" s="288"/>
      <c r="E5" s="288"/>
      <c r="F5" s="288"/>
      <c r="G5" s="216">
        <v>118993733584.8942</v>
      </c>
      <c r="H5" s="243">
        <v>138536067567.82574</v>
      </c>
      <c r="I5" s="217">
        <f>'年齢階層別_普及率(金額)'!N5</f>
        <v>257529801152.72003</v>
      </c>
      <c r="J5" s="67"/>
    </row>
    <row r="6" spans="2:10" ht="15.75" customHeight="1">
      <c r="B6" s="68" t="s">
        <v>59</v>
      </c>
      <c r="C6" s="290" t="s">
        <v>124</v>
      </c>
      <c r="D6" s="291"/>
      <c r="E6" s="291"/>
      <c r="F6" s="291"/>
      <c r="G6" s="218">
        <v>108457549132.50394</v>
      </c>
      <c r="H6" s="244">
        <v>125633334657.4453</v>
      </c>
      <c r="I6" s="73">
        <f>'年齢階層別_普及率(金額)'!N6</f>
        <v>234090883789.94952</v>
      </c>
      <c r="J6" s="219">
        <f>'年齢階層別_普及率(金額)'!O6</f>
        <v>1</v>
      </c>
    </row>
    <row r="7" spans="2:10" ht="15.75" customHeight="1">
      <c r="B7" s="69" t="s">
        <v>60</v>
      </c>
      <c r="C7" s="276" t="s">
        <v>61</v>
      </c>
      <c r="D7" s="277"/>
      <c r="E7" s="277"/>
      <c r="F7" s="277"/>
      <c r="G7" s="218">
        <v>17258338884.070728</v>
      </c>
      <c r="H7" s="244">
        <v>22336136022.033146</v>
      </c>
      <c r="I7" s="73">
        <f>'年齢階層別_普及率(金額)'!N7</f>
        <v>39594474906.103874</v>
      </c>
      <c r="J7" s="219">
        <f>'年齢階層別_普及率(金額)'!O7</f>
        <v>0.16914146448194078</v>
      </c>
    </row>
    <row r="8" spans="2:10" ht="15.75" customHeight="1">
      <c r="B8" s="70" t="s">
        <v>62</v>
      </c>
      <c r="C8" s="276" t="s">
        <v>63</v>
      </c>
      <c r="D8" s="277"/>
      <c r="E8" s="277"/>
      <c r="F8" s="277"/>
      <c r="G8" s="218">
        <v>91199210248.433273</v>
      </c>
      <c r="H8" s="244">
        <v>103297198635.4122</v>
      </c>
      <c r="I8" s="73">
        <f>'年齢階層別_普及率(金額)'!N8</f>
        <v>194496408883.84573</v>
      </c>
      <c r="J8" s="219">
        <f>'年齢階層別_普及率(金額)'!O8</f>
        <v>0.83085853551805955</v>
      </c>
    </row>
    <row r="9" spans="2:10" ht="15.75" customHeight="1">
      <c r="B9" s="69" t="s">
        <v>64</v>
      </c>
      <c r="C9" s="276" t="s">
        <v>65</v>
      </c>
      <c r="D9" s="277"/>
      <c r="E9" s="277"/>
      <c r="F9" s="277"/>
      <c r="G9" s="220">
        <v>16001546137.598608</v>
      </c>
      <c r="H9" s="245">
        <v>24361970984.236118</v>
      </c>
      <c r="I9" s="221">
        <f>'年齢階層別_普及率(金額)'!N9</f>
        <v>40363517121.834656</v>
      </c>
      <c r="J9" s="222">
        <f>'年齢階層別_普及率(金額)'!O9</f>
        <v>0.17242669371974761</v>
      </c>
    </row>
    <row r="10" spans="2:10" ht="15.75" customHeight="1">
      <c r="B10" s="71" t="s">
        <v>66</v>
      </c>
      <c r="C10" s="293" t="s">
        <v>178</v>
      </c>
      <c r="D10" s="294"/>
      <c r="E10" s="294"/>
      <c r="F10" s="294"/>
      <c r="G10" s="223">
        <v>5011259553.9059992</v>
      </c>
      <c r="H10" s="246">
        <v>8238313440.3779993</v>
      </c>
      <c r="I10" s="224">
        <f>'年齢階層別_普及率(金額)'!N10</f>
        <v>13249572994.283998</v>
      </c>
      <c r="J10" s="225">
        <f>'年齢階層別_普及率(金額)'!O10</f>
        <v>5.6600123762926544E-2</v>
      </c>
    </row>
    <row r="11" spans="2:10" ht="15.75" customHeight="1">
      <c r="B11" s="72" t="s">
        <v>67</v>
      </c>
      <c r="C11" s="296" t="s">
        <v>68</v>
      </c>
      <c r="D11" s="297"/>
      <c r="E11" s="297"/>
      <c r="F11" s="297"/>
      <c r="G11" s="226">
        <v>10990286583.69261</v>
      </c>
      <c r="H11" s="247">
        <v>16123657543.858118</v>
      </c>
      <c r="I11" s="227">
        <f>'年齢階層別_普及率(金額)'!N11</f>
        <v>27113944127.550732</v>
      </c>
      <c r="J11" s="228">
        <f>'年齢階層別_普及率(金額)'!O11</f>
        <v>0.11582656995682138</v>
      </c>
    </row>
    <row r="12" spans="2:10" ht="15.75" customHeight="1">
      <c r="B12" s="68" t="s">
        <v>69</v>
      </c>
      <c r="C12" s="276" t="s">
        <v>70</v>
      </c>
      <c r="D12" s="277"/>
      <c r="E12" s="277"/>
      <c r="F12" s="277"/>
      <c r="G12" s="216">
        <v>75197664110.834641</v>
      </c>
      <c r="H12" s="243">
        <v>78935227651.176132</v>
      </c>
      <c r="I12" s="217">
        <f>'年齢階層別_普及率(金額)'!N12</f>
        <v>154132891762.01093</v>
      </c>
      <c r="J12" s="230">
        <f>'年齢階層別_普及率(金額)'!O12</f>
        <v>0.65843184179831127</v>
      </c>
    </row>
    <row r="13" spans="2:10" ht="15.75" customHeight="1">
      <c r="B13" s="68" t="s">
        <v>71</v>
      </c>
      <c r="C13" s="276" t="s">
        <v>179</v>
      </c>
      <c r="D13" s="277"/>
      <c r="E13" s="277"/>
      <c r="F13" s="277"/>
      <c r="G13" s="218">
        <v>2880386709.8425002</v>
      </c>
      <c r="H13" s="244">
        <v>4603199627.2650003</v>
      </c>
      <c r="I13" s="73">
        <f>'年齢階層別_普及率(金額)'!N13</f>
        <v>7483586337.1074991</v>
      </c>
      <c r="J13" s="74"/>
    </row>
    <row r="14" spans="2:10" ht="15.75" customHeight="1" thickBot="1">
      <c r="B14" s="68" t="s">
        <v>72</v>
      </c>
      <c r="C14" s="276" t="s">
        <v>125</v>
      </c>
      <c r="D14" s="277"/>
      <c r="E14" s="277"/>
      <c r="F14" s="277"/>
      <c r="G14" s="248">
        <v>0.51889352211610629</v>
      </c>
      <c r="H14" s="253">
        <v>0.47830923893841132</v>
      </c>
      <c r="I14" s="232">
        <f>'年齢階層別_普及率(金額)'!N14</f>
        <v>0.49519096092694476</v>
      </c>
      <c r="J14" s="233"/>
    </row>
    <row r="20" spans="10:10" ht="15.75" customHeight="1">
      <c r="J20" s="4"/>
    </row>
  </sheetData>
  <mergeCells count="13">
    <mergeCell ref="I3:J3"/>
    <mergeCell ref="C14:F14"/>
    <mergeCell ref="C8:F8"/>
    <mergeCell ref="C9:F9"/>
    <mergeCell ref="C10:F10"/>
    <mergeCell ref="C11:F11"/>
    <mergeCell ref="C12:F12"/>
    <mergeCell ref="C13:F13"/>
    <mergeCell ref="B3:F4"/>
    <mergeCell ref="G3:H3"/>
    <mergeCell ref="C5:F5"/>
    <mergeCell ref="C6:F6"/>
    <mergeCell ref="C7:F7"/>
  </mergeCells>
  <phoneticPr fontId="3"/>
  <pageMargins left="0.70866141732283472" right="0.70866141732283472" top="0.74803149606299213" bottom="0.74803149606299213" header="0.31496062992125984" footer="0.31496062992125984"/>
  <pageSetup paperSize="8" scale="72" orientation="landscape" r:id="rId1"/>
  <headerFooter>
    <oddHeader>&amp;R&amp;"ＭＳ 明朝,標準"&amp;12 2-14.①ジェネリック医薬品分析(医科･調剤)</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O62"/>
  <sheetViews>
    <sheetView showGridLines="0" zoomScaleNormal="100" zoomScaleSheetLayoutView="100" workbookViewId="0"/>
  </sheetViews>
  <sheetFormatPr defaultColWidth="7.625" defaultRowHeight="15.75" customHeight="1"/>
  <cols>
    <col min="1" max="1" width="4.625" style="36" customWidth="1"/>
    <col min="2" max="2" width="5.625" style="43" customWidth="1"/>
    <col min="3" max="6" width="12.625" style="36" customWidth="1"/>
    <col min="7" max="15" width="15.625" style="36" customWidth="1"/>
    <col min="16" max="16" width="3.625" style="36" customWidth="1"/>
    <col min="17" max="20" width="11.125" style="36" customWidth="1"/>
    <col min="21" max="16384" width="7.625" style="36"/>
  </cols>
  <sheetData>
    <row r="1" spans="2:15" s="6" customFormat="1" ht="16.5" customHeight="1">
      <c r="B1" s="4" t="s">
        <v>191</v>
      </c>
      <c r="C1" s="5"/>
    </row>
    <row r="2" spans="2:15" s="4" customFormat="1" ht="16.5" customHeight="1" thickBot="1">
      <c r="B2" s="4" t="s">
        <v>188</v>
      </c>
    </row>
    <row r="3" spans="2:15" ht="15.75" customHeight="1">
      <c r="B3" s="311"/>
      <c r="C3" s="312"/>
      <c r="D3" s="312"/>
      <c r="E3" s="312"/>
      <c r="F3" s="313"/>
      <c r="G3" s="299" t="s">
        <v>127</v>
      </c>
      <c r="H3" s="300"/>
      <c r="I3" s="300"/>
      <c r="J3" s="300"/>
      <c r="K3" s="300"/>
      <c r="L3" s="300"/>
      <c r="M3" s="301"/>
      <c r="N3" s="285" t="s">
        <v>74</v>
      </c>
      <c r="O3" s="286"/>
    </row>
    <row r="4" spans="2:15" ht="15.75" customHeight="1">
      <c r="B4" s="314"/>
      <c r="C4" s="315"/>
      <c r="D4" s="315"/>
      <c r="E4" s="315"/>
      <c r="F4" s="316"/>
      <c r="G4" s="206" t="s">
        <v>108</v>
      </c>
      <c r="H4" s="206" t="s">
        <v>109</v>
      </c>
      <c r="I4" s="206" t="s">
        <v>110</v>
      </c>
      <c r="J4" s="206" t="s">
        <v>111</v>
      </c>
      <c r="K4" s="206" t="s">
        <v>112</v>
      </c>
      <c r="L4" s="206" t="s">
        <v>113</v>
      </c>
      <c r="M4" s="206" t="s">
        <v>114</v>
      </c>
      <c r="N4" s="65" t="s">
        <v>171</v>
      </c>
      <c r="O4" s="207" t="s">
        <v>158</v>
      </c>
    </row>
    <row r="5" spans="2:15" ht="15.75" customHeight="1">
      <c r="B5" s="75" t="s">
        <v>58</v>
      </c>
      <c r="C5" s="317" t="s">
        <v>128</v>
      </c>
      <c r="D5" s="318"/>
      <c r="E5" s="318"/>
      <c r="F5" s="319"/>
      <c r="G5" s="216">
        <v>15035862.98777</v>
      </c>
      <c r="H5" s="216">
        <v>69017548.080569997</v>
      </c>
      <c r="I5" s="216">
        <v>1641081181.6753399</v>
      </c>
      <c r="J5" s="216">
        <v>2050471917.2190101</v>
      </c>
      <c r="K5" s="216">
        <v>1786454625.24143</v>
      </c>
      <c r="L5" s="216">
        <v>1102283121.88976</v>
      </c>
      <c r="M5" s="216">
        <v>505669817.30533999</v>
      </c>
      <c r="N5" s="217">
        <v>7170014074.3992205</v>
      </c>
      <c r="O5" s="214"/>
    </row>
    <row r="6" spans="2:15" ht="15.75" customHeight="1">
      <c r="B6" s="76" t="s">
        <v>59</v>
      </c>
      <c r="C6" s="320" t="s">
        <v>129</v>
      </c>
      <c r="D6" s="321"/>
      <c r="E6" s="321"/>
      <c r="F6" s="322"/>
      <c r="G6" s="218">
        <v>11889649.874770001</v>
      </c>
      <c r="H6" s="218">
        <v>57427744.68987</v>
      </c>
      <c r="I6" s="218">
        <v>1331099426.677</v>
      </c>
      <c r="J6" s="218">
        <v>1684858084.1458099</v>
      </c>
      <c r="K6" s="218">
        <v>1512490421.98562</v>
      </c>
      <c r="L6" s="218">
        <v>974757516.64223003</v>
      </c>
      <c r="M6" s="218">
        <v>464143554.30949998</v>
      </c>
      <c r="N6" s="73">
        <v>6036666398.3247995</v>
      </c>
      <c r="O6" s="219">
        <v>1</v>
      </c>
    </row>
    <row r="7" spans="2:15" ht="15.75" customHeight="1">
      <c r="B7" s="77" t="s">
        <v>60</v>
      </c>
      <c r="C7" s="302" t="s">
        <v>75</v>
      </c>
      <c r="D7" s="303"/>
      <c r="E7" s="303"/>
      <c r="F7" s="304"/>
      <c r="G7" s="218">
        <v>3871540.6176900002</v>
      </c>
      <c r="H7" s="218">
        <v>15343865.92433</v>
      </c>
      <c r="I7" s="218">
        <v>612468663.58459997</v>
      </c>
      <c r="J7" s="218">
        <v>705033654.31373</v>
      </c>
      <c r="K7" s="218">
        <v>514182588.86523998</v>
      </c>
      <c r="L7" s="218">
        <v>243061693.16038999</v>
      </c>
      <c r="M7" s="218">
        <v>75658771.450619996</v>
      </c>
      <c r="N7" s="73">
        <v>2169620777.9166002</v>
      </c>
      <c r="O7" s="219">
        <v>0.35940710232367307</v>
      </c>
    </row>
    <row r="8" spans="2:15" ht="15.75" customHeight="1">
      <c r="B8" s="78" t="s">
        <v>62</v>
      </c>
      <c r="C8" s="302" t="s">
        <v>76</v>
      </c>
      <c r="D8" s="303"/>
      <c r="E8" s="303"/>
      <c r="F8" s="304"/>
      <c r="G8" s="220">
        <v>8018109.2570799999</v>
      </c>
      <c r="H8" s="220">
        <v>42083878.765539996</v>
      </c>
      <c r="I8" s="220">
        <v>718630763.09239995</v>
      </c>
      <c r="J8" s="220">
        <v>979824429.83208001</v>
      </c>
      <c r="K8" s="220">
        <v>998307833.12038004</v>
      </c>
      <c r="L8" s="220">
        <v>731695823.48184001</v>
      </c>
      <c r="M8" s="220">
        <v>388484782.85887998</v>
      </c>
      <c r="N8" s="73">
        <v>3867045620.4082003</v>
      </c>
      <c r="O8" s="219">
        <v>0.6405928976763271</v>
      </c>
    </row>
    <row r="9" spans="2:15" ht="15.75" customHeight="1">
      <c r="B9" s="79" t="s">
        <v>64</v>
      </c>
      <c r="C9" s="302" t="s">
        <v>77</v>
      </c>
      <c r="D9" s="303"/>
      <c r="E9" s="303"/>
      <c r="F9" s="304"/>
      <c r="G9" s="220">
        <v>1307140.6967</v>
      </c>
      <c r="H9" s="220">
        <v>5464876.2722899998</v>
      </c>
      <c r="I9" s="220">
        <v>193061672.13194001</v>
      </c>
      <c r="J9" s="220">
        <v>232539571.30114001</v>
      </c>
      <c r="K9" s="220">
        <v>157749667.86635</v>
      </c>
      <c r="L9" s="220">
        <v>65607353.21452</v>
      </c>
      <c r="M9" s="220">
        <v>16268428.82333</v>
      </c>
      <c r="N9" s="221">
        <v>671998710.30627</v>
      </c>
      <c r="O9" s="222">
        <v>0.11131950417083715</v>
      </c>
    </row>
    <row r="10" spans="2:15" ht="15.75" customHeight="1">
      <c r="B10" s="80" t="s">
        <v>66</v>
      </c>
      <c r="C10" s="305" t="s">
        <v>215</v>
      </c>
      <c r="D10" s="306"/>
      <c r="E10" s="306"/>
      <c r="F10" s="307"/>
      <c r="G10" s="223">
        <v>569631</v>
      </c>
      <c r="H10" s="223">
        <v>2665789.4900000002</v>
      </c>
      <c r="I10" s="223">
        <v>109622135.31</v>
      </c>
      <c r="J10" s="223">
        <v>133740368.83</v>
      </c>
      <c r="K10" s="223">
        <v>89503070.545000002</v>
      </c>
      <c r="L10" s="223">
        <v>36328526.350000001</v>
      </c>
      <c r="M10" s="223">
        <v>8610264.3300000001</v>
      </c>
      <c r="N10" s="224">
        <v>381039785.85500002</v>
      </c>
      <c r="O10" s="225">
        <v>6.312089499607601E-2</v>
      </c>
    </row>
    <row r="11" spans="2:15" ht="15.75" customHeight="1">
      <c r="B11" s="81" t="s">
        <v>67</v>
      </c>
      <c r="C11" s="308" t="s">
        <v>78</v>
      </c>
      <c r="D11" s="309"/>
      <c r="E11" s="309"/>
      <c r="F11" s="310"/>
      <c r="G11" s="226">
        <v>737509.69669999997</v>
      </c>
      <c r="H11" s="226">
        <v>2799086.78229</v>
      </c>
      <c r="I11" s="226">
        <v>83439536.821940005</v>
      </c>
      <c r="J11" s="226">
        <v>98799202.471139997</v>
      </c>
      <c r="K11" s="226">
        <v>68246597.321349993</v>
      </c>
      <c r="L11" s="226">
        <v>29278826.864519998</v>
      </c>
      <c r="M11" s="226">
        <v>7658164.49333</v>
      </c>
      <c r="N11" s="227">
        <v>290958924.45126998</v>
      </c>
      <c r="O11" s="228">
        <v>4.8198609174761139E-2</v>
      </c>
    </row>
    <row r="12" spans="2:15" ht="15.75" customHeight="1">
      <c r="B12" s="76" t="s">
        <v>69</v>
      </c>
      <c r="C12" s="302" t="s">
        <v>79</v>
      </c>
      <c r="D12" s="303"/>
      <c r="E12" s="303"/>
      <c r="F12" s="304"/>
      <c r="G12" s="229">
        <v>6710968.5603799997</v>
      </c>
      <c r="H12" s="229">
        <v>36619002.493249997</v>
      </c>
      <c r="I12" s="229">
        <v>525569090.96046001</v>
      </c>
      <c r="J12" s="229">
        <v>747284858.53094006</v>
      </c>
      <c r="K12" s="229">
        <v>840558165.25402999</v>
      </c>
      <c r="L12" s="229">
        <v>666088470.26732004</v>
      </c>
      <c r="M12" s="229">
        <v>372216354.03555</v>
      </c>
      <c r="N12" s="234">
        <v>3195046910.1019301</v>
      </c>
      <c r="O12" s="230">
        <v>0.52927339350548996</v>
      </c>
    </row>
    <row r="13" spans="2:15" ht="15.75" customHeight="1" thickBot="1">
      <c r="B13" s="79" t="s">
        <v>72</v>
      </c>
      <c r="C13" s="302" t="s">
        <v>130</v>
      </c>
      <c r="D13" s="303"/>
      <c r="E13" s="303"/>
      <c r="F13" s="304"/>
      <c r="G13" s="231">
        <v>0.74759198001470983</v>
      </c>
      <c r="H13" s="231">
        <v>0.73737594417515206</v>
      </c>
      <c r="I13" s="231">
        <v>0.76032973114512603</v>
      </c>
      <c r="J13" s="231">
        <v>0.75197716301184026</v>
      </c>
      <c r="K13" s="231">
        <v>0.76522980362086601</v>
      </c>
      <c r="L13" s="231">
        <v>0.78745081832781771</v>
      </c>
      <c r="M13" s="231">
        <v>0.82302921469544532</v>
      </c>
      <c r="N13" s="232">
        <v>0.76351558922953</v>
      </c>
      <c r="O13" s="215"/>
    </row>
    <row r="14" spans="2:15" s="4" customFormat="1" ht="13.5" customHeight="1">
      <c r="B14" s="55" t="s">
        <v>222</v>
      </c>
      <c r="C14" s="8"/>
      <c r="D14" s="8"/>
      <c r="E14" s="8"/>
      <c r="F14" s="8"/>
      <c r="G14" s="8"/>
      <c r="H14" s="8"/>
      <c r="I14" s="8"/>
      <c r="J14" s="8"/>
      <c r="K14" s="8"/>
      <c r="L14" s="8"/>
      <c r="M14" s="8"/>
      <c r="N14" s="8"/>
      <c r="O14" s="8"/>
    </row>
    <row r="15" spans="2:15" s="4" customFormat="1" ht="13.5" customHeight="1">
      <c r="B15" s="59" t="s">
        <v>106</v>
      </c>
      <c r="C15" s="8"/>
      <c r="D15" s="8"/>
      <c r="E15" s="8"/>
      <c r="F15" s="8"/>
      <c r="G15" s="8"/>
      <c r="H15" s="8"/>
      <c r="I15" s="8"/>
      <c r="J15" s="8"/>
      <c r="K15" s="8"/>
      <c r="L15" s="8"/>
      <c r="M15" s="8"/>
      <c r="N15" s="8"/>
      <c r="O15" s="8"/>
    </row>
    <row r="16" spans="2:15" s="46" customFormat="1" ht="13.5" customHeight="1">
      <c r="B16" s="59" t="s">
        <v>223</v>
      </c>
    </row>
    <row r="17" spans="2:15" s="41" customFormat="1" ht="13.5" customHeight="1">
      <c r="B17" s="63" t="s">
        <v>126</v>
      </c>
    </row>
    <row r="18" spans="2:15" s="41" customFormat="1" ht="13.5" customHeight="1">
      <c r="B18" s="64" t="s">
        <v>206</v>
      </c>
    </row>
    <row r="19" spans="2:15" s="41" customFormat="1" ht="13.5" customHeight="1">
      <c r="B19" s="64"/>
    </row>
    <row r="20" spans="2:15" s="41" customFormat="1" ht="13.5" customHeight="1">
      <c r="B20" s="52"/>
      <c r="C20" s="48"/>
      <c r="D20" s="48"/>
      <c r="E20" s="48"/>
      <c r="F20" s="48"/>
      <c r="G20" s="48"/>
      <c r="H20" s="48"/>
      <c r="I20" s="48"/>
      <c r="J20" s="48"/>
      <c r="K20" s="48"/>
      <c r="L20" s="48"/>
      <c r="M20" s="48"/>
      <c r="N20" s="48"/>
      <c r="O20" s="49"/>
    </row>
    <row r="21" spans="2:15" s="6" customFormat="1" ht="16.5" customHeight="1">
      <c r="B21" s="4" t="s">
        <v>191</v>
      </c>
      <c r="C21" s="5"/>
    </row>
    <row r="22" spans="2:15" s="4" customFormat="1" ht="16.5" customHeight="1">
      <c r="B22" s="4" t="s">
        <v>188</v>
      </c>
    </row>
    <row r="23" spans="2:15" s="41" customFormat="1" ht="15.75" customHeight="1">
      <c r="B23" s="43"/>
      <c r="C23" s="36"/>
      <c r="D23" s="36"/>
      <c r="E23" s="36"/>
      <c r="F23" s="36"/>
      <c r="G23" s="36"/>
      <c r="H23" s="36"/>
      <c r="I23" s="36"/>
      <c r="J23" s="36"/>
      <c r="K23" s="36"/>
      <c r="L23" s="36"/>
      <c r="M23" s="36"/>
      <c r="N23" s="36"/>
      <c r="O23" s="36"/>
    </row>
    <row r="24" spans="2:15" s="41" customFormat="1" ht="15.75" customHeight="1">
      <c r="B24" s="43"/>
      <c r="C24" s="36"/>
      <c r="D24" s="36"/>
      <c r="E24" s="36"/>
      <c r="F24" s="36"/>
      <c r="G24" s="36"/>
      <c r="H24" s="36"/>
      <c r="I24" s="36"/>
      <c r="J24" s="36"/>
      <c r="K24" s="36"/>
      <c r="L24" s="36"/>
      <c r="M24" s="36"/>
      <c r="N24" s="36"/>
      <c r="O24" s="36"/>
    </row>
    <row r="25" spans="2:15" s="41" customFormat="1" ht="15.75" customHeight="1">
      <c r="B25" s="43"/>
      <c r="C25" s="36"/>
      <c r="D25" s="36"/>
      <c r="E25" s="36"/>
      <c r="F25" s="36"/>
      <c r="G25" s="36"/>
      <c r="H25" s="36"/>
      <c r="I25" s="36"/>
      <c r="J25" s="36"/>
      <c r="K25" s="36"/>
      <c r="L25" s="36"/>
      <c r="M25" s="36"/>
      <c r="N25" s="36"/>
      <c r="O25" s="36"/>
    </row>
    <row r="26" spans="2:15" s="41" customFormat="1" ht="15.75" customHeight="1">
      <c r="B26" s="43"/>
      <c r="C26" s="36"/>
      <c r="D26" s="36"/>
      <c r="E26" s="36"/>
      <c r="F26" s="36"/>
      <c r="G26" s="36"/>
      <c r="H26" s="36"/>
      <c r="I26" s="36"/>
      <c r="J26" s="36"/>
      <c r="K26" s="36"/>
      <c r="L26" s="36"/>
      <c r="M26" s="36"/>
      <c r="N26" s="36"/>
      <c r="O26" s="36"/>
    </row>
    <row r="27" spans="2:15" s="41" customFormat="1" ht="15.75" customHeight="1">
      <c r="B27" s="43"/>
      <c r="C27" s="36"/>
      <c r="D27" s="36"/>
      <c r="E27" s="36"/>
      <c r="F27" s="36"/>
      <c r="G27" s="36"/>
      <c r="H27" s="36"/>
      <c r="I27" s="36"/>
      <c r="J27" s="36"/>
      <c r="K27" s="36"/>
      <c r="L27" s="36"/>
      <c r="M27" s="36"/>
      <c r="N27" s="36"/>
      <c r="O27" s="36"/>
    </row>
    <row r="28" spans="2:15" s="41" customFormat="1" ht="15.75" customHeight="1">
      <c r="B28" s="43"/>
      <c r="C28" s="36"/>
      <c r="D28" s="36"/>
      <c r="E28" s="36"/>
      <c r="F28" s="36"/>
      <c r="G28" s="36"/>
      <c r="H28" s="36"/>
      <c r="I28" s="36"/>
      <c r="J28" s="36"/>
      <c r="K28" s="36"/>
      <c r="L28" s="36"/>
      <c r="M28" s="36"/>
      <c r="N28" s="36"/>
      <c r="O28" s="36"/>
    </row>
    <row r="29" spans="2:15" s="41" customFormat="1" ht="15.75" customHeight="1">
      <c r="B29" s="43"/>
      <c r="C29" s="36"/>
      <c r="D29" s="36"/>
      <c r="E29" s="36"/>
      <c r="F29" s="36"/>
      <c r="G29" s="36"/>
      <c r="H29" s="36"/>
      <c r="I29" s="36"/>
      <c r="J29" s="36"/>
      <c r="K29" s="36"/>
      <c r="L29" s="36"/>
      <c r="M29" s="36"/>
      <c r="N29" s="36"/>
      <c r="O29" s="36"/>
    </row>
    <row r="30" spans="2:15" s="41" customFormat="1" ht="15.75" customHeight="1">
      <c r="B30" s="43"/>
      <c r="C30" s="36"/>
      <c r="D30" s="36"/>
      <c r="E30" s="36"/>
      <c r="F30" s="36"/>
      <c r="G30" s="36"/>
      <c r="H30" s="36"/>
      <c r="I30" s="36"/>
      <c r="J30" s="36"/>
      <c r="K30" s="36"/>
      <c r="L30" s="36"/>
      <c r="M30" s="36"/>
      <c r="N30" s="36"/>
      <c r="O30" s="36"/>
    </row>
    <row r="32" spans="2:15" s="42" customFormat="1" ht="15.75" customHeight="1">
      <c r="B32" s="43"/>
      <c r="C32" s="36"/>
      <c r="D32" s="36"/>
      <c r="E32" s="36"/>
      <c r="F32" s="36"/>
      <c r="G32" s="36"/>
      <c r="H32" s="36"/>
      <c r="I32" s="36"/>
      <c r="J32" s="36"/>
      <c r="K32" s="36"/>
      <c r="L32" s="36"/>
      <c r="M32" s="36"/>
      <c r="N32" s="36"/>
      <c r="O32" s="36"/>
    </row>
    <row r="33" spans="2:15" s="41" customFormat="1" ht="15.75" customHeight="1">
      <c r="B33" s="43"/>
      <c r="C33" s="36"/>
      <c r="D33" s="36"/>
      <c r="E33" s="36"/>
      <c r="F33" s="36"/>
      <c r="G33" s="36"/>
      <c r="H33" s="36"/>
      <c r="I33" s="36"/>
      <c r="J33" s="36"/>
      <c r="K33" s="36"/>
      <c r="L33" s="36"/>
      <c r="M33" s="36"/>
      <c r="N33" s="36"/>
      <c r="O33" s="36"/>
    </row>
    <row r="34" spans="2:15" s="51" customFormat="1" ht="15.75" customHeight="1">
      <c r="B34" s="43"/>
      <c r="C34" s="36"/>
      <c r="D34" s="36"/>
      <c r="E34" s="36"/>
      <c r="F34" s="36"/>
      <c r="G34" s="36"/>
      <c r="H34" s="36"/>
      <c r="I34" s="36"/>
      <c r="J34" s="36"/>
      <c r="K34" s="36"/>
      <c r="L34" s="36"/>
      <c r="M34" s="36"/>
      <c r="N34" s="36"/>
      <c r="O34" s="36"/>
    </row>
    <row r="35" spans="2:15" s="51" customFormat="1" ht="15.75" customHeight="1">
      <c r="B35" s="43"/>
      <c r="C35" s="36"/>
      <c r="D35" s="36"/>
      <c r="E35" s="36"/>
      <c r="F35" s="36"/>
      <c r="G35" s="36"/>
      <c r="H35" s="36"/>
      <c r="I35" s="36"/>
      <c r="J35" s="36"/>
      <c r="K35" s="36"/>
      <c r="L35" s="36"/>
      <c r="M35" s="36"/>
      <c r="N35" s="36"/>
      <c r="O35" s="36"/>
    </row>
    <row r="36" spans="2:15" s="51" customFormat="1" ht="15.75" customHeight="1">
      <c r="B36" s="43"/>
      <c r="C36" s="36"/>
      <c r="D36" s="36"/>
      <c r="E36" s="36"/>
      <c r="F36" s="36"/>
      <c r="G36" s="36"/>
      <c r="H36" s="36"/>
      <c r="I36" s="36"/>
      <c r="J36" s="36"/>
      <c r="K36" s="36"/>
      <c r="L36" s="36"/>
      <c r="M36" s="36"/>
      <c r="N36" s="36"/>
      <c r="O36" s="36"/>
    </row>
    <row r="37" spans="2:15" s="51" customFormat="1" ht="15.75" customHeight="1">
      <c r="B37" s="43"/>
      <c r="C37" s="36"/>
      <c r="D37" s="36"/>
      <c r="E37" s="36"/>
      <c r="F37" s="36"/>
      <c r="G37" s="36"/>
      <c r="H37" s="36"/>
      <c r="I37" s="36"/>
      <c r="J37" s="36"/>
      <c r="K37" s="36"/>
      <c r="L37" s="36"/>
      <c r="M37" s="36"/>
      <c r="N37" s="36"/>
      <c r="O37" s="36"/>
    </row>
    <row r="45" spans="2:15" ht="15.75" customHeight="1">
      <c r="B45" s="7"/>
      <c r="C45" s="44"/>
      <c r="D45" s="44"/>
      <c r="E45" s="44"/>
      <c r="F45" s="44"/>
      <c r="G45" s="44"/>
      <c r="H45" s="44"/>
      <c r="I45" s="44"/>
      <c r="J45" s="44"/>
      <c r="K45" s="44"/>
      <c r="L45" s="44"/>
      <c r="M45" s="44"/>
      <c r="N45" s="44"/>
      <c r="O45" s="44"/>
    </row>
    <row r="46" spans="2:15" s="4" customFormat="1" ht="15.75" customHeight="1">
      <c r="B46" s="7"/>
      <c r="C46" s="8"/>
      <c r="D46" s="8"/>
      <c r="E46" s="8"/>
      <c r="F46" s="8"/>
      <c r="G46" s="8"/>
      <c r="H46" s="8"/>
      <c r="I46" s="8"/>
      <c r="J46" s="8"/>
      <c r="K46" s="8"/>
      <c r="L46" s="8"/>
      <c r="M46" s="8"/>
      <c r="N46" s="8"/>
      <c r="O46" s="8"/>
    </row>
    <row r="47" spans="2:15" s="4" customFormat="1" ht="15.75" customHeight="1">
      <c r="B47" s="7"/>
      <c r="C47" s="8"/>
      <c r="D47" s="8"/>
      <c r="E47" s="8"/>
      <c r="F47" s="8"/>
      <c r="G47" s="8"/>
      <c r="H47" s="8"/>
      <c r="I47" s="8"/>
      <c r="J47" s="8"/>
      <c r="K47" s="8"/>
      <c r="L47" s="8"/>
      <c r="M47" s="8"/>
      <c r="N47" s="8"/>
      <c r="O47" s="8"/>
    </row>
    <row r="48" spans="2:15" s="4" customFormat="1" ht="15.75" customHeight="1">
      <c r="B48" s="7"/>
      <c r="C48" s="8"/>
      <c r="D48" s="8"/>
      <c r="E48" s="8"/>
      <c r="F48" s="8"/>
      <c r="G48" s="8"/>
      <c r="H48" s="8"/>
      <c r="I48" s="8"/>
      <c r="J48" s="8"/>
      <c r="K48" s="8"/>
      <c r="L48" s="8"/>
      <c r="M48" s="8"/>
      <c r="N48" s="8"/>
      <c r="O48" s="8"/>
    </row>
    <row r="49" spans="2:15" s="4" customFormat="1" ht="15.75" customHeight="1">
      <c r="B49" s="7"/>
      <c r="C49" s="8"/>
      <c r="D49" s="8"/>
      <c r="E49" s="8"/>
      <c r="F49" s="8"/>
      <c r="G49" s="8"/>
      <c r="H49" s="8"/>
      <c r="I49" s="8"/>
      <c r="J49" s="8"/>
      <c r="K49" s="8"/>
      <c r="L49" s="8"/>
      <c r="M49" s="8"/>
      <c r="N49" s="8"/>
      <c r="O49" s="8"/>
    </row>
    <row r="50" spans="2:15" s="4" customFormat="1" ht="15.75" customHeight="1">
      <c r="B50" s="7"/>
      <c r="C50" s="8"/>
      <c r="D50" s="8"/>
      <c r="E50" s="8"/>
      <c r="F50" s="8"/>
      <c r="G50" s="8"/>
      <c r="H50" s="8"/>
      <c r="I50" s="8"/>
      <c r="J50" s="8"/>
      <c r="K50" s="8"/>
      <c r="L50" s="8"/>
      <c r="M50" s="8"/>
      <c r="N50" s="8"/>
      <c r="O50" s="8"/>
    </row>
    <row r="51" spans="2:15" s="4" customFormat="1" ht="15.75" customHeight="1">
      <c r="B51" s="7"/>
      <c r="C51" s="8"/>
      <c r="D51" s="8"/>
      <c r="E51" s="8"/>
      <c r="F51" s="8"/>
      <c r="G51" s="8"/>
      <c r="H51" s="8"/>
      <c r="I51" s="8"/>
      <c r="J51" s="8"/>
      <c r="K51" s="8"/>
      <c r="L51" s="8"/>
      <c r="M51" s="8"/>
      <c r="N51" s="8"/>
      <c r="O51" s="8"/>
    </row>
    <row r="52" spans="2:15" s="4" customFormat="1" ht="15.75" customHeight="1">
      <c r="B52" s="7"/>
      <c r="C52" s="8"/>
      <c r="D52" s="8"/>
      <c r="E52" s="8"/>
      <c r="F52" s="8"/>
      <c r="G52" s="8"/>
      <c r="H52" s="8"/>
      <c r="I52" s="8"/>
      <c r="J52" s="8"/>
      <c r="K52" s="8"/>
      <c r="L52" s="8"/>
      <c r="M52" s="8"/>
      <c r="N52" s="8"/>
      <c r="O52" s="8"/>
    </row>
    <row r="53" spans="2:15" s="4" customFormat="1" ht="15.75" customHeight="1">
      <c r="B53" s="7"/>
      <c r="C53" s="8"/>
      <c r="D53" s="8"/>
      <c r="E53" s="8"/>
      <c r="F53" s="8"/>
      <c r="G53" s="8"/>
      <c r="H53" s="8"/>
      <c r="I53" s="8"/>
      <c r="J53" s="8"/>
      <c r="K53" s="8"/>
      <c r="L53" s="8"/>
      <c r="M53" s="8"/>
      <c r="N53" s="8"/>
      <c r="O53" s="8"/>
    </row>
    <row r="54" spans="2:15" s="4" customFormat="1" ht="15.75" customHeight="1">
      <c r="B54" s="7"/>
      <c r="C54" s="8"/>
      <c r="D54" s="8"/>
      <c r="E54" s="8"/>
      <c r="F54" s="8"/>
      <c r="G54" s="8"/>
      <c r="H54" s="8"/>
      <c r="I54" s="8"/>
      <c r="J54" s="8"/>
      <c r="K54" s="8"/>
      <c r="L54" s="8"/>
      <c r="M54" s="8"/>
      <c r="N54" s="8"/>
      <c r="O54" s="8"/>
    </row>
    <row r="55" spans="2:15" s="4" customFormat="1" ht="15.75" customHeight="1">
      <c r="B55" s="7"/>
      <c r="C55" s="8"/>
      <c r="D55" s="8"/>
      <c r="E55" s="8"/>
      <c r="F55" s="8"/>
      <c r="G55" s="8"/>
      <c r="H55" s="8"/>
      <c r="I55" s="8"/>
      <c r="J55" s="8"/>
      <c r="K55" s="8"/>
      <c r="L55" s="8"/>
      <c r="M55" s="8"/>
      <c r="N55" s="8"/>
      <c r="O55" s="8"/>
    </row>
    <row r="56" spans="2:15" s="4" customFormat="1" ht="15.75" customHeight="1">
      <c r="B56" s="7"/>
      <c r="C56" s="8"/>
      <c r="D56" s="8"/>
      <c r="E56" s="8"/>
      <c r="F56" s="8"/>
      <c r="G56" s="8"/>
      <c r="H56" s="8"/>
      <c r="I56" s="8"/>
      <c r="J56" s="8"/>
      <c r="K56" s="8"/>
      <c r="L56" s="8"/>
      <c r="M56" s="8"/>
      <c r="N56" s="8"/>
      <c r="O56" s="8"/>
    </row>
    <row r="59" spans="2:15" s="4" customFormat="1" ht="13.5" customHeight="1">
      <c r="B59" s="55" t="s">
        <v>222</v>
      </c>
      <c r="C59" s="8"/>
      <c r="D59" s="8"/>
      <c r="E59" s="8"/>
      <c r="F59" s="8"/>
      <c r="G59" s="8"/>
      <c r="H59" s="8"/>
      <c r="I59" s="8"/>
      <c r="J59" s="8"/>
      <c r="K59" s="8"/>
      <c r="L59" s="8"/>
      <c r="M59" s="8"/>
      <c r="N59" s="8"/>
      <c r="O59" s="8"/>
    </row>
    <row r="60" spans="2:15" s="46" customFormat="1" ht="13.5" customHeight="1">
      <c r="B60" s="59" t="s">
        <v>106</v>
      </c>
    </row>
    <row r="61" spans="2:15" s="9" customFormat="1" ht="13.5" customHeight="1">
      <c r="B61" s="59" t="s">
        <v>223</v>
      </c>
      <c r="C61" s="8"/>
      <c r="D61" s="8"/>
      <c r="E61" s="8"/>
      <c r="F61" s="8"/>
      <c r="G61" s="8"/>
      <c r="H61" s="8"/>
      <c r="I61" s="8"/>
      <c r="J61" s="8"/>
      <c r="K61" s="8"/>
      <c r="L61" s="8"/>
      <c r="M61" s="8"/>
      <c r="N61" s="8"/>
      <c r="O61" s="8"/>
    </row>
    <row r="62" spans="2:15" ht="13.5" customHeight="1">
      <c r="B62" s="62" t="s">
        <v>167</v>
      </c>
      <c r="C62" s="45"/>
      <c r="D62" s="45"/>
      <c r="E62" s="45"/>
      <c r="F62" s="45"/>
      <c r="G62" s="45"/>
      <c r="H62" s="45"/>
      <c r="I62" s="45"/>
      <c r="J62" s="45"/>
      <c r="K62" s="45"/>
      <c r="L62" s="45"/>
      <c r="M62" s="45"/>
      <c r="N62" s="45"/>
      <c r="O62" s="45"/>
    </row>
  </sheetData>
  <mergeCells count="12">
    <mergeCell ref="C8:F8"/>
    <mergeCell ref="B3:F4"/>
    <mergeCell ref="N3:O3"/>
    <mergeCell ref="C5:F5"/>
    <mergeCell ref="C6:F6"/>
    <mergeCell ref="C7:F7"/>
    <mergeCell ref="G3:M3"/>
    <mergeCell ref="C9:F9"/>
    <mergeCell ref="C10:F10"/>
    <mergeCell ref="C11:F11"/>
    <mergeCell ref="C12:F12"/>
    <mergeCell ref="C13:F1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2-14.①ジェネリック医薬品分析(医科･調剤)</oddHeader>
  </headerFooter>
  <colBreaks count="1" manualBreakCount="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93A4A-FF58-419B-89C4-C21B7ECB7D1F}">
  <sheetPr codeName="Sheet6"/>
  <dimension ref="B1:J18"/>
  <sheetViews>
    <sheetView showGridLines="0" zoomScaleNormal="100" zoomScaleSheetLayoutView="100" workbookViewId="0"/>
  </sheetViews>
  <sheetFormatPr defaultColWidth="7.625" defaultRowHeight="15.75" customHeight="1"/>
  <cols>
    <col min="1" max="1" width="4.625" style="6" customWidth="1"/>
    <col min="2" max="2" width="5.625" style="5" customWidth="1"/>
    <col min="3" max="6" width="12.625" style="6" customWidth="1"/>
    <col min="7" max="10" width="15.625" style="6" customWidth="1"/>
    <col min="11" max="16384" width="7.625" style="6"/>
  </cols>
  <sheetData>
    <row r="1" spans="2:10" ht="16.5" customHeight="1">
      <c r="B1" s="4" t="s">
        <v>191</v>
      </c>
      <c r="C1" s="5"/>
      <c r="F1" s="4"/>
      <c r="G1" s="4"/>
      <c r="H1" s="4"/>
      <c r="I1" s="4"/>
      <c r="J1" s="4"/>
    </row>
    <row r="2" spans="2:10" s="4" customFormat="1" ht="16.5" customHeight="1" thickBot="1">
      <c r="B2" s="4" t="s">
        <v>190</v>
      </c>
      <c r="F2" s="250"/>
    </row>
    <row r="3" spans="2:10" s="36" customFormat="1" ht="15.75" customHeight="1">
      <c r="B3" s="311"/>
      <c r="C3" s="312"/>
      <c r="D3" s="312"/>
      <c r="E3" s="312"/>
      <c r="F3" s="313"/>
      <c r="G3" s="299" t="s">
        <v>184</v>
      </c>
      <c r="H3" s="300"/>
      <c r="I3" s="285" t="s">
        <v>185</v>
      </c>
      <c r="J3" s="286"/>
    </row>
    <row r="4" spans="2:10" s="36" customFormat="1" ht="15.75" customHeight="1">
      <c r="B4" s="314"/>
      <c r="C4" s="315"/>
      <c r="D4" s="315"/>
      <c r="E4" s="315"/>
      <c r="F4" s="316"/>
      <c r="G4" s="254" t="s">
        <v>176</v>
      </c>
      <c r="H4" s="254" t="s">
        <v>177</v>
      </c>
      <c r="I4" s="65" t="s">
        <v>186</v>
      </c>
      <c r="J4" s="207" t="s">
        <v>158</v>
      </c>
    </row>
    <row r="5" spans="2:10" s="36" customFormat="1" ht="15.75" customHeight="1">
      <c r="B5" s="75" t="s">
        <v>58</v>
      </c>
      <c r="C5" s="317" t="s">
        <v>128</v>
      </c>
      <c r="D5" s="318"/>
      <c r="E5" s="318"/>
      <c r="F5" s="319"/>
      <c r="G5" s="243">
        <v>2663956684.7635498</v>
      </c>
      <c r="H5" s="243">
        <v>4506057389.6356697</v>
      </c>
      <c r="I5" s="217">
        <f>'年齢階層別_普及率(数量)'!N5</f>
        <v>7170014074.3992205</v>
      </c>
      <c r="J5" s="214"/>
    </row>
    <row r="6" spans="2:10" s="36" customFormat="1" ht="15.75" customHeight="1">
      <c r="B6" s="76" t="s">
        <v>59</v>
      </c>
      <c r="C6" s="320" t="s">
        <v>129</v>
      </c>
      <c r="D6" s="321"/>
      <c r="E6" s="321"/>
      <c r="F6" s="322"/>
      <c r="G6" s="244">
        <v>2239060064.8118796</v>
      </c>
      <c r="H6" s="244">
        <v>3797606333.5129199</v>
      </c>
      <c r="I6" s="73">
        <f>'年齢階層別_普及率(数量)'!N6</f>
        <v>6036666398.3247995</v>
      </c>
      <c r="J6" s="219">
        <f>'年齢階層別_普及率(数量)'!O6</f>
        <v>1</v>
      </c>
    </row>
    <row r="7" spans="2:10" s="36" customFormat="1" ht="15.75" customHeight="1">
      <c r="B7" s="77" t="s">
        <v>60</v>
      </c>
      <c r="C7" s="302" t="s">
        <v>75</v>
      </c>
      <c r="D7" s="303"/>
      <c r="E7" s="303"/>
      <c r="F7" s="304"/>
      <c r="G7" s="244">
        <v>882303435.1789999</v>
      </c>
      <c r="H7" s="244">
        <v>1287317342.7376001</v>
      </c>
      <c r="I7" s="73">
        <f>'年齢階層別_普及率(数量)'!N7</f>
        <v>2169620777.9166002</v>
      </c>
      <c r="J7" s="219">
        <f>'年齢階層別_普及率(数量)'!O7</f>
        <v>0.35940710232367307</v>
      </c>
    </row>
    <row r="8" spans="2:10" s="36" customFormat="1" ht="15.75" customHeight="1">
      <c r="B8" s="78" t="s">
        <v>62</v>
      </c>
      <c r="C8" s="302" t="s">
        <v>76</v>
      </c>
      <c r="D8" s="303"/>
      <c r="E8" s="303"/>
      <c r="F8" s="304"/>
      <c r="G8" s="244">
        <v>1356756629.63288</v>
      </c>
      <c r="H8" s="244">
        <v>2510288990.7753201</v>
      </c>
      <c r="I8" s="73">
        <f>'年齢階層別_普及率(数量)'!N8</f>
        <v>3867045620.4082003</v>
      </c>
      <c r="J8" s="219">
        <f>'年齢階層別_普及率(数量)'!O8</f>
        <v>0.6405928976763271</v>
      </c>
    </row>
    <row r="9" spans="2:10" s="36" customFormat="1" ht="15.75" customHeight="1">
      <c r="B9" s="79" t="s">
        <v>64</v>
      </c>
      <c r="C9" s="302" t="s">
        <v>77</v>
      </c>
      <c r="D9" s="303"/>
      <c r="E9" s="303"/>
      <c r="F9" s="304"/>
      <c r="G9" s="245">
        <v>247288877.28337002</v>
      </c>
      <c r="H9" s="245">
        <v>424709833.02289993</v>
      </c>
      <c r="I9" s="221">
        <f>'年齢階層別_普及率(数量)'!N9</f>
        <v>671998710.30627</v>
      </c>
      <c r="J9" s="222">
        <f>'年齢階層別_普及率(数量)'!O9</f>
        <v>0.11131950417083715</v>
      </c>
    </row>
    <row r="10" spans="2:10" s="36" customFormat="1" ht="15.75" customHeight="1">
      <c r="B10" s="80" t="s">
        <v>66</v>
      </c>
      <c r="C10" s="305" t="s">
        <v>180</v>
      </c>
      <c r="D10" s="306"/>
      <c r="E10" s="306"/>
      <c r="F10" s="307"/>
      <c r="G10" s="246">
        <v>141341958.48499998</v>
      </c>
      <c r="H10" s="246">
        <v>239697827.37</v>
      </c>
      <c r="I10" s="224">
        <f>'年齢階層別_普及率(数量)'!N10</f>
        <v>381039785.85500002</v>
      </c>
      <c r="J10" s="225">
        <f>'年齢階層別_普及率(数量)'!O10</f>
        <v>6.312089499607601E-2</v>
      </c>
    </row>
    <row r="11" spans="2:10" s="36" customFormat="1" ht="15.75" customHeight="1">
      <c r="B11" s="81" t="s">
        <v>67</v>
      </c>
      <c r="C11" s="308" t="s">
        <v>78</v>
      </c>
      <c r="D11" s="309"/>
      <c r="E11" s="309"/>
      <c r="F11" s="310"/>
      <c r="G11" s="247">
        <v>105946918.79837</v>
      </c>
      <c r="H11" s="247">
        <v>185012005.65290001</v>
      </c>
      <c r="I11" s="227">
        <f>'年齢階層別_普及率(数量)'!N11</f>
        <v>290958924.45126998</v>
      </c>
      <c r="J11" s="228">
        <f>'年齢階層別_普及率(数量)'!O11</f>
        <v>4.8198609174761139E-2</v>
      </c>
    </row>
    <row r="12" spans="2:10" s="36" customFormat="1" ht="15.75" customHeight="1">
      <c r="B12" s="76" t="s">
        <v>69</v>
      </c>
      <c r="C12" s="302" t="s">
        <v>79</v>
      </c>
      <c r="D12" s="303"/>
      <c r="E12" s="303"/>
      <c r="F12" s="304"/>
      <c r="G12" s="249">
        <v>1109467752.34951</v>
      </c>
      <c r="H12" s="249">
        <v>2085579157.7524199</v>
      </c>
      <c r="I12" s="234">
        <f>'年齢階層別_普及率(数量)'!N12</f>
        <v>3195046910.1019301</v>
      </c>
      <c r="J12" s="230">
        <f>'年齢階層別_普及率(数量)'!O12</f>
        <v>0.52927339350548996</v>
      </c>
    </row>
    <row r="13" spans="2:10" s="36" customFormat="1" ht="15.75" customHeight="1" thickBot="1">
      <c r="B13" s="79" t="s">
        <v>72</v>
      </c>
      <c r="C13" s="302" t="s">
        <v>130</v>
      </c>
      <c r="D13" s="303"/>
      <c r="E13" s="303"/>
      <c r="F13" s="304"/>
      <c r="G13" s="248">
        <v>0.78108130291333944</v>
      </c>
      <c r="H13" s="253">
        <v>0.75192576435929559</v>
      </c>
      <c r="I13" s="232">
        <f>'年齢階層別_普及率(数量)'!N13</f>
        <v>0.76351558922953</v>
      </c>
      <c r="J13" s="215"/>
    </row>
    <row r="14" spans="2:10" s="36" customFormat="1" ht="15.75" customHeight="1">
      <c r="B14" s="43"/>
      <c r="G14" s="42"/>
      <c r="H14" s="42"/>
      <c r="I14" s="42"/>
      <c r="J14" s="42"/>
    </row>
    <row r="18" spans="10:10" ht="15.75" customHeight="1">
      <c r="J18" s="4"/>
    </row>
  </sheetData>
  <mergeCells count="12">
    <mergeCell ref="I3:J3"/>
    <mergeCell ref="C5:F5"/>
    <mergeCell ref="C6:F6"/>
    <mergeCell ref="C7:F7"/>
    <mergeCell ref="C8:F8"/>
    <mergeCell ref="C11:F11"/>
    <mergeCell ref="C12:F12"/>
    <mergeCell ref="C13:F13"/>
    <mergeCell ref="B3:F4"/>
    <mergeCell ref="G3:H3"/>
    <mergeCell ref="C9:F9"/>
    <mergeCell ref="C10:F10"/>
  </mergeCells>
  <phoneticPr fontId="3"/>
  <pageMargins left="0.70866141732283472" right="0.70866141732283472" top="0.74803149606299213" bottom="0.74803149606299213" header="0.31496062992125984" footer="0.31496062992125984"/>
  <pageSetup paperSize="8" scale="72" orientation="landscape" r:id="rId1"/>
  <headerFooter>
    <oddHeader>&amp;R&amp;"ＭＳ 明朝,標準"&amp;12 2-14.①ジェネリック医薬品分析(医科･調剤)</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AF80"/>
  <sheetViews>
    <sheetView showGridLines="0" zoomScaleNormal="100" zoomScaleSheetLayoutView="100" workbookViewId="0"/>
  </sheetViews>
  <sheetFormatPr defaultColWidth="9" defaultRowHeight="13.5"/>
  <cols>
    <col min="1" max="1" width="4.625" style="20" customWidth="1"/>
    <col min="2" max="2" width="3.625" style="20" customWidth="1"/>
    <col min="3" max="3" width="13" style="20" customWidth="1"/>
    <col min="4" max="7" width="10.625" style="20" customWidth="1"/>
    <col min="8" max="9" width="9" style="20"/>
    <col min="10" max="10" width="3.625" style="20" customWidth="1"/>
    <col min="11" max="11" width="13" style="20" customWidth="1"/>
    <col min="12" max="15" width="10.625" style="20" customWidth="1"/>
    <col min="16" max="16" width="9" style="20"/>
    <col min="17" max="25" width="10.375" style="20" customWidth="1"/>
    <col min="26" max="26" width="14.125" style="56" bestFit="1" customWidth="1"/>
    <col min="27" max="28" width="14.125" style="56" customWidth="1"/>
    <col min="29" max="29" width="14.125" style="56" bestFit="1" customWidth="1"/>
    <col min="30" max="31" width="14.125" style="56" customWidth="1"/>
    <col min="32" max="32" width="9" style="56"/>
    <col min="33" max="16384" width="9" style="20"/>
  </cols>
  <sheetData>
    <row r="1" spans="2:32" ht="16.5" customHeight="1">
      <c r="B1" s="18" t="s">
        <v>192</v>
      </c>
    </row>
    <row r="2" spans="2:32" ht="16.5" customHeight="1">
      <c r="B2" s="18" t="s">
        <v>193</v>
      </c>
      <c r="J2" s="3" t="s">
        <v>219</v>
      </c>
    </row>
    <row r="3" spans="2:32" ht="16.5" customHeight="1">
      <c r="B3" s="344"/>
      <c r="C3" s="345" t="s">
        <v>104</v>
      </c>
      <c r="D3" s="346" t="s">
        <v>224</v>
      </c>
      <c r="E3" s="346"/>
      <c r="F3" s="347" t="s">
        <v>225</v>
      </c>
      <c r="G3" s="347"/>
      <c r="J3" s="348"/>
      <c r="K3" s="349" t="s">
        <v>104</v>
      </c>
      <c r="L3" s="334" t="s">
        <v>234</v>
      </c>
      <c r="M3" s="334"/>
      <c r="N3" s="335" t="s">
        <v>235</v>
      </c>
      <c r="O3" s="335"/>
      <c r="Q3" s="96" t="s">
        <v>156</v>
      </c>
      <c r="R3" s="82"/>
      <c r="S3" s="238"/>
      <c r="T3" s="238"/>
      <c r="W3" s="238"/>
      <c r="X3" s="238"/>
    </row>
    <row r="4" spans="2:32" ht="16.5" customHeight="1">
      <c r="B4" s="344"/>
      <c r="C4" s="345"/>
      <c r="D4" s="340" t="s">
        <v>159</v>
      </c>
      <c r="E4" s="342" t="s">
        <v>160</v>
      </c>
      <c r="F4" s="340" t="s">
        <v>159</v>
      </c>
      <c r="G4" s="342" t="s">
        <v>160</v>
      </c>
      <c r="J4" s="348"/>
      <c r="K4" s="349"/>
      <c r="L4" s="333" t="s">
        <v>159</v>
      </c>
      <c r="M4" s="331" t="s">
        <v>160</v>
      </c>
      <c r="N4" s="333" t="s">
        <v>159</v>
      </c>
      <c r="O4" s="331" t="s">
        <v>160</v>
      </c>
      <c r="Q4" s="325" t="s">
        <v>226</v>
      </c>
      <c r="R4" s="326"/>
      <c r="S4" s="326"/>
      <c r="T4" s="327"/>
      <c r="U4" s="325" t="s">
        <v>227</v>
      </c>
      <c r="V4" s="326"/>
      <c r="W4" s="326"/>
      <c r="X4" s="327"/>
      <c r="Z4" s="328" t="s">
        <v>174</v>
      </c>
      <c r="AA4" s="329"/>
      <c r="AB4" s="330"/>
      <c r="AC4" s="328" t="s">
        <v>175</v>
      </c>
      <c r="AD4" s="329"/>
      <c r="AE4" s="330"/>
      <c r="AF4" s="323"/>
    </row>
    <row r="5" spans="2:32" ht="33" customHeight="1">
      <c r="B5" s="344"/>
      <c r="C5" s="345"/>
      <c r="D5" s="341"/>
      <c r="E5" s="343"/>
      <c r="F5" s="341"/>
      <c r="G5" s="343"/>
      <c r="J5" s="348"/>
      <c r="K5" s="349"/>
      <c r="L5" s="333"/>
      <c r="M5" s="332"/>
      <c r="N5" s="333"/>
      <c r="O5" s="332"/>
      <c r="Q5" s="242" t="s">
        <v>194</v>
      </c>
      <c r="R5" s="242" t="s">
        <v>220</v>
      </c>
      <c r="S5" s="242" t="s">
        <v>221</v>
      </c>
      <c r="T5" s="242" t="s">
        <v>230</v>
      </c>
      <c r="U5" s="256" t="s">
        <v>194</v>
      </c>
      <c r="V5" s="242" t="s">
        <v>220</v>
      </c>
      <c r="W5" s="242" t="s">
        <v>221</v>
      </c>
      <c r="X5" s="242" t="s">
        <v>231</v>
      </c>
      <c r="Z5" s="239" t="s">
        <v>220</v>
      </c>
      <c r="AA5" s="239" t="s">
        <v>221</v>
      </c>
      <c r="AB5" s="239" t="s">
        <v>172</v>
      </c>
      <c r="AC5" s="239" t="s">
        <v>220</v>
      </c>
      <c r="AD5" s="239" t="s">
        <v>221</v>
      </c>
      <c r="AE5" s="239" t="s">
        <v>172</v>
      </c>
      <c r="AF5" s="324"/>
    </row>
    <row r="6" spans="2:32" s="97" customFormat="1" ht="13.5" customHeight="1">
      <c r="B6" s="209">
        <v>1</v>
      </c>
      <c r="C6" s="95" t="s">
        <v>50</v>
      </c>
      <c r="D6" s="271">
        <v>0.50173391815102431</v>
      </c>
      <c r="E6" s="26">
        <v>0.77501148925971364</v>
      </c>
      <c r="F6" s="271">
        <v>0.49981622195060516</v>
      </c>
      <c r="G6" s="26">
        <v>0.76621684012494684</v>
      </c>
      <c r="J6" s="261">
        <v>1</v>
      </c>
      <c r="K6" s="95" t="s">
        <v>50</v>
      </c>
      <c r="L6" s="27">
        <v>0.47232262607741066</v>
      </c>
      <c r="M6" s="27">
        <v>0.75550482214923675</v>
      </c>
      <c r="N6" s="27">
        <v>0.47223683984612536</v>
      </c>
      <c r="O6" s="27">
        <v>0.75076104000974231</v>
      </c>
      <c r="Q6" s="84" t="str">
        <f>INDEX($C$6:$C$79,MATCH(R6,F$6:F$79,0))</f>
        <v>岬町</v>
      </c>
      <c r="R6" s="195">
        <f>LARGE(F$6:F$79,ROW(A1))</f>
        <v>0.57695419287716621</v>
      </c>
      <c r="S6" s="195">
        <f>VLOOKUP(Q6,$K$6:$O$79,4,FALSE)</f>
        <v>0.53708726128214224</v>
      </c>
      <c r="T6" s="240">
        <f>(ROUND(R6,3)-ROUND(S6,3))*100</f>
        <v>3.9999999999999925</v>
      </c>
      <c r="U6" s="84" t="str">
        <f>INDEX($C$6:$C$79,MATCH(V6,G$6:G$79,0))</f>
        <v>能勢町</v>
      </c>
      <c r="V6" s="195">
        <f>LARGE(G$6:G$79,ROW(A1))</f>
        <v>0.83171878722707704</v>
      </c>
      <c r="W6" s="195">
        <f>VLOOKUP(U6,$K$6:$O$79,5,FALSE)</f>
        <v>0.80577998369713222</v>
      </c>
      <c r="X6" s="240">
        <f>(ROUND(V6,3)-ROUND(W6,3))*100</f>
        <v>2.5999999999999912</v>
      </c>
      <c r="Y6" s="83"/>
      <c r="Z6" s="195">
        <f>$F$80</f>
        <v>0.49519096092694476</v>
      </c>
      <c r="AA6" s="195">
        <f>$N$80</f>
        <v>0.46885374272241548</v>
      </c>
      <c r="AB6" s="240">
        <f>(ROUND(Z6,3)-ROUND(AA6,3))*100</f>
        <v>2.6000000000000023</v>
      </c>
      <c r="AC6" s="195">
        <f>$G$80</f>
        <v>0.76351558922953</v>
      </c>
      <c r="AD6" s="195">
        <f>$O$80</f>
        <v>0.74947720857446787</v>
      </c>
      <c r="AE6" s="240">
        <f>(ROUND(AC6,3)-ROUND(AD6,3))*100</f>
        <v>1.5000000000000013</v>
      </c>
      <c r="AF6" s="211">
        <v>0</v>
      </c>
    </row>
    <row r="7" spans="2:32" s="97" customFormat="1" ht="13.5" customHeight="1">
      <c r="B7" s="209">
        <v>2</v>
      </c>
      <c r="C7" s="95" t="s">
        <v>86</v>
      </c>
      <c r="D7" s="271">
        <v>0.54163589692435399</v>
      </c>
      <c r="E7" s="26">
        <v>0.78738105480523712</v>
      </c>
      <c r="F7" s="271">
        <v>0.52974403011017956</v>
      </c>
      <c r="G7" s="26">
        <v>0.7773577526442268</v>
      </c>
      <c r="J7" s="261">
        <v>2</v>
      </c>
      <c r="K7" s="95" t="s">
        <v>86</v>
      </c>
      <c r="L7" s="27">
        <v>0.49989459373430295</v>
      </c>
      <c r="M7" s="27">
        <v>0.76347137322499325</v>
      </c>
      <c r="N7" s="27">
        <v>0.49793138467816994</v>
      </c>
      <c r="O7" s="27">
        <v>0.75957410354537103</v>
      </c>
      <c r="Q7" s="84" t="str">
        <f t="shared" ref="Q7:Q70" si="0">INDEX($C$6:$C$79,MATCH(R7,F$6:F$79,0))</f>
        <v>能勢町</v>
      </c>
      <c r="R7" s="195">
        <f>LARGE(F$6:F$79,ROW(A2))</f>
        <v>0.57401041292022481</v>
      </c>
      <c r="S7" s="195">
        <f t="shared" ref="S7:S70" si="1">VLOOKUP(Q7,$K$6:$O$79,4,FALSE)</f>
        <v>0.50604127548957278</v>
      </c>
      <c r="T7" s="240">
        <f t="shared" ref="T7:T70" si="2">(ROUND(R7,3)-ROUND(S7,3))*100</f>
        <v>6.7999999999999954</v>
      </c>
      <c r="U7" s="84" t="str">
        <f t="shared" ref="U7:U70" si="3">INDEX($C$6:$C$79,MATCH(V7,G$6:G$79,0))</f>
        <v>西淀川区</v>
      </c>
      <c r="V7" s="195">
        <f>LARGE(G$6:G$79,ROW(A2))</f>
        <v>0.82459522549628461</v>
      </c>
      <c r="W7" s="195">
        <f t="shared" ref="W7:W70" si="4">VLOOKUP(U7,$K$6:$O$79,5,FALSE)</f>
        <v>0.81921814440521068</v>
      </c>
      <c r="X7" s="240">
        <f t="shared" ref="X7:X70" si="5">(ROUND(V7,3)-ROUND(W7,3))*100</f>
        <v>0.60000000000000053</v>
      </c>
      <c r="Y7" s="83"/>
      <c r="Z7" s="195">
        <f t="shared" ref="Z7:Z70" si="6">$F$80</f>
        <v>0.49519096092694476</v>
      </c>
      <c r="AA7" s="195">
        <f t="shared" ref="AA7:AA70" si="7">$N$80</f>
        <v>0.46885374272241548</v>
      </c>
      <c r="AB7" s="240">
        <f t="shared" ref="AB7:AB70" si="8">(ROUND(Z7,3)-ROUND(AA7,3))*100</f>
        <v>2.6000000000000023</v>
      </c>
      <c r="AC7" s="195">
        <f t="shared" ref="AC7:AC70" si="9">$G$80</f>
        <v>0.76351558922953</v>
      </c>
      <c r="AD7" s="195">
        <f t="shared" ref="AD7:AD70" si="10">$O$80</f>
        <v>0.74947720857446787</v>
      </c>
      <c r="AE7" s="240">
        <f t="shared" ref="AE7:AE70" si="11">(ROUND(AC7,3)-ROUND(AD7,3))*100</f>
        <v>1.5000000000000013</v>
      </c>
      <c r="AF7" s="211">
        <v>0</v>
      </c>
    </row>
    <row r="8" spans="2:32" s="97" customFormat="1" ht="13.5" customHeight="1">
      <c r="B8" s="209">
        <v>3</v>
      </c>
      <c r="C8" s="95" t="s">
        <v>87</v>
      </c>
      <c r="D8" s="271">
        <v>0.4882284900356274</v>
      </c>
      <c r="E8" s="26">
        <v>0.74853900899332204</v>
      </c>
      <c r="F8" s="271">
        <v>0.46491438468212642</v>
      </c>
      <c r="G8" s="26">
        <v>0.73786278588005771</v>
      </c>
      <c r="J8" s="261">
        <v>3</v>
      </c>
      <c r="K8" s="95" t="s">
        <v>87</v>
      </c>
      <c r="L8" s="27">
        <v>0.43378634679280315</v>
      </c>
      <c r="M8" s="27">
        <v>0.72614970867042417</v>
      </c>
      <c r="N8" s="27">
        <v>0.42720795621893592</v>
      </c>
      <c r="O8" s="27">
        <v>0.72272569947411214</v>
      </c>
      <c r="Q8" s="84" t="str">
        <f t="shared" si="0"/>
        <v>田尻町</v>
      </c>
      <c r="R8" s="195">
        <f t="shared" ref="R8:R37" si="12">LARGE(F$6:F$79,ROW(A3))</f>
        <v>0.57159017861948269</v>
      </c>
      <c r="S8" s="195">
        <f t="shared" si="1"/>
        <v>0.52550564722258153</v>
      </c>
      <c r="T8" s="240">
        <f t="shared" si="2"/>
        <v>4.5999999999999925</v>
      </c>
      <c r="U8" s="84" t="str">
        <f t="shared" si="3"/>
        <v>港区</v>
      </c>
      <c r="V8" s="195">
        <f t="shared" ref="V8:V37" si="13">LARGE(G$6:G$79,ROW(A3))</f>
        <v>0.8216720799962477</v>
      </c>
      <c r="W8" s="195">
        <f t="shared" si="4"/>
        <v>0.79999485035505269</v>
      </c>
      <c r="X8" s="240">
        <f t="shared" si="5"/>
        <v>2.1999999999999909</v>
      </c>
      <c r="Y8" s="83"/>
      <c r="Z8" s="195">
        <f t="shared" si="6"/>
        <v>0.49519096092694476</v>
      </c>
      <c r="AA8" s="195">
        <f t="shared" si="7"/>
        <v>0.46885374272241548</v>
      </c>
      <c r="AB8" s="240">
        <f t="shared" si="8"/>
        <v>2.6000000000000023</v>
      </c>
      <c r="AC8" s="195">
        <f t="shared" si="9"/>
        <v>0.76351558922953</v>
      </c>
      <c r="AD8" s="195">
        <f t="shared" si="10"/>
        <v>0.74947720857446787</v>
      </c>
      <c r="AE8" s="240">
        <f t="shared" si="11"/>
        <v>1.5000000000000013</v>
      </c>
      <c r="AF8" s="211">
        <v>0</v>
      </c>
    </row>
    <row r="9" spans="2:32" s="97" customFormat="1" ht="13.5" customHeight="1">
      <c r="B9" s="209">
        <v>4</v>
      </c>
      <c r="C9" s="95" t="s">
        <v>88</v>
      </c>
      <c r="D9" s="271">
        <v>0.52084230058901482</v>
      </c>
      <c r="E9" s="26">
        <v>0.79345842988441118</v>
      </c>
      <c r="F9" s="271">
        <v>0.5107397856037561</v>
      </c>
      <c r="G9" s="26">
        <v>0.78565001097918374</v>
      </c>
      <c r="J9" s="261">
        <v>4</v>
      </c>
      <c r="K9" s="95" t="s">
        <v>88</v>
      </c>
      <c r="L9" s="27">
        <v>0.48658030864406326</v>
      </c>
      <c r="M9" s="27">
        <v>0.77279161895149961</v>
      </c>
      <c r="N9" s="27">
        <v>0.46561820531503978</v>
      </c>
      <c r="O9" s="27">
        <v>0.76557672413203337</v>
      </c>
      <c r="Q9" s="84" t="str">
        <f t="shared" si="0"/>
        <v>東淀川区</v>
      </c>
      <c r="R9" s="195">
        <f t="shared" si="12"/>
        <v>0.56217891560131095</v>
      </c>
      <c r="S9" s="195">
        <f t="shared" si="1"/>
        <v>0.53249486092559617</v>
      </c>
      <c r="T9" s="240">
        <f t="shared" si="2"/>
        <v>3.0000000000000027</v>
      </c>
      <c r="U9" s="84" t="str">
        <f t="shared" si="3"/>
        <v>摂津市</v>
      </c>
      <c r="V9" s="195">
        <f t="shared" si="13"/>
        <v>0.8162129994532058</v>
      </c>
      <c r="W9" s="195">
        <f t="shared" si="4"/>
        <v>0.80577935454243121</v>
      </c>
      <c r="X9" s="240">
        <f t="shared" si="5"/>
        <v>0.99999999999998979</v>
      </c>
      <c r="Y9" s="83"/>
      <c r="Z9" s="195">
        <f t="shared" si="6"/>
        <v>0.49519096092694476</v>
      </c>
      <c r="AA9" s="195">
        <f t="shared" si="7"/>
        <v>0.46885374272241548</v>
      </c>
      <c r="AB9" s="240">
        <f t="shared" si="8"/>
        <v>2.6000000000000023</v>
      </c>
      <c r="AC9" s="195">
        <f t="shared" si="9"/>
        <v>0.76351558922953</v>
      </c>
      <c r="AD9" s="195">
        <f t="shared" si="10"/>
        <v>0.74947720857446787</v>
      </c>
      <c r="AE9" s="240">
        <f t="shared" si="11"/>
        <v>1.5000000000000013</v>
      </c>
      <c r="AF9" s="211">
        <v>0</v>
      </c>
    </row>
    <row r="10" spans="2:32" s="97" customFormat="1" ht="13.5" customHeight="1">
      <c r="B10" s="209">
        <v>5</v>
      </c>
      <c r="C10" s="95" t="s">
        <v>89</v>
      </c>
      <c r="D10" s="271">
        <v>0.52893013837236313</v>
      </c>
      <c r="E10" s="26">
        <v>0.77952818266670232</v>
      </c>
      <c r="F10" s="271">
        <v>0.5068415195103475</v>
      </c>
      <c r="G10" s="26">
        <v>0.76803284225763813</v>
      </c>
      <c r="J10" s="261">
        <v>5</v>
      </c>
      <c r="K10" s="95" t="s">
        <v>89</v>
      </c>
      <c r="L10" s="27">
        <v>0.47472702171933656</v>
      </c>
      <c r="M10" s="27">
        <v>0.75704022373346869</v>
      </c>
      <c r="N10" s="27">
        <v>0.47136446521632264</v>
      </c>
      <c r="O10" s="27">
        <v>0.74958212004039504</v>
      </c>
      <c r="Q10" s="84" t="str">
        <f t="shared" si="0"/>
        <v>港区</v>
      </c>
      <c r="R10" s="195">
        <f t="shared" si="12"/>
        <v>0.56173498081781581</v>
      </c>
      <c r="S10" s="195">
        <f t="shared" si="1"/>
        <v>0.53220966095377353</v>
      </c>
      <c r="T10" s="240">
        <f t="shared" si="2"/>
        <v>3.0000000000000027</v>
      </c>
      <c r="U10" s="84" t="str">
        <f t="shared" si="3"/>
        <v>熊取町</v>
      </c>
      <c r="V10" s="195">
        <f t="shared" si="13"/>
        <v>0.80798246337351942</v>
      </c>
      <c r="W10" s="195">
        <f t="shared" si="4"/>
        <v>0.79350569372294333</v>
      </c>
      <c r="X10" s="240">
        <f t="shared" si="5"/>
        <v>1.4000000000000012</v>
      </c>
      <c r="Y10" s="83"/>
      <c r="Z10" s="195">
        <f t="shared" si="6"/>
        <v>0.49519096092694476</v>
      </c>
      <c r="AA10" s="195">
        <f t="shared" si="7"/>
        <v>0.46885374272241548</v>
      </c>
      <c r="AB10" s="240">
        <f t="shared" si="8"/>
        <v>2.6000000000000023</v>
      </c>
      <c r="AC10" s="195">
        <f t="shared" si="9"/>
        <v>0.76351558922953</v>
      </c>
      <c r="AD10" s="195">
        <f t="shared" si="10"/>
        <v>0.74947720857446787</v>
      </c>
      <c r="AE10" s="240">
        <f t="shared" si="11"/>
        <v>1.5000000000000013</v>
      </c>
      <c r="AF10" s="211">
        <v>0</v>
      </c>
    </row>
    <row r="11" spans="2:32" s="97" customFormat="1" ht="13.5" customHeight="1">
      <c r="B11" s="209">
        <v>6</v>
      </c>
      <c r="C11" s="95" t="s">
        <v>90</v>
      </c>
      <c r="D11" s="271">
        <v>0.56680022705073319</v>
      </c>
      <c r="E11" s="26">
        <v>0.83226060539297642</v>
      </c>
      <c r="F11" s="271">
        <v>0.56173498081781581</v>
      </c>
      <c r="G11" s="26">
        <v>0.8216720799962477</v>
      </c>
      <c r="J11" s="261">
        <v>6</v>
      </c>
      <c r="K11" s="95" t="s">
        <v>90</v>
      </c>
      <c r="L11" s="27">
        <v>0.53974575120275226</v>
      </c>
      <c r="M11" s="27">
        <v>0.80785442152846743</v>
      </c>
      <c r="N11" s="27">
        <v>0.53220966095377353</v>
      </c>
      <c r="O11" s="27">
        <v>0.79999485035505269</v>
      </c>
      <c r="Q11" s="84" t="str">
        <f t="shared" si="0"/>
        <v>豊能町</v>
      </c>
      <c r="R11" s="195">
        <f t="shared" si="12"/>
        <v>0.55720662686653299</v>
      </c>
      <c r="S11" s="195">
        <f t="shared" si="1"/>
        <v>0.51073074495365822</v>
      </c>
      <c r="T11" s="240">
        <f t="shared" si="2"/>
        <v>4.6000000000000041</v>
      </c>
      <c r="U11" s="84" t="str">
        <f t="shared" si="3"/>
        <v>高槻市</v>
      </c>
      <c r="V11" s="195">
        <f t="shared" si="13"/>
        <v>0.80737287434349603</v>
      </c>
      <c r="W11" s="195">
        <f t="shared" si="4"/>
        <v>0.79644349935836278</v>
      </c>
      <c r="X11" s="240">
        <f t="shared" si="5"/>
        <v>1.100000000000001</v>
      </c>
      <c r="Y11" s="83"/>
      <c r="Z11" s="195">
        <f t="shared" si="6"/>
        <v>0.49519096092694476</v>
      </c>
      <c r="AA11" s="195">
        <f t="shared" si="7"/>
        <v>0.46885374272241548</v>
      </c>
      <c r="AB11" s="240">
        <f t="shared" si="8"/>
        <v>2.6000000000000023</v>
      </c>
      <c r="AC11" s="195">
        <f t="shared" si="9"/>
        <v>0.76351558922953</v>
      </c>
      <c r="AD11" s="195">
        <f t="shared" si="10"/>
        <v>0.74947720857446787</v>
      </c>
      <c r="AE11" s="240">
        <f t="shared" si="11"/>
        <v>1.5000000000000013</v>
      </c>
      <c r="AF11" s="211">
        <v>0</v>
      </c>
    </row>
    <row r="12" spans="2:32" s="97" customFormat="1" ht="13.5" customHeight="1">
      <c r="B12" s="209">
        <v>7</v>
      </c>
      <c r="C12" s="95" t="s">
        <v>91</v>
      </c>
      <c r="D12" s="272">
        <v>0.4427294058127984</v>
      </c>
      <c r="E12" s="28">
        <v>0.76461847896603718</v>
      </c>
      <c r="F12" s="272">
        <v>0.44998525020151547</v>
      </c>
      <c r="G12" s="28">
        <v>0.75592914793583788</v>
      </c>
      <c r="J12" s="261">
        <v>7</v>
      </c>
      <c r="K12" s="95" t="s">
        <v>91</v>
      </c>
      <c r="L12" s="27">
        <v>0.43753343026868829</v>
      </c>
      <c r="M12" s="27">
        <v>0.75146400507429456</v>
      </c>
      <c r="N12" s="27">
        <v>0.45176156593519645</v>
      </c>
      <c r="O12" s="27">
        <v>0.74475007683855765</v>
      </c>
      <c r="Q12" s="84" t="str">
        <f t="shared" si="0"/>
        <v>摂津市</v>
      </c>
      <c r="R12" s="195">
        <f t="shared" si="12"/>
        <v>0.55133378563076829</v>
      </c>
      <c r="S12" s="195">
        <f t="shared" si="1"/>
        <v>0.54204755612290501</v>
      </c>
      <c r="T12" s="240">
        <f t="shared" si="2"/>
        <v>0.9000000000000008</v>
      </c>
      <c r="U12" s="84" t="str">
        <f t="shared" si="3"/>
        <v>田尻町</v>
      </c>
      <c r="V12" s="195">
        <f t="shared" si="13"/>
        <v>0.80723610733566675</v>
      </c>
      <c r="W12" s="195">
        <f t="shared" si="4"/>
        <v>0.79084521455109291</v>
      </c>
      <c r="X12" s="240">
        <f t="shared" si="5"/>
        <v>1.6000000000000014</v>
      </c>
      <c r="Y12" s="83"/>
      <c r="Z12" s="195">
        <f t="shared" si="6"/>
        <v>0.49519096092694476</v>
      </c>
      <c r="AA12" s="195">
        <f t="shared" si="7"/>
        <v>0.46885374272241548</v>
      </c>
      <c r="AB12" s="240">
        <f t="shared" si="8"/>
        <v>2.6000000000000023</v>
      </c>
      <c r="AC12" s="195">
        <f t="shared" si="9"/>
        <v>0.76351558922953</v>
      </c>
      <c r="AD12" s="195">
        <f t="shared" si="10"/>
        <v>0.74947720857446787</v>
      </c>
      <c r="AE12" s="240">
        <f t="shared" si="11"/>
        <v>1.5000000000000013</v>
      </c>
      <c r="AF12" s="211">
        <v>0</v>
      </c>
    </row>
    <row r="13" spans="2:32" s="97" customFormat="1" ht="13.5" customHeight="1">
      <c r="B13" s="209">
        <v>8</v>
      </c>
      <c r="C13" s="95" t="s">
        <v>51</v>
      </c>
      <c r="D13" s="273">
        <v>0.42539153303524163</v>
      </c>
      <c r="E13" s="274">
        <v>0.70611120636059677</v>
      </c>
      <c r="F13" s="273">
        <v>0.41865149208345487</v>
      </c>
      <c r="G13" s="274">
        <v>0.69488713640734645</v>
      </c>
      <c r="J13" s="261">
        <v>8</v>
      </c>
      <c r="K13" s="95" t="s">
        <v>51</v>
      </c>
      <c r="L13" s="27">
        <v>0.40761829513174364</v>
      </c>
      <c r="M13" s="27">
        <v>0.68548655257741065</v>
      </c>
      <c r="N13" s="27">
        <v>0.39979844342257659</v>
      </c>
      <c r="O13" s="27">
        <v>0.6761990693565948</v>
      </c>
      <c r="Q13" s="84" t="str">
        <f t="shared" si="0"/>
        <v>淀川区</v>
      </c>
      <c r="R13" s="195">
        <f t="shared" si="12"/>
        <v>0.54985013064085309</v>
      </c>
      <c r="S13" s="195">
        <f t="shared" si="1"/>
        <v>0.52221458351439698</v>
      </c>
      <c r="T13" s="240">
        <f t="shared" si="2"/>
        <v>2.8000000000000025</v>
      </c>
      <c r="U13" s="84" t="str">
        <f t="shared" si="3"/>
        <v>岬町</v>
      </c>
      <c r="V13" s="195">
        <f t="shared" si="13"/>
        <v>0.80579791671094836</v>
      </c>
      <c r="W13" s="195">
        <f t="shared" si="4"/>
        <v>0.78731547145612324</v>
      </c>
      <c r="X13" s="240">
        <f t="shared" si="5"/>
        <v>1.9000000000000017</v>
      </c>
      <c r="Y13" s="83"/>
      <c r="Z13" s="195">
        <f t="shared" si="6"/>
        <v>0.49519096092694476</v>
      </c>
      <c r="AA13" s="195">
        <f t="shared" si="7"/>
        <v>0.46885374272241548</v>
      </c>
      <c r="AB13" s="240">
        <f t="shared" si="8"/>
        <v>2.6000000000000023</v>
      </c>
      <c r="AC13" s="195">
        <f t="shared" si="9"/>
        <v>0.76351558922953</v>
      </c>
      <c r="AD13" s="195">
        <f t="shared" si="10"/>
        <v>0.74947720857446787</v>
      </c>
      <c r="AE13" s="240">
        <f t="shared" si="11"/>
        <v>1.5000000000000013</v>
      </c>
      <c r="AF13" s="211">
        <v>0</v>
      </c>
    </row>
    <row r="14" spans="2:32" s="97" customFormat="1" ht="13.5" customHeight="1">
      <c r="B14" s="209">
        <v>9</v>
      </c>
      <c r="C14" s="95" t="s">
        <v>92</v>
      </c>
      <c r="D14" s="271">
        <v>0.55482112418360197</v>
      </c>
      <c r="E14" s="26">
        <v>0.78835027971262395</v>
      </c>
      <c r="F14" s="271">
        <v>0.51134330658599725</v>
      </c>
      <c r="G14" s="26">
        <v>0.77915026716766134</v>
      </c>
      <c r="J14" s="261">
        <v>9</v>
      </c>
      <c r="K14" s="95" t="s">
        <v>92</v>
      </c>
      <c r="L14" s="27">
        <v>0.47167969705994134</v>
      </c>
      <c r="M14" s="27">
        <v>0.76519688075350212</v>
      </c>
      <c r="N14" s="27">
        <v>0.47611013229896182</v>
      </c>
      <c r="O14" s="27">
        <v>0.75935264032448246</v>
      </c>
      <c r="Q14" s="84" t="str">
        <f t="shared" si="0"/>
        <v>西淀川区</v>
      </c>
      <c r="R14" s="195">
        <f t="shared" si="12"/>
        <v>0.54905329784357393</v>
      </c>
      <c r="S14" s="195">
        <f t="shared" si="1"/>
        <v>0.53567200084475042</v>
      </c>
      <c r="T14" s="240">
        <f t="shared" si="2"/>
        <v>1.3000000000000012</v>
      </c>
      <c r="U14" s="84" t="str">
        <f t="shared" si="3"/>
        <v>寝屋川市</v>
      </c>
      <c r="V14" s="195">
        <f t="shared" si="13"/>
        <v>0.80401385136209746</v>
      </c>
      <c r="W14" s="195">
        <f t="shared" si="4"/>
        <v>0.78942757196160707</v>
      </c>
      <c r="X14" s="240">
        <f t="shared" si="5"/>
        <v>1.5000000000000013</v>
      </c>
      <c r="Z14" s="195">
        <f t="shared" si="6"/>
        <v>0.49519096092694476</v>
      </c>
      <c r="AA14" s="195">
        <f t="shared" si="7"/>
        <v>0.46885374272241548</v>
      </c>
      <c r="AB14" s="240">
        <f t="shared" si="8"/>
        <v>2.6000000000000023</v>
      </c>
      <c r="AC14" s="195">
        <f t="shared" si="9"/>
        <v>0.76351558922953</v>
      </c>
      <c r="AD14" s="195">
        <f t="shared" si="10"/>
        <v>0.74947720857446787</v>
      </c>
      <c r="AE14" s="240">
        <f t="shared" si="11"/>
        <v>1.5000000000000013</v>
      </c>
      <c r="AF14" s="211">
        <v>0</v>
      </c>
    </row>
    <row r="15" spans="2:32" s="97" customFormat="1" ht="13.5" customHeight="1">
      <c r="B15" s="209">
        <v>10</v>
      </c>
      <c r="C15" s="95" t="s">
        <v>52</v>
      </c>
      <c r="D15" s="271">
        <v>0.55775890449590981</v>
      </c>
      <c r="E15" s="26">
        <v>0.82971032318464311</v>
      </c>
      <c r="F15" s="271">
        <v>0.54905329784357393</v>
      </c>
      <c r="G15" s="26">
        <v>0.82459522549628461</v>
      </c>
      <c r="J15" s="261">
        <v>10</v>
      </c>
      <c r="K15" s="95" t="s">
        <v>52</v>
      </c>
      <c r="L15" s="27">
        <v>0.5237737659180921</v>
      </c>
      <c r="M15" s="27">
        <v>0.81770032122953451</v>
      </c>
      <c r="N15" s="27">
        <v>0.53567200084475042</v>
      </c>
      <c r="O15" s="27">
        <v>0.81921814440521068</v>
      </c>
      <c r="Q15" s="84" t="str">
        <f t="shared" si="0"/>
        <v>寝屋川市</v>
      </c>
      <c r="R15" s="195">
        <f t="shared" si="12"/>
        <v>0.54723263302216674</v>
      </c>
      <c r="S15" s="195">
        <f t="shared" si="1"/>
        <v>0.51623614449949051</v>
      </c>
      <c r="T15" s="240">
        <f t="shared" si="2"/>
        <v>3.1000000000000028</v>
      </c>
      <c r="U15" s="84" t="str">
        <f t="shared" si="3"/>
        <v>東淀川区</v>
      </c>
      <c r="V15" s="195">
        <f t="shared" si="13"/>
        <v>0.80116171314307127</v>
      </c>
      <c r="W15" s="195">
        <f t="shared" si="4"/>
        <v>0.7844482275421093</v>
      </c>
      <c r="X15" s="240">
        <f t="shared" si="5"/>
        <v>1.7000000000000015</v>
      </c>
      <c r="Z15" s="195">
        <f t="shared" si="6"/>
        <v>0.49519096092694476</v>
      </c>
      <c r="AA15" s="195">
        <f t="shared" si="7"/>
        <v>0.46885374272241548</v>
      </c>
      <c r="AB15" s="240">
        <f t="shared" si="8"/>
        <v>2.6000000000000023</v>
      </c>
      <c r="AC15" s="195">
        <f t="shared" si="9"/>
        <v>0.76351558922953</v>
      </c>
      <c r="AD15" s="195">
        <f t="shared" si="10"/>
        <v>0.74947720857446787</v>
      </c>
      <c r="AE15" s="240">
        <f t="shared" si="11"/>
        <v>1.5000000000000013</v>
      </c>
      <c r="AF15" s="211">
        <v>0</v>
      </c>
    </row>
    <row r="16" spans="2:32" s="97" customFormat="1" ht="13.5" customHeight="1">
      <c r="B16" s="209">
        <v>11</v>
      </c>
      <c r="C16" s="95" t="s">
        <v>53</v>
      </c>
      <c r="D16" s="271">
        <v>0.56428187172519872</v>
      </c>
      <c r="E16" s="26">
        <v>0.80987036352604391</v>
      </c>
      <c r="F16" s="271">
        <v>0.56217891560131095</v>
      </c>
      <c r="G16" s="26">
        <v>0.80116171314307127</v>
      </c>
      <c r="J16" s="261">
        <v>11</v>
      </c>
      <c r="K16" s="95" t="s">
        <v>53</v>
      </c>
      <c r="L16" s="27">
        <v>0.53955152649491256</v>
      </c>
      <c r="M16" s="27">
        <v>0.78945923897173864</v>
      </c>
      <c r="N16" s="27">
        <v>0.53249486092559617</v>
      </c>
      <c r="O16" s="27">
        <v>0.7844482275421093</v>
      </c>
      <c r="Q16" s="84" t="str">
        <f t="shared" si="0"/>
        <v>高槻市</v>
      </c>
      <c r="R16" s="195">
        <f t="shared" si="12"/>
        <v>0.53561212729647356</v>
      </c>
      <c r="S16" s="195">
        <f t="shared" si="1"/>
        <v>0.51536449138903329</v>
      </c>
      <c r="T16" s="240">
        <f t="shared" si="2"/>
        <v>2.1000000000000019</v>
      </c>
      <c r="U16" s="84" t="str">
        <f t="shared" si="3"/>
        <v>淀川区</v>
      </c>
      <c r="V16" s="195">
        <f t="shared" si="13"/>
        <v>0.79990500042230561</v>
      </c>
      <c r="W16" s="195">
        <f t="shared" si="4"/>
        <v>0.78445211573878071</v>
      </c>
      <c r="X16" s="240">
        <f t="shared" si="5"/>
        <v>1.6000000000000014</v>
      </c>
      <c r="Z16" s="195">
        <f t="shared" si="6"/>
        <v>0.49519096092694476</v>
      </c>
      <c r="AA16" s="195">
        <f t="shared" si="7"/>
        <v>0.46885374272241548</v>
      </c>
      <c r="AB16" s="240">
        <f t="shared" si="8"/>
        <v>2.6000000000000023</v>
      </c>
      <c r="AC16" s="195">
        <f t="shared" si="9"/>
        <v>0.76351558922953</v>
      </c>
      <c r="AD16" s="195">
        <f t="shared" si="10"/>
        <v>0.74947720857446787</v>
      </c>
      <c r="AE16" s="240">
        <f t="shared" si="11"/>
        <v>1.5000000000000013</v>
      </c>
      <c r="AF16" s="211">
        <v>0</v>
      </c>
    </row>
    <row r="17" spans="2:32" s="97" customFormat="1" ht="13.5" customHeight="1">
      <c r="B17" s="209">
        <v>12</v>
      </c>
      <c r="C17" s="95" t="s">
        <v>93</v>
      </c>
      <c r="D17" s="271">
        <v>0.47603772051259341</v>
      </c>
      <c r="E17" s="26">
        <v>0.74110654475931625</v>
      </c>
      <c r="F17" s="271">
        <v>0.4593087793133549</v>
      </c>
      <c r="G17" s="26">
        <v>0.72744207903180813</v>
      </c>
      <c r="J17" s="261">
        <v>12</v>
      </c>
      <c r="K17" s="95" t="s">
        <v>93</v>
      </c>
      <c r="L17" s="27">
        <v>0.43735033215748215</v>
      </c>
      <c r="M17" s="27">
        <v>0.71865769276369285</v>
      </c>
      <c r="N17" s="27">
        <v>0.44180979959809058</v>
      </c>
      <c r="O17" s="27">
        <v>0.71395048174446774</v>
      </c>
      <c r="Q17" s="84" t="str">
        <f t="shared" si="0"/>
        <v>堺市堺区</v>
      </c>
      <c r="R17" s="195">
        <f t="shared" si="12"/>
        <v>0.5349901951430982</v>
      </c>
      <c r="S17" s="195">
        <f t="shared" si="1"/>
        <v>0.50505576778621031</v>
      </c>
      <c r="T17" s="240">
        <f t="shared" si="2"/>
        <v>3.0000000000000027</v>
      </c>
      <c r="U17" s="84" t="str">
        <f t="shared" si="3"/>
        <v>住之江区</v>
      </c>
      <c r="V17" s="195">
        <f t="shared" si="13"/>
        <v>0.79475813039178445</v>
      </c>
      <c r="W17" s="195">
        <f t="shared" si="4"/>
        <v>0.77967923342682877</v>
      </c>
      <c r="X17" s="240">
        <f t="shared" si="5"/>
        <v>1.5000000000000013</v>
      </c>
      <c r="Z17" s="195">
        <f t="shared" si="6"/>
        <v>0.49519096092694476</v>
      </c>
      <c r="AA17" s="195">
        <f t="shared" si="7"/>
        <v>0.46885374272241548</v>
      </c>
      <c r="AB17" s="240">
        <f t="shared" si="8"/>
        <v>2.6000000000000023</v>
      </c>
      <c r="AC17" s="195">
        <f t="shared" si="9"/>
        <v>0.76351558922953</v>
      </c>
      <c r="AD17" s="195">
        <f t="shared" si="10"/>
        <v>0.74947720857446787</v>
      </c>
      <c r="AE17" s="240">
        <f t="shared" si="11"/>
        <v>1.5000000000000013</v>
      </c>
      <c r="AF17" s="211">
        <v>0</v>
      </c>
    </row>
    <row r="18" spans="2:32" s="97" customFormat="1" ht="13.5" customHeight="1">
      <c r="B18" s="209">
        <v>13</v>
      </c>
      <c r="C18" s="95" t="s">
        <v>94</v>
      </c>
      <c r="D18" s="271">
        <v>0.46422907845034395</v>
      </c>
      <c r="E18" s="26">
        <v>0.75056799511431826</v>
      </c>
      <c r="F18" s="271">
        <v>0.46546802418041777</v>
      </c>
      <c r="G18" s="26">
        <v>0.7386553645215167</v>
      </c>
      <c r="J18" s="261">
        <v>13</v>
      </c>
      <c r="K18" s="95" t="s">
        <v>94</v>
      </c>
      <c r="L18" s="27">
        <v>0.43081594006946838</v>
      </c>
      <c r="M18" s="27">
        <v>0.72558942866821508</v>
      </c>
      <c r="N18" s="27">
        <v>0.43793251109390724</v>
      </c>
      <c r="O18" s="27">
        <v>0.72258264199902789</v>
      </c>
      <c r="Q18" s="84" t="str">
        <f t="shared" si="0"/>
        <v>都島区</v>
      </c>
      <c r="R18" s="195">
        <f t="shared" si="12"/>
        <v>0.52974403011017956</v>
      </c>
      <c r="S18" s="195">
        <f t="shared" si="1"/>
        <v>0.49793138467816994</v>
      </c>
      <c r="T18" s="240">
        <f t="shared" si="2"/>
        <v>3.2000000000000028</v>
      </c>
      <c r="U18" s="84" t="str">
        <f t="shared" si="3"/>
        <v>泉佐野市</v>
      </c>
      <c r="V18" s="195">
        <f t="shared" si="13"/>
        <v>0.79028835008877685</v>
      </c>
      <c r="W18" s="195">
        <f t="shared" si="4"/>
        <v>0.76856820039221929</v>
      </c>
      <c r="X18" s="240">
        <f t="shared" si="5"/>
        <v>2.1000000000000019</v>
      </c>
      <c r="Z18" s="195">
        <f t="shared" si="6"/>
        <v>0.49519096092694476</v>
      </c>
      <c r="AA18" s="195">
        <f t="shared" si="7"/>
        <v>0.46885374272241548</v>
      </c>
      <c r="AB18" s="240">
        <f t="shared" si="8"/>
        <v>2.6000000000000023</v>
      </c>
      <c r="AC18" s="195">
        <f t="shared" si="9"/>
        <v>0.76351558922953</v>
      </c>
      <c r="AD18" s="195">
        <f t="shared" si="10"/>
        <v>0.74947720857446787</v>
      </c>
      <c r="AE18" s="240">
        <f t="shared" si="11"/>
        <v>1.5000000000000013</v>
      </c>
      <c r="AF18" s="211">
        <v>0</v>
      </c>
    </row>
    <row r="19" spans="2:32" s="97" customFormat="1" ht="13.5" customHeight="1">
      <c r="B19" s="209">
        <v>14</v>
      </c>
      <c r="C19" s="95" t="s">
        <v>95</v>
      </c>
      <c r="D19" s="271">
        <v>0.47252084614856205</v>
      </c>
      <c r="E19" s="26">
        <v>0.74602658141233547</v>
      </c>
      <c r="F19" s="271">
        <v>0.48119193886338546</v>
      </c>
      <c r="G19" s="26">
        <v>0.74130582828415659</v>
      </c>
      <c r="J19" s="261">
        <v>14</v>
      </c>
      <c r="K19" s="95" t="s">
        <v>95</v>
      </c>
      <c r="L19" s="27">
        <v>0.45225399016484813</v>
      </c>
      <c r="M19" s="27">
        <v>0.73383959255999331</v>
      </c>
      <c r="N19" s="27">
        <v>0.458506025128601</v>
      </c>
      <c r="O19" s="27">
        <v>0.72944180219736732</v>
      </c>
      <c r="Q19" s="84" t="str">
        <f t="shared" si="0"/>
        <v>門真市</v>
      </c>
      <c r="R19" s="195">
        <f t="shared" si="12"/>
        <v>0.52689571301014926</v>
      </c>
      <c r="S19" s="195">
        <f t="shared" si="1"/>
        <v>0.50895043139459817</v>
      </c>
      <c r="T19" s="240">
        <f t="shared" si="2"/>
        <v>1.8000000000000016</v>
      </c>
      <c r="U19" s="84" t="str">
        <f t="shared" si="3"/>
        <v>枚方市</v>
      </c>
      <c r="V19" s="195">
        <f t="shared" si="13"/>
        <v>0.78926188331467573</v>
      </c>
      <c r="W19" s="195">
        <f t="shared" si="4"/>
        <v>0.77736798279566222</v>
      </c>
      <c r="X19" s="240">
        <f t="shared" si="5"/>
        <v>1.2000000000000011</v>
      </c>
      <c r="Z19" s="195">
        <f t="shared" si="6"/>
        <v>0.49519096092694476</v>
      </c>
      <c r="AA19" s="195">
        <f t="shared" si="7"/>
        <v>0.46885374272241548</v>
      </c>
      <c r="AB19" s="240">
        <f t="shared" si="8"/>
        <v>2.6000000000000023</v>
      </c>
      <c r="AC19" s="195">
        <f t="shared" si="9"/>
        <v>0.76351558922953</v>
      </c>
      <c r="AD19" s="195">
        <f t="shared" si="10"/>
        <v>0.74947720857446787</v>
      </c>
      <c r="AE19" s="240">
        <f t="shared" si="11"/>
        <v>1.5000000000000013</v>
      </c>
      <c r="AF19" s="211">
        <v>0</v>
      </c>
    </row>
    <row r="20" spans="2:32" s="97" customFormat="1" ht="13.5" customHeight="1">
      <c r="B20" s="209">
        <v>15</v>
      </c>
      <c r="C20" s="95" t="s">
        <v>96</v>
      </c>
      <c r="D20" s="272">
        <v>0.5227396046405296</v>
      </c>
      <c r="E20" s="28">
        <v>0.79054910675895373</v>
      </c>
      <c r="F20" s="272">
        <v>0.52021467821533895</v>
      </c>
      <c r="G20" s="28">
        <v>0.78228594867343282</v>
      </c>
      <c r="J20" s="261">
        <v>15</v>
      </c>
      <c r="K20" s="95" t="s">
        <v>96</v>
      </c>
      <c r="L20" s="27">
        <v>0.49383405488765247</v>
      </c>
      <c r="M20" s="27">
        <v>0.77255523749955435</v>
      </c>
      <c r="N20" s="27">
        <v>0.49146563969868889</v>
      </c>
      <c r="O20" s="27">
        <v>0.76805804880749962</v>
      </c>
      <c r="Q20" s="84" t="str">
        <f t="shared" si="0"/>
        <v>住之江区</v>
      </c>
      <c r="R20" s="195">
        <f t="shared" si="12"/>
        <v>0.5268366368461237</v>
      </c>
      <c r="S20" s="195">
        <f t="shared" si="1"/>
        <v>0.48830590859562045</v>
      </c>
      <c r="T20" s="240">
        <f t="shared" si="2"/>
        <v>3.9000000000000035</v>
      </c>
      <c r="U20" s="84" t="str">
        <f t="shared" si="3"/>
        <v>堺市美原区</v>
      </c>
      <c r="V20" s="195">
        <f t="shared" si="13"/>
        <v>0.78686119971157042</v>
      </c>
      <c r="W20" s="195">
        <f t="shared" si="4"/>
        <v>0.7664501863574138</v>
      </c>
      <c r="X20" s="240">
        <f t="shared" si="5"/>
        <v>2.1000000000000019</v>
      </c>
      <c r="Z20" s="195">
        <f t="shared" si="6"/>
        <v>0.49519096092694476</v>
      </c>
      <c r="AA20" s="195">
        <f t="shared" si="7"/>
        <v>0.46885374272241548</v>
      </c>
      <c r="AB20" s="240">
        <f t="shared" si="8"/>
        <v>2.6000000000000023</v>
      </c>
      <c r="AC20" s="195">
        <f t="shared" si="9"/>
        <v>0.76351558922953</v>
      </c>
      <c r="AD20" s="195">
        <f t="shared" si="10"/>
        <v>0.74947720857446787</v>
      </c>
      <c r="AE20" s="240">
        <f t="shared" si="11"/>
        <v>1.5000000000000013</v>
      </c>
      <c r="AF20" s="211">
        <v>0</v>
      </c>
    </row>
    <row r="21" spans="2:32" s="97" customFormat="1" ht="13.5" customHeight="1">
      <c r="B21" s="209">
        <v>16</v>
      </c>
      <c r="C21" s="95" t="s">
        <v>54</v>
      </c>
      <c r="D21" s="273">
        <v>0.39517112644809288</v>
      </c>
      <c r="E21" s="274">
        <v>0.67676310313681809</v>
      </c>
      <c r="F21" s="273">
        <v>0.40903072181584932</v>
      </c>
      <c r="G21" s="274">
        <v>0.6691519634088523</v>
      </c>
      <c r="J21" s="261">
        <v>16</v>
      </c>
      <c r="K21" s="95" t="s">
        <v>54</v>
      </c>
      <c r="L21" s="27">
        <v>0.3792469231093677</v>
      </c>
      <c r="M21" s="27">
        <v>0.65484124723703496</v>
      </c>
      <c r="N21" s="27">
        <v>0.37426321477986391</v>
      </c>
      <c r="O21" s="27">
        <v>0.65008134496316516</v>
      </c>
      <c r="Q21" s="84" t="str">
        <f t="shared" si="0"/>
        <v>泉佐野市</v>
      </c>
      <c r="R21" s="195">
        <f t="shared" si="12"/>
        <v>0.52209734909248073</v>
      </c>
      <c r="S21" s="195">
        <f t="shared" si="1"/>
        <v>0.49927445562006662</v>
      </c>
      <c r="T21" s="240">
        <f t="shared" si="2"/>
        <v>2.300000000000002</v>
      </c>
      <c r="U21" s="84" t="str">
        <f t="shared" si="3"/>
        <v>西成区</v>
      </c>
      <c r="V21" s="195">
        <f t="shared" si="13"/>
        <v>0.78645945047787236</v>
      </c>
      <c r="W21" s="195">
        <f t="shared" si="4"/>
        <v>0.77206703602569549</v>
      </c>
      <c r="X21" s="240">
        <f t="shared" si="5"/>
        <v>1.4000000000000012</v>
      </c>
      <c r="Z21" s="195">
        <f t="shared" si="6"/>
        <v>0.49519096092694476</v>
      </c>
      <c r="AA21" s="195">
        <f t="shared" si="7"/>
        <v>0.46885374272241548</v>
      </c>
      <c r="AB21" s="240">
        <f t="shared" si="8"/>
        <v>2.6000000000000023</v>
      </c>
      <c r="AC21" s="195">
        <f t="shared" si="9"/>
        <v>0.76351558922953</v>
      </c>
      <c r="AD21" s="195">
        <f t="shared" si="10"/>
        <v>0.74947720857446787</v>
      </c>
      <c r="AE21" s="240">
        <f t="shared" si="11"/>
        <v>1.5000000000000013</v>
      </c>
      <c r="AF21" s="211">
        <v>0</v>
      </c>
    </row>
    <row r="22" spans="2:32" s="97" customFormat="1" ht="13.5" customHeight="1">
      <c r="B22" s="209">
        <v>17</v>
      </c>
      <c r="C22" s="95" t="s">
        <v>97</v>
      </c>
      <c r="D22" s="271">
        <v>0.49852728175589517</v>
      </c>
      <c r="E22" s="26">
        <v>0.75689904870118552</v>
      </c>
      <c r="F22" s="271">
        <v>0.49220724075775107</v>
      </c>
      <c r="G22" s="26">
        <v>0.74776770242018409</v>
      </c>
      <c r="J22" s="261">
        <v>17</v>
      </c>
      <c r="K22" s="95" t="s">
        <v>97</v>
      </c>
      <c r="L22" s="27">
        <v>0.45969295064795923</v>
      </c>
      <c r="M22" s="27">
        <v>0.73730432723245221</v>
      </c>
      <c r="N22" s="27">
        <v>0.46744034066687379</v>
      </c>
      <c r="O22" s="27">
        <v>0.73108081053369678</v>
      </c>
      <c r="Q22" s="84" t="str">
        <f t="shared" si="0"/>
        <v>城東区</v>
      </c>
      <c r="R22" s="195">
        <f t="shared" si="12"/>
        <v>0.52021467821533895</v>
      </c>
      <c r="S22" s="195">
        <f t="shared" si="1"/>
        <v>0.49146563969868889</v>
      </c>
      <c r="T22" s="240">
        <f t="shared" si="2"/>
        <v>2.9000000000000026</v>
      </c>
      <c r="U22" s="84" t="str">
        <f t="shared" si="3"/>
        <v>豊能町</v>
      </c>
      <c r="V22" s="195">
        <f t="shared" si="13"/>
        <v>0.78603236508317198</v>
      </c>
      <c r="W22" s="195">
        <f t="shared" si="4"/>
        <v>0.76586255180940277</v>
      </c>
      <c r="X22" s="240">
        <f t="shared" si="5"/>
        <v>2.0000000000000018</v>
      </c>
      <c r="Z22" s="195">
        <f t="shared" si="6"/>
        <v>0.49519096092694476</v>
      </c>
      <c r="AA22" s="195">
        <f t="shared" si="7"/>
        <v>0.46885374272241548</v>
      </c>
      <c r="AB22" s="240">
        <f t="shared" si="8"/>
        <v>2.6000000000000023</v>
      </c>
      <c r="AC22" s="195">
        <f t="shared" si="9"/>
        <v>0.76351558922953</v>
      </c>
      <c r="AD22" s="195">
        <f t="shared" si="10"/>
        <v>0.74947720857446787</v>
      </c>
      <c r="AE22" s="240">
        <f t="shared" si="11"/>
        <v>1.5000000000000013</v>
      </c>
      <c r="AF22" s="211">
        <v>0</v>
      </c>
    </row>
    <row r="23" spans="2:32" s="97" customFormat="1" ht="13.5" customHeight="1">
      <c r="B23" s="209">
        <v>18</v>
      </c>
      <c r="C23" s="95" t="s">
        <v>55</v>
      </c>
      <c r="D23" s="271">
        <v>0.48383241753587386</v>
      </c>
      <c r="E23" s="26">
        <v>0.76371691343404058</v>
      </c>
      <c r="F23" s="271">
        <v>0.48882693640046582</v>
      </c>
      <c r="G23" s="26">
        <v>0.75647954610316304</v>
      </c>
      <c r="J23" s="261">
        <v>18</v>
      </c>
      <c r="K23" s="95" t="s">
        <v>55</v>
      </c>
      <c r="L23" s="27">
        <v>0.45198405938246061</v>
      </c>
      <c r="M23" s="27">
        <v>0.74747914005545979</v>
      </c>
      <c r="N23" s="27">
        <v>0.44751894856448732</v>
      </c>
      <c r="O23" s="27">
        <v>0.73892990277141324</v>
      </c>
      <c r="Q23" s="84" t="str">
        <f t="shared" si="0"/>
        <v>枚方市</v>
      </c>
      <c r="R23" s="195">
        <f t="shared" si="12"/>
        <v>0.51870341166010203</v>
      </c>
      <c r="S23" s="195">
        <f t="shared" si="1"/>
        <v>0.48429880586313429</v>
      </c>
      <c r="T23" s="240">
        <f t="shared" si="2"/>
        <v>3.5000000000000031</v>
      </c>
      <c r="U23" s="84" t="str">
        <f t="shared" si="3"/>
        <v>門真市</v>
      </c>
      <c r="V23" s="195">
        <f t="shared" si="13"/>
        <v>0.78594019277495653</v>
      </c>
      <c r="W23" s="195">
        <f t="shared" si="4"/>
        <v>0.7761728556695443</v>
      </c>
      <c r="X23" s="240">
        <f t="shared" si="5"/>
        <v>1.0000000000000009</v>
      </c>
      <c r="Z23" s="195">
        <f t="shared" si="6"/>
        <v>0.49519096092694476</v>
      </c>
      <c r="AA23" s="195">
        <f t="shared" si="7"/>
        <v>0.46885374272241548</v>
      </c>
      <c r="AB23" s="240">
        <f t="shared" si="8"/>
        <v>2.6000000000000023</v>
      </c>
      <c r="AC23" s="195">
        <f t="shared" si="9"/>
        <v>0.76351558922953</v>
      </c>
      <c r="AD23" s="195">
        <f t="shared" si="10"/>
        <v>0.74947720857446787</v>
      </c>
      <c r="AE23" s="240">
        <f t="shared" si="11"/>
        <v>1.5000000000000013</v>
      </c>
      <c r="AF23" s="211">
        <v>0</v>
      </c>
    </row>
    <row r="24" spans="2:32" s="97" customFormat="1" ht="13.5" customHeight="1">
      <c r="B24" s="209">
        <v>19</v>
      </c>
      <c r="C24" s="95" t="s">
        <v>98</v>
      </c>
      <c r="D24" s="271">
        <v>0.5223028446803617</v>
      </c>
      <c r="E24" s="26">
        <v>0.794154283764404</v>
      </c>
      <c r="F24" s="271">
        <v>0.51273202350901048</v>
      </c>
      <c r="G24" s="26">
        <v>0.78645945047787236</v>
      </c>
      <c r="J24" s="261">
        <v>19</v>
      </c>
      <c r="K24" s="95" t="s">
        <v>98</v>
      </c>
      <c r="L24" s="27">
        <v>0.4908937377912459</v>
      </c>
      <c r="M24" s="27">
        <v>0.77265728848568038</v>
      </c>
      <c r="N24" s="27">
        <v>0.49298024924052952</v>
      </c>
      <c r="O24" s="27">
        <v>0.77206703602569549</v>
      </c>
      <c r="Q24" s="84" t="str">
        <f t="shared" si="0"/>
        <v>茨木市</v>
      </c>
      <c r="R24" s="195">
        <f t="shared" si="12"/>
        <v>0.51752051907862207</v>
      </c>
      <c r="S24" s="195">
        <f t="shared" si="1"/>
        <v>0.49134034980876712</v>
      </c>
      <c r="T24" s="240">
        <f t="shared" si="2"/>
        <v>2.7000000000000024</v>
      </c>
      <c r="U24" s="84" t="str">
        <f t="shared" si="3"/>
        <v>此花区</v>
      </c>
      <c r="V24" s="195">
        <f t="shared" si="13"/>
        <v>0.78565001097918374</v>
      </c>
      <c r="W24" s="195">
        <f t="shared" si="4"/>
        <v>0.76557672413203337</v>
      </c>
      <c r="X24" s="240">
        <f t="shared" si="5"/>
        <v>2.0000000000000018</v>
      </c>
      <c r="Z24" s="195">
        <f t="shared" si="6"/>
        <v>0.49519096092694476</v>
      </c>
      <c r="AA24" s="195">
        <f t="shared" si="7"/>
        <v>0.46885374272241548</v>
      </c>
      <c r="AB24" s="240">
        <f t="shared" si="8"/>
        <v>2.6000000000000023</v>
      </c>
      <c r="AC24" s="195">
        <f t="shared" si="9"/>
        <v>0.76351558922953</v>
      </c>
      <c r="AD24" s="195">
        <f t="shared" si="10"/>
        <v>0.74947720857446787</v>
      </c>
      <c r="AE24" s="240">
        <f t="shared" si="11"/>
        <v>1.5000000000000013</v>
      </c>
      <c r="AF24" s="211">
        <v>0</v>
      </c>
    </row>
    <row r="25" spans="2:32" s="97" customFormat="1" ht="13.5" customHeight="1">
      <c r="B25" s="209">
        <v>20</v>
      </c>
      <c r="C25" s="95" t="s">
        <v>99</v>
      </c>
      <c r="D25" s="271">
        <v>0.55416480866837414</v>
      </c>
      <c r="E25" s="26">
        <v>0.80969362500574815</v>
      </c>
      <c r="F25" s="271">
        <v>0.54985013064085309</v>
      </c>
      <c r="G25" s="26">
        <v>0.79990500042230561</v>
      </c>
      <c r="J25" s="261">
        <v>20</v>
      </c>
      <c r="K25" s="95" t="s">
        <v>99</v>
      </c>
      <c r="L25" s="27">
        <v>0.52250863115715374</v>
      </c>
      <c r="M25" s="27">
        <v>0.78690073238759717</v>
      </c>
      <c r="N25" s="27">
        <v>0.52221458351439698</v>
      </c>
      <c r="O25" s="27">
        <v>0.78445211573878071</v>
      </c>
      <c r="Q25" s="84" t="str">
        <f t="shared" si="0"/>
        <v>堺市西区</v>
      </c>
      <c r="R25" s="195">
        <f t="shared" si="12"/>
        <v>0.51562015571500264</v>
      </c>
      <c r="S25" s="195">
        <f t="shared" si="1"/>
        <v>0.49599858418509729</v>
      </c>
      <c r="T25" s="240">
        <f t="shared" si="2"/>
        <v>2.0000000000000018</v>
      </c>
      <c r="U25" s="84" t="str">
        <f t="shared" si="3"/>
        <v>堺市堺区</v>
      </c>
      <c r="V25" s="195">
        <f t="shared" si="13"/>
        <v>0.78560681183788772</v>
      </c>
      <c r="W25" s="195">
        <f t="shared" si="4"/>
        <v>0.77554939772194564</v>
      </c>
      <c r="X25" s="240">
        <f t="shared" si="5"/>
        <v>1.0000000000000009</v>
      </c>
      <c r="Z25" s="195">
        <f t="shared" si="6"/>
        <v>0.49519096092694476</v>
      </c>
      <c r="AA25" s="195">
        <f t="shared" si="7"/>
        <v>0.46885374272241548</v>
      </c>
      <c r="AB25" s="240">
        <f t="shared" si="8"/>
        <v>2.6000000000000023</v>
      </c>
      <c r="AC25" s="195">
        <f t="shared" si="9"/>
        <v>0.76351558922953</v>
      </c>
      <c r="AD25" s="195">
        <f t="shared" si="10"/>
        <v>0.74947720857446787</v>
      </c>
      <c r="AE25" s="240">
        <f t="shared" si="11"/>
        <v>1.5000000000000013</v>
      </c>
      <c r="AF25" s="211">
        <v>0</v>
      </c>
    </row>
    <row r="26" spans="2:32" s="97" customFormat="1" ht="13.5" customHeight="1">
      <c r="B26" s="209">
        <v>21</v>
      </c>
      <c r="C26" s="95" t="s">
        <v>100</v>
      </c>
      <c r="D26" s="271">
        <v>0.49337544730166594</v>
      </c>
      <c r="E26" s="26">
        <v>0.78007004911426947</v>
      </c>
      <c r="F26" s="271">
        <v>0.50116301143269248</v>
      </c>
      <c r="G26" s="26">
        <v>0.77125019225213898</v>
      </c>
      <c r="J26" s="261">
        <v>21</v>
      </c>
      <c r="K26" s="95" t="s">
        <v>100</v>
      </c>
      <c r="L26" s="27">
        <v>0.45826140102551932</v>
      </c>
      <c r="M26" s="27">
        <v>0.76319592630473476</v>
      </c>
      <c r="N26" s="27">
        <v>0.48164075958619712</v>
      </c>
      <c r="O26" s="27">
        <v>0.76026670531620921</v>
      </c>
      <c r="Q26" s="84" t="str">
        <f t="shared" si="0"/>
        <v>八尾市</v>
      </c>
      <c r="R26" s="195">
        <f t="shared" si="12"/>
        <v>0.51517189953663522</v>
      </c>
      <c r="S26" s="195">
        <f t="shared" si="1"/>
        <v>0.48933602351814603</v>
      </c>
      <c r="T26" s="240">
        <f t="shared" si="2"/>
        <v>2.6000000000000023</v>
      </c>
      <c r="U26" s="84" t="str">
        <f t="shared" si="3"/>
        <v>城東区</v>
      </c>
      <c r="V26" s="195">
        <f t="shared" si="13"/>
        <v>0.78228594867343282</v>
      </c>
      <c r="W26" s="195">
        <f t="shared" si="4"/>
        <v>0.76805804880749962</v>
      </c>
      <c r="X26" s="240">
        <f t="shared" si="5"/>
        <v>1.4000000000000012</v>
      </c>
      <c r="Z26" s="195">
        <f t="shared" si="6"/>
        <v>0.49519096092694476</v>
      </c>
      <c r="AA26" s="195">
        <f t="shared" si="7"/>
        <v>0.46885374272241548</v>
      </c>
      <c r="AB26" s="240">
        <f t="shared" si="8"/>
        <v>2.6000000000000023</v>
      </c>
      <c r="AC26" s="195">
        <f t="shared" si="9"/>
        <v>0.76351558922953</v>
      </c>
      <c r="AD26" s="195">
        <f t="shared" si="10"/>
        <v>0.74947720857446787</v>
      </c>
      <c r="AE26" s="240">
        <f t="shared" si="11"/>
        <v>1.5000000000000013</v>
      </c>
      <c r="AF26" s="211">
        <v>0</v>
      </c>
    </row>
    <row r="27" spans="2:32" s="97" customFormat="1" ht="13.5" customHeight="1">
      <c r="B27" s="209">
        <v>22</v>
      </c>
      <c r="C27" s="95" t="s">
        <v>56</v>
      </c>
      <c r="D27" s="271">
        <v>0.51227381922478676</v>
      </c>
      <c r="E27" s="26">
        <v>0.79897289691441242</v>
      </c>
      <c r="F27" s="271">
        <v>0.5268366368461237</v>
      </c>
      <c r="G27" s="26">
        <v>0.79475813039178445</v>
      </c>
      <c r="J27" s="261">
        <v>22</v>
      </c>
      <c r="K27" s="95" t="s">
        <v>56</v>
      </c>
      <c r="L27" s="27">
        <v>0.49072817994333773</v>
      </c>
      <c r="M27" s="27">
        <v>0.78640641728356631</v>
      </c>
      <c r="N27" s="27">
        <v>0.48830590859562045</v>
      </c>
      <c r="O27" s="27">
        <v>0.77967923342682877</v>
      </c>
      <c r="Q27" s="84" t="str">
        <f t="shared" si="0"/>
        <v>西成区</v>
      </c>
      <c r="R27" s="195">
        <f t="shared" si="12"/>
        <v>0.51273202350901048</v>
      </c>
      <c r="S27" s="195">
        <f t="shared" si="1"/>
        <v>0.49298024924052952</v>
      </c>
      <c r="T27" s="240">
        <f t="shared" si="2"/>
        <v>2.0000000000000018</v>
      </c>
      <c r="U27" s="84" t="str">
        <f t="shared" si="3"/>
        <v>浪速区</v>
      </c>
      <c r="V27" s="195">
        <f t="shared" si="13"/>
        <v>0.77915026716766134</v>
      </c>
      <c r="W27" s="195">
        <f t="shared" si="4"/>
        <v>0.75935264032448246</v>
      </c>
      <c r="X27" s="240">
        <f t="shared" si="5"/>
        <v>2.0000000000000018</v>
      </c>
      <c r="Z27" s="195">
        <f t="shared" si="6"/>
        <v>0.49519096092694476</v>
      </c>
      <c r="AA27" s="195">
        <f t="shared" si="7"/>
        <v>0.46885374272241548</v>
      </c>
      <c r="AB27" s="240">
        <f t="shared" si="8"/>
        <v>2.6000000000000023</v>
      </c>
      <c r="AC27" s="195">
        <f t="shared" si="9"/>
        <v>0.76351558922953</v>
      </c>
      <c r="AD27" s="195">
        <f t="shared" si="10"/>
        <v>0.74947720857446787</v>
      </c>
      <c r="AE27" s="240">
        <f t="shared" si="11"/>
        <v>1.5000000000000013</v>
      </c>
      <c r="AF27" s="211">
        <v>0</v>
      </c>
    </row>
    <row r="28" spans="2:32" s="97" customFormat="1" ht="13.5" customHeight="1">
      <c r="B28" s="209">
        <v>23</v>
      </c>
      <c r="C28" s="95" t="s">
        <v>101</v>
      </c>
      <c r="D28" s="272">
        <v>0.50443310296566435</v>
      </c>
      <c r="E28" s="28">
        <v>0.78787774448444137</v>
      </c>
      <c r="F28" s="272">
        <v>0.50879499001233297</v>
      </c>
      <c r="G28" s="28">
        <v>0.77744238950125677</v>
      </c>
      <c r="J28" s="261">
        <v>23</v>
      </c>
      <c r="K28" s="95" t="s">
        <v>101</v>
      </c>
      <c r="L28" s="27">
        <v>0.48978736016043911</v>
      </c>
      <c r="M28" s="27">
        <v>0.76366746354062209</v>
      </c>
      <c r="N28" s="27">
        <v>0.48511439828175751</v>
      </c>
      <c r="O28" s="27">
        <v>0.76008291081993662</v>
      </c>
      <c r="Q28" s="84" t="str">
        <f t="shared" si="0"/>
        <v>羽曳野市</v>
      </c>
      <c r="R28" s="195">
        <f t="shared" si="12"/>
        <v>0.51211717606787721</v>
      </c>
      <c r="S28" s="195">
        <f t="shared" si="1"/>
        <v>0.48245377547317503</v>
      </c>
      <c r="T28" s="240">
        <f t="shared" si="2"/>
        <v>3.0000000000000027</v>
      </c>
      <c r="U28" s="84" t="str">
        <f t="shared" si="3"/>
        <v>八尾市</v>
      </c>
      <c r="V28" s="195">
        <f t="shared" si="13"/>
        <v>0.77799495657074558</v>
      </c>
      <c r="W28" s="195">
        <f t="shared" si="4"/>
        <v>0.76421712557144184</v>
      </c>
      <c r="X28" s="240">
        <f t="shared" si="5"/>
        <v>1.4000000000000012</v>
      </c>
      <c r="Z28" s="195">
        <f t="shared" si="6"/>
        <v>0.49519096092694476</v>
      </c>
      <c r="AA28" s="195">
        <f t="shared" si="7"/>
        <v>0.46885374272241548</v>
      </c>
      <c r="AB28" s="240">
        <f t="shared" si="8"/>
        <v>2.6000000000000023</v>
      </c>
      <c r="AC28" s="195">
        <f t="shared" si="9"/>
        <v>0.76351558922953</v>
      </c>
      <c r="AD28" s="195">
        <f t="shared" si="10"/>
        <v>0.74947720857446787</v>
      </c>
      <c r="AE28" s="240">
        <f t="shared" si="11"/>
        <v>1.5000000000000013</v>
      </c>
      <c r="AF28" s="211">
        <v>0</v>
      </c>
    </row>
    <row r="29" spans="2:32" s="97" customFormat="1" ht="13.5" customHeight="1">
      <c r="B29" s="209">
        <v>24</v>
      </c>
      <c r="C29" s="95" t="s">
        <v>102</v>
      </c>
      <c r="D29" s="273">
        <v>0.46562322262030509</v>
      </c>
      <c r="E29" s="274">
        <v>0.72569456847877445</v>
      </c>
      <c r="F29" s="273">
        <v>0.45615762000170063</v>
      </c>
      <c r="G29" s="274">
        <v>0.72158932785047836</v>
      </c>
      <c r="J29" s="261">
        <v>24</v>
      </c>
      <c r="K29" s="95" t="s">
        <v>102</v>
      </c>
      <c r="L29" s="27">
        <v>0.44027579139529743</v>
      </c>
      <c r="M29" s="27">
        <v>0.71664863242667076</v>
      </c>
      <c r="N29" s="27">
        <v>0.43401134593589524</v>
      </c>
      <c r="O29" s="27">
        <v>0.70849738345377722</v>
      </c>
      <c r="Q29" s="84" t="str">
        <f t="shared" si="0"/>
        <v>浪速区</v>
      </c>
      <c r="R29" s="195">
        <f t="shared" si="12"/>
        <v>0.51134330658599725</v>
      </c>
      <c r="S29" s="195">
        <f t="shared" si="1"/>
        <v>0.47611013229896182</v>
      </c>
      <c r="T29" s="240">
        <f t="shared" si="2"/>
        <v>3.5000000000000031</v>
      </c>
      <c r="U29" s="84" t="str">
        <f t="shared" si="3"/>
        <v>平野区</v>
      </c>
      <c r="V29" s="195">
        <f t="shared" si="13"/>
        <v>0.77744238950125677</v>
      </c>
      <c r="W29" s="195">
        <f t="shared" si="4"/>
        <v>0.76008291081993662</v>
      </c>
      <c r="X29" s="240">
        <f t="shared" si="5"/>
        <v>1.7000000000000015</v>
      </c>
      <c r="Z29" s="195">
        <f t="shared" si="6"/>
        <v>0.49519096092694476</v>
      </c>
      <c r="AA29" s="195">
        <f t="shared" si="7"/>
        <v>0.46885374272241548</v>
      </c>
      <c r="AB29" s="240">
        <f t="shared" si="8"/>
        <v>2.6000000000000023</v>
      </c>
      <c r="AC29" s="195">
        <f t="shared" si="9"/>
        <v>0.76351558922953</v>
      </c>
      <c r="AD29" s="195">
        <f t="shared" si="10"/>
        <v>0.74947720857446787</v>
      </c>
      <c r="AE29" s="240">
        <f t="shared" si="11"/>
        <v>1.5000000000000013</v>
      </c>
      <c r="AF29" s="211">
        <v>0</v>
      </c>
    </row>
    <row r="30" spans="2:32" s="97" customFormat="1" ht="13.5" customHeight="1">
      <c r="B30" s="209">
        <v>25</v>
      </c>
      <c r="C30" s="95" t="s">
        <v>103</v>
      </c>
      <c r="D30" s="271">
        <v>0.47044497058019169</v>
      </c>
      <c r="E30" s="26">
        <v>0.75732792883564326</v>
      </c>
      <c r="F30" s="271">
        <v>0.47495017290005037</v>
      </c>
      <c r="G30" s="26">
        <v>0.74385322388763908</v>
      </c>
      <c r="J30" s="261">
        <v>25</v>
      </c>
      <c r="K30" s="95" t="s">
        <v>103</v>
      </c>
      <c r="L30" s="27">
        <v>0.45331408385177685</v>
      </c>
      <c r="M30" s="27">
        <v>0.73670191965491272</v>
      </c>
      <c r="N30" s="27">
        <v>0.43985090617527939</v>
      </c>
      <c r="O30" s="27">
        <v>0.73545549566481649</v>
      </c>
      <c r="Q30" s="84" t="str">
        <f t="shared" si="0"/>
        <v>此花区</v>
      </c>
      <c r="R30" s="195">
        <f t="shared" si="12"/>
        <v>0.5107397856037561</v>
      </c>
      <c r="S30" s="195">
        <f t="shared" si="1"/>
        <v>0.46561820531503978</v>
      </c>
      <c r="T30" s="240">
        <f t="shared" si="2"/>
        <v>4.4999999999999982</v>
      </c>
      <c r="U30" s="84" t="str">
        <f t="shared" si="3"/>
        <v>都島区</v>
      </c>
      <c r="V30" s="195">
        <f t="shared" si="13"/>
        <v>0.7773577526442268</v>
      </c>
      <c r="W30" s="195">
        <f t="shared" si="4"/>
        <v>0.75957410354537103</v>
      </c>
      <c r="X30" s="240">
        <f t="shared" si="5"/>
        <v>1.7000000000000015</v>
      </c>
      <c r="Z30" s="195">
        <f t="shared" si="6"/>
        <v>0.49519096092694476</v>
      </c>
      <c r="AA30" s="195">
        <f t="shared" si="7"/>
        <v>0.46885374272241548</v>
      </c>
      <c r="AB30" s="240">
        <f t="shared" si="8"/>
        <v>2.6000000000000023</v>
      </c>
      <c r="AC30" s="195">
        <f t="shared" si="9"/>
        <v>0.76351558922953</v>
      </c>
      <c r="AD30" s="195">
        <f t="shared" si="10"/>
        <v>0.74947720857446787</v>
      </c>
      <c r="AE30" s="240">
        <f t="shared" si="11"/>
        <v>1.5000000000000013</v>
      </c>
      <c r="AF30" s="211">
        <v>0</v>
      </c>
    </row>
    <row r="31" spans="2:32" s="97" customFormat="1" ht="13.5" customHeight="1">
      <c r="B31" s="209">
        <v>26</v>
      </c>
      <c r="C31" s="95" t="s">
        <v>30</v>
      </c>
      <c r="D31" s="271">
        <v>0.49484840826766596</v>
      </c>
      <c r="E31" s="26">
        <v>0.76931691840413274</v>
      </c>
      <c r="F31" s="271">
        <v>0.49427116748088734</v>
      </c>
      <c r="G31" s="26">
        <v>0.76306741113092846</v>
      </c>
      <c r="J31" s="261">
        <v>26</v>
      </c>
      <c r="K31" s="95" t="s">
        <v>30</v>
      </c>
      <c r="L31" s="27">
        <v>0.46978410275650484</v>
      </c>
      <c r="M31" s="27">
        <v>0.75389669309972518</v>
      </c>
      <c r="N31" s="27">
        <v>0.46954657241094788</v>
      </c>
      <c r="O31" s="27">
        <v>0.75133896836331127</v>
      </c>
      <c r="Q31" s="84" t="str">
        <f t="shared" si="0"/>
        <v>平野区</v>
      </c>
      <c r="R31" s="195">
        <f t="shared" si="12"/>
        <v>0.50879499001233297</v>
      </c>
      <c r="S31" s="195">
        <f t="shared" si="1"/>
        <v>0.48511439828175751</v>
      </c>
      <c r="T31" s="240">
        <f t="shared" si="2"/>
        <v>2.4000000000000021</v>
      </c>
      <c r="U31" s="84" t="str">
        <f t="shared" si="3"/>
        <v>茨木市</v>
      </c>
      <c r="V31" s="195">
        <f t="shared" si="13"/>
        <v>0.77721659657993158</v>
      </c>
      <c r="W31" s="195">
        <f t="shared" si="4"/>
        <v>0.76663728234433615</v>
      </c>
      <c r="X31" s="240">
        <f t="shared" si="5"/>
        <v>1.0000000000000009</v>
      </c>
      <c r="Z31" s="195">
        <f t="shared" si="6"/>
        <v>0.49519096092694476</v>
      </c>
      <c r="AA31" s="195">
        <f t="shared" si="7"/>
        <v>0.46885374272241548</v>
      </c>
      <c r="AB31" s="240">
        <f t="shared" si="8"/>
        <v>2.6000000000000023</v>
      </c>
      <c r="AC31" s="195">
        <f t="shared" si="9"/>
        <v>0.76351558922953</v>
      </c>
      <c r="AD31" s="195">
        <f t="shared" si="10"/>
        <v>0.74947720857446787</v>
      </c>
      <c r="AE31" s="240">
        <f t="shared" si="11"/>
        <v>1.5000000000000013</v>
      </c>
      <c r="AF31" s="211">
        <v>0</v>
      </c>
    </row>
    <row r="32" spans="2:32" s="97" customFormat="1" ht="13.5" customHeight="1">
      <c r="B32" s="209">
        <v>27</v>
      </c>
      <c r="C32" s="95" t="s">
        <v>31</v>
      </c>
      <c r="D32" s="271">
        <v>0.54520488038064252</v>
      </c>
      <c r="E32" s="26">
        <v>0.79317069356807557</v>
      </c>
      <c r="F32" s="271">
        <v>0.5349901951430982</v>
      </c>
      <c r="G32" s="26">
        <v>0.78560681183788772</v>
      </c>
      <c r="J32" s="261">
        <v>27</v>
      </c>
      <c r="K32" s="95" t="s">
        <v>31</v>
      </c>
      <c r="L32" s="27">
        <v>0.50986827169420079</v>
      </c>
      <c r="M32" s="27">
        <v>0.77725825243570634</v>
      </c>
      <c r="N32" s="27">
        <v>0.50505576778621031</v>
      </c>
      <c r="O32" s="27">
        <v>0.77554939772194564</v>
      </c>
      <c r="Q32" s="84" t="str">
        <f t="shared" si="0"/>
        <v>堺市美原区</v>
      </c>
      <c r="R32" s="195">
        <f t="shared" si="12"/>
        <v>0.50785676911848154</v>
      </c>
      <c r="S32" s="195">
        <f t="shared" si="1"/>
        <v>0.48547259089524269</v>
      </c>
      <c r="T32" s="240">
        <f t="shared" si="2"/>
        <v>2.300000000000002</v>
      </c>
      <c r="U32" s="84" t="str">
        <f t="shared" si="3"/>
        <v>堺市西区</v>
      </c>
      <c r="V32" s="195">
        <f t="shared" si="13"/>
        <v>0.77544516447113099</v>
      </c>
      <c r="W32" s="195">
        <f t="shared" si="4"/>
        <v>0.76458230716010311</v>
      </c>
      <c r="X32" s="240">
        <f t="shared" si="5"/>
        <v>1.0000000000000009</v>
      </c>
      <c r="Z32" s="195">
        <f t="shared" si="6"/>
        <v>0.49519096092694476</v>
      </c>
      <c r="AA32" s="195">
        <f t="shared" si="7"/>
        <v>0.46885374272241548</v>
      </c>
      <c r="AB32" s="240">
        <f t="shared" si="8"/>
        <v>2.6000000000000023</v>
      </c>
      <c r="AC32" s="195">
        <f t="shared" si="9"/>
        <v>0.76351558922953</v>
      </c>
      <c r="AD32" s="195">
        <f t="shared" si="10"/>
        <v>0.74947720857446787</v>
      </c>
      <c r="AE32" s="240">
        <f t="shared" si="11"/>
        <v>1.5000000000000013</v>
      </c>
      <c r="AF32" s="211">
        <v>0</v>
      </c>
    </row>
    <row r="33" spans="2:32" s="97" customFormat="1" ht="13.5" customHeight="1">
      <c r="B33" s="209">
        <v>28</v>
      </c>
      <c r="C33" s="95" t="s">
        <v>32</v>
      </c>
      <c r="D33" s="271">
        <v>0.49070021355662158</v>
      </c>
      <c r="E33" s="26">
        <v>0.76220261424393454</v>
      </c>
      <c r="F33" s="271">
        <v>0.49275526271467102</v>
      </c>
      <c r="G33" s="26">
        <v>0.75780816707958021</v>
      </c>
      <c r="J33" s="261">
        <v>28</v>
      </c>
      <c r="K33" s="95" t="s">
        <v>32</v>
      </c>
      <c r="L33" s="27">
        <v>0.47185355630980697</v>
      </c>
      <c r="M33" s="27">
        <v>0.75050604932068687</v>
      </c>
      <c r="N33" s="27">
        <v>0.46684899158390603</v>
      </c>
      <c r="O33" s="27">
        <v>0.74729953082132694</v>
      </c>
      <c r="Q33" s="84" t="str">
        <f t="shared" si="0"/>
        <v>西区</v>
      </c>
      <c r="R33" s="195">
        <f t="shared" si="12"/>
        <v>0.5068415195103475</v>
      </c>
      <c r="S33" s="195">
        <f t="shared" si="1"/>
        <v>0.47136446521632264</v>
      </c>
      <c r="T33" s="240">
        <f t="shared" si="2"/>
        <v>3.6000000000000032</v>
      </c>
      <c r="U33" s="84" t="str">
        <f t="shared" si="3"/>
        <v>堺市東区</v>
      </c>
      <c r="V33" s="195">
        <f t="shared" si="13"/>
        <v>0.7719965875772592</v>
      </c>
      <c r="W33" s="195">
        <f t="shared" si="4"/>
        <v>0.75705070668199304</v>
      </c>
      <c r="X33" s="240">
        <f t="shared" si="5"/>
        <v>1.5000000000000013</v>
      </c>
      <c r="Z33" s="195">
        <f t="shared" si="6"/>
        <v>0.49519096092694476</v>
      </c>
      <c r="AA33" s="195">
        <f t="shared" si="7"/>
        <v>0.46885374272241548</v>
      </c>
      <c r="AB33" s="240">
        <f t="shared" si="8"/>
        <v>2.6000000000000023</v>
      </c>
      <c r="AC33" s="195">
        <f t="shared" si="9"/>
        <v>0.76351558922953</v>
      </c>
      <c r="AD33" s="195">
        <f t="shared" si="10"/>
        <v>0.74947720857446787</v>
      </c>
      <c r="AE33" s="240">
        <f t="shared" si="11"/>
        <v>1.5000000000000013</v>
      </c>
      <c r="AF33" s="211">
        <v>0</v>
      </c>
    </row>
    <row r="34" spans="2:32" s="97" customFormat="1" ht="13.5" customHeight="1">
      <c r="B34" s="209">
        <v>29</v>
      </c>
      <c r="C34" s="95" t="s">
        <v>33</v>
      </c>
      <c r="D34" s="271">
        <v>0.49903057302254139</v>
      </c>
      <c r="E34" s="26">
        <v>0.77705962054227917</v>
      </c>
      <c r="F34" s="271">
        <v>0.49856791073296419</v>
      </c>
      <c r="G34" s="26">
        <v>0.7719965875772592</v>
      </c>
      <c r="J34" s="261">
        <v>29</v>
      </c>
      <c r="K34" s="95" t="s">
        <v>33</v>
      </c>
      <c r="L34" s="27">
        <v>0.46626561727454302</v>
      </c>
      <c r="M34" s="27">
        <v>0.7630984458086062</v>
      </c>
      <c r="N34" s="27">
        <v>0.46856962261649754</v>
      </c>
      <c r="O34" s="27">
        <v>0.75705070668199304</v>
      </c>
      <c r="Q34" s="84" t="str">
        <f t="shared" si="0"/>
        <v>交野市</v>
      </c>
      <c r="R34" s="195">
        <f t="shared" si="12"/>
        <v>0.50396860607407801</v>
      </c>
      <c r="S34" s="195">
        <f t="shared" si="1"/>
        <v>0.46559431812652741</v>
      </c>
      <c r="T34" s="240">
        <f t="shared" si="2"/>
        <v>3.799999999999998</v>
      </c>
      <c r="U34" s="84" t="str">
        <f t="shared" si="3"/>
        <v>富田林市</v>
      </c>
      <c r="V34" s="195">
        <f t="shared" si="13"/>
        <v>0.77199444182007471</v>
      </c>
      <c r="W34" s="195">
        <f t="shared" si="4"/>
        <v>0.7549831964728565</v>
      </c>
      <c r="X34" s="240">
        <f t="shared" si="5"/>
        <v>1.7000000000000015</v>
      </c>
      <c r="Z34" s="195">
        <f t="shared" si="6"/>
        <v>0.49519096092694476</v>
      </c>
      <c r="AA34" s="195">
        <f t="shared" si="7"/>
        <v>0.46885374272241548</v>
      </c>
      <c r="AB34" s="240">
        <f t="shared" si="8"/>
        <v>2.6000000000000023</v>
      </c>
      <c r="AC34" s="195">
        <f t="shared" si="9"/>
        <v>0.76351558922953</v>
      </c>
      <c r="AD34" s="195">
        <f t="shared" si="10"/>
        <v>0.74947720857446787</v>
      </c>
      <c r="AE34" s="240">
        <f t="shared" si="11"/>
        <v>1.5000000000000013</v>
      </c>
      <c r="AF34" s="211">
        <v>0</v>
      </c>
    </row>
    <row r="35" spans="2:32" s="97" customFormat="1" ht="13.5" customHeight="1">
      <c r="B35" s="209">
        <v>30</v>
      </c>
      <c r="C35" s="95" t="s">
        <v>34</v>
      </c>
      <c r="D35" s="271">
        <v>0.50921368237712283</v>
      </c>
      <c r="E35" s="26">
        <v>0.78296335885613011</v>
      </c>
      <c r="F35" s="271">
        <v>0.51562015571500264</v>
      </c>
      <c r="G35" s="26">
        <v>0.77544516447113099</v>
      </c>
      <c r="J35" s="261">
        <v>30</v>
      </c>
      <c r="K35" s="95" t="s">
        <v>34</v>
      </c>
      <c r="L35" s="27">
        <v>0.50264169458999697</v>
      </c>
      <c r="M35" s="27">
        <v>0.76898016508649858</v>
      </c>
      <c r="N35" s="27">
        <v>0.49599858418509729</v>
      </c>
      <c r="O35" s="27">
        <v>0.76458230716010311</v>
      </c>
      <c r="Q35" s="84" t="str">
        <f t="shared" si="0"/>
        <v>富田林市</v>
      </c>
      <c r="R35" s="195">
        <f t="shared" si="12"/>
        <v>0.5030741618394835</v>
      </c>
      <c r="S35" s="195">
        <f t="shared" si="1"/>
        <v>0.47042732551300781</v>
      </c>
      <c r="T35" s="240">
        <f t="shared" si="2"/>
        <v>3.3000000000000029</v>
      </c>
      <c r="U35" s="84" t="str">
        <f t="shared" si="3"/>
        <v>鶴見区</v>
      </c>
      <c r="V35" s="195">
        <f t="shared" si="13"/>
        <v>0.77125019225213898</v>
      </c>
      <c r="W35" s="195">
        <f t="shared" si="4"/>
        <v>0.76026670531620921</v>
      </c>
      <c r="X35" s="240">
        <f t="shared" si="5"/>
        <v>1.100000000000001</v>
      </c>
      <c r="Z35" s="195">
        <f t="shared" si="6"/>
        <v>0.49519096092694476</v>
      </c>
      <c r="AA35" s="195">
        <f t="shared" si="7"/>
        <v>0.46885374272241548</v>
      </c>
      <c r="AB35" s="240">
        <f t="shared" si="8"/>
        <v>2.6000000000000023</v>
      </c>
      <c r="AC35" s="195">
        <f t="shared" si="9"/>
        <v>0.76351558922953</v>
      </c>
      <c r="AD35" s="195">
        <f t="shared" si="10"/>
        <v>0.74947720857446787</v>
      </c>
      <c r="AE35" s="240">
        <f t="shared" si="11"/>
        <v>1.5000000000000013</v>
      </c>
      <c r="AF35" s="211">
        <v>0</v>
      </c>
    </row>
    <row r="36" spans="2:32" s="97" customFormat="1" ht="13.5" customHeight="1">
      <c r="B36" s="209">
        <v>31</v>
      </c>
      <c r="C36" s="95" t="s">
        <v>35</v>
      </c>
      <c r="D36" s="272">
        <v>0.44864169460879588</v>
      </c>
      <c r="E36" s="28">
        <v>0.73871884680353106</v>
      </c>
      <c r="F36" s="272">
        <v>0.43986679834496506</v>
      </c>
      <c r="G36" s="28">
        <v>0.7357679533709901</v>
      </c>
      <c r="J36" s="261">
        <v>31</v>
      </c>
      <c r="K36" s="95" t="s">
        <v>35</v>
      </c>
      <c r="L36" s="27">
        <v>0.41227046617404595</v>
      </c>
      <c r="M36" s="27">
        <v>0.72585965624744808</v>
      </c>
      <c r="N36" s="27">
        <v>0.42320350938292028</v>
      </c>
      <c r="O36" s="27">
        <v>0.72443467185171695</v>
      </c>
      <c r="Q36" s="84" t="str">
        <f t="shared" si="0"/>
        <v>松原市</v>
      </c>
      <c r="R36" s="195">
        <f t="shared" si="12"/>
        <v>0.50168670983459784</v>
      </c>
      <c r="S36" s="195">
        <f t="shared" si="1"/>
        <v>0.47695452962120699</v>
      </c>
      <c r="T36" s="240">
        <f t="shared" si="2"/>
        <v>2.5000000000000022</v>
      </c>
      <c r="U36" s="84" t="str">
        <f t="shared" si="3"/>
        <v>羽曳野市</v>
      </c>
      <c r="V36" s="195">
        <f t="shared" si="13"/>
        <v>0.7711784818338091</v>
      </c>
      <c r="W36" s="195">
        <f t="shared" si="4"/>
        <v>0.75513348637613831</v>
      </c>
      <c r="X36" s="240">
        <f t="shared" si="5"/>
        <v>1.6000000000000014</v>
      </c>
      <c r="Z36" s="195">
        <f t="shared" si="6"/>
        <v>0.49519096092694476</v>
      </c>
      <c r="AA36" s="195">
        <f t="shared" si="7"/>
        <v>0.46885374272241548</v>
      </c>
      <c r="AB36" s="240">
        <f t="shared" si="8"/>
        <v>2.6000000000000023</v>
      </c>
      <c r="AC36" s="195">
        <f t="shared" si="9"/>
        <v>0.76351558922953</v>
      </c>
      <c r="AD36" s="195">
        <f t="shared" si="10"/>
        <v>0.74947720857446787</v>
      </c>
      <c r="AE36" s="240">
        <f t="shared" si="11"/>
        <v>1.5000000000000013</v>
      </c>
      <c r="AF36" s="211">
        <v>0</v>
      </c>
    </row>
    <row r="37" spans="2:32" s="97" customFormat="1" ht="13.5" customHeight="1">
      <c r="B37" s="209">
        <v>32</v>
      </c>
      <c r="C37" s="95" t="s">
        <v>36</v>
      </c>
      <c r="D37" s="272">
        <v>0.49038136008880412</v>
      </c>
      <c r="E37" s="28">
        <v>0.76184490166797236</v>
      </c>
      <c r="F37" s="272">
        <v>0.49768956721915991</v>
      </c>
      <c r="G37" s="28">
        <v>0.75200125062534084</v>
      </c>
      <c r="J37" s="261">
        <v>32</v>
      </c>
      <c r="K37" s="95" t="s">
        <v>36</v>
      </c>
      <c r="L37" s="27">
        <v>0.46488478309095482</v>
      </c>
      <c r="M37" s="27">
        <v>0.73984214295547912</v>
      </c>
      <c r="N37" s="27">
        <v>0.46672553323784022</v>
      </c>
      <c r="O37" s="27">
        <v>0.74066527932971038</v>
      </c>
      <c r="Q37" s="84" t="str">
        <f t="shared" si="0"/>
        <v>鶴見区</v>
      </c>
      <c r="R37" s="195">
        <f t="shared" si="12"/>
        <v>0.50116301143269248</v>
      </c>
      <c r="S37" s="195">
        <f t="shared" si="1"/>
        <v>0.48164075958619712</v>
      </c>
      <c r="T37" s="240">
        <f t="shared" si="2"/>
        <v>1.9000000000000017</v>
      </c>
      <c r="U37" s="84" t="str">
        <f t="shared" si="3"/>
        <v>松原市</v>
      </c>
      <c r="V37" s="195">
        <f t="shared" si="13"/>
        <v>0.77033339755432961</v>
      </c>
      <c r="W37" s="195">
        <f t="shared" si="4"/>
        <v>0.75662580924904244</v>
      </c>
      <c r="X37" s="240">
        <f t="shared" si="5"/>
        <v>1.3000000000000012</v>
      </c>
      <c r="Z37" s="195">
        <f t="shared" si="6"/>
        <v>0.49519096092694476</v>
      </c>
      <c r="AA37" s="195">
        <f t="shared" si="7"/>
        <v>0.46885374272241548</v>
      </c>
      <c r="AB37" s="240">
        <f t="shared" si="8"/>
        <v>2.6000000000000023</v>
      </c>
      <c r="AC37" s="195">
        <f t="shared" si="9"/>
        <v>0.76351558922953</v>
      </c>
      <c r="AD37" s="195">
        <f t="shared" si="10"/>
        <v>0.74947720857446787</v>
      </c>
      <c r="AE37" s="240">
        <f t="shared" si="11"/>
        <v>1.5000000000000013</v>
      </c>
      <c r="AF37" s="211">
        <v>0</v>
      </c>
    </row>
    <row r="38" spans="2:32" s="97" customFormat="1" ht="13.5" customHeight="1">
      <c r="B38" s="209">
        <v>33</v>
      </c>
      <c r="C38" s="95" t="s">
        <v>37</v>
      </c>
      <c r="D38" s="271">
        <v>0.49426499979539956</v>
      </c>
      <c r="E38" s="26">
        <v>0.79361214848688733</v>
      </c>
      <c r="F38" s="271">
        <v>0.50785676911848154</v>
      </c>
      <c r="G38" s="26">
        <v>0.78686119971157042</v>
      </c>
      <c r="J38" s="261">
        <v>33</v>
      </c>
      <c r="K38" s="95" t="s">
        <v>37</v>
      </c>
      <c r="L38" s="27">
        <v>0.5043713994092307</v>
      </c>
      <c r="M38" s="27">
        <v>0.77256086719908101</v>
      </c>
      <c r="N38" s="27">
        <v>0.48547259089524269</v>
      </c>
      <c r="O38" s="27">
        <v>0.7664501863574138</v>
      </c>
      <c r="Q38" s="84" t="str">
        <f t="shared" si="0"/>
        <v>大阪市</v>
      </c>
      <c r="R38" s="195">
        <f t="shared" ref="R38:R69" si="14">LARGE(F$6:F$79,ROW(A33))</f>
        <v>0.49981622195060516</v>
      </c>
      <c r="S38" s="195">
        <f t="shared" si="1"/>
        <v>0.47223683984612536</v>
      </c>
      <c r="T38" s="240">
        <f t="shared" si="2"/>
        <v>2.8000000000000025</v>
      </c>
      <c r="U38" s="84" t="str">
        <f t="shared" si="3"/>
        <v>交野市</v>
      </c>
      <c r="V38" s="195">
        <f t="shared" ref="V38:V69" si="15">LARGE(G$6:G$79,ROW(A33))</f>
        <v>0.76873675557057231</v>
      </c>
      <c r="W38" s="195">
        <f t="shared" si="4"/>
        <v>0.75101678211753564</v>
      </c>
      <c r="X38" s="240">
        <f t="shared" si="5"/>
        <v>1.8000000000000016</v>
      </c>
      <c r="Z38" s="195">
        <f t="shared" si="6"/>
        <v>0.49519096092694476</v>
      </c>
      <c r="AA38" s="195">
        <f t="shared" si="7"/>
        <v>0.46885374272241548</v>
      </c>
      <c r="AB38" s="240">
        <f t="shared" si="8"/>
        <v>2.6000000000000023</v>
      </c>
      <c r="AC38" s="195">
        <f t="shared" si="9"/>
        <v>0.76351558922953</v>
      </c>
      <c r="AD38" s="195">
        <f t="shared" si="10"/>
        <v>0.74947720857446787</v>
      </c>
      <c r="AE38" s="240">
        <f t="shared" si="11"/>
        <v>1.5000000000000013</v>
      </c>
      <c r="AF38" s="211">
        <v>0</v>
      </c>
    </row>
    <row r="39" spans="2:32" s="97" customFormat="1" ht="13.5" customHeight="1">
      <c r="B39" s="209">
        <v>34</v>
      </c>
      <c r="C39" s="95" t="s">
        <v>38</v>
      </c>
      <c r="D39" s="271">
        <v>0.46453555917229966</v>
      </c>
      <c r="E39" s="26">
        <v>0.76556791014546699</v>
      </c>
      <c r="F39" s="271">
        <v>0.46137002281407224</v>
      </c>
      <c r="G39" s="26">
        <v>0.75462989109331369</v>
      </c>
      <c r="J39" s="261">
        <v>34</v>
      </c>
      <c r="K39" s="95" t="s">
        <v>38</v>
      </c>
      <c r="L39" s="27">
        <v>0.44774988199404941</v>
      </c>
      <c r="M39" s="27">
        <v>0.74259862310961933</v>
      </c>
      <c r="N39" s="27">
        <v>0.4472510602114298</v>
      </c>
      <c r="O39" s="27">
        <v>0.73759395335590305</v>
      </c>
      <c r="Q39" s="84" t="str">
        <f t="shared" si="0"/>
        <v>守口市</v>
      </c>
      <c r="R39" s="195">
        <f t="shared" si="14"/>
        <v>0.49878105179682936</v>
      </c>
      <c r="S39" s="195">
        <f t="shared" si="1"/>
        <v>0.47508325844408605</v>
      </c>
      <c r="T39" s="240">
        <f t="shared" si="2"/>
        <v>2.4000000000000021</v>
      </c>
      <c r="U39" s="84" t="str">
        <f t="shared" si="3"/>
        <v>忠岡町</v>
      </c>
      <c r="V39" s="195">
        <f t="shared" si="15"/>
        <v>0.76858900445139811</v>
      </c>
      <c r="W39" s="195">
        <f t="shared" si="4"/>
        <v>0.75422783860967946</v>
      </c>
      <c r="X39" s="240">
        <f t="shared" si="5"/>
        <v>1.5000000000000013</v>
      </c>
      <c r="Z39" s="195">
        <f t="shared" si="6"/>
        <v>0.49519096092694476</v>
      </c>
      <c r="AA39" s="195">
        <f t="shared" si="7"/>
        <v>0.46885374272241548</v>
      </c>
      <c r="AB39" s="240">
        <f t="shared" si="8"/>
        <v>2.6000000000000023</v>
      </c>
      <c r="AC39" s="195">
        <f t="shared" si="9"/>
        <v>0.76351558922953</v>
      </c>
      <c r="AD39" s="195">
        <f t="shared" si="10"/>
        <v>0.74947720857446787</v>
      </c>
      <c r="AE39" s="240">
        <f t="shared" si="11"/>
        <v>1.5000000000000013</v>
      </c>
      <c r="AF39" s="211">
        <v>0</v>
      </c>
    </row>
    <row r="40" spans="2:32" s="97" customFormat="1" ht="13.5" customHeight="1">
      <c r="B40" s="209">
        <v>35</v>
      </c>
      <c r="C40" s="95" t="s">
        <v>1</v>
      </c>
      <c r="D40" s="271">
        <v>0.47382267284381879</v>
      </c>
      <c r="E40" s="26">
        <v>0.74422591126335358</v>
      </c>
      <c r="F40" s="271">
        <v>0.4789940829537192</v>
      </c>
      <c r="G40" s="26">
        <v>0.73649493293546209</v>
      </c>
      <c r="J40" s="261">
        <v>35</v>
      </c>
      <c r="K40" s="95" t="s">
        <v>1</v>
      </c>
      <c r="L40" s="27">
        <v>0.44575550971494143</v>
      </c>
      <c r="M40" s="27">
        <v>0.7233770242324703</v>
      </c>
      <c r="N40" s="27">
        <v>0.44814822877102789</v>
      </c>
      <c r="O40" s="27">
        <v>0.72308831671853724</v>
      </c>
      <c r="Q40" s="84" t="str">
        <f t="shared" si="0"/>
        <v>堺市東区</v>
      </c>
      <c r="R40" s="195">
        <f t="shared" si="14"/>
        <v>0.49856791073296419</v>
      </c>
      <c r="S40" s="195">
        <f t="shared" si="1"/>
        <v>0.46856962261649754</v>
      </c>
      <c r="T40" s="240">
        <f t="shared" si="2"/>
        <v>3.0000000000000027</v>
      </c>
      <c r="U40" s="84" t="str">
        <f t="shared" si="3"/>
        <v>守口市</v>
      </c>
      <c r="V40" s="195">
        <f t="shared" si="15"/>
        <v>0.76813367889984674</v>
      </c>
      <c r="W40" s="195">
        <f t="shared" si="4"/>
        <v>0.75727403249539904</v>
      </c>
      <c r="X40" s="240">
        <f t="shared" si="5"/>
        <v>1.100000000000001</v>
      </c>
      <c r="Z40" s="195">
        <f t="shared" si="6"/>
        <v>0.49519096092694476</v>
      </c>
      <c r="AA40" s="195">
        <f t="shared" si="7"/>
        <v>0.46885374272241548</v>
      </c>
      <c r="AB40" s="240">
        <f t="shared" si="8"/>
        <v>2.6000000000000023</v>
      </c>
      <c r="AC40" s="195">
        <f t="shared" si="9"/>
        <v>0.76351558922953</v>
      </c>
      <c r="AD40" s="195">
        <f t="shared" si="10"/>
        <v>0.74947720857446787</v>
      </c>
      <c r="AE40" s="240">
        <f t="shared" si="11"/>
        <v>1.5000000000000013</v>
      </c>
      <c r="AF40" s="211">
        <v>0</v>
      </c>
    </row>
    <row r="41" spans="2:32" s="97" customFormat="1" ht="13.5" customHeight="1">
      <c r="B41" s="209">
        <v>36</v>
      </c>
      <c r="C41" s="95" t="s">
        <v>2</v>
      </c>
      <c r="D41" s="271">
        <v>0.49709695261736825</v>
      </c>
      <c r="E41" s="26">
        <v>0.76558831272102457</v>
      </c>
      <c r="F41" s="271">
        <v>0.48418873168205195</v>
      </c>
      <c r="G41" s="26">
        <v>0.7551953080402416</v>
      </c>
      <c r="J41" s="261">
        <v>36</v>
      </c>
      <c r="K41" s="95" t="s">
        <v>2</v>
      </c>
      <c r="L41" s="27">
        <v>0.46696289927193119</v>
      </c>
      <c r="M41" s="27">
        <v>0.74278721415175397</v>
      </c>
      <c r="N41" s="27">
        <v>0.46801748195294446</v>
      </c>
      <c r="O41" s="27">
        <v>0.73717493812621604</v>
      </c>
      <c r="Q41" s="84" t="str">
        <f t="shared" si="0"/>
        <v>堺市北区</v>
      </c>
      <c r="R41" s="195">
        <f t="shared" si="14"/>
        <v>0.49768956721915991</v>
      </c>
      <c r="S41" s="195">
        <f t="shared" si="1"/>
        <v>0.46672553323784022</v>
      </c>
      <c r="T41" s="240">
        <f t="shared" si="2"/>
        <v>3.099999999999997</v>
      </c>
      <c r="U41" s="84" t="str">
        <f t="shared" si="3"/>
        <v>西区</v>
      </c>
      <c r="V41" s="195">
        <f t="shared" si="15"/>
        <v>0.76803284225763813</v>
      </c>
      <c r="W41" s="195">
        <f t="shared" si="4"/>
        <v>0.74958212004039504</v>
      </c>
      <c r="X41" s="240">
        <f t="shared" si="5"/>
        <v>1.8000000000000016</v>
      </c>
      <c r="Z41" s="195">
        <f t="shared" si="6"/>
        <v>0.49519096092694476</v>
      </c>
      <c r="AA41" s="195">
        <f t="shared" si="7"/>
        <v>0.46885374272241548</v>
      </c>
      <c r="AB41" s="240">
        <f t="shared" si="8"/>
        <v>2.6000000000000023</v>
      </c>
      <c r="AC41" s="195">
        <f t="shared" si="9"/>
        <v>0.76351558922953</v>
      </c>
      <c r="AD41" s="195">
        <f t="shared" si="10"/>
        <v>0.74947720857446787</v>
      </c>
      <c r="AE41" s="240">
        <f t="shared" si="11"/>
        <v>1.5000000000000013</v>
      </c>
      <c r="AF41" s="211">
        <v>0</v>
      </c>
    </row>
    <row r="42" spans="2:32" s="97" customFormat="1" ht="13.5" customHeight="1">
      <c r="B42" s="209">
        <v>37</v>
      </c>
      <c r="C42" s="95" t="s">
        <v>3</v>
      </c>
      <c r="D42" s="271">
        <v>0.49254551789731471</v>
      </c>
      <c r="E42" s="26">
        <v>0.75846163497895025</v>
      </c>
      <c r="F42" s="271">
        <v>0.48725391571600496</v>
      </c>
      <c r="G42" s="26">
        <v>0.75034650497863009</v>
      </c>
      <c r="J42" s="261">
        <v>37</v>
      </c>
      <c r="K42" s="95" t="s">
        <v>3</v>
      </c>
      <c r="L42" s="27">
        <v>0.4642816759559793</v>
      </c>
      <c r="M42" s="27">
        <v>0.74121839652315358</v>
      </c>
      <c r="N42" s="27">
        <v>0.45992435161008555</v>
      </c>
      <c r="O42" s="27">
        <v>0.73636609028078048</v>
      </c>
      <c r="Q42" s="84" t="str">
        <f t="shared" si="0"/>
        <v>堺市</v>
      </c>
      <c r="R42" s="195">
        <f t="shared" si="14"/>
        <v>0.49427116748088734</v>
      </c>
      <c r="S42" s="195">
        <f t="shared" si="1"/>
        <v>0.46954657241094788</v>
      </c>
      <c r="T42" s="240">
        <f t="shared" si="2"/>
        <v>2.4000000000000021</v>
      </c>
      <c r="U42" s="84" t="str">
        <f t="shared" si="3"/>
        <v>大阪市</v>
      </c>
      <c r="V42" s="195">
        <f t="shared" si="15"/>
        <v>0.76621684012494684</v>
      </c>
      <c r="W42" s="195">
        <f t="shared" si="4"/>
        <v>0.75076104000974231</v>
      </c>
      <c r="X42" s="240">
        <f t="shared" si="5"/>
        <v>1.5000000000000013</v>
      </c>
      <c r="Z42" s="195">
        <f t="shared" si="6"/>
        <v>0.49519096092694476</v>
      </c>
      <c r="AA42" s="195">
        <f t="shared" si="7"/>
        <v>0.46885374272241548</v>
      </c>
      <c r="AB42" s="240">
        <f t="shared" si="8"/>
        <v>2.6000000000000023</v>
      </c>
      <c r="AC42" s="195">
        <f t="shared" si="9"/>
        <v>0.76351558922953</v>
      </c>
      <c r="AD42" s="195">
        <f t="shared" si="10"/>
        <v>0.74947720857446787</v>
      </c>
      <c r="AE42" s="240">
        <f t="shared" si="11"/>
        <v>1.5000000000000013</v>
      </c>
      <c r="AF42" s="211">
        <v>0</v>
      </c>
    </row>
    <row r="43" spans="2:32" s="97" customFormat="1" ht="13.5" customHeight="1">
      <c r="B43" s="209">
        <v>38</v>
      </c>
      <c r="C43" s="210" t="s">
        <v>39</v>
      </c>
      <c r="D43" s="271">
        <v>0.480327258334035</v>
      </c>
      <c r="E43" s="26">
        <v>0.75618242948470282</v>
      </c>
      <c r="F43" s="271">
        <v>0.47726950330773016</v>
      </c>
      <c r="G43" s="26">
        <v>0.75316434597241166</v>
      </c>
      <c r="J43" s="261">
        <v>38</v>
      </c>
      <c r="K43" s="210" t="s">
        <v>39</v>
      </c>
      <c r="L43" s="27">
        <v>0.44107760552936337</v>
      </c>
      <c r="M43" s="27">
        <v>0.75010451304279313</v>
      </c>
      <c r="N43" s="27">
        <v>0.45717974304481296</v>
      </c>
      <c r="O43" s="27">
        <v>0.74421051034926744</v>
      </c>
      <c r="Q43" s="84" t="str">
        <f t="shared" si="0"/>
        <v>堺市中区</v>
      </c>
      <c r="R43" s="195">
        <f t="shared" si="14"/>
        <v>0.49275526271467102</v>
      </c>
      <c r="S43" s="195">
        <f t="shared" si="1"/>
        <v>0.46684899158390603</v>
      </c>
      <c r="T43" s="240">
        <f t="shared" si="2"/>
        <v>2.599999999999997</v>
      </c>
      <c r="U43" s="84" t="str">
        <f t="shared" si="3"/>
        <v>堺市</v>
      </c>
      <c r="V43" s="195">
        <f t="shared" si="15"/>
        <v>0.76306741113092846</v>
      </c>
      <c r="W43" s="195">
        <f t="shared" si="4"/>
        <v>0.75133896836331127</v>
      </c>
      <c r="X43" s="240">
        <f t="shared" si="5"/>
        <v>1.2000000000000011</v>
      </c>
      <c r="Z43" s="195">
        <f t="shared" si="6"/>
        <v>0.49519096092694476</v>
      </c>
      <c r="AA43" s="195">
        <f t="shared" si="7"/>
        <v>0.46885374272241548</v>
      </c>
      <c r="AB43" s="240">
        <f t="shared" si="8"/>
        <v>2.6000000000000023</v>
      </c>
      <c r="AC43" s="195">
        <f t="shared" si="9"/>
        <v>0.76351558922953</v>
      </c>
      <c r="AD43" s="195">
        <f t="shared" si="10"/>
        <v>0.74947720857446787</v>
      </c>
      <c r="AE43" s="240">
        <f t="shared" si="11"/>
        <v>1.5000000000000013</v>
      </c>
      <c r="AF43" s="211">
        <v>0</v>
      </c>
    </row>
    <row r="44" spans="2:32" s="97" customFormat="1" ht="13.5" customHeight="1">
      <c r="B44" s="209">
        <v>39</v>
      </c>
      <c r="C44" s="210" t="s">
        <v>7</v>
      </c>
      <c r="D44" s="272">
        <v>0.54443594598928724</v>
      </c>
      <c r="E44" s="28">
        <v>0.81401182039854525</v>
      </c>
      <c r="F44" s="272">
        <v>0.53561212729647356</v>
      </c>
      <c r="G44" s="28">
        <v>0.80737287434349603</v>
      </c>
      <c r="J44" s="261">
        <v>39</v>
      </c>
      <c r="K44" s="210" t="s">
        <v>7</v>
      </c>
      <c r="L44" s="27">
        <v>0.50895797187955227</v>
      </c>
      <c r="M44" s="27">
        <v>0.80144268727704304</v>
      </c>
      <c r="N44" s="27">
        <v>0.51536449138903329</v>
      </c>
      <c r="O44" s="27">
        <v>0.79644349935836278</v>
      </c>
      <c r="Q44" s="84" t="str">
        <f t="shared" si="0"/>
        <v>住吉区</v>
      </c>
      <c r="R44" s="195">
        <f t="shared" si="14"/>
        <v>0.49220724075775107</v>
      </c>
      <c r="S44" s="195">
        <f t="shared" si="1"/>
        <v>0.46744034066687379</v>
      </c>
      <c r="T44" s="240">
        <f t="shared" si="2"/>
        <v>2.4999999999999964</v>
      </c>
      <c r="U44" s="84" t="str">
        <f t="shared" si="3"/>
        <v>島本町</v>
      </c>
      <c r="V44" s="195">
        <f t="shared" si="15"/>
        <v>0.75876848685050413</v>
      </c>
      <c r="W44" s="195">
        <f t="shared" si="4"/>
        <v>0.75018012353095576</v>
      </c>
      <c r="X44" s="240">
        <f t="shared" si="5"/>
        <v>0.9000000000000008</v>
      </c>
      <c r="Z44" s="195">
        <f t="shared" si="6"/>
        <v>0.49519096092694476</v>
      </c>
      <c r="AA44" s="195">
        <f t="shared" si="7"/>
        <v>0.46885374272241548</v>
      </c>
      <c r="AB44" s="240">
        <f t="shared" si="8"/>
        <v>2.6000000000000023</v>
      </c>
      <c r="AC44" s="195">
        <f t="shared" si="9"/>
        <v>0.76351558922953</v>
      </c>
      <c r="AD44" s="195">
        <f t="shared" si="10"/>
        <v>0.74947720857446787</v>
      </c>
      <c r="AE44" s="240">
        <f t="shared" si="11"/>
        <v>1.5000000000000013</v>
      </c>
      <c r="AF44" s="211">
        <v>0</v>
      </c>
    </row>
    <row r="45" spans="2:32" s="97" customFormat="1" ht="13.5" customHeight="1">
      <c r="B45" s="209">
        <v>40</v>
      </c>
      <c r="C45" s="210" t="s">
        <v>40</v>
      </c>
      <c r="D45" s="273">
        <v>0.46747344239839594</v>
      </c>
      <c r="E45" s="274">
        <v>0.76439873105417477</v>
      </c>
      <c r="F45" s="273">
        <v>0.44816052478052343</v>
      </c>
      <c r="G45" s="274">
        <v>0.7486083151817664</v>
      </c>
      <c r="J45" s="261">
        <v>40</v>
      </c>
      <c r="K45" s="210" t="s">
        <v>40</v>
      </c>
      <c r="L45" s="27">
        <v>0.4164939871886385</v>
      </c>
      <c r="M45" s="27">
        <v>0.7310075891536032</v>
      </c>
      <c r="N45" s="27">
        <v>0.42669778514494716</v>
      </c>
      <c r="O45" s="27">
        <v>0.72896125721067606</v>
      </c>
      <c r="Q45" s="84" t="str">
        <f t="shared" si="0"/>
        <v>藤井寺市</v>
      </c>
      <c r="R45" s="195">
        <f t="shared" si="14"/>
        <v>0.49050809076654783</v>
      </c>
      <c r="S45" s="195">
        <f t="shared" si="1"/>
        <v>0.46321053731935918</v>
      </c>
      <c r="T45" s="240">
        <f t="shared" si="2"/>
        <v>2.7999999999999972</v>
      </c>
      <c r="U45" s="84" t="str">
        <f t="shared" si="3"/>
        <v>河南町</v>
      </c>
      <c r="V45" s="195">
        <f t="shared" si="15"/>
        <v>0.75798120572347194</v>
      </c>
      <c r="W45" s="195">
        <f t="shared" si="4"/>
        <v>0.73579561442069952</v>
      </c>
      <c r="X45" s="240">
        <f t="shared" si="5"/>
        <v>2.200000000000002</v>
      </c>
      <c r="Z45" s="195">
        <f t="shared" si="6"/>
        <v>0.49519096092694476</v>
      </c>
      <c r="AA45" s="195">
        <f t="shared" si="7"/>
        <v>0.46885374272241548</v>
      </c>
      <c r="AB45" s="240">
        <f t="shared" si="8"/>
        <v>2.6000000000000023</v>
      </c>
      <c r="AC45" s="195">
        <f t="shared" si="9"/>
        <v>0.76351558922953</v>
      </c>
      <c r="AD45" s="195">
        <f t="shared" si="10"/>
        <v>0.74947720857446787</v>
      </c>
      <c r="AE45" s="240">
        <f t="shared" si="11"/>
        <v>1.5000000000000013</v>
      </c>
      <c r="AF45" s="211">
        <v>0</v>
      </c>
    </row>
    <row r="46" spans="2:32" s="97" customFormat="1" ht="13.5" customHeight="1">
      <c r="B46" s="209">
        <v>41</v>
      </c>
      <c r="C46" s="210" t="s">
        <v>11</v>
      </c>
      <c r="D46" s="271">
        <v>0.50061193737358112</v>
      </c>
      <c r="E46" s="26">
        <v>0.77612839514409038</v>
      </c>
      <c r="F46" s="271">
        <v>0.49878105179682936</v>
      </c>
      <c r="G46" s="26">
        <v>0.76813367889984674</v>
      </c>
      <c r="J46" s="261">
        <v>41</v>
      </c>
      <c r="K46" s="210" t="s">
        <v>11</v>
      </c>
      <c r="L46" s="27">
        <v>0.46542361843671853</v>
      </c>
      <c r="M46" s="27">
        <v>0.76237714377209964</v>
      </c>
      <c r="N46" s="27">
        <v>0.47508325844408605</v>
      </c>
      <c r="O46" s="27">
        <v>0.75727403249539904</v>
      </c>
      <c r="Q46" s="84" t="str">
        <f t="shared" si="0"/>
        <v>熊取町</v>
      </c>
      <c r="R46" s="195">
        <f t="shared" si="14"/>
        <v>0.49018172594523152</v>
      </c>
      <c r="S46" s="195">
        <f t="shared" si="1"/>
        <v>0.48587882236965563</v>
      </c>
      <c r="T46" s="240">
        <f t="shared" si="2"/>
        <v>0.40000000000000036</v>
      </c>
      <c r="U46" s="84" t="str">
        <f t="shared" si="3"/>
        <v>堺市中区</v>
      </c>
      <c r="V46" s="195">
        <f t="shared" si="15"/>
        <v>0.75780816707958021</v>
      </c>
      <c r="W46" s="195">
        <f t="shared" si="4"/>
        <v>0.74729953082132694</v>
      </c>
      <c r="X46" s="240">
        <f t="shared" si="5"/>
        <v>1.100000000000001</v>
      </c>
      <c r="Z46" s="195">
        <f t="shared" si="6"/>
        <v>0.49519096092694476</v>
      </c>
      <c r="AA46" s="195">
        <f t="shared" si="7"/>
        <v>0.46885374272241548</v>
      </c>
      <c r="AB46" s="240">
        <f t="shared" si="8"/>
        <v>2.6000000000000023</v>
      </c>
      <c r="AC46" s="195">
        <f t="shared" si="9"/>
        <v>0.76351558922953</v>
      </c>
      <c r="AD46" s="195">
        <f t="shared" si="10"/>
        <v>0.74947720857446787</v>
      </c>
      <c r="AE46" s="240">
        <f t="shared" si="11"/>
        <v>1.5000000000000013</v>
      </c>
      <c r="AF46" s="211">
        <v>0</v>
      </c>
    </row>
    <row r="47" spans="2:32" s="97" customFormat="1" ht="13.5" customHeight="1">
      <c r="B47" s="209">
        <v>42</v>
      </c>
      <c r="C47" s="210" t="s">
        <v>12</v>
      </c>
      <c r="D47" s="271">
        <v>0.51840653139002291</v>
      </c>
      <c r="E47" s="26">
        <v>0.79506023459513719</v>
      </c>
      <c r="F47" s="271">
        <v>0.51870341166010203</v>
      </c>
      <c r="G47" s="26">
        <v>0.78926188331467573</v>
      </c>
      <c r="J47" s="261">
        <v>42</v>
      </c>
      <c r="K47" s="210" t="s">
        <v>12</v>
      </c>
      <c r="L47" s="27">
        <v>0.48332233254674972</v>
      </c>
      <c r="M47" s="27">
        <v>0.78096490345514147</v>
      </c>
      <c r="N47" s="27">
        <v>0.48429880586313429</v>
      </c>
      <c r="O47" s="27">
        <v>0.77736798279566222</v>
      </c>
      <c r="Q47" s="84" t="str">
        <f t="shared" si="0"/>
        <v>東住吉区</v>
      </c>
      <c r="R47" s="195">
        <f t="shared" si="14"/>
        <v>0.48882693640046582</v>
      </c>
      <c r="S47" s="195">
        <f t="shared" si="1"/>
        <v>0.44751894856448732</v>
      </c>
      <c r="T47" s="240">
        <f t="shared" si="2"/>
        <v>4.0999999999999979</v>
      </c>
      <c r="U47" s="84" t="str">
        <f t="shared" si="3"/>
        <v>東住吉区</v>
      </c>
      <c r="V47" s="195">
        <f t="shared" si="15"/>
        <v>0.75647954610316304</v>
      </c>
      <c r="W47" s="195">
        <f t="shared" si="4"/>
        <v>0.73892990277141324</v>
      </c>
      <c r="X47" s="240">
        <f t="shared" si="5"/>
        <v>1.7000000000000015</v>
      </c>
      <c r="Z47" s="195">
        <f t="shared" si="6"/>
        <v>0.49519096092694476</v>
      </c>
      <c r="AA47" s="195">
        <f t="shared" si="7"/>
        <v>0.46885374272241548</v>
      </c>
      <c r="AB47" s="240">
        <f t="shared" si="8"/>
        <v>2.6000000000000023</v>
      </c>
      <c r="AC47" s="195">
        <f t="shared" si="9"/>
        <v>0.76351558922953</v>
      </c>
      <c r="AD47" s="195">
        <f t="shared" si="10"/>
        <v>0.74947720857446787</v>
      </c>
      <c r="AE47" s="240">
        <f t="shared" si="11"/>
        <v>1.5000000000000013</v>
      </c>
      <c r="AF47" s="211">
        <v>0</v>
      </c>
    </row>
    <row r="48" spans="2:32" s="97" customFormat="1" ht="13.5" customHeight="1">
      <c r="B48" s="209">
        <v>43</v>
      </c>
      <c r="C48" s="210" t="s">
        <v>8</v>
      </c>
      <c r="D48" s="271">
        <v>0.52419626807458064</v>
      </c>
      <c r="E48" s="26">
        <v>0.78403540248625836</v>
      </c>
      <c r="F48" s="271">
        <v>0.51752051907862207</v>
      </c>
      <c r="G48" s="26">
        <v>0.77721659657993158</v>
      </c>
      <c r="J48" s="261">
        <v>43</v>
      </c>
      <c r="K48" s="210" t="s">
        <v>8</v>
      </c>
      <c r="L48" s="27">
        <v>0.49697291216855666</v>
      </c>
      <c r="M48" s="27">
        <v>0.77129792097851058</v>
      </c>
      <c r="N48" s="27">
        <v>0.49134034980876712</v>
      </c>
      <c r="O48" s="27">
        <v>0.76663728234433615</v>
      </c>
      <c r="Q48" s="84" t="str">
        <f t="shared" si="0"/>
        <v>箕面市</v>
      </c>
      <c r="R48" s="195">
        <f t="shared" si="14"/>
        <v>0.48775675982040689</v>
      </c>
      <c r="S48" s="195">
        <f t="shared" si="1"/>
        <v>0.46130682042809462</v>
      </c>
      <c r="T48" s="240">
        <f t="shared" si="2"/>
        <v>2.6999999999999966</v>
      </c>
      <c r="U48" s="84" t="str">
        <f t="shared" si="3"/>
        <v>大正区</v>
      </c>
      <c r="V48" s="195">
        <f t="shared" si="15"/>
        <v>0.75592914793583788</v>
      </c>
      <c r="W48" s="195">
        <f t="shared" si="4"/>
        <v>0.74475007683855765</v>
      </c>
      <c r="X48" s="240">
        <f t="shared" si="5"/>
        <v>1.100000000000001</v>
      </c>
      <c r="Z48" s="195">
        <f t="shared" si="6"/>
        <v>0.49519096092694476</v>
      </c>
      <c r="AA48" s="195">
        <f t="shared" si="7"/>
        <v>0.46885374272241548</v>
      </c>
      <c r="AB48" s="240">
        <f t="shared" si="8"/>
        <v>2.6000000000000023</v>
      </c>
      <c r="AC48" s="195">
        <f t="shared" si="9"/>
        <v>0.76351558922953</v>
      </c>
      <c r="AD48" s="195">
        <f t="shared" si="10"/>
        <v>0.74947720857446787</v>
      </c>
      <c r="AE48" s="240">
        <f t="shared" si="11"/>
        <v>1.5000000000000013</v>
      </c>
      <c r="AF48" s="211">
        <v>0</v>
      </c>
    </row>
    <row r="49" spans="2:32" s="97" customFormat="1" ht="13.5" customHeight="1">
      <c r="B49" s="209">
        <v>44</v>
      </c>
      <c r="C49" s="210" t="s">
        <v>18</v>
      </c>
      <c r="D49" s="271">
        <v>0.51496082384432584</v>
      </c>
      <c r="E49" s="26">
        <v>0.78580516662994204</v>
      </c>
      <c r="F49" s="271">
        <v>0.51517189953663522</v>
      </c>
      <c r="G49" s="26">
        <v>0.77799495657074558</v>
      </c>
      <c r="J49" s="261">
        <v>44</v>
      </c>
      <c r="K49" s="210" t="s">
        <v>18</v>
      </c>
      <c r="L49" s="27">
        <v>0.49668157118938561</v>
      </c>
      <c r="M49" s="27">
        <v>0.77274371764437055</v>
      </c>
      <c r="N49" s="27">
        <v>0.48933602351814603</v>
      </c>
      <c r="O49" s="27">
        <v>0.76421712557144184</v>
      </c>
      <c r="Q49" s="84" t="str">
        <f t="shared" si="0"/>
        <v>吹田市</v>
      </c>
      <c r="R49" s="195">
        <f t="shared" si="14"/>
        <v>0.48725391571600496</v>
      </c>
      <c r="S49" s="195">
        <f t="shared" si="1"/>
        <v>0.45992435161008555</v>
      </c>
      <c r="T49" s="240">
        <f t="shared" si="2"/>
        <v>2.6999999999999966</v>
      </c>
      <c r="U49" s="84" t="str">
        <f t="shared" si="3"/>
        <v>池田市</v>
      </c>
      <c r="V49" s="195">
        <f t="shared" si="15"/>
        <v>0.7551953080402416</v>
      </c>
      <c r="W49" s="195">
        <f t="shared" si="4"/>
        <v>0.73717493812621604</v>
      </c>
      <c r="X49" s="240">
        <f t="shared" si="5"/>
        <v>1.8000000000000016</v>
      </c>
      <c r="Z49" s="195">
        <f t="shared" si="6"/>
        <v>0.49519096092694476</v>
      </c>
      <c r="AA49" s="195">
        <f t="shared" si="7"/>
        <v>0.46885374272241548</v>
      </c>
      <c r="AB49" s="240">
        <f t="shared" si="8"/>
        <v>2.6000000000000023</v>
      </c>
      <c r="AC49" s="195">
        <f t="shared" si="9"/>
        <v>0.76351558922953</v>
      </c>
      <c r="AD49" s="195">
        <f t="shared" si="10"/>
        <v>0.74947720857446787</v>
      </c>
      <c r="AE49" s="240">
        <f t="shared" si="11"/>
        <v>1.5000000000000013</v>
      </c>
      <c r="AF49" s="211">
        <v>0</v>
      </c>
    </row>
    <row r="50" spans="2:32" s="97" customFormat="1" ht="13.5" customHeight="1">
      <c r="B50" s="209">
        <v>45</v>
      </c>
      <c r="C50" s="210" t="s">
        <v>41</v>
      </c>
      <c r="D50" s="271">
        <v>0.52824668661324925</v>
      </c>
      <c r="E50" s="26">
        <v>0.79897958594559193</v>
      </c>
      <c r="F50" s="271">
        <v>0.52209734909248073</v>
      </c>
      <c r="G50" s="26">
        <v>0.79028835008877685</v>
      </c>
      <c r="J50" s="261">
        <v>45</v>
      </c>
      <c r="K50" s="210" t="s">
        <v>41</v>
      </c>
      <c r="L50" s="27">
        <v>0.49680625508522053</v>
      </c>
      <c r="M50" s="27">
        <v>0.77611389465379554</v>
      </c>
      <c r="N50" s="27">
        <v>0.49927445562006662</v>
      </c>
      <c r="O50" s="27">
        <v>0.76856820039221929</v>
      </c>
      <c r="Q50" s="84" t="str">
        <f t="shared" si="0"/>
        <v>柏原市</v>
      </c>
      <c r="R50" s="195">
        <f t="shared" si="14"/>
        <v>0.48722416918581618</v>
      </c>
      <c r="S50" s="195">
        <f t="shared" si="1"/>
        <v>0.46430758591477261</v>
      </c>
      <c r="T50" s="240">
        <f t="shared" si="2"/>
        <v>2.2999999999999963</v>
      </c>
      <c r="U50" s="84" t="str">
        <f t="shared" si="3"/>
        <v>四條畷市</v>
      </c>
      <c r="V50" s="195">
        <f t="shared" si="15"/>
        <v>0.75514093979129127</v>
      </c>
      <c r="W50" s="195">
        <f t="shared" si="4"/>
        <v>0.74285144586733187</v>
      </c>
      <c r="X50" s="240">
        <f t="shared" si="5"/>
        <v>1.2000000000000011</v>
      </c>
      <c r="Z50" s="195">
        <f t="shared" si="6"/>
        <v>0.49519096092694476</v>
      </c>
      <c r="AA50" s="195">
        <f t="shared" si="7"/>
        <v>0.46885374272241548</v>
      </c>
      <c r="AB50" s="240">
        <f t="shared" si="8"/>
        <v>2.6000000000000023</v>
      </c>
      <c r="AC50" s="195">
        <f t="shared" si="9"/>
        <v>0.76351558922953</v>
      </c>
      <c r="AD50" s="195">
        <f t="shared" si="10"/>
        <v>0.74947720857446787</v>
      </c>
      <c r="AE50" s="240">
        <f t="shared" si="11"/>
        <v>1.5000000000000013</v>
      </c>
      <c r="AF50" s="211">
        <v>0</v>
      </c>
    </row>
    <row r="51" spans="2:32" s="97" customFormat="1" ht="13.5" customHeight="1">
      <c r="B51" s="209">
        <v>46</v>
      </c>
      <c r="C51" s="210" t="s">
        <v>21</v>
      </c>
      <c r="D51" s="271">
        <v>0.4959617959148877</v>
      </c>
      <c r="E51" s="26">
        <v>0.77814218505179267</v>
      </c>
      <c r="F51" s="271">
        <v>0.5030741618394835</v>
      </c>
      <c r="G51" s="26">
        <v>0.77199444182007471</v>
      </c>
      <c r="J51" s="261">
        <v>46</v>
      </c>
      <c r="K51" s="210" t="s">
        <v>21</v>
      </c>
      <c r="L51" s="27">
        <v>0.46936985604834786</v>
      </c>
      <c r="M51" s="27">
        <v>0.7636178269622963</v>
      </c>
      <c r="N51" s="27">
        <v>0.47042732551300781</v>
      </c>
      <c r="O51" s="27">
        <v>0.7549831964728565</v>
      </c>
      <c r="Q51" s="84" t="str">
        <f t="shared" si="0"/>
        <v>高石市</v>
      </c>
      <c r="R51" s="195">
        <f t="shared" si="14"/>
        <v>0.48549515983917446</v>
      </c>
      <c r="S51" s="195">
        <f t="shared" si="1"/>
        <v>0.45438503058212198</v>
      </c>
      <c r="T51" s="240">
        <f t="shared" si="2"/>
        <v>3.099999999999997</v>
      </c>
      <c r="U51" s="84" t="str">
        <f t="shared" si="3"/>
        <v>岸和田市</v>
      </c>
      <c r="V51" s="195">
        <f t="shared" si="15"/>
        <v>0.75462989109331369</v>
      </c>
      <c r="W51" s="195">
        <f t="shared" si="4"/>
        <v>0.73759395335590305</v>
      </c>
      <c r="X51" s="240">
        <f t="shared" si="5"/>
        <v>1.7000000000000015</v>
      </c>
      <c r="Z51" s="195">
        <f t="shared" si="6"/>
        <v>0.49519096092694476</v>
      </c>
      <c r="AA51" s="195">
        <f t="shared" si="7"/>
        <v>0.46885374272241548</v>
      </c>
      <c r="AB51" s="240">
        <f t="shared" si="8"/>
        <v>2.6000000000000023</v>
      </c>
      <c r="AC51" s="195">
        <f t="shared" si="9"/>
        <v>0.76351558922953</v>
      </c>
      <c r="AD51" s="195">
        <f t="shared" si="10"/>
        <v>0.74947720857446787</v>
      </c>
      <c r="AE51" s="240">
        <f t="shared" si="11"/>
        <v>1.5000000000000013</v>
      </c>
      <c r="AF51" s="211">
        <v>0</v>
      </c>
    </row>
    <row r="52" spans="2:32" s="97" customFormat="1" ht="13.5" customHeight="1">
      <c r="B52" s="209">
        <v>47</v>
      </c>
      <c r="C52" s="210" t="s">
        <v>13</v>
      </c>
      <c r="D52" s="271">
        <v>0.57267892526465591</v>
      </c>
      <c r="E52" s="26">
        <v>0.81722165435038008</v>
      </c>
      <c r="F52" s="271">
        <v>0.54723263302216674</v>
      </c>
      <c r="G52" s="26">
        <v>0.80401385136209746</v>
      </c>
      <c r="J52" s="261">
        <v>47</v>
      </c>
      <c r="K52" s="210" t="s">
        <v>13</v>
      </c>
      <c r="L52" s="27">
        <v>0.5159328891286572</v>
      </c>
      <c r="M52" s="27">
        <v>0.7948202532411992</v>
      </c>
      <c r="N52" s="27">
        <v>0.51623614449949051</v>
      </c>
      <c r="O52" s="27">
        <v>0.78942757196160707</v>
      </c>
      <c r="Q52" s="84" t="str">
        <f t="shared" si="0"/>
        <v>池田市</v>
      </c>
      <c r="R52" s="195">
        <f t="shared" si="14"/>
        <v>0.48418873168205195</v>
      </c>
      <c r="S52" s="195">
        <f t="shared" si="1"/>
        <v>0.46801748195294446</v>
      </c>
      <c r="T52" s="240">
        <f t="shared" si="2"/>
        <v>1.5999999999999959</v>
      </c>
      <c r="U52" s="84" t="str">
        <f t="shared" si="3"/>
        <v>泉大津市</v>
      </c>
      <c r="V52" s="195">
        <f t="shared" si="15"/>
        <v>0.75316434597241166</v>
      </c>
      <c r="W52" s="195">
        <f t="shared" si="4"/>
        <v>0.74421051034926744</v>
      </c>
      <c r="X52" s="240">
        <f t="shared" si="5"/>
        <v>0.9000000000000008</v>
      </c>
      <c r="Z52" s="195">
        <f t="shared" si="6"/>
        <v>0.49519096092694476</v>
      </c>
      <c r="AA52" s="195">
        <f t="shared" si="7"/>
        <v>0.46885374272241548</v>
      </c>
      <c r="AB52" s="240">
        <f t="shared" si="8"/>
        <v>2.6000000000000023</v>
      </c>
      <c r="AC52" s="195">
        <f t="shared" si="9"/>
        <v>0.76351558922953</v>
      </c>
      <c r="AD52" s="195">
        <f t="shared" si="10"/>
        <v>0.74947720857446787</v>
      </c>
      <c r="AE52" s="240">
        <f t="shared" si="11"/>
        <v>1.5000000000000013</v>
      </c>
      <c r="AF52" s="211">
        <v>0</v>
      </c>
    </row>
    <row r="53" spans="2:32" s="97" customFormat="1" ht="13.5" customHeight="1">
      <c r="B53" s="209">
        <v>48</v>
      </c>
      <c r="C53" s="210" t="s">
        <v>22</v>
      </c>
      <c r="D53" s="271">
        <v>0.44283257134521414</v>
      </c>
      <c r="E53" s="26">
        <v>0.72951951393859071</v>
      </c>
      <c r="F53" s="271">
        <v>0.44082891445809708</v>
      </c>
      <c r="G53" s="26">
        <v>0.7207827156979042</v>
      </c>
      <c r="J53" s="261">
        <v>48</v>
      </c>
      <c r="K53" s="210" t="s">
        <v>22</v>
      </c>
      <c r="L53" s="27">
        <v>0.42659444332219865</v>
      </c>
      <c r="M53" s="27">
        <v>0.70921909495501145</v>
      </c>
      <c r="N53" s="27">
        <v>0.41905561583986295</v>
      </c>
      <c r="O53" s="27">
        <v>0.7089479605402188</v>
      </c>
      <c r="Q53" s="84" t="str">
        <f t="shared" si="0"/>
        <v>旭区</v>
      </c>
      <c r="R53" s="195">
        <f t="shared" si="14"/>
        <v>0.48119193886338546</v>
      </c>
      <c r="S53" s="195">
        <f t="shared" si="1"/>
        <v>0.458506025128601</v>
      </c>
      <c r="T53" s="240">
        <f t="shared" si="2"/>
        <v>2.1999999999999966</v>
      </c>
      <c r="U53" s="84" t="str">
        <f t="shared" si="3"/>
        <v>箕面市</v>
      </c>
      <c r="V53" s="195">
        <f t="shared" si="15"/>
        <v>0.75211599785802563</v>
      </c>
      <c r="W53" s="195">
        <f t="shared" si="4"/>
        <v>0.73648887074973679</v>
      </c>
      <c r="X53" s="240">
        <f t="shared" si="5"/>
        <v>1.6000000000000014</v>
      </c>
      <c r="Z53" s="195">
        <f t="shared" si="6"/>
        <v>0.49519096092694476</v>
      </c>
      <c r="AA53" s="195">
        <f t="shared" si="7"/>
        <v>0.46885374272241548</v>
      </c>
      <c r="AB53" s="240">
        <f t="shared" si="8"/>
        <v>2.6000000000000023</v>
      </c>
      <c r="AC53" s="195">
        <f t="shared" si="9"/>
        <v>0.76351558922953</v>
      </c>
      <c r="AD53" s="195">
        <f t="shared" si="10"/>
        <v>0.74947720857446787</v>
      </c>
      <c r="AE53" s="240">
        <f t="shared" si="11"/>
        <v>1.5000000000000013</v>
      </c>
      <c r="AF53" s="211">
        <v>0</v>
      </c>
    </row>
    <row r="54" spans="2:32" s="97" customFormat="1" ht="13.5" customHeight="1">
      <c r="B54" s="209">
        <v>49</v>
      </c>
      <c r="C54" s="210" t="s">
        <v>23</v>
      </c>
      <c r="D54" s="271">
        <v>0.50579237287029566</v>
      </c>
      <c r="E54" s="26">
        <v>0.77489713059081444</v>
      </c>
      <c r="F54" s="271">
        <v>0.50168670983459784</v>
      </c>
      <c r="G54" s="26">
        <v>0.77033339755432961</v>
      </c>
      <c r="J54" s="261">
        <v>49</v>
      </c>
      <c r="K54" s="210" t="s">
        <v>23</v>
      </c>
      <c r="L54" s="27">
        <v>0.47566539776057998</v>
      </c>
      <c r="M54" s="27">
        <v>0.76018762500344628</v>
      </c>
      <c r="N54" s="27">
        <v>0.47695452962120699</v>
      </c>
      <c r="O54" s="27">
        <v>0.75662580924904244</v>
      </c>
      <c r="Q54" s="84" t="str">
        <f t="shared" si="0"/>
        <v>四條畷市</v>
      </c>
      <c r="R54" s="195">
        <f t="shared" si="14"/>
        <v>0.48106885642309044</v>
      </c>
      <c r="S54" s="195">
        <f t="shared" si="1"/>
        <v>0.45457315540715021</v>
      </c>
      <c r="T54" s="240">
        <f t="shared" si="2"/>
        <v>2.599999999999997</v>
      </c>
      <c r="U54" s="84" t="str">
        <f t="shared" si="3"/>
        <v>堺市北区</v>
      </c>
      <c r="V54" s="195">
        <f t="shared" si="15"/>
        <v>0.75200125062534084</v>
      </c>
      <c r="W54" s="195">
        <f t="shared" si="4"/>
        <v>0.74066527932971038</v>
      </c>
      <c r="X54" s="240">
        <f t="shared" si="5"/>
        <v>1.100000000000001</v>
      </c>
      <c r="Z54" s="195">
        <f t="shared" si="6"/>
        <v>0.49519096092694476</v>
      </c>
      <c r="AA54" s="195">
        <f t="shared" si="7"/>
        <v>0.46885374272241548</v>
      </c>
      <c r="AB54" s="240">
        <f t="shared" si="8"/>
        <v>2.6000000000000023</v>
      </c>
      <c r="AC54" s="195">
        <f t="shared" si="9"/>
        <v>0.76351558922953</v>
      </c>
      <c r="AD54" s="195">
        <f t="shared" si="10"/>
        <v>0.74947720857446787</v>
      </c>
      <c r="AE54" s="240">
        <f t="shared" si="11"/>
        <v>1.5000000000000013</v>
      </c>
      <c r="AF54" s="211">
        <v>0</v>
      </c>
    </row>
    <row r="55" spans="2:32" s="97" customFormat="1" ht="13.5" customHeight="1">
      <c r="B55" s="209">
        <v>50</v>
      </c>
      <c r="C55" s="210" t="s">
        <v>14</v>
      </c>
      <c r="D55" s="272">
        <v>0.42634382647525848</v>
      </c>
      <c r="E55" s="28">
        <v>0.7175299093518881</v>
      </c>
      <c r="F55" s="272">
        <v>0.42340786721174811</v>
      </c>
      <c r="G55" s="28">
        <v>0.70984257440234511</v>
      </c>
      <c r="J55" s="261">
        <v>50</v>
      </c>
      <c r="K55" s="210" t="s">
        <v>14</v>
      </c>
      <c r="L55" s="27">
        <v>0.39790549138343156</v>
      </c>
      <c r="M55" s="27">
        <v>0.6986203015935486</v>
      </c>
      <c r="N55" s="27">
        <v>0.3990315690271104</v>
      </c>
      <c r="O55" s="27">
        <v>0.69098670575251775</v>
      </c>
      <c r="Q55" s="84" t="str">
        <f t="shared" si="0"/>
        <v>島本町</v>
      </c>
      <c r="R55" s="195">
        <f t="shared" si="14"/>
        <v>0.48076688234723636</v>
      </c>
      <c r="S55" s="195">
        <f t="shared" si="1"/>
        <v>0.47829065333356235</v>
      </c>
      <c r="T55" s="240">
        <f t="shared" si="2"/>
        <v>0.30000000000000027</v>
      </c>
      <c r="U55" s="84" t="str">
        <f t="shared" si="3"/>
        <v>吹田市</v>
      </c>
      <c r="V55" s="195">
        <f t="shared" si="15"/>
        <v>0.75034650497863009</v>
      </c>
      <c r="W55" s="195">
        <f t="shared" si="4"/>
        <v>0.73636609028078048</v>
      </c>
      <c r="X55" s="240">
        <f t="shared" si="5"/>
        <v>1.4000000000000012</v>
      </c>
      <c r="Z55" s="195">
        <f t="shared" si="6"/>
        <v>0.49519096092694476</v>
      </c>
      <c r="AA55" s="195">
        <f t="shared" si="7"/>
        <v>0.46885374272241548</v>
      </c>
      <c r="AB55" s="240">
        <f t="shared" si="8"/>
        <v>2.6000000000000023</v>
      </c>
      <c r="AC55" s="195">
        <f t="shared" si="9"/>
        <v>0.76351558922953</v>
      </c>
      <c r="AD55" s="195">
        <f t="shared" si="10"/>
        <v>0.74947720857446787</v>
      </c>
      <c r="AE55" s="240">
        <f t="shared" si="11"/>
        <v>1.5000000000000013</v>
      </c>
      <c r="AF55" s="211">
        <v>0</v>
      </c>
    </row>
    <row r="56" spans="2:32" s="97" customFormat="1" ht="13.5" customHeight="1">
      <c r="B56" s="209">
        <v>51</v>
      </c>
      <c r="C56" s="210" t="s">
        <v>42</v>
      </c>
      <c r="D56" s="273">
        <v>0.44828395125675669</v>
      </c>
      <c r="E56" s="274">
        <v>0.73982591859313007</v>
      </c>
      <c r="F56" s="273">
        <v>0.45068578845573704</v>
      </c>
      <c r="G56" s="274">
        <v>0.72863106316886372</v>
      </c>
      <c r="J56" s="261">
        <v>51</v>
      </c>
      <c r="K56" s="210" t="s">
        <v>42</v>
      </c>
      <c r="L56" s="27">
        <v>0.42321314480512717</v>
      </c>
      <c r="M56" s="27">
        <v>0.7199056717532053</v>
      </c>
      <c r="N56" s="27">
        <v>0.42139793120005992</v>
      </c>
      <c r="O56" s="27">
        <v>0.71403569754886609</v>
      </c>
      <c r="Q56" s="84" t="str">
        <f t="shared" si="0"/>
        <v>豊中市</v>
      </c>
      <c r="R56" s="195">
        <f t="shared" si="14"/>
        <v>0.4789940829537192</v>
      </c>
      <c r="S56" s="195">
        <f t="shared" si="1"/>
        <v>0.44814822877102789</v>
      </c>
      <c r="T56" s="240">
        <f t="shared" si="2"/>
        <v>3.099999999999997</v>
      </c>
      <c r="U56" s="84" t="str">
        <f t="shared" si="3"/>
        <v>柏原市</v>
      </c>
      <c r="V56" s="195">
        <f t="shared" si="15"/>
        <v>0.75004017880446594</v>
      </c>
      <c r="W56" s="195">
        <f t="shared" si="4"/>
        <v>0.7351214169678425</v>
      </c>
      <c r="X56" s="240">
        <f t="shared" si="5"/>
        <v>1.5000000000000013</v>
      </c>
      <c r="Z56" s="195">
        <f t="shared" si="6"/>
        <v>0.49519096092694476</v>
      </c>
      <c r="AA56" s="195">
        <f t="shared" si="7"/>
        <v>0.46885374272241548</v>
      </c>
      <c r="AB56" s="240">
        <f t="shared" si="8"/>
        <v>2.6000000000000023</v>
      </c>
      <c r="AC56" s="195">
        <f t="shared" si="9"/>
        <v>0.76351558922953</v>
      </c>
      <c r="AD56" s="195">
        <f t="shared" si="10"/>
        <v>0.74947720857446787</v>
      </c>
      <c r="AE56" s="240">
        <f t="shared" si="11"/>
        <v>1.5000000000000013</v>
      </c>
      <c r="AF56" s="211">
        <v>0</v>
      </c>
    </row>
    <row r="57" spans="2:32" s="97" customFormat="1" ht="13.5" customHeight="1">
      <c r="B57" s="209">
        <v>52</v>
      </c>
      <c r="C57" s="210" t="s">
        <v>4</v>
      </c>
      <c r="D57" s="271">
        <v>0.49063808623280059</v>
      </c>
      <c r="E57" s="26">
        <v>0.75924601624362253</v>
      </c>
      <c r="F57" s="271">
        <v>0.48775675982040689</v>
      </c>
      <c r="G57" s="26">
        <v>0.75211599785802563</v>
      </c>
      <c r="J57" s="261">
        <v>52</v>
      </c>
      <c r="K57" s="210" t="s">
        <v>4</v>
      </c>
      <c r="L57" s="27">
        <v>0.46260222687199321</v>
      </c>
      <c r="M57" s="27">
        <v>0.74300124944508572</v>
      </c>
      <c r="N57" s="27">
        <v>0.46130682042809462</v>
      </c>
      <c r="O57" s="27">
        <v>0.73648887074973679</v>
      </c>
      <c r="Q57" s="84" t="str">
        <f t="shared" si="0"/>
        <v>忠岡町</v>
      </c>
      <c r="R57" s="195">
        <f t="shared" si="14"/>
        <v>0.47876883684229526</v>
      </c>
      <c r="S57" s="195">
        <f t="shared" si="1"/>
        <v>0.43925661708960329</v>
      </c>
      <c r="T57" s="240">
        <f t="shared" si="2"/>
        <v>3.9999999999999982</v>
      </c>
      <c r="U57" s="84" t="str">
        <f t="shared" si="3"/>
        <v>貝塚市</v>
      </c>
      <c r="V57" s="195">
        <f t="shared" si="15"/>
        <v>0.7486083151817664</v>
      </c>
      <c r="W57" s="195">
        <f t="shared" si="4"/>
        <v>0.72896125721067606</v>
      </c>
      <c r="X57" s="240">
        <f t="shared" si="5"/>
        <v>2.0000000000000018</v>
      </c>
      <c r="Z57" s="195">
        <f t="shared" si="6"/>
        <v>0.49519096092694476</v>
      </c>
      <c r="AA57" s="195">
        <f t="shared" si="7"/>
        <v>0.46885374272241548</v>
      </c>
      <c r="AB57" s="240">
        <f t="shared" si="8"/>
        <v>2.6000000000000023</v>
      </c>
      <c r="AC57" s="195">
        <f t="shared" si="9"/>
        <v>0.76351558922953</v>
      </c>
      <c r="AD57" s="195">
        <f t="shared" si="10"/>
        <v>0.74947720857446787</v>
      </c>
      <c r="AE57" s="240">
        <f t="shared" si="11"/>
        <v>1.5000000000000013</v>
      </c>
      <c r="AF57" s="211">
        <v>0</v>
      </c>
    </row>
    <row r="58" spans="2:32" s="97" customFormat="1" ht="13.5" customHeight="1">
      <c r="B58" s="209">
        <v>53</v>
      </c>
      <c r="C58" s="210" t="s">
        <v>19</v>
      </c>
      <c r="D58" s="271">
        <v>0.48734714449864353</v>
      </c>
      <c r="E58" s="26">
        <v>0.76099880596020886</v>
      </c>
      <c r="F58" s="271">
        <v>0.48722416918581618</v>
      </c>
      <c r="G58" s="26">
        <v>0.75004017880446594</v>
      </c>
      <c r="J58" s="261">
        <v>53</v>
      </c>
      <c r="K58" s="210" t="s">
        <v>19</v>
      </c>
      <c r="L58" s="27">
        <v>0.46786273594829519</v>
      </c>
      <c r="M58" s="27">
        <v>0.74482842130641136</v>
      </c>
      <c r="N58" s="27">
        <v>0.46430758591477261</v>
      </c>
      <c r="O58" s="27">
        <v>0.7351214169678425</v>
      </c>
      <c r="Q58" s="84" t="str">
        <f t="shared" si="0"/>
        <v>泉大津市</v>
      </c>
      <c r="R58" s="195">
        <f t="shared" si="14"/>
        <v>0.47726950330773016</v>
      </c>
      <c r="S58" s="195">
        <f t="shared" si="1"/>
        <v>0.45717974304481296</v>
      </c>
      <c r="T58" s="240">
        <f t="shared" si="2"/>
        <v>1.9999999999999962</v>
      </c>
      <c r="U58" s="84" t="str">
        <f t="shared" si="3"/>
        <v>住吉区</v>
      </c>
      <c r="V58" s="195">
        <f t="shared" si="15"/>
        <v>0.74776770242018409</v>
      </c>
      <c r="W58" s="195">
        <f t="shared" si="4"/>
        <v>0.73108081053369678</v>
      </c>
      <c r="X58" s="240">
        <f t="shared" si="5"/>
        <v>1.7000000000000015</v>
      </c>
      <c r="Z58" s="195">
        <f t="shared" si="6"/>
        <v>0.49519096092694476</v>
      </c>
      <c r="AA58" s="195">
        <f t="shared" si="7"/>
        <v>0.46885374272241548</v>
      </c>
      <c r="AB58" s="240">
        <f t="shared" si="8"/>
        <v>2.6000000000000023</v>
      </c>
      <c r="AC58" s="195">
        <f t="shared" si="9"/>
        <v>0.76351558922953</v>
      </c>
      <c r="AD58" s="195">
        <f t="shared" si="10"/>
        <v>0.74947720857446787</v>
      </c>
      <c r="AE58" s="240">
        <f t="shared" si="11"/>
        <v>1.5000000000000013</v>
      </c>
      <c r="AF58" s="211">
        <v>0</v>
      </c>
    </row>
    <row r="59" spans="2:32" s="97" customFormat="1" ht="13.5" customHeight="1">
      <c r="B59" s="209">
        <v>54</v>
      </c>
      <c r="C59" s="210" t="s">
        <v>24</v>
      </c>
      <c r="D59" s="272">
        <v>0.51651415785200572</v>
      </c>
      <c r="E59" s="28">
        <v>0.77929865007320176</v>
      </c>
      <c r="F59" s="272">
        <v>0.51211717606787721</v>
      </c>
      <c r="G59" s="28">
        <v>0.7711784818338091</v>
      </c>
      <c r="J59" s="261">
        <v>54</v>
      </c>
      <c r="K59" s="210" t="s">
        <v>24</v>
      </c>
      <c r="L59" s="27">
        <v>0.4883348443792393</v>
      </c>
      <c r="M59" s="27">
        <v>0.76281024449170098</v>
      </c>
      <c r="N59" s="27">
        <v>0.48245377547317503</v>
      </c>
      <c r="O59" s="27">
        <v>0.75513348637613831</v>
      </c>
      <c r="Q59" s="84" t="str">
        <f t="shared" si="0"/>
        <v>太子町</v>
      </c>
      <c r="R59" s="195">
        <f t="shared" si="14"/>
        <v>0.47605644266828384</v>
      </c>
      <c r="S59" s="195">
        <f t="shared" si="1"/>
        <v>0.42914720059127004</v>
      </c>
      <c r="T59" s="240">
        <f t="shared" si="2"/>
        <v>4.6999999999999984</v>
      </c>
      <c r="U59" s="84" t="str">
        <f t="shared" si="3"/>
        <v>中央区</v>
      </c>
      <c r="V59" s="195">
        <f t="shared" si="15"/>
        <v>0.74385322388763908</v>
      </c>
      <c r="W59" s="195">
        <f t="shared" si="4"/>
        <v>0.73545549566481649</v>
      </c>
      <c r="X59" s="240">
        <f t="shared" si="5"/>
        <v>0.9000000000000008</v>
      </c>
      <c r="Z59" s="195">
        <f t="shared" si="6"/>
        <v>0.49519096092694476</v>
      </c>
      <c r="AA59" s="195">
        <f t="shared" si="7"/>
        <v>0.46885374272241548</v>
      </c>
      <c r="AB59" s="240">
        <f t="shared" si="8"/>
        <v>2.6000000000000023</v>
      </c>
      <c r="AC59" s="195">
        <f t="shared" si="9"/>
        <v>0.76351558922953</v>
      </c>
      <c r="AD59" s="195">
        <f t="shared" si="10"/>
        <v>0.74947720857446787</v>
      </c>
      <c r="AE59" s="240">
        <f t="shared" si="11"/>
        <v>1.5000000000000013</v>
      </c>
      <c r="AF59" s="211">
        <v>0</v>
      </c>
    </row>
    <row r="60" spans="2:32" s="97" customFormat="1" ht="13.5" customHeight="1">
      <c r="B60" s="209">
        <v>55</v>
      </c>
      <c r="C60" s="210" t="s">
        <v>15</v>
      </c>
      <c r="D60" s="272">
        <v>0.54450379501757196</v>
      </c>
      <c r="E60" s="28">
        <v>0.79631790875545894</v>
      </c>
      <c r="F60" s="272">
        <v>0.52689571301014926</v>
      </c>
      <c r="G60" s="28">
        <v>0.78594019277495653</v>
      </c>
      <c r="J60" s="261">
        <v>55</v>
      </c>
      <c r="K60" s="210" t="s">
        <v>15</v>
      </c>
      <c r="L60" s="27">
        <v>0.50014776544998274</v>
      </c>
      <c r="M60" s="27">
        <v>0.77825495749643903</v>
      </c>
      <c r="N60" s="27">
        <v>0.50895043139459817</v>
      </c>
      <c r="O60" s="27">
        <v>0.7761728556695443</v>
      </c>
      <c r="Q60" s="84" t="str">
        <f t="shared" si="0"/>
        <v>中央区</v>
      </c>
      <c r="R60" s="195">
        <f t="shared" si="14"/>
        <v>0.47495017290005037</v>
      </c>
      <c r="S60" s="195">
        <f t="shared" si="1"/>
        <v>0.43985090617527939</v>
      </c>
      <c r="T60" s="240">
        <f t="shared" si="2"/>
        <v>3.4999999999999973</v>
      </c>
      <c r="U60" s="84" t="str">
        <f t="shared" si="3"/>
        <v>藤井寺市</v>
      </c>
      <c r="V60" s="195">
        <f t="shared" si="15"/>
        <v>0.74241443594905165</v>
      </c>
      <c r="W60" s="195">
        <f t="shared" si="4"/>
        <v>0.7268467223249736</v>
      </c>
      <c r="X60" s="240">
        <f t="shared" si="5"/>
        <v>1.5000000000000013</v>
      </c>
      <c r="Z60" s="195">
        <f t="shared" si="6"/>
        <v>0.49519096092694476</v>
      </c>
      <c r="AA60" s="195">
        <f t="shared" si="7"/>
        <v>0.46885374272241548</v>
      </c>
      <c r="AB60" s="240">
        <f t="shared" si="8"/>
        <v>2.6000000000000023</v>
      </c>
      <c r="AC60" s="195">
        <f t="shared" si="9"/>
        <v>0.76351558922953</v>
      </c>
      <c r="AD60" s="195">
        <f t="shared" si="10"/>
        <v>0.74947720857446787</v>
      </c>
      <c r="AE60" s="240">
        <f t="shared" si="11"/>
        <v>1.5000000000000013</v>
      </c>
      <c r="AF60" s="211">
        <v>0</v>
      </c>
    </row>
    <row r="61" spans="2:32" s="97" customFormat="1" ht="13.5" customHeight="1">
      <c r="B61" s="209">
        <v>56</v>
      </c>
      <c r="C61" s="210" t="s">
        <v>9</v>
      </c>
      <c r="D61" s="271">
        <v>0.5206790293042538</v>
      </c>
      <c r="E61" s="26">
        <v>0.82284430801707298</v>
      </c>
      <c r="F61" s="271">
        <v>0.55133378563076829</v>
      </c>
      <c r="G61" s="26">
        <v>0.8162129994532058</v>
      </c>
      <c r="J61" s="261">
        <v>56</v>
      </c>
      <c r="K61" s="210" t="s">
        <v>9</v>
      </c>
      <c r="L61" s="27">
        <v>0.52580427958195508</v>
      </c>
      <c r="M61" s="27">
        <v>0.80516887353783184</v>
      </c>
      <c r="N61" s="27">
        <v>0.54204755612290501</v>
      </c>
      <c r="O61" s="27">
        <v>0.80577935454243121</v>
      </c>
      <c r="Q61" s="84" t="str">
        <f t="shared" si="0"/>
        <v>泉南市</v>
      </c>
      <c r="R61" s="195">
        <f t="shared" si="14"/>
        <v>0.47405338852009327</v>
      </c>
      <c r="S61" s="195">
        <f t="shared" si="1"/>
        <v>0.45864932493698468</v>
      </c>
      <c r="T61" s="240">
        <f t="shared" si="2"/>
        <v>1.4999999999999958</v>
      </c>
      <c r="U61" s="84" t="str">
        <f t="shared" si="3"/>
        <v>旭区</v>
      </c>
      <c r="V61" s="195">
        <f t="shared" si="15"/>
        <v>0.74130582828415659</v>
      </c>
      <c r="W61" s="195">
        <f t="shared" si="4"/>
        <v>0.72944180219736732</v>
      </c>
      <c r="X61" s="240">
        <f t="shared" si="5"/>
        <v>1.2000000000000011</v>
      </c>
      <c r="Z61" s="195">
        <f t="shared" si="6"/>
        <v>0.49519096092694476</v>
      </c>
      <c r="AA61" s="195">
        <f t="shared" si="7"/>
        <v>0.46885374272241548</v>
      </c>
      <c r="AB61" s="240">
        <f t="shared" si="8"/>
        <v>2.6000000000000023</v>
      </c>
      <c r="AC61" s="195">
        <f t="shared" si="9"/>
        <v>0.76351558922953</v>
      </c>
      <c r="AD61" s="195">
        <f t="shared" si="10"/>
        <v>0.74947720857446787</v>
      </c>
      <c r="AE61" s="240">
        <f t="shared" si="11"/>
        <v>1.5000000000000013</v>
      </c>
      <c r="AF61" s="211">
        <v>0</v>
      </c>
    </row>
    <row r="62" spans="2:32" s="97" customFormat="1" ht="13.5" customHeight="1">
      <c r="B62" s="209">
        <v>57</v>
      </c>
      <c r="C62" s="210" t="s">
        <v>43</v>
      </c>
      <c r="D62" s="272">
        <v>0.47738773380054217</v>
      </c>
      <c r="E62" s="28">
        <v>0.74245303356164027</v>
      </c>
      <c r="F62" s="272">
        <v>0.48549515983917446</v>
      </c>
      <c r="G62" s="28">
        <v>0.73691306533457479</v>
      </c>
      <c r="J62" s="261">
        <v>57</v>
      </c>
      <c r="K62" s="210" t="s">
        <v>43</v>
      </c>
      <c r="L62" s="27">
        <v>0.44495911031347951</v>
      </c>
      <c r="M62" s="27">
        <v>0.73131387401408199</v>
      </c>
      <c r="N62" s="27">
        <v>0.45438503058212198</v>
      </c>
      <c r="O62" s="27">
        <v>0.72700425995437057</v>
      </c>
      <c r="Q62" s="84" t="str">
        <f t="shared" si="0"/>
        <v>生野区</v>
      </c>
      <c r="R62" s="195">
        <f t="shared" si="14"/>
        <v>0.46546802418041777</v>
      </c>
      <c r="S62" s="195">
        <f t="shared" si="1"/>
        <v>0.43793251109390724</v>
      </c>
      <c r="T62" s="240">
        <f t="shared" si="2"/>
        <v>2.7000000000000024</v>
      </c>
      <c r="U62" s="84" t="str">
        <f t="shared" si="3"/>
        <v>泉南市</v>
      </c>
      <c r="V62" s="195">
        <f t="shared" si="15"/>
        <v>0.74043509038888478</v>
      </c>
      <c r="W62" s="195">
        <f t="shared" si="4"/>
        <v>0.73471912357906921</v>
      </c>
      <c r="X62" s="240">
        <f t="shared" si="5"/>
        <v>0.50000000000000044</v>
      </c>
      <c r="Z62" s="195">
        <f t="shared" si="6"/>
        <v>0.49519096092694476</v>
      </c>
      <c r="AA62" s="195">
        <f t="shared" si="7"/>
        <v>0.46885374272241548</v>
      </c>
      <c r="AB62" s="240">
        <f t="shared" si="8"/>
        <v>2.6000000000000023</v>
      </c>
      <c r="AC62" s="195">
        <f t="shared" si="9"/>
        <v>0.76351558922953</v>
      </c>
      <c r="AD62" s="195">
        <f t="shared" si="10"/>
        <v>0.74947720857446787</v>
      </c>
      <c r="AE62" s="240">
        <f t="shared" si="11"/>
        <v>1.5000000000000013</v>
      </c>
      <c r="AF62" s="211">
        <v>0</v>
      </c>
    </row>
    <row r="63" spans="2:32" s="97" customFormat="1" ht="13.5" customHeight="1">
      <c r="B63" s="209">
        <v>58</v>
      </c>
      <c r="C63" s="210" t="s">
        <v>25</v>
      </c>
      <c r="D63" s="273">
        <v>0.50249399379913484</v>
      </c>
      <c r="E63" s="274">
        <v>0.75568273397969665</v>
      </c>
      <c r="F63" s="273">
        <v>0.49050809076654783</v>
      </c>
      <c r="G63" s="274">
        <v>0.74241443594905165</v>
      </c>
      <c r="J63" s="261">
        <v>58</v>
      </c>
      <c r="K63" s="210" t="s">
        <v>25</v>
      </c>
      <c r="L63" s="27">
        <v>0.45157366599069254</v>
      </c>
      <c r="M63" s="27">
        <v>0.73380111542599324</v>
      </c>
      <c r="N63" s="27">
        <v>0.46321053731935918</v>
      </c>
      <c r="O63" s="27">
        <v>0.7268467223249736</v>
      </c>
      <c r="Q63" s="84" t="str">
        <f t="shared" si="0"/>
        <v>福島区</v>
      </c>
      <c r="R63" s="195">
        <f t="shared" si="14"/>
        <v>0.46491438468212642</v>
      </c>
      <c r="S63" s="195">
        <f t="shared" si="1"/>
        <v>0.42720795621893592</v>
      </c>
      <c r="T63" s="240">
        <f t="shared" si="2"/>
        <v>3.8000000000000034</v>
      </c>
      <c r="U63" s="84" t="str">
        <f t="shared" si="3"/>
        <v>生野区</v>
      </c>
      <c r="V63" s="195">
        <f t="shared" si="15"/>
        <v>0.7386553645215167</v>
      </c>
      <c r="W63" s="195">
        <f t="shared" si="4"/>
        <v>0.72258264199902789</v>
      </c>
      <c r="X63" s="240">
        <f t="shared" si="5"/>
        <v>1.6000000000000014</v>
      </c>
      <c r="Z63" s="195">
        <f t="shared" si="6"/>
        <v>0.49519096092694476</v>
      </c>
      <c r="AA63" s="195">
        <f t="shared" si="7"/>
        <v>0.46885374272241548</v>
      </c>
      <c r="AB63" s="240">
        <f t="shared" si="8"/>
        <v>2.6000000000000023</v>
      </c>
      <c r="AC63" s="195">
        <f t="shared" si="9"/>
        <v>0.76351558922953</v>
      </c>
      <c r="AD63" s="195">
        <f t="shared" si="10"/>
        <v>0.74947720857446787</v>
      </c>
      <c r="AE63" s="240">
        <f t="shared" si="11"/>
        <v>1.5000000000000013</v>
      </c>
      <c r="AF63" s="211">
        <v>0</v>
      </c>
    </row>
    <row r="64" spans="2:32" s="97" customFormat="1" ht="13.5" customHeight="1">
      <c r="B64" s="209">
        <v>59</v>
      </c>
      <c r="C64" s="210" t="s">
        <v>20</v>
      </c>
      <c r="D64" s="271">
        <v>0.44876927107797626</v>
      </c>
      <c r="E64" s="26">
        <v>0.73350383403138109</v>
      </c>
      <c r="F64" s="271">
        <v>0.45714379316439391</v>
      </c>
      <c r="G64" s="26">
        <v>0.72769680018906502</v>
      </c>
      <c r="J64" s="261">
        <v>59</v>
      </c>
      <c r="K64" s="210" t="s">
        <v>20</v>
      </c>
      <c r="L64" s="27">
        <v>0.4296174357628022</v>
      </c>
      <c r="M64" s="27">
        <v>0.71534818965666791</v>
      </c>
      <c r="N64" s="27">
        <v>0.43024461239574113</v>
      </c>
      <c r="O64" s="27">
        <v>0.71431389415109459</v>
      </c>
      <c r="Q64" s="84" t="str">
        <f t="shared" si="0"/>
        <v>岸和田市</v>
      </c>
      <c r="R64" s="195">
        <f t="shared" si="14"/>
        <v>0.46137002281407224</v>
      </c>
      <c r="S64" s="195">
        <f t="shared" si="1"/>
        <v>0.4472510602114298</v>
      </c>
      <c r="T64" s="240">
        <f t="shared" si="2"/>
        <v>1.4000000000000012</v>
      </c>
      <c r="U64" s="84" t="str">
        <f t="shared" si="3"/>
        <v>福島区</v>
      </c>
      <c r="V64" s="195">
        <f t="shared" si="15"/>
        <v>0.73786278588005771</v>
      </c>
      <c r="W64" s="195">
        <f t="shared" si="4"/>
        <v>0.72272569947411214</v>
      </c>
      <c r="X64" s="240">
        <f t="shared" si="5"/>
        <v>1.5000000000000013</v>
      </c>
      <c r="Z64" s="195">
        <f t="shared" si="6"/>
        <v>0.49519096092694476</v>
      </c>
      <c r="AA64" s="195">
        <f t="shared" si="7"/>
        <v>0.46885374272241548</v>
      </c>
      <c r="AB64" s="240">
        <f t="shared" si="8"/>
        <v>2.6000000000000023</v>
      </c>
      <c r="AC64" s="195">
        <f t="shared" si="9"/>
        <v>0.76351558922953</v>
      </c>
      <c r="AD64" s="195">
        <f t="shared" si="10"/>
        <v>0.74947720857446787</v>
      </c>
      <c r="AE64" s="240">
        <f t="shared" si="11"/>
        <v>1.5000000000000013</v>
      </c>
      <c r="AF64" s="211">
        <v>0</v>
      </c>
    </row>
    <row r="65" spans="2:32" s="97" customFormat="1" ht="13.5" customHeight="1">
      <c r="B65" s="209">
        <v>60</v>
      </c>
      <c r="C65" s="210" t="s">
        <v>44</v>
      </c>
      <c r="D65" s="271">
        <v>0.48587563342716267</v>
      </c>
      <c r="E65" s="26">
        <v>0.75006939960110541</v>
      </c>
      <c r="F65" s="271">
        <v>0.47405338852009327</v>
      </c>
      <c r="G65" s="26">
        <v>0.74043509038888478</v>
      </c>
      <c r="J65" s="261">
        <v>60</v>
      </c>
      <c r="K65" s="210" t="s">
        <v>44</v>
      </c>
      <c r="L65" s="27">
        <v>0.43848446131007884</v>
      </c>
      <c r="M65" s="27">
        <v>0.73317889695846872</v>
      </c>
      <c r="N65" s="27">
        <v>0.45864932493698468</v>
      </c>
      <c r="O65" s="27">
        <v>0.73471912357906921</v>
      </c>
      <c r="Q65" s="84" t="str">
        <f t="shared" si="0"/>
        <v>東成区</v>
      </c>
      <c r="R65" s="195">
        <f t="shared" si="14"/>
        <v>0.4593087793133549</v>
      </c>
      <c r="S65" s="195">
        <f t="shared" si="1"/>
        <v>0.44180979959809058</v>
      </c>
      <c r="T65" s="240">
        <f t="shared" si="2"/>
        <v>1.7000000000000015</v>
      </c>
      <c r="U65" s="84" t="str">
        <f t="shared" si="3"/>
        <v>高石市</v>
      </c>
      <c r="V65" s="195">
        <f t="shared" si="15"/>
        <v>0.73691306533457479</v>
      </c>
      <c r="W65" s="195">
        <f t="shared" si="4"/>
        <v>0.72700425995437057</v>
      </c>
      <c r="X65" s="240">
        <f t="shared" si="5"/>
        <v>1.0000000000000009</v>
      </c>
      <c r="Z65" s="195">
        <f t="shared" si="6"/>
        <v>0.49519096092694476</v>
      </c>
      <c r="AA65" s="195">
        <f t="shared" si="7"/>
        <v>0.46885374272241548</v>
      </c>
      <c r="AB65" s="240">
        <f t="shared" si="8"/>
        <v>2.6000000000000023</v>
      </c>
      <c r="AC65" s="195">
        <f t="shared" si="9"/>
        <v>0.76351558922953</v>
      </c>
      <c r="AD65" s="195">
        <f t="shared" si="10"/>
        <v>0.74947720857446787</v>
      </c>
      <c r="AE65" s="240">
        <f t="shared" si="11"/>
        <v>1.5000000000000013</v>
      </c>
      <c r="AF65" s="211">
        <v>0</v>
      </c>
    </row>
    <row r="66" spans="2:32" s="97" customFormat="1" ht="13.5" customHeight="1">
      <c r="B66" s="209">
        <v>61</v>
      </c>
      <c r="C66" s="210" t="s">
        <v>16</v>
      </c>
      <c r="D66" s="272">
        <v>0.45602828144334689</v>
      </c>
      <c r="E66" s="28">
        <v>0.7599659455417066</v>
      </c>
      <c r="F66" s="272">
        <v>0.48106885642309044</v>
      </c>
      <c r="G66" s="28">
        <v>0.75514093979129127</v>
      </c>
      <c r="J66" s="261">
        <v>61</v>
      </c>
      <c r="K66" s="210" t="s">
        <v>16</v>
      </c>
      <c r="L66" s="27">
        <v>0.45213240751182887</v>
      </c>
      <c r="M66" s="27">
        <v>0.74101807555814447</v>
      </c>
      <c r="N66" s="27">
        <v>0.45457315540715021</v>
      </c>
      <c r="O66" s="27">
        <v>0.74285144586733187</v>
      </c>
      <c r="Q66" s="84" t="str">
        <f t="shared" si="0"/>
        <v>河南町</v>
      </c>
      <c r="R66" s="195">
        <f t="shared" si="14"/>
        <v>0.45929670168587922</v>
      </c>
      <c r="S66" s="195">
        <f t="shared" si="1"/>
        <v>0.44049526268683076</v>
      </c>
      <c r="T66" s="240">
        <f t="shared" si="2"/>
        <v>1.9000000000000017</v>
      </c>
      <c r="U66" s="84" t="str">
        <f t="shared" si="3"/>
        <v>豊中市</v>
      </c>
      <c r="V66" s="195">
        <f t="shared" si="15"/>
        <v>0.73649493293546209</v>
      </c>
      <c r="W66" s="195">
        <f t="shared" si="4"/>
        <v>0.72308831671853724</v>
      </c>
      <c r="X66" s="240">
        <f t="shared" si="5"/>
        <v>1.3000000000000012</v>
      </c>
      <c r="Z66" s="195">
        <f t="shared" si="6"/>
        <v>0.49519096092694476</v>
      </c>
      <c r="AA66" s="195">
        <f t="shared" si="7"/>
        <v>0.46885374272241548</v>
      </c>
      <c r="AB66" s="240">
        <f t="shared" si="8"/>
        <v>2.6000000000000023</v>
      </c>
      <c r="AC66" s="195">
        <f t="shared" si="9"/>
        <v>0.76351558922953</v>
      </c>
      <c r="AD66" s="195">
        <f t="shared" si="10"/>
        <v>0.74947720857446787</v>
      </c>
      <c r="AE66" s="240">
        <f t="shared" si="11"/>
        <v>1.5000000000000013</v>
      </c>
      <c r="AF66" s="211">
        <v>0</v>
      </c>
    </row>
    <row r="67" spans="2:32" s="97" customFormat="1" ht="13.5" customHeight="1">
      <c r="B67" s="209">
        <v>62</v>
      </c>
      <c r="C67" s="210" t="s">
        <v>17</v>
      </c>
      <c r="D67" s="272">
        <v>0.5256969008288932</v>
      </c>
      <c r="E67" s="28">
        <v>0.77675844827329088</v>
      </c>
      <c r="F67" s="272">
        <v>0.50396860607407801</v>
      </c>
      <c r="G67" s="28">
        <v>0.76873675557057231</v>
      </c>
      <c r="J67" s="261">
        <v>62</v>
      </c>
      <c r="K67" s="210" t="s">
        <v>17</v>
      </c>
      <c r="L67" s="27">
        <v>0.47265879561682617</v>
      </c>
      <c r="M67" s="27">
        <v>0.7581161605845953</v>
      </c>
      <c r="N67" s="27">
        <v>0.46559431812652741</v>
      </c>
      <c r="O67" s="27">
        <v>0.75101678211753564</v>
      </c>
      <c r="Q67" s="84" t="str">
        <f t="shared" si="0"/>
        <v>東大阪市</v>
      </c>
      <c r="R67" s="195">
        <f t="shared" si="14"/>
        <v>0.45714379316439391</v>
      </c>
      <c r="S67" s="195">
        <f t="shared" si="1"/>
        <v>0.43024461239574113</v>
      </c>
      <c r="T67" s="240">
        <f t="shared" si="2"/>
        <v>2.7000000000000024</v>
      </c>
      <c r="U67" s="84" t="str">
        <f t="shared" si="3"/>
        <v>堺市南区</v>
      </c>
      <c r="V67" s="195">
        <f t="shared" si="15"/>
        <v>0.7357679533709901</v>
      </c>
      <c r="W67" s="195">
        <f t="shared" si="4"/>
        <v>0.72443467185171695</v>
      </c>
      <c r="X67" s="240">
        <f t="shared" si="5"/>
        <v>1.2000000000000011</v>
      </c>
      <c r="Z67" s="195">
        <f t="shared" si="6"/>
        <v>0.49519096092694476</v>
      </c>
      <c r="AA67" s="195">
        <f t="shared" si="7"/>
        <v>0.46885374272241548</v>
      </c>
      <c r="AB67" s="240">
        <f t="shared" si="8"/>
        <v>2.6000000000000023</v>
      </c>
      <c r="AC67" s="195">
        <f t="shared" si="9"/>
        <v>0.76351558922953</v>
      </c>
      <c r="AD67" s="195">
        <f t="shared" si="10"/>
        <v>0.74947720857446787</v>
      </c>
      <c r="AE67" s="240">
        <f t="shared" si="11"/>
        <v>1.5000000000000013</v>
      </c>
      <c r="AF67" s="211">
        <v>0</v>
      </c>
    </row>
    <row r="68" spans="2:32" s="97" customFormat="1" ht="13.5" customHeight="1">
      <c r="B68" s="209">
        <v>63</v>
      </c>
      <c r="C68" s="210" t="s">
        <v>26</v>
      </c>
      <c r="D68" s="271">
        <v>0.40958678813450999</v>
      </c>
      <c r="E68" s="26">
        <v>0.72763766388711892</v>
      </c>
      <c r="F68" s="271">
        <v>0.41419669354624877</v>
      </c>
      <c r="G68" s="26">
        <v>0.71924367630283259</v>
      </c>
      <c r="J68" s="261">
        <v>63</v>
      </c>
      <c r="K68" s="210" t="s">
        <v>26</v>
      </c>
      <c r="L68" s="27">
        <v>0.40019825548608445</v>
      </c>
      <c r="M68" s="27">
        <v>0.71460415673161848</v>
      </c>
      <c r="N68" s="27">
        <v>0.39780198041051212</v>
      </c>
      <c r="O68" s="27">
        <v>0.70767985715453796</v>
      </c>
      <c r="Q68" s="84" t="str">
        <f t="shared" si="0"/>
        <v>北区</v>
      </c>
      <c r="R68" s="195">
        <f t="shared" si="14"/>
        <v>0.45615762000170063</v>
      </c>
      <c r="S68" s="195">
        <f t="shared" si="1"/>
        <v>0.43401134593589524</v>
      </c>
      <c r="T68" s="240">
        <f t="shared" si="2"/>
        <v>2.200000000000002</v>
      </c>
      <c r="U68" s="84" t="str">
        <f t="shared" si="3"/>
        <v>和泉市</v>
      </c>
      <c r="V68" s="195">
        <f t="shared" si="15"/>
        <v>0.72863106316886372</v>
      </c>
      <c r="W68" s="195">
        <f t="shared" si="4"/>
        <v>0.71403569754886609</v>
      </c>
      <c r="X68" s="240">
        <f t="shared" si="5"/>
        <v>1.5000000000000013</v>
      </c>
      <c r="Z68" s="195">
        <f t="shared" si="6"/>
        <v>0.49519096092694476</v>
      </c>
      <c r="AA68" s="195">
        <f t="shared" si="7"/>
        <v>0.46885374272241548</v>
      </c>
      <c r="AB68" s="240">
        <f t="shared" si="8"/>
        <v>2.6000000000000023</v>
      </c>
      <c r="AC68" s="195">
        <f t="shared" si="9"/>
        <v>0.76351558922953</v>
      </c>
      <c r="AD68" s="195">
        <f t="shared" si="10"/>
        <v>0.74947720857446787</v>
      </c>
      <c r="AE68" s="240">
        <f t="shared" si="11"/>
        <v>1.5000000000000013</v>
      </c>
      <c r="AF68" s="211">
        <v>0</v>
      </c>
    </row>
    <row r="69" spans="2:32" s="97" customFormat="1" ht="13.5" customHeight="1">
      <c r="B69" s="209">
        <v>64</v>
      </c>
      <c r="C69" s="210" t="s">
        <v>45</v>
      </c>
      <c r="D69" s="272">
        <v>0.46789155461758025</v>
      </c>
      <c r="E69" s="28">
        <v>0.72461339923241697</v>
      </c>
      <c r="F69" s="272">
        <v>0.45165063791009802</v>
      </c>
      <c r="G69" s="28">
        <v>0.72007996047978162</v>
      </c>
      <c r="J69" s="261">
        <v>64</v>
      </c>
      <c r="K69" s="210" t="s">
        <v>45</v>
      </c>
      <c r="L69" s="27">
        <v>0.41816232913514773</v>
      </c>
      <c r="M69" s="27">
        <v>0.71171846390405435</v>
      </c>
      <c r="N69" s="27">
        <v>0.4180355166867144</v>
      </c>
      <c r="O69" s="27">
        <v>0.70318630999696252</v>
      </c>
      <c r="Q69" s="84" t="str">
        <f t="shared" si="0"/>
        <v>阪南市</v>
      </c>
      <c r="R69" s="195">
        <f t="shared" si="14"/>
        <v>0.45165063791009802</v>
      </c>
      <c r="S69" s="195">
        <f t="shared" si="1"/>
        <v>0.4180355166867144</v>
      </c>
      <c r="T69" s="240">
        <f t="shared" si="2"/>
        <v>3.400000000000003</v>
      </c>
      <c r="U69" s="84" t="str">
        <f t="shared" si="3"/>
        <v>東大阪市</v>
      </c>
      <c r="V69" s="195">
        <f t="shared" si="15"/>
        <v>0.72769680018906502</v>
      </c>
      <c r="W69" s="195">
        <f t="shared" si="4"/>
        <v>0.71431389415109459</v>
      </c>
      <c r="X69" s="240">
        <f t="shared" si="5"/>
        <v>1.4000000000000012</v>
      </c>
      <c r="Z69" s="195">
        <f t="shared" si="6"/>
        <v>0.49519096092694476</v>
      </c>
      <c r="AA69" s="195">
        <f t="shared" si="7"/>
        <v>0.46885374272241548</v>
      </c>
      <c r="AB69" s="240">
        <f t="shared" si="8"/>
        <v>2.6000000000000023</v>
      </c>
      <c r="AC69" s="195">
        <f t="shared" si="9"/>
        <v>0.76351558922953</v>
      </c>
      <c r="AD69" s="195">
        <f t="shared" si="10"/>
        <v>0.74947720857446787</v>
      </c>
      <c r="AE69" s="240">
        <f t="shared" si="11"/>
        <v>1.5000000000000013</v>
      </c>
      <c r="AF69" s="211">
        <v>0</v>
      </c>
    </row>
    <row r="70" spans="2:32" s="97" customFormat="1" ht="13.5" customHeight="1">
      <c r="B70" s="209">
        <v>65</v>
      </c>
      <c r="C70" s="210" t="s">
        <v>10</v>
      </c>
      <c r="D70" s="273">
        <v>0.47103669029962175</v>
      </c>
      <c r="E70" s="274">
        <v>0.76609308682810295</v>
      </c>
      <c r="F70" s="273">
        <v>0.48076688234723636</v>
      </c>
      <c r="G70" s="274">
        <v>0.75876848685050413</v>
      </c>
      <c r="J70" s="261">
        <v>65</v>
      </c>
      <c r="K70" s="210" t="s">
        <v>10</v>
      </c>
      <c r="L70" s="27">
        <v>0.46497093168023773</v>
      </c>
      <c r="M70" s="27">
        <v>0.75468887150007535</v>
      </c>
      <c r="N70" s="27">
        <v>0.47829065333356235</v>
      </c>
      <c r="O70" s="27">
        <v>0.75018012353095576</v>
      </c>
      <c r="Q70" s="84" t="str">
        <f t="shared" si="0"/>
        <v>和泉市</v>
      </c>
      <c r="R70" s="195">
        <f t="shared" ref="R70:R79" si="16">LARGE(F$6:F$79,ROW(A65))</f>
        <v>0.45068578845573704</v>
      </c>
      <c r="S70" s="195">
        <f t="shared" si="1"/>
        <v>0.42139793120005992</v>
      </c>
      <c r="T70" s="240">
        <f t="shared" si="2"/>
        <v>3.0000000000000027</v>
      </c>
      <c r="U70" s="84" t="str">
        <f t="shared" si="3"/>
        <v>東成区</v>
      </c>
      <c r="V70" s="195">
        <f t="shared" ref="V70" si="17">LARGE(G$6:G$79,ROW(A65))</f>
        <v>0.72744207903180813</v>
      </c>
      <c r="W70" s="195">
        <f t="shared" si="4"/>
        <v>0.71395048174446774</v>
      </c>
      <c r="X70" s="240">
        <f t="shared" si="5"/>
        <v>1.3000000000000012</v>
      </c>
      <c r="Z70" s="195">
        <f t="shared" si="6"/>
        <v>0.49519096092694476</v>
      </c>
      <c r="AA70" s="195">
        <f t="shared" si="7"/>
        <v>0.46885374272241548</v>
      </c>
      <c r="AB70" s="240">
        <f t="shared" si="8"/>
        <v>2.6000000000000023</v>
      </c>
      <c r="AC70" s="195">
        <f t="shared" si="9"/>
        <v>0.76351558922953</v>
      </c>
      <c r="AD70" s="195">
        <f t="shared" si="10"/>
        <v>0.74947720857446787</v>
      </c>
      <c r="AE70" s="240">
        <f t="shared" si="11"/>
        <v>1.5000000000000013</v>
      </c>
      <c r="AF70" s="211">
        <v>0</v>
      </c>
    </row>
    <row r="71" spans="2:32" s="97" customFormat="1" ht="13.5" customHeight="1">
      <c r="B71" s="209">
        <v>66</v>
      </c>
      <c r="C71" s="210" t="s">
        <v>5</v>
      </c>
      <c r="D71" s="271">
        <v>0.57885246488404651</v>
      </c>
      <c r="E71" s="26">
        <v>0.7906896769150813</v>
      </c>
      <c r="F71" s="271">
        <v>0.55720662686653299</v>
      </c>
      <c r="G71" s="26">
        <v>0.78603236508317198</v>
      </c>
      <c r="J71" s="261">
        <v>66</v>
      </c>
      <c r="K71" s="210" t="s">
        <v>5</v>
      </c>
      <c r="L71" s="27">
        <v>0.52152565911172599</v>
      </c>
      <c r="M71" s="27">
        <v>0.77243390035274317</v>
      </c>
      <c r="N71" s="27">
        <v>0.51073074495365822</v>
      </c>
      <c r="O71" s="27">
        <v>0.76586255180940277</v>
      </c>
      <c r="Q71" s="84" t="str">
        <f t="shared" ref="Q71:Q79" si="18">INDEX($C$6:$C$79,MATCH(R71,F$6:F$79,0))</f>
        <v>大正区</v>
      </c>
      <c r="R71" s="195">
        <f t="shared" si="16"/>
        <v>0.44998525020151547</v>
      </c>
      <c r="S71" s="195">
        <f t="shared" ref="S71:S79" si="19">VLOOKUP(Q71,$K$6:$O$79,4,FALSE)</f>
        <v>0.45176156593519645</v>
      </c>
      <c r="T71" s="240">
        <f t="shared" ref="T71:T79" si="20">(ROUND(R71,3)-ROUND(S71,3))*100</f>
        <v>-0.20000000000000018</v>
      </c>
      <c r="U71" s="84" t="str">
        <f t="shared" ref="U71:U79" si="21">INDEX($C$6:$C$79,MATCH(V71,G$6:G$79,0))</f>
        <v>北区</v>
      </c>
      <c r="V71" s="195">
        <f t="shared" ref="V71:V79" si="22">LARGE(G$6:G$79,ROW(A66))</f>
        <v>0.72158932785047836</v>
      </c>
      <c r="W71" s="195">
        <f t="shared" ref="W71:W79" si="23">VLOOKUP(U71,$K$6:$O$79,5,FALSE)</f>
        <v>0.70849738345377722</v>
      </c>
      <c r="X71" s="240">
        <f t="shared" ref="X71:X79" si="24">(ROUND(V71,3)-ROUND(W71,3))*100</f>
        <v>1.4000000000000012</v>
      </c>
      <c r="Z71" s="195">
        <f t="shared" ref="Z71:Z79" si="25">$F$80</f>
        <v>0.49519096092694476</v>
      </c>
      <c r="AA71" s="195">
        <f t="shared" ref="AA71:AA79" si="26">$N$80</f>
        <v>0.46885374272241548</v>
      </c>
      <c r="AB71" s="240">
        <f t="shared" ref="AB71:AB79" si="27">(ROUND(Z71,3)-ROUND(AA71,3))*100</f>
        <v>2.6000000000000023</v>
      </c>
      <c r="AC71" s="195">
        <f t="shared" ref="AC71:AC79" si="28">$G$80</f>
        <v>0.76351558922953</v>
      </c>
      <c r="AD71" s="195">
        <f t="shared" ref="AD71:AD79" si="29">$O$80</f>
        <v>0.74947720857446787</v>
      </c>
      <c r="AE71" s="240">
        <f t="shared" ref="AE71:AE79" si="30">(ROUND(AC71,3)-ROUND(AD71,3))*100</f>
        <v>1.5000000000000013</v>
      </c>
      <c r="AF71" s="211">
        <v>0</v>
      </c>
    </row>
    <row r="72" spans="2:32" s="97" customFormat="1" ht="13.5" customHeight="1">
      <c r="B72" s="209">
        <v>67</v>
      </c>
      <c r="C72" s="210" t="s">
        <v>6</v>
      </c>
      <c r="D72" s="271">
        <v>0.56097363543692813</v>
      </c>
      <c r="E72" s="26">
        <v>0.8320988691035528</v>
      </c>
      <c r="F72" s="271">
        <v>0.57401041292022481</v>
      </c>
      <c r="G72" s="26">
        <v>0.83171878722707704</v>
      </c>
      <c r="J72" s="261">
        <v>67</v>
      </c>
      <c r="K72" s="210" t="s">
        <v>6</v>
      </c>
      <c r="L72" s="27">
        <v>0.5201830664724274</v>
      </c>
      <c r="M72" s="27">
        <v>0.81082509499398314</v>
      </c>
      <c r="N72" s="27">
        <v>0.50604127548957278</v>
      </c>
      <c r="O72" s="27">
        <v>0.80577998369713222</v>
      </c>
      <c r="Q72" s="84" t="str">
        <f t="shared" si="18"/>
        <v>貝塚市</v>
      </c>
      <c r="R72" s="195">
        <f t="shared" si="16"/>
        <v>0.44816052478052343</v>
      </c>
      <c r="S72" s="195">
        <f t="shared" si="19"/>
        <v>0.42669778514494716</v>
      </c>
      <c r="T72" s="240">
        <f t="shared" si="20"/>
        <v>2.1000000000000019</v>
      </c>
      <c r="U72" s="84" t="str">
        <f t="shared" si="21"/>
        <v>河内長野市</v>
      </c>
      <c r="V72" s="195">
        <f t="shared" si="22"/>
        <v>0.7207827156979042</v>
      </c>
      <c r="W72" s="195">
        <f t="shared" si="23"/>
        <v>0.7089479605402188</v>
      </c>
      <c r="X72" s="240">
        <f t="shared" si="24"/>
        <v>1.2000000000000011</v>
      </c>
      <c r="Z72" s="195">
        <f t="shared" si="25"/>
        <v>0.49519096092694476</v>
      </c>
      <c r="AA72" s="195">
        <f t="shared" si="26"/>
        <v>0.46885374272241548</v>
      </c>
      <c r="AB72" s="240">
        <f t="shared" si="27"/>
        <v>2.6000000000000023</v>
      </c>
      <c r="AC72" s="195">
        <f t="shared" si="28"/>
        <v>0.76351558922953</v>
      </c>
      <c r="AD72" s="195">
        <f t="shared" si="29"/>
        <v>0.74947720857446787</v>
      </c>
      <c r="AE72" s="240">
        <f t="shared" si="30"/>
        <v>1.5000000000000013</v>
      </c>
      <c r="AF72" s="211">
        <v>0</v>
      </c>
    </row>
    <row r="73" spans="2:32" s="97" customFormat="1" ht="13.5" customHeight="1">
      <c r="B73" s="209">
        <v>68</v>
      </c>
      <c r="C73" s="210" t="s">
        <v>46</v>
      </c>
      <c r="D73" s="272">
        <v>0.4775579405448826</v>
      </c>
      <c r="E73" s="28">
        <v>0.77716805211313489</v>
      </c>
      <c r="F73" s="272">
        <v>0.47876883684229526</v>
      </c>
      <c r="G73" s="28">
        <v>0.76858900445139811</v>
      </c>
      <c r="J73" s="261">
        <v>68</v>
      </c>
      <c r="K73" s="210" t="s">
        <v>46</v>
      </c>
      <c r="L73" s="27">
        <v>0.44957053974178435</v>
      </c>
      <c r="M73" s="27">
        <v>0.76760268076213667</v>
      </c>
      <c r="N73" s="27">
        <v>0.43925661708960329</v>
      </c>
      <c r="O73" s="27">
        <v>0.75422783860967946</v>
      </c>
      <c r="Q73" s="84" t="str">
        <f t="shared" si="18"/>
        <v>河内長野市</v>
      </c>
      <c r="R73" s="195">
        <f t="shared" si="16"/>
        <v>0.44082891445809708</v>
      </c>
      <c r="S73" s="195">
        <f t="shared" si="19"/>
        <v>0.41905561583986295</v>
      </c>
      <c r="T73" s="240">
        <f t="shared" si="20"/>
        <v>2.200000000000002</v>
      </c>
      <c r="U73" s="84" t="str">
        <f t="shared" si="21"/>
        <v>阪南市</v>
      </c>
      <c r="V73" s="195">
        <f t="shared" si="22"/>
        <v>0.72007996047978162</v>
      </c>
      <c r="W73" s="195">
        <f t="shared" si="23"/>
        <v>0.70318630999696252</v>
      </c>
      <c r="X73" s="240">
        <f t="shared" si="24"/>
        <v>1.7000000000000015</v>
      </c>
      <c r="Z73" s="195">
        <f t="shared" si="25"/>
        <v>0.49519096092694476</v>
      </c>
      <c r="AA73" s="195">
        <f t="shared" si="26"/>
        <v>0.46885374272241548</v>
      </c>
      <c r="AB73" s="240">
        <f t="shared" si="27"/>
        <v>2.6000000000000023</v>
      </c>
      <c r="AC73" s="195">
        <f t="shared" si="28"/>
        <v>0.76351558922953</v>
      </c>
      <c r="AD73" s="195">
        <f t="shared" si="29"/>
        <v>0.74947720857446787</v>
      </c>
      <c r="AE73" s="240">
        <f t="shared" si="30"/>
        <v>1.5000000000000013</v>
      </c>
      <c r="AF73" s="211">
        <v>0</v>
      </c>
    </row>
    <row r="74" spans="2:32" s="97" customFormat="1" ht="13.5" customHeight="1">
      <c r="B74" s="209">
        <v>69</v>
      </c>
      <c r="C74" s="210" t="s">
        <v>47</v>
      </c>
      <c r="D74" s="271">
        <v>0.4861546006268046</v>
      </c>
      <c r="E74" s="26">
        <v>0.81127858031721145</v>
      </c>
      <c r="F74" s="271">
        <v>0.49018172594523152</v>
      </c>
      <c r="G74" s="26">
        <v>0.80798246337351942</v>
      </c>
      <c r="J74" s="261">
        <v>69</v>
      </c>
      <c r="K74" s="210" t="s">
        <v>47</v>
      </c>
      <c r="L74" s="27">
        <v>0.46201363187280509</v>
      </c>
      <c r="M74" s="27">
        <v>0.80226647810873741</v>
      </c>
      <c r="N74" s="27">
        <v>0.48587882236965563</v>
      </c>
      <c r="O74" s="27">
        <v>0.79350569372294333</v>
      </c>
      <c r="Q74" s="84" t="str">
        <f t="shared" si="18"/>
        <v>堺市南区</v>
      </c>
      <c r="R74" s="195">
        <f t="shared" si="16"/>
        <v>0.43986679834496506</v>
      </c>
      <c r="S74" s="195">
        <f t="shared" si="19"/>
        <v>0.42320350938292028</v>
      </c>
      <c r="T74" s="240">
        <f t="shared" si="20"/>
        <v>1.7000000000000015</v>
      </c>
      <c r="U74" s="84" t="str">
        <f t="shared" si="21"/>
        <v>大阪狭山市</v>
      </c>
      <c r="V74" s="195">
        <f t="shared" si="22"/>
        <v>0.71924367630283259</v>
      </c>
      <c r="W74" s="195">
        <f t="shared" si="23"/>
        <v>0.70767985715453796</v>
      </c>
      <c r="X74" s="240">
        <f t="shared" si="24"/>
        <v>1.100000000000001</v>
      </c>
      <c r="Z74" s="195">
        <f t="shared" si="25"/>
        <v>0.49519096092694476</v>
      </c>
      <c r="AA74" s="195">
        <f t="shared" si="26"/>
        <v>0.46885374272241548</v>
      </c>
      <c r="AB74" s="240">
        <f t="shared" si="27"/>
        <v>2.6000000000000023</v>
      </c>
      <c r="AC74" s="195">
        <f t="shared" si="28"/>
        <v>0.76351558922953</v>
      </c>
      <c r="AD74" s="195">
        <f t="shared" si="29"/>
        <v>0.74947720857446787</v>
      </c>
      <c r="AE74" s="240">
        <f t="shared" si="30"/>
        <v>1.5000000000000013</v>
      </c>
      <c r="AF74" s="211">
        <v>0</v>
      </c>
    </row>
    <row r="75" spans="2:32" s="97" customFormat="1" ht="13.5" customHeight="1">
      <c r="B75" s="209">
        <v>70</v>
      </c>
      <c r="C75" s="210" t="s">
        <v>48</v>
      </c>
      <c r="D75" s="272">
        <v>0.59024945915033589</v>
      </c>
      <c r="E75" s="28">
        <v>0.81360789509202736</v>
      </c>
      <c r="F75" s="272">
        <v>0.57159017861948269</v>
      </c>
      <c r="G75" s="28">
        <v>0.80723610733566675</v>
      </c>
      <c r="J75" s="261">
        <v>70</v>
      </c>
      <c r="K75" s="210" t="s">
        <v>48</v>
      </c>
      <c r="L75" s="27">
        <v>0.55249213192361513</v>
      </c>
      <c r="M75" s="27">
        <v>0.7918882939851396</v>
      </c>
      <c r="N75" s="27">
        <v>0.52550564722258153</v>
      </c>
      <c r="O75" s="27">
        <v>0.79084521455109291</v>
      </c>
      <c r="Q75" s="84" t="str">
        <f t="shared" si="18"/>
        <v>大東市</v>
      </c>
      <c r="R75" s="195">
        <f t="shared" si="16"/>
        <v>0.42340786721174811</v>
      </c>
      <c r="S75" s="195">
        <f t="shared" si="19"/>
        <v>0.3990315690271104</v>
      </c>
      <c r="T75" s="240">
        <f t="shared" si="20"/>
        <v>2.3999999999999968</v>
      </c>
      <c r="U75" s="84" t="str">
        <f t="shared" si="21"/>
        <v>大東市</v>
      </c>
      <c r="V75" s="195">
        <f t="shared" si="22"/>
        <v>0.70984257440234511</v>
      </c>
      <c r="W75" s="195">
        <f t="shared" si="23"/>
        <v>0.69098670575251775</v>
      </c>
      <c r="X75" s="240">
        <f t="shared" si="24"/>
        <v>1.9000000000000017</v>
      </c>
      <c r="Z75" s="195">
        <f t="shared" si="25"/>
        <v>0.49519096092694476</v>
      </c>
      <c r="AA75" s="195">
        <f t="shared" si="26"/>
        <v>0.46885374272241548</v>
      </c>
      <c r="AB75" s="240">
        <f t="shared" si="27"/>
        <v>2.6000000000000023</v>
      </c>
      <c r="AC75" s="195">
        <f t="shared" si="28"/>
        <v>0.76351558922953</v>
      </c>
      <c r="AD75" s="195">
        <f t="shared" si="29"/>
        <v>0.74947720857446787</v>
      </c>
      <c r="AE75" s="240">
        <f t="shared" si="30"/>
        <v>1.5000000000000013</v>
      </c>
      <c r="AF75" s="211">
        <v>0</v>
      </c>
    </row>
    <row r="76" spans="2:32" s="97" customFormat="1" ht="13.5" customHeight="1">
      <c r="B76" s="209">
        <v>71</v>
      </c>
      <c r="C76" s="210" t="s">
        <v>49</v>
      </c>
      <c r="D76" s="272">
        <v>0.58066635980600367</v>
      </c>
      <c r="E76" s="28">
        <v>0.8188538600305667</v>
      </c>
      <c r="F76" s="272">
        <v>0.57695419287716621</v>
      </c>
      <c r="G76" s="28">
        <v>0.80579791671094836</v>
      </c>
      <c r="J76" s="261">
        <v>71</v>
      </c>
      <c r="K76" s="210" t="s">
        <v>49</v>
      </c>
      <c r="L76" s="27">
        <v>0.53482297967440029</v>
      </c>
      <c r="M76" s="27">
        <v>0.7913097789621597</v>
      </c>
      <c r="N76" s="27">
        <v>0.53708726128214224</v>
      </c>
      <c r="O76" s="27">
        <v>0.78731547145612324</v>
      </c>
      <c r="Q76" s="84" t="str">
        <f t="shared" si="18"/>
        <v>千早赤阪村</v>
      </c>
      <c r="R76" s="195">
        <f t="shared" si="16"/>
        <v>0.42114873896949451</v>
      </c>
      <c r="S76" s="195">
        <f t="shared" si="19"/>
        <v>0.35765262877038784</v>
      </c>
      <c r="T76" s="240">
        <f t="shared" si="20"/>
        <v>6.3</v>
      </c>
      <c r="U76" s="84" t="str">
        <f t="shared" si="21"/>
        <v>太子町</v>
      </c>
      <c r="V76" s="195">
        <f t="shared" si="22"/>
        <v>0.70172129835038699</v>
      </c>
      <c r="W76" s="195">
        <f t="shared" si="23"/>
        <v>0.69476239715892674</v>
      </c>
      <c r="X76" s="240">
        <f t="shared" si="24"/>
        <v>0.70000000000000062</v>
      </c>
      <c r="Z76" s="195">
        <f t="shared" si="25"/>
        <v>0.49519096092694476</v>
      </c>
      <c r="AA76" s="195">
        <f t="shared" si="26"/>
        <v>0.46885374272241548</v>
      </c>
      <c r="AB76" s="240">
        <f t="shared" si="27"/>
        <v>2.6000000000000023</v>
      </c>
      <c r="AC76" s="195">
        <f t="shared" si="28"/>
        <v>0.76351558922953</v>
      </c>
      <c r="AD76" s="195">
        <f t="shared" si="29"/>
        <v>0.74947720857446787</v>
      </c>
      <c r="AE76" s="240">
        <f t="shared" si="30"/>
        <v>1.5000000000000013</v>
      </c>
      <c r="AF76" s="211">
        <v>0</v>
      </c>
    </row>
    <row r="77" spans="2:32" s="97" customFormat="1" ht="13.5" customHeight="1">
      <c r="B77" s="209">
        <v>72</v>
      </c>
      <c r="C77" s="210" t="s">
        <v>27</v>
      </c>
      <c r="D77" s="271">
        <v>0.4893010471268544</v>
      </c>
      <c r="E77" s="26">
        <v>0.70856313121732639</v>
      </c>
      <c r="F77" s="271">
        <v>0.47605644266828384</v>
      </c>
      <c r="G77" s="26">
        <v>0.70172129835038699</v>
      </c>
      <c r="J77" s="261">
        <v>72</v>
      </c>
      <c r="K77" s="210" t="s">
        <v>27</v>
      </c>
      <c r="L77" s="27">
        <v>0.41446298874102333</v>
      </c>
      <c r="M77" s="27">
        <v>0.70343560925786819</v>
      </c>
      <c r="N77" s="27">
        <v>0.42914720059127004</v>
      </c>
      <c r="O77" s="27">
        <v>0.69476239715892674</v>
      </c>
      <c r="Q77" s="84" t="str">
        <f t="shared" si="18"/>
        <v>天王寺区</v>
      </c>
      <c r="R77" s="195">
        <f t="shared" si="16"/>
        <v>0.41865149208345487</v>
      </c>
      <c r="S77" s="195">
        <f t="shared" si="19"/>
        <v>0.39979844342257659</v>
      </c>
      <c r="T77" s="240">
        <f t="shared" si="20"/>
        <v>1.8999999999999961</v>
      </c>
      <c r="U77" s="84" t="str">
        <f t="shared" si="21"/>
        <v>天王寺区</v>
      </c>
      <c r="V77" s="195">
        <f t="shared" si="22"/>
        <v>0.69488713640734645</v>
      </c>
      <c r="W77" s="195">
        <f t="shared" si="23"/>
        <v>0.6761990693565948</v>
      </c>
      <c r="X77" s="240">
        <f t="shared" si="24"/>
        <v>1.8999999999999906</v>
      </c>
      <c r="Z77" s="195">
        <f t="shared" si="25"/>
        <v>0.49519096092694476</v>
      </c>
      <c r="AA77" s="195">
        <f t="shared" si="26"/>
        <v>0.46885374272241548</v>
      </c>
      <c r="AB77" s="240">
        <f t="shared" si="27"/>
        <v>2.6000000000000023</v>
      </c>
      <c r="AC77" s="195">
        <f t="shared" si="28"/>
        <v>0.76351558922953</v>
      </c>
      <c r="AD77" s="195">
        <f t="shared" si="29"/>
        <v>0.74947720857446787</v>
      </c>
      <c r="AE77" s="240">
        <f t="shared" si="30"/>
        <v>1.5000000000000013</v>
      </c>
      <c r="AF77" s="211">
        <v>0</v>
      </c>
    </row>
    <row r="78" spans="2:32" s="97" customFormat="1" ht="13.5" customHeight="1">
      <c r="B78" s="209">
        <v>73</v>
      </c>
      <c r="C78" s="210" t="s">
        <v>28</v>
      </c>
      <c r="D78" s="271">
        <v>0.47058143188090795</v>
      </c>
      <c r="E78" s="26">
        <v>0.76838268910687391</v>
      </c>
      <c r="F78" s="271">
        <v>0.45929670168587922</v>
      </c>
      <c r="G78" s="26">
        <v>0.75798120572347194</v>
      </c>
      <c r="J78" s="261">
        <v>73</v>
      </c>
      <c r="K78" s="210" t="s">
        <v>28</v>
      </c>
      <c r="L78" s="27">
        <v>0.39805841311850187</v>
      </c>
      <c r="M78" s="27">
        <v>0.74627447298405492</v>
      </c>
      <c r="N78" s="27">
        <v>0.44049526268683076</v>
      </c>
      <c r="O78" s="27">
        <v>0.73579561442069952</v>
      </c>
      <c r="Q78" s="84" t="str">
        <f t="shared" si="18"/>
        <v>大阪狭山市</v>
      </c>
      <c r="R78" s="195">
        <f t="shared" si="16"/>
        <v>0.41419669354624877</v>
      </c>
      <c r="S78" s="195">
        <f t="shared" si="19"/>
        <v>0.39780198041051212</v>
      </c>
      <c r="T78" s="240">
        <f t="shared" si="20"/>
        <v>1.5999999999999959</v>
      </c>
      <c r="U78" s="84" t="str">
        <f t="shared" si="21"/>
        <v>阿倍野区</v>
      </c>
      <c r="V78" s="195">
        <f t="shared" si="22"/>
        <v>0.6691519634088523</v>
      </c>
      <c r="W78" s="195">
        <f t="shared" si="23"/>
        <v>0.65008134496316516</v>
      </c>
      <c r="X78" s="240">
        <f t="shared" si="24"/>
        <v>1.9000000000000017</v>
      </c>
      <c r="Z78" s="195">
        <f t="shared" si="25"/>
        <v>0.49519096092694476</v>
      </c>
      <c r="AA78" s="195">
        <f t="shared" si="26"/>
        <v>0.46885374272241548</v>
      </c>
      <c r="AB78" s="240">
        <f t="shared" si="27"/>
        <v>2.6000000000000023</v>
      </c>
      <c r="AC78" s="195">
        <f t="shared" si="28"/>
        <v>0.76351558922953</v>
      </c>
      <c r="AD78" s="195">
        <f t="shared" si="29"/>
        <v>0.74947720857446787</v>
      </c>
      <c r="AE78" s="240">
        <f t="shared" si="30"/>
        <v>1.5000000000000013</v>
      </c>
      <c r="AF78" s="211">
        <v>0</v>
      </c>
    </row>
    <row r="79" spans="2:32" s="97" customFormat="1" ht="13.5" customHeight="1" thickBot="1">
      <c r="B79" s="209">
        <v>74</v>
      </c>
      <c r="C79" s="210" t="s">
        <v>29</v>
      </c>
      <c r="D79" s="271">
        <v>0.46560439702091894</v>
      </c>
      <c r="E79" s="26">
        <v>0.6735120919252624</v>
      </c>
      <c r="F79" s="271">
        <v>0.42114873896949451</v>
      </c>
      <c r="G79" s="26">
        <v>0.65247052285564222</v>
      </c>
      <c r="J79" s="261">
        <v>74</v>
      </c>
      <c r="K79" s="210" t="s">
        <v>29</v>
      </c>
      <c r="L79" s="27">
        <v>0.39370512300696919</v>
      </c>
      <c r="M79" s="27">
        <v>0.65309563085929534</v>
      </c>
      <c r="N79" s="27">
        <v>0.35765262877038784</v>
      </c>
      <c r="O79" s="27">
        <v>0.63567949892339037</v>
      </c>
      <c r="Q79" s="84" t="str">
        <f t="shared" si="18"/>
        <v>阿倍野区</v>
      </c>
      <c r="R79" s="195">
        <f t="shared" si="16"/>
        <v>0.40903072181584932</v>
      </c>
      <c r="S79" s="195">
        <f t="shared" si="19"/>
        <v>0.37426321477986391</v>
      </c>
      <c r="T79" s="240">
        <f t="shared" si="20"/>
        <v>3.4999999999999973</v>
      </c>
      <c r="U79" s="84" t="str">
        <f t="shared" si="21"/>
        <v>千早赤阪村</v>
      </c>
      <c r="V79" s="195">
        <f t="shared" si="22"/>
        <v>0.65247052285564222</v>
      </c>
      <c r="W79" s="195">
        <f t="shared" si="23"/>
        <v>0.63567949892339037</v>
      </c>
      <c r="X79" s="240">
        <f t="shared" si="24"/>
        <v>1.6000000000000014</v>
      </c>
      <c r="Z79" s="195">
        <f t="shared" si="25"/>
        <v>0.49519096092694476</v>
      </c>
      <c r="AA79" s="195">
        <f t="shared" si="26"/>
        <v>0.46885374272241548</v>
      </c>
      <c r="AB79" s="240">
        <f t="shared" si="27"/>
        <v>2.6000000000000023</v>
      </c>
      <c r="AC79" s="195">
        <f t="shared" si="28"/>
        <v>0.76351558922953</v>
      </c>
      <c r="AD79" s="195">
        <f t="shared" si="29"/>
        <v>0.74947720857446787</v>
      </c>
      <c r="AE79" s="240">
        <f t="shared" si="30"/>
        <v>1.5000000000000013</v>
      </c>
      <c r="AF79" s="211">
        <v>9999</v>
      </c>
    </row>
    <row r="80" spans="2:32" s="97" customFormat="1" ht="13.5" customHeight="1" thickTop="1">
      <c r="B80" s="338" t="s">
        <v>0</v>
      </c>
      <c r="C80" s="339"/>
      <c r="D80" s="57">
        <v>0.49734229100661276</v>
      </c>
      <c r="E80" s="58">
        <v>0.77151172340355512</v>
      </c>
      <c r="F80" s="57">
        <f>'年齢階層別_普及率(金額)'!$N$14</f>
        <v>0.49519096092694476</v>
      </c>
      <c r="G80" s="58">
        <f>'年齢階層別_普及率(数量)'!N13</f>
        <v>0.76351558922953</v>
      </c>
      <c r="J80" s="336" t="s">
        <v>0</v>
      </c>
      <c r="K80" s="337"/>
      <c r="L80" s="27">
        <v>0.46802957460090161</v>
      </c>
      <c r="M80" s="27">
        <v>0.75384841097525834</v>
      </c>
      <c r="N80" s="27">
        <v>0.46885374272241548</v>
      </c>
      <c r="O80" s="27">
        <v>0.74947720857446787</v>
      </c>
      <c r="Z80" s="212"/>
      <c r="AA80" s="212"/>
      <c r="AB80" s="212"/>
      <c r="AC80" s="212"/>
      <c r="AD80" s="212"/>
      <c r="AE80" s="212"/>
      <c r="AF80" s="213"/>
    </row>
  </sheetData>
  <mergeCells count="23">
    <mergeCell ref="L3:M3"/>
    <mergeCell ref="N3:O3"/>
    <mergeCell ref="L4:L5"/>
    <mergeCell ref="J80:K80"/>
    <mergeCell ref="B80:C80"/>
    <mergeCell ref="D4:D5"/>
    <mergeCell ref="E4:E5"/>
    <mergeCell ref="F4:F5"/>
    <mergeCell ref="G4:G5"/>
    <mergeCell ref="B3:B5"/>
    <mergeCell ref="C3:C5"/>
    <mergeCell ref="D3:E3"/>
    <mergeCell ref="F3:G3"/>
    <mergeCell ref="J3:J5"/>
    <mergeCell ref="K3:K5"/>
    <mergeCell ref="AF4:AF5"/>
    <mergeCell ref="U4:X4"/>
    <mergeCell ref="Z4:AB4"/>
    <mergeCell ref="AC4:AE4"/>
    <mergeCell ref="M4:M5"/>
    <mergeCell ref="N4:N5"/>
    <mergeCell ref="O4:O5"/>
    <mergeCell ref="Q4:T4"/>
  </mergeCells>
  <phoneticPr fontId="3"/>
  <pageMargins left="0.70866141732283472" right="0.70866141732283472" top="0.74803149606299213" bottom="0.74803149606299213" header="0.31496062992125984" footer="0.31496062992125984"/>
  <pageSetup paperSize="8" scale="73" fitToWidth="0" fitToHeight="0" orientation="landscape" r:id="rId1"/>
  <headerFooter>
    <oddHeader>&amp;R&amp;"ＭＳ 明朝,標準"&amp;12 2-14.①ジェネリック医薬品分析(医科･調剤)</oddHeader>
  </headerFooter>
  <ignoredErrors>
    <ignoredError sqref="R6:R79 V6:V79"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1:J80"/>
  <sheetViews>
    <sheetView showGridLines="0" zoomScaleNormal="100" zoomScaleSheetLayoutView="39" workbookViewId="0"/>
  </sheetViews>
  <sheetFormatPr defaultColWidth="9" defaultRowHeight="13.5"/>
  <cols>
    <col min="1" max="1" width="4.625" style="19" customWidth="1"/>
    <col min="2" max="9" width="15.375" style="19" customWidth="1"/>
    <col min="10" max="12" width="20.625" style="19" customWidth="1"/>
    <col min="13" max="13" width="6.625" style="19" customWidth="1"/>
    <col min="14" max="16384" width="9" style="19"/>
  </cols>
  <sheetData>
    <row r="1" spans="2:10" ht="16.5" customHeight="1">
      <c r="B1" s="19" t="s">
        <v>228</v>
      </c>
      <c r="J1" s="19" t="s">
        <v>232</v>
      </c>
    </row>
    <row r="2" spans="2:10" ht="16.5" customHeight="1">
      <c r="B2" s="19" t="s">
        <v>195</v>
      </c>
      <c r="J2" s="19" t="s">
        <v>209</v>
      </c>
    </row>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2-14.①ジェネリック医薬品分析(医科･調剤)</oddHeader>
  </headerFooter>
  <rowBreaks count="1" manualBreakCount="1">
    <brk id="78"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2"/>
  <dimension ref="A1:P84"/>
  <sheetViews>
    <sheetView showGridLines="0" zoomScaleNormal="100" zoomScaleSheetLayoutView="100" workbookViewId="0"/>
  </sheetViews>
  <sheetFormatPr defaultColWidth="9" defaultRowHeight="13.5"/>
  <cols>
    <col min="1" max="1" width="4.625" style="56" customWidth="1"/>
    <col min="2" max="2" width="2.125" style="56" customWidth="1"/>
    <col min="3" max="3" width="8.375" style="56" customWidth="1"/>
    <col min="4" max="4" width="11.625" style="56" customWidth="1"/>
    <col min="5" max="5" width="5.5" style="56" bestFit="1" customWidth="1"/>
    <col min="6" max="6" width="11.625" style="56" customWidth="1"/>
    <col min="7" max="7" width="5.5" style="56" customWidth="1"/>
    <col min="8" max="16" width="8.875" style="56" customWidth="1"/>
    <col min="17" max="16384" width="9" style="20"/>
  </cols>
  <sheetData>
    <row r="1" spans="2:15" ht="16.5" customHeight="1">
      <c r="B1" s="56" t="s">
        <v>228</v>
      </c>
    </row>
    <row r="2" spans="2:15" ht="16.5" customHeight="1">
      <c r="B2" s="56" t="s">
        <v>196</v>
      </c>
    </row>
    <row r="4" spans="2:15" ht="13.5" customHeight="1">
      <c r="B4" s="99"/>
      <c r="C4" s="100"/>
      <c r="D4" s="100"/>
      <c r="E4" s="100"/>
      <c r="F4" s="100"/>
      <c r="G4" s="101"/>
    </row>
    <row r="5" spans="2:15" ht="13.5" customHeight="1">
      <c r="B5" s="102"/>
      <c r="C5" s="103"/>
      <c r="D5" s="104">
        <v>0.54500000000000004</v>
      </c>
      <c r="E5" s="105" t="s">
        <v>236</v>
      </c>
      <c r="F5" s="106">
        <v>0.57699999999999996</v>
      </c>
      <c r="G5" s="107" t="s">
        <v>163</v>
      </c>
    </row>
    <row r="6" spans="2:15">
      <c r="B6" s="102"/>
      <c r="D6" s="104"/>
      <c r="E6" s="105"/>
      <c r="F6" s="106"/>
      <c r="G6" s="107"/>
    </row>
    <row r="7" spans="2:15">
      <c r="B7" s="102"/>
      <c r="C7" s="108"/>
      <c r="D7" s="104">
        <v>0.51100000000000001</v>
      </c>
      <c r="E7" s="105" t="s">
        <v>236</v>
      </c>
      <c r="F7" s="106">
        <v>0.54500000000000004</v>
      </c>
      <c r="G7" s="107" t="s">
        <v>164</v>
      </c>
    </row>
    <row r="8" spans="2:15">
      <c r="B8" s="102"/>
      <c r="D8" s="104"/>
      <c r="E8" s="105"/>
      <c r="F8" s="106"/>
      <c r="G8" s="107"/>
    </row>
    <row r="9" spans="2:15">
      <c r="B9" s="102"/>
      <c r="C9" s="109"/>
      <c r="D9" s="104">
        <v>0.47699999999999998</v>
      </c>
      <c r="E9" s="105" t="s">
        <v>236</v>
      </c>
      <c r="F9" s="106">
        <v>0.51100000000000001</v>
      </c>
      <c r="G9" s="107" t="s">
        <v>164</v>
      </c>
    </row>
    <row r="10" spans="2:15">
      <c r="B10" s="102"/>
      <c r="D10" s="104"/>
      <c r="E10" s="105"/>
      <c r="F10" s="106"/>
      <c r="G10" s="107"/>
    </row>
    <row r="11" spans="2:15">
      <c r="B11" s="102"/>
      <c r="C11" s="110"/>
      <c r="D11" s="104">
        <v>0.44299999999999995</v>
      </c>
      <c r="E11" s="105" t="s">
        <v>236</v>
      </c>
      <c r="F11" s="106">
        <v>0.47699999999999998</v>
      </c>
      <c r="G11" s="107" t="s">
        <v>164</v>
      </c>
    </row>
    <row r="12" spans="2:15">
      <c r="B12" s="102"/>
      <c r="D12" s="104"/>
      <c r="E12" s="105"/>
      <c r="F12" s="106"/>
      <c r="G12" s="107"/>
    </row>
    <row r="13" spans="2:15">
      <c r="B13" s="102"/>
      <c r="C13" s="111"/>
      <c r="D13" s="104">
        <v>0.40899999999999997</v>
      </c>
      <c r="E13" s="105" t="s">
        <v>236</v>
      </c>
      <c r="F13" s="106">
        <v>0.44299999999999995</v>
      </c>
      <c r="G13" s="107" t="s">
        <v>164</v>
      </c>
    </row>
    <row r="14" spans="2:15">
      <c r="B14" s="112"/>
      <c r="C14" s="113"/>
      <c r="D14" s="113"/>
      <c r="E14" s="113"/>
      <c r="F14" s="113"/>
      <c r="G14" s="114"/>
    </row>
    <row r="16" spans="2:15">
      <c r="B16" s="99"/>
      <c r="C16" s="100"/>
      <c r="D16" s="100"/>
      <c r="E16" s="100"/>
      <c r="F16" s="100"/>
      <c r="G16" s="100"/>
      <c r="H16" s="100"/>
      <c r="I16" s="100"/>
      <c r="J16" s="100"/>
      <c r="K16" s="100"/>
      <c r="L16" s="100"/>
      <c r="M16" s="100"/>
      <c r="N16" s="100"/>
      <c r="O16" s="101"/>
    </row>
    <row r="17" spans="2:15">
      <c r="B17" s="102"/>
      <c r="O17" s="115"/>
    </row>
    <row r="18" spans="2:15">
      <c r="B18" s="102"/>
      <c r="O18" s="115"/>
    </row>
    <row r="19" spans="2:15">
      <c r="B19" s="102"/>
      <c r="O19" s="115"/>
    </row>
    <row r="20" spans="2:15">
      <c r="B20" s="102"/>
      <c r="O20" s="115"/>
    </row>
    <row r="21" spans="2:15">
      <c r="B21" s="102"/>
      <c r="O21" s="115"/>
    </row>
    <row r="22" spans="2:15">
      <c r="B22" s="102"/>
      <c r="O22" s="115"/>
    </row>
    <row r="23" spans="2:15">
      <c r="B23" s="102"/>
      <c r="O23" s="115"/>
    </row>
    <row r="24" spans="2:15">
      <c r="B24" s="102"/>
      <c r="O24" s="115"/>
    </row>
    <row r="25" spans="2:15">
      <c r="B25" s="102"/>
      <c r="O25" s="115"/>
    </row>
    <row r="26" spans="2:15">
      <c r="B26" s="102"/>
      <c r="O26" s="115"/>
    </row>
    <row r="27" spans="2:15">
      <c r="B27" s="102"/>
      <c r="O27" s="115"/>
    </row>
    <row r="28" spans="2:15">
      <c r="B28" s="102"/>
      <c r="O28" s="115"/>
    </row>
    <row r="29" spans="2:15">
      <c r="B29" s="102"/>
      <c r="O29" s="115"/>
    </row>
    <row r="30" spans="2:15">
      <c r="B30" s="102"/>
      <c r="O30" s="115"/>
    </row>
    <row r="31" spans="2:15">
      <c r="B31" s="102"/>
      <c r="O31" s="115"/>
    </row>
    <row r="32" spans="2:15">
      <c r="B32" s="102"/>
      <c r="O32" s="115"/>
    </row>
    <row r="33" spans="2:15">
      <c r="B33" s="102"/>
      <c r="O33" s="115"/>
    </row>
    <row r="34" spans="2:15">
      <c r="B34" s="102"/>
      <c r="O34" s="115"/>
    </row>
    <row r="35" spans="2:15">
      <c r="B35" s="102"/>
      <c r="O35" s="115"/>
    </row>
    <row r="36" spans="2:15">
      <c r="B36" s="102"/>
      <c r="O36" s="115"/>
    </row>
    <row r="37" spans="2:15">
      <c r="B37" s="102"/>
      <c r="O37" s="115"/>
    </row>
    <row r="38" spans="2:15">
      <c r="B38" s="102"/>
      <c r="O38" s="115"/>
    </row>
    <row r="39" spans="2:15">
      <c r="B39" s="102"/>
      <c r="O39" s="115"/>
    </row>
    <row r="40" spans="2:15">
      <c r="B40" s="102"/>
      <c r="O40" s="115"/>
    </row>
    <row r="41" spans="2:15">
      <c r="B41" s="102"/>
      <c r="O41" s="115"/>
    </row>
    <row r="42" spans="2:15">
      <c r="B42" s="102"/>
      <c r="O42" s="115"/>
    </row>
    <row r="43" spans="2:15">
      <c r="B43" s="102"/>
      <c r="O43" s="115"/>
    </row>
    <row r="44" spans="2:15">
      <c r="B44" s="102"/>
      <c r="O44" s="115"/>
    </row>
    <row r="45" spans="2:15">
      <c r="B45" s="102"/>
      <c r="O45" s="115"/>
    </row>
    <row r="46" spans="2:15">
      <c r="B46" s="102"/>
      <c r="O46" s="115"/>
    </row>
    <row r="47" spans="2:15">
      <c r="B47" s="102"/>
      <c r="O47" s="115"/>
    </row>
    <row r="48" spans="2:15">
      <c r="B48" s="102"/>
      <c r="O48" s="115"/>
    </row>
    <row r="49" spans="2:15">
      <c r="B49" s="102"/>
      <c r="O49" s="115"/>
    </row>
    <row r="50" spans="2:15">
      <c r="B50" s="102"/>
      <c r="O50" s="115"/>
    </row>
    <row r="51" spans="2:15">
      <c r="B51" s="102"/>
      <c r="O51" s="115"/>
    </row>
    <row r="52" spans="2:15">
      <c r="B52" s="102"/>
      <c r="O52" s="115"/>
    </row>
    <row r="53" spans="2:15">
      <c r="B53" s="102"/>
      <c r="O53" s="115"/>
    </row>
    <row r="54" spans="2:15">
      <c r="B54" s="102"/>
      <c r="O54" s="115"/>
    </row>
    <row r="55" spans="2:15">
      <c r="B55" s="102"/>
      <c r="O55" s="115"/>
    </row>
    <row r="56" spans="2:15">
      <c r="B56" s="102"/>
      <c r="O56" s="115"/>
    </row>
    <row r="57" spans="2:15">
      <c r="B57" s="102"/>
      <c r="O57" s="115"/>
    </row>
    <row r="58" spans="2:15">
      <c r="B58" s="102"/>
      <c r="O58" s="115"/>
    </row>
    <row r="59" spans="2:15">
      <c r="B59" s="102"/>
      <c r="O59" s="115"/>
    </row>
    <row r="60" spans="2:15">
      <c r="B60" s="102"/>
      <c r="O60" s="115"/>
    </row>
    <row r="61" spans="2:15">
      <c r="B61" s="102"/>
      <c r="O61" s="115"/>
    </row>
    <row r="62" spans="2:15">
      <c r="B62" s="102"/>
      <c r="O62" s="115"/>
    </row>
    <row r="63" spans="2:15">
      <c r="B63" s="102"/>
      <c r="O63" s="115"/>
    </row>
    <row r="64" spans="2:15">
      <c r="B64" s="102"/>
      <c r="O64" s="115"/>
    </row>
    <row r="65" spans="2:15">
      <c r="B65" s="102"/>
      <c r="O65" s="115"/>
    </row>
    <row r="66" spans="2:15">
      <c r="B66" s="102"/>
      <c r="O66" s="115"/>
    </row>
    <row r="67" spans="2:15">
      <c r="B67" s="102"/>
      <c r="O67" s="115"/>
    </row>
    <row r="68" spans="2:15">
      <c r="B68" s="102"/>
      <c r="O68" s="115"/>
    </row>
    <row r="69" spans="2:15">
      <c r="B69" s="102"/>
      <c r="O69" s="115"/>
    </row>
    <row r="70" spans="2:15">
      <c r="B70" s="102"/>
      <c r="O70" s="115"/>
    </row>
    <row r="71" spans="2:15">
      <c r="B71" s="102"/>
      <c r="O71" s="115"/>
    </row>
    <row r="72" spans="2:15">
      <c r="B72" s="102"/>
      <c r="O72" s="115"/>
    </row>
    <row r="73" spans="2:15">
      <c r="B73" s="102"/>
      <c r="O73" s="115"/>
    </row>
    <row r="74" spans="2:15">
      <c r="B74" s="102"/>
      <c r="O74" s="115"/>
    </row>
    <row r="75" spans="2:15">
      <c r="B75" s="102"/>
      <c r="O75" s="115"/>
    </row>
    <row r="76" spans="2:15">
      <c r="B76" s="102"/>
      <c r="O76" s="115"/>
    </row>
    <row r="77" spans="2:15">
      <c r="B77" s="102"/>
      <c r="O77" s="115"/>
    </row>
    <row r="78" spans="2:15">
      <c r="B78" s="102"/>
      <c r="O78" s="115"/>
    </row>
    <row r="79" spans="2:15">
      <c r="B79" s="102"/>
      <c r="O79" s="115"/>
    </row>
    <row r="80" spans="2:15">
      <c r="B80" s="102"/>
      <c r="O80" s="115"/>
    </row>
    <row r="81" spans="2:15">
      <c r="B81" s="102"/>
      <c r="O81" s="115"/>
    </row>
    <row r="82" spans="2:15">
      <c r="B82" s="102"/>
      <c r="O82" s="115"/>
    </row>
    <row r="83" spans="2:15">
      <c r="B83" s="102"/>
      <c r="O83" s="115"/>
    </row>
    <row r="84" spans="2:15">
      <c r="B84" s="112"/>
      <c r="C84" s="113"/>
      <c r="D84" s="113"/>
      <c r="E84" s="113"/>
      <c r="F84" s="113"/>
      <c r="G84" s="113"/>
      <c r="H84" s="113"/>
      <c r="I84" s="113"/>
      <c r="J84" s="113"/>
      <c r="K84" s="113"/>
      <c r="L84" s="113"/>
      <c r="M84" s="113"/>
      <c r="N84" s="113"/>
      <c r="O84" s="116"/>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2-14.①ジェネリック医薬品分析(医科･調剤)</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J80"/>
  <sheetViews>
    <sheetView showGridLines="0" zoomScaleNormal="100" zoomScaleSheetLayoutView="37" workbookViewId="0"/>
  </sheetViews>
  <sheetFormatPr defaultColWidth="9" defaultRowHeight="13.5"/>
  <cols>
    <col min="1" max="1" width="4.625" style="19" customWidth="1"/>
    <col min="2" max="9" width="15.375" style="19" customWidth="1"/>
    <col min="10" max="12" width="20.625" style="19" customWidth="1"/>
    <col min="13" max="13" width="6.625" style="19" customWidth="1"/>
    <col min="14" max="16384" width="9" style="19"/>
  </cols>
  <sheetData>
    <row r="1" spans="2:10" ht="16.5" customHeight="1">
      <c r="B1" s="19" t="s">
        <v>229</v>
      </c>
      <c r="J1" s="19" t="s">
        <v>233</v>
      </c>
    </row>
    <row r="2" spans="2:10" ht="16.5" customHeight="1">
      <c r="B2" s="19" t="s">
        <v>197</v>
      </c>
      <c r="J2" s="19" t="s">
        <v>209</v>
      </c>
    </row>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2-14.①ジェネリック医薬品分析(医科･調剤)</oddHeader>
  </headerFooter>
  <rowBreaks count="1" manualBreakCount="1">
    <brk id="78"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3"/>
  <dimension ref="A1:P84"/>
  <sheetViews>
    <sheetView showGridLines="0" zoomScaleNormal="100" zoomScaleSheetLayoutView="100" workbookViewId="0"/>
  </sheetViews>
  <sheetFormatPr defaultColWidth="9" defaultRowHeight="13.5"/>
  <cols>
    <col min="1" max="1" width="4.625" style="56" customWidth="1"/>
    <col min="2" max="2" width="2.125" style="56" customWidth="1"/>
    <col min="3" max="3" width="8.375" style="56" customWidth="1"/>
    <col min="4" max="4" width="11.625" style="56" customWidth="1"/>
    <col min="5" max="5" width="5.5" style="56" bestFit="1" customWidth="1"/>
    <col min="6" max="6" width="11.625" style="56" customWidth="1"/>
    <col min="7" max="7" width="5.5" style="56" customWidth="1"/>
    <col min="8" max="16" width="8.875" style="56" customWidth="1"/>
    <col min="17" max="16384" width="9" style="20"/>
  </cols>
  <sheetData>
    <row r="1" spans="2:15" ht="16.5" customHeight="1">
      <c r="B1" s="56" t="s">
        <v>229</v>
      </c>
    </row>
    <row r="2" spans="2:15" ht="16.5" customHeight="1">
      <c r="B2" s="56" t="s">
        <v>196</v>
      </c>
    </row>
    <row r="4" spans="2:15" ht="13.5" customHeight="1">
      <c r="B4" s="99"/>
      <c r="C4" s="100"/>
      <c r="D4" s="100"/>
      <c r="E4" s="100"/>
      <c r="F4" s="100"/>
      <c r="G4" s="101"/>
    </row>
    <row r="5" spans="2:15" ht="13.5" customHeight="1">
      <c r="B5" s="102"/>
      <c r="C5" s="103"/>
      <c r="D5" s="104">
        <v>0.79600000000000015</v>
      </c>
      <c r="E5" s="105" t="s">
        <v>236</v>
      </c>
      <c r="F5" s="106">
        <v>0.83199999999999996</v>
      </c>
      <c r="G5" s="107" t="s">
        <v>163</v>
      </c>
    </row>
    <row r="6" spans="2:15">
      <c r="B6" s="102"/>
      <c r="D6" s="104"/>
      <c r="E6" s="105"/>
      <c r="F6" s="106"/>
      <c r="G6" s="107"/>
    </row>
    <row r="7" spans="2:15">
      <c r="B7" s="102"/>
      <c r="C7" s="108"/>
      <c r="D7" s="104">
        <v>0.76000000000000012</v>
      </c>
      <c r="E7" s="105" t="s">
        <v>236</v>
      </c>
      <c r="F7" s="106">
        <v>0.79600000000000015</v>
      </c>
      <c r="G7" s="107" t="s">
        <v>164</v>
      </c>
    </row>
    <row r="8" spans="2:15">
      <c r="B8" s="102"/>
      <c r="D8" s="104"/>
      <c r="E8" s="105"/>
      <c r="F8" s="106"/>
      <c r="G8" s="107"/>
    </row>
    <row r="9" spans="2:15">
      <c r="B9" s="102"/>
      <c r="C9" s="109"/>
      <c r="D9" s="104">
        <v>0.72400000000000009</v>
      </c>
      <c r="E9" s="105" t="s">
        <v>236</v>
      </c>
      <c r="F9" s="106">
        <v>0.76000000000000012</v>
      </c>
      <c r="G9" s="107" t="s">
        <v>164</v>
      </c>
    </row>
    <row r="10" spans="2:15">
      <c r="B10" s="102"/>
      <c r="D10" s="104"/>
      <c r="E10" s="105"/>
      <c r="F10" s="106"/>
      <c r="G10" s="107"/>
    </row>
    <row r="11" spans="2:15">
      <c r="B11" s="102"/>
      <c r="C11" s="110"/>
      <c r="D11" s="104">
        <v>0.68800000000000006</v>
      </c>
      <c r="E11" s="105" t="s">
        <v>236</v>
      </c>
      <c r="F11" s="106">
        <v>0.72400000000000009</v>
      </c>
      <c r="G11" s="107" t="s">
        <v>164</v>
      </c>
    </row>
    <row r="12" spans="2:15">
      <c r="B12" s="102"/>
      <c r="D12" s="104"/>
      <c r="E12" s="105"/>
      <c r="F12" s="106"/>
      <c r="G12" s="107"/>
    </row>
    <row r="13" spans="2:15">
      <c r="B13" s="102"/>
      <c r="C13" s="111"/>
      <c r="D13" s="104">
        <v>0.65200000000000002</v>
      </c>
      <c r="E13" s="105" t="s">
        <v>236</v>
      </c>
      <c r="F13" s="106">
        <v>0.68800000000000006</v>
      </c>
      <c r="G13" s="107" t="s">
        <v>164</v>
      </c>
    </row>
    <row r="14" spans="2:15">
      <c r="B14" s="112"/>
      <c r="C14" s="113"/>
      <c r="D14" s="113"/>
      <c r="E14" s="113"/>
      <c r="F14" s="113"/>
      <c r="G14" s="114"/>
    </row>
    <row r="16" spans="2:15">
      <c r="B16" s="99"/>
      <c r="C16" s="100"/>
      <c r="D16" s="100"/>
      <c r="E16" s="100"/>
      <c r="F16" s="100"/>
      <c r="G16" s="100"/>
      <c r="H16" s="100"/>
      <c r="I16" s="100"/>
      <c r="J16" s="100"/>
      <c r="K16" s="100"/>
      <c r="L16" s="100"/>
      <c r="M16" s="100"/>
      <c r="N16" s="100"/>
      <c r="O16" s="101"/>
    </row>
    <row r="17" spans="2:15">
      <c r="B17" s="102"/>
      <c r="O17" s="115"/>
    </row>
    <row r="18" spans="2:15">
      <c r="B18" s="102"/>
      <c r="O18" s="115"/>
    </row>
    <row r="19" spans="2:15">
      <c r="B19" s="102"/>
      <c r="O19" s="115"/>
    </row>
    <row r="20" spans="2:15">
      <c r="B20" s="102"/>
      <c r="O20" s="115"/>
    </row>
    <row r="21" spans="2:15">
      <c r="B21" s="102"/>
      <c r="O21" s="115"/>
    </row>
    <row r="22" spans="2:15">
      <c r="B22" s="102"/>
      <c r="O22" s="115"/>
    </row>
    <row r="23" spans="2:15">
      <c r="B23" s="102"/>
      <c r="O23" s="115"/>
    </row>
    <row r="24" spans="2:15">
      <c r="B24" s="102"/>
      <c r="O24" s="115"/>
    </row>
    <row r="25" spans="2:15">
      <c r="B25" s="102"/>
      <c r="O25" s="115"/>
    </row>
    <row r="26" spans="2:15">
      <c r="B26" s="102"/>
      <c r="O26" s="115"/>
    </row>
    <row r="27" spans="2:15">
      <c r="B27" s="102"/>
      <c r="O27" s="115"/>
    </row>
    <row r="28" spans="2:15">
      <c r="B28" s="102"/>
      <c r="O28" s="115"/>
    </row>
    <row r="29" spans="2:15">
      <c r="B29" s="102"/>
      <c r="O29" s="115"/>
    </row>
    <row r="30" spans="2:15">
      <c r="B30" s="102"/>
      <c r="O30" s="115"/>
    </row>
    <row r="31" spans="2:15">
      <c r="B31" s="102"/>
      <c r="O31" s="115"/>
    </row>
    <row r="32" spans="2:15">
      <c r="B32" s="102"/>
      <c r="O32" s="115"/>
    </row>
    <row r="33" spans="2:15">
      <c r="B33" s="102"/>
      <c r="O33" s="115"/>
    </row>
    <row r="34" spans="2:15">
      <c r="B34" s="102"/>
      <c r="O34" s="115"/>
    </row>
    <row r="35" spans="2:15">
      <c r="B35" s="102"/>
      <c r="O35" s="115"/>
    </row>
    <row r="36" spans="2:15">
      <c r="B36" s="102"/>
      <c r="O36" s="115"/>
    </row>
    <row r="37" spans="2:15">
      <c r="B37" s="102"/>
      <c r="O37" s="115"/>
    </row>
    <row r="38" spans="2:15">
      <c r="B38" s="102"/>
      <c r="O38" s="115"/>
    </row>
    <row r="39" spans="2:15">
      <c r="B39" s="102"/>
      <c r="O39" s="115"/>
    </row>
    <row r="40" spans="2:15">
      <c r="B40" s="102"/>
      <c r="O40" s="115"/>
    </row>
    <row r="41" spans="2:15">
      <c r="B41" s="102"/>
      <c r="O41" s="115"/>
    </row>
    <row r="42" spans="2:15">
      <c r="B42" s="102"/>
      <c r="O42" s="115"/>
    </row>
    <row r="43" spans="2:15">
      <c r="B43" s="102"/>
      <c r="O43" s="115"/>
    </row>
    <row r="44" spans="2:15">
      <c r="B44" s="102"/>
      <c r="O44" s="115"/>
    </row>
    <row r="45" spans="2:15">
      <c r="B45" s="102"/>
      <c r="O45" s="115"/>
    </row>
    <row r="46" spans="2:15">
      <c r="B46" s="102"/>
      <c r="O46" s="115"/>
    </row>
    <row r="47" spans="2:15">
      <c r="B47" s="102"/>
      <c r="O47" s="115"/>
    </row>
    <row r="48" spans="2:15">
      <c r="B48" s="102"/>
      <c r="O48" s="115"/>
    </row>
    <row r="49" spans="2:15">
      <c r="B49" s="102"/>
      <c r="O49" s="115"/>
    </row>
    <row r="50" spans="2:15">
      <c r="B50" s="102"/>
      <c r="O50" s="115"/>
    </row>
    <row r="51" spans="2:15">
      <c r="B51" s="102"/>
      <c r="O51" s="115"/>
    </row>
    <row r="52" spans="2:15">
      <c r="B52" s="102"/>
      <c r="O52" s="115"/>
    </row>
    <row r="53" spans="2:15">
      <c r="B53" s="102"/>
      <c r="O53" s="115"/>
    </row>
    <row r="54" spans="2:15">
      <c r="B54" s="102"/>
      <c r="O54" s="115"/>
    </row>
    <row r="55" spans="2:15">
      <c r="B55" s="102"/>
      <c r="O55" s="115"/>
    </row>
    <row r="56" spans="2:15">
      <c r="B56" s="102"/>
      <c r="O56" s="115"/>
    </row>
    <row r="57" spans="2:15">
      <c r="B57" s="102"/>
      <c r="O57" s="115"/>
    </row>
    <row r="58" spans="2:15">
      <c r="B58" s="102"/>
      <c r="O58" s="115"/>
    </row>
    <row r="59" spans="2:15">
      <c r="B59" s="102"/>
      <c r="O59" s="115"/>
    </row>
    <row r="60" spans="2:15">
      <c r="B60" s="102"/>
      <c r="O60" s="115"/>
    </row>
    <row r="61" spans="2:15">
      <c r="B61" s="102"/>
      <c r="O61" s="115"/>
    </row>
    <row r="62" spans="2:15">
      <c r="B62" s="102"/>
      <c r="O62" s="115"/>
    </row>
    <row r="63" spans="2:15">
      <c r="B63" s="102"/>
      <c r="O63" s="115"/>
    </row>
    <row r="64" spans="2:15">
      <c r="B64" s="102"/>
      <c r="O64" s="115"/>
    </row>
    <row r="65" spans="2:15">
      <c r="B65" s="102"/>
      <c r="O65" s="115"/>
    </row>
    <row r="66" spans="2:15">
      <c r="B66" s="102"/>
      <c r="O66" s="115"/>
    </row>
    <row r="67" spans="2:15">
      <c r="B67" s="102"/>
      <c r="O67" s="115"/>
    </row>
    <row r="68" spans="2:15">
      <c r="B68" s="102"/>
      <c r="O68" s="115"/>
    </row>
    <row r="69" spans="2:15">
      <c r="B69" s="102"/>
      <c r="O69" s="115"/>
    </row>
    <row r="70" spans="2:15">
      <c r="B70" s="102"/>
      <c r="O70" s="115"/>
    </row>
    <row r="71" spans="2:15">
      <c r="B71" s="102"/>
      <c r="O71" s="115"/>
    </row>
    <row r="72" spans="2:15">
      <c r="B72" s="102"/>
      <c r="O72" s="115"/>
    </row>
    <row r="73" spans="2:15">
      <c r="B73" s="102"/>
      <c r="O73" s="115"/>
    </row>
    <row r="74" spans="2:15">
      <c r="B74" s="102"/>
      <c r="O74" s="115"/>
    </row>
    <row r="75" spans="2:15">
      <c r="B75" s="102"/>
      <c r="O75" s="115"/>
    </row>
    <row r="76" spans="2:15">
      <c r="B76" s="102"/>
      <c r="O76" s="115"/>
    </row>
    <row r="77" spans="2:15">
      <c r="B77" s="102"/>
      <c r="O77" s="115"/>
    </row>
    <row r="78" spans="2:15">
      <c r="B78" s="102"/>
      <c r="O78" s="115"/>
    </row>
    <row r="79" spans="2:15">
      <c r="B79" s="102"/>
      <c r="O79" s="115"/>
    </row>
    <row r="80" spans="2:15">
      <c r="B80" s="102"/>
      <c r="O80" s="115"/>
    </row>
    <row r="81" spans="2:15">
      <c r="B81" s="102"/>
      <c r="O81" s="115"/>
    </row>
    <row r="82" spans="2:15">
      <c r="B82" s="102"/>
      <c r="O82" s="115"/>
    </row>
    <row r="83" spans="2:15">
      <c r="B83" s="102"/>
      <c r="O83" s="115"/>
    </row>
    <row r="84" spans="2:15">
      <c r="B84" s="112"/>
      <c r="C84" s="113"/>
      <c r="D84" s="113"/>
      <c r="E84" s="113"/>
      <c r="F84" s="113"/>
      <c r="G84" s="113"/>
      <c r="H84" s="113"/>
      <c r="I84" s="113"/>
      <c r="J84" s="113"/>
      <c r="K84" s="113"/>
      <c r="L84" s="113"/>
      <c r="M84" s="113"/>
      <c r="N84" s="113"/>
      <c r="O84" s="116"/>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2-14.①ジェネリック医薬品分析(医科･調剤)</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年齢階層別_普及率(金額)</vt:lpstr>
      <vt:lpstr>男女別_普及率(金額)</vt:lpstr>
      <vt:lpstr>年齢階層別_普及率(数量)</vt:lpstr>
      <vt:lpstr>男女別_普及率(数量)</vt:lpstr>
      <vt:lpstr>市区町村別_普及率</vt:lpstr>
      <vt:lpstr>市区町村別_普及率(金額)グラフ</vt:lpstr>
      <vt:lpstr>市区町村別_普及率(金額)MAP</vt:lpstr>
      <vt:lpstr>市区町村別_普及率(数量)グラフ</vt:lpstr>
      <vt:lpstr>市区町村別_普及率(数量)MAP</vt:lpstr>
      <vt:lpstr>ポテンシャル(金額)</vt:lpstr>
      <vt:lpstr>市区町村別_ポテンシャル(金額)</vt:lpstr>
      <vt:lpstr>ポテンシャル(数量)</vt:lpstr>
      <vt:lpstr>市区町村別_ポテンシャル(数量)</vt:lpstr>
      <vt:lpstr>市区町村別_ポテンシャル(数量)グラフ</vt:lpstr>
      <vt:lpstr>'ポテンシャル(金額)'!Print_Area</vt:lpstr>
      <vt:lpstr>'ポテンシャル(数量)'!Print_Area</vt:lpstr>
      <vt:lpstr>'市区町村別_ポテンシャル(金額)'!Print_Area</vt:lpstr>
      <vt:lpstr>'市区町村別_ポテンシャル(数量)'!Print_Area</vt:lpstr>
      <vt:lpstr>'市区町村別_ポテンシャル(数量)グラフ'!Print_Area</vt:lpstr>
      <vt:lpstr>市区町村別_普及率!Print_Area</vt:lpstr>
      <vt:lpstr>'市区町村別_普及率(金額)MAP'!Print_Area</vt:lpstr>
      <vt:lpstr>'市区町村別_普及率(金額)グラフ'!Print_Area</vt:lpstr>
      <vt:lpstr>'市区町村別_普及率(数量)MAP'!Print_Area</vt:lpstr>
      <vt:lpstr>'市区町村別_普及率(数量)グラフ'!Print_Area</vt:lpstr>
      <vt:lpstr>'男女別_普及率(金額)'!Print_Area</vt:lpstr>
      <vt:lpstr>'男女別_普及率(数量)'!Print_Area</vt:lpstr>
      <vt:lpstr>'年齢階層別_普及率(金額)'!Print_Area</vt:lpstr>
      <vt:lpstr>'年齢階層別_普及率(数量)'!Print_Area</vt:lpstr>
      <vt:lpstr>'市区町村別_ポテンシャル(金額)'!Print_Titles</vt:lpstr>
      <vt:lpstr>'市区町村別_ポテンシャル(数量)'!Print_Titles</vt:lpstr>
      <vt:lpstr>市区町村別_普及率!Print_Titles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2023-10-23T04:43:28Z</dcterms:created>
  <dcterms:modified xsi:type="dcterms:W3CDTF">2023-12-27T12:35:16Z</dcterms:modified>
  <cp:category/>
  <cp:contentStatus/>
  <dc:language/>
  <cp:version/>
</cp:coreProperties>
</file>