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filterPrivacy="1" codeName="ThisWorkbook" defaultThemeVersion="124226"/>
  <xr:revisionPtr revIDLastSave="0" documentId="13_ncr:1_{6D55D43A-3AC8-415A-A729-9EB3DDCF2EF5}" xr6:coauthVersionLast="36" xr6:coauthVersionMax="36" xr10:uidLastSave="{00000000-0000-0000-0000-000000000000}"/>
  <bookViews>
    <workbookView xWindow="0" yWindow="0" windowWidth="28800" windowHeight="10845" tabRatio="825" xr2:uid="{00000000-000D-0000-FFFF-FFFF00000000}"/>
  </bookViews>
  <sheets>
    <sheet name="年齢階層別_医療費" sheetId="18" r:id="rId1"/>
    <sheet name="男女別_医療費" sheetId="54" r:id="rId2"/>
    <sheet name="市区町村別_医療費" sheetId="19" r:id="rId3"/>
    <sheet name="市区町村別_被保険者一人当たりの医療費グラフ" sheetId="23" r:id="rId4"/>
    <sheet name="市区町村別_被保険者一人当たりの医療費MAP" sheetId="47" r:id="rId5"/>
    <sheet name="市区町村別_レセプト一件当たりの医療費グラフ" sheetId="24" r:id="rId6"/>
    <sheet name="市区町村別_レセプト一件当たりの医療費MAP" sheetId="48" r:id="rId7"/>
    <sheet name="市区町村別_患者一人当たりの医療費グラフ" sheetId="25" r:id="rId8"/>
    <sheet name="市区町村別_患者一人当たりの医療費MAP" sheetId="49" r:id="rId9"/>
    <sheet name="市区町村別_被保険者一人当たりのレセプト件数グラフ" sheetId="26" r:id="rId10"/>
    <sheet name="市区町村別_被保険者一人当たりのレセプト件数MAP" sheetId="52" r:id="rId11"/>
    <sheet name="市区町村別_患者割合グラフ" sheetId="27" r:id="rId12"/>
    <sheet name="市区町村別_患者割合MAP" sheetId="51" r:id="rId13"/>
    <sheet name="市区町村別_年齢調整医療費" sheetId="40" r:id="rId14"/>
    <sheet name="市区町村別_年齢調整医療費グラフ" sheetId="41" r:id="rId15"/>
  </sheets>
  <definedNames>
    <definedName name="_xlnm._FilterDatabase" localSheetId="12" hidden="1">市区町村別_患者割合MAP!$A$6:$P$6</definedName>
    <definedName name="_Order1" hidden="1">255</definedName>
    <definedName name="_xlnm.Print_Area" localSheetId="6">市区町村別_レセプト一件当たりの医療費MAP!$A$1:$O$84</definedName>
    <definedName name="_xlnm.Print_Area" localSheetId="5">市区町村別_レセプト一件当たりの医療費グラフ!$A$1:$R$77</definedName>
    <definedName name="_xlnm.Print_Area" localSheetId="2">市区町村別_医療費!$A$1:$O$80</definedName>
    <definedName name="_xlnm.Print_Area" localSheetId="8">市区町村別_患者一人当たりの医療費MAP!$A$1:$O$84</definedName>
    <definedName name="_xlnm.Print_Area" localSheetId="7">市区町村別_患者一人当たりの医療費グラフ!$A$1:$R$77</definedName>
    <definedName name="_xlnm.Print_Area" localSheetId="12">市区町村別_患者割合MAP!$A$1:$O$84</definedName>
    <definedName name="_xlnm.Print_Area" localSheetId="11">市区町村別_患者割合グラフ!$A$1:$R$77</definedName>
    <definedName name="_xlnm.Print_Area" localSheetId="13">市区町村別_年齢調整医療費!$A$1:$F$79</definedName>
    <definedName name="_xlnm.Print_Area" localSheetId="14">市区町村別_年齢調整医療費グラフ!$A$1:$T$156</definedName>
    <definedName name="_xlnm.Print_Area" localSheetId="10">市区町村別_被保険者一人当たりのレセプト件数MAP!$A$1:$O$84</definedName>
    <definedName name="_xlnm.Print_Area" localSheetId="9">市区町村別_被保険者一人当たりのレセプト件数グラフ!$A$1:$R$77</definedName>
    <definedName name="_xlnm.Print_Area" localSheetId="4">市区町村別_被保険者一人当たりの医療費MAP!$A$1:$O$84</definedName>
    <definedName name="_xlnm.Print_Area" localSheetId="3">市区町村別_被保険者一人当たりの医療費グラフ!$A$1:$R$77</definedName>
    <definedName name="_xlnm.Print_Area" localSheetId="1">男女別_医療費!$A$1:$N$8</definedName>
    <definedName name="_xlnm.Print_Area" localSheetId="0">年齢階層別_医療費!$A$1:$N$53</definedName>
  </definedNames>
  <calcPr calcId="191029"/>
</workbook>
</file>

<file path=xl/calcChain.xml><?xml version="1.0" encoding="utf-8"?>
<calcChain xmlns="http://schemas.openxmlformats.org/spreadsheetml/2006/main">
  <c r="BD7" i="19" l="1"/>
  <c r="BD8" i="19"/>
  <c r="BD9" i="19"/>
  <c r="BD10" i="19"/>
  <c r="BD11" i="19"/>
  <c r="BD12" i="19"/>
  <c r="BD13" i="19"/>
  <c r="BD14" i="19"/>
  <c r="BD15" i="19"/>
  <c r="BD16" i="19"/>
  <c r="BD17" i="19"/>
  <c r="BD18" i="19"/>
  <c r="BD19" i="19"/>
  <c r="BD20" i="19"/>
  <c r="BD21" i="19"/>
  <c r="BD22" i="19"/>
  <c r="BD23" i="19"/>
  <c r="BD24" i="19"/>
  <c r="BD25" i="19"/>
  <c r="BD26" i="19"/>
  <c r="BD27" i="19"/>
  <c r="BD28" i="19"/>
  <c r="BD29" i="19"/>
  <c r="BD30" i="19"/>
  <c r="BD31" i="19"/>
  <c r="BD32" i="19"/>
  <c r="BD33" i="19"/>
  <c r="BD34" i="19"/>
  <c r="BD35" i="19"/>
  <c r="BD36" i="19"/>
  <c r="BD37" i="19"/>
  <c r="BD38" i="19"/>
  <c r="BD39" i="19"/>
  <c r="BD40" i="19"/>
  <c r="BD41" i="19"/>
  <c r="BD42" i="19"/>
  <c r="BD43" i="19"/>
  <c r="BD44" i="19"/>
  <c r="BD45" i="19"/>
  <c r="BD46" i="19"/>
  <c r="BD47" i="19"/>
  <c r="BD48" i="19"/>
  <c r="BD49" i="19"/>
  <c r="BD50" i="19"/>
  <c r="BD51" i="19"/>
  <c r="BD52" i="19"/>
  <c r="BD53" i="19"/>
  <c r="BD54" i="19"/>
  <c r="BD55" i="19"/>
  <c r="BD56" i="19"/>
  <c r="BD57" i="19"/>
  <c r="BD58" i="19"/>
  <c r="BD59" i="19"/>
  <c r="BD60" i="19"/>
  <c r="BD61" i="19"/>
  <c r="BD62" i="19"/>
  <c r="BD63" i="19"/>
  <c r="BD64" i="19"/>
  <c r="BD65" i="19"/>
  <c r="BD66" i="19"/>
  <c r="BD67" i="19"/>
  <c r="BD68" i="19"/>
  <c r="BD69" i="19"/>
  <c r="BD70" i="19"/>
  <c r="BD71" i="19"/>
  <c r="BD72" i="19"/>
  <c r="BD73" i="19"/>
  <c r="BD74" i="19"/>
  <c r="BD75" i="19"/>
  <c r="BD76" i="19"/>
  <c r="BD77" i="19"/>
  <c r="BD78" i="19"/>
  <c r="BD79" i="19"/>
  <c r="BD6" i="19"/>
  <c r="BA6" i="19" l="1"/>
  <c r="P5" i="40" l="1"/>
  <c r="I13" i="18" l="1"/>
  <c r="H13" i="18"/>
  <c r="F13" i="18"/>
  <c r="E13" i="18"/>
  <c r="D13" i="18"/>
  <c r="J80" i="19" l="1"/>
  <c r="N13" i="18"/>
  <c r="O80" i="19" s="1"/>
  <c r="H8" i="54"/>
  <c r="F8" i="54"/>
  <c r="I8" i="54"/>
  <c r="J13" i="18"/>
  <c r="D8" i="54"/>
  <c r="F80" i="19"/>
  <c r="E8" i="54"/>
  <c r="G80" i="19"/>
  <c r="L13" i="18"/>
  <c r="E80" i="19"/>
  <c r="I80" i="19"/>
  <c r="C8" i="54"/>
  <c r="N7" i="54"/>
  <c r="L7" i="54"/>
  <c r="J7" i="54"/>
  <c r="G7" i="54"/>
  <c r="M7" i="54" s="1"/>
  <c r="N6" i="54"/>
  <c r="L6" i="54"/>
  <c r="J6" i="54"/>
  <c r="G6" i="54"/>
  <c r="N8" i="54" l="1"/>
  <c r="E79" i="40"/>
  <c r="D79" i="40"/>
  <c r="J8" i="54"/>
  <c r="K80" i="19"/>
  <c r="BC8" i="19"/>
  <c r="BE8" i="19" s="1"/>
  <c r="BC14" i="19"/>
  <c r="BE14" i="19" s="1"/>
  <c r="BC20" i="19"/>
  <c r="BE20" i="19" s="1"/>
  <c r="BC26" i="19"/>
  <c r="BE26" i="19" s="1"/>
  <c r="BC32" i="19"/>
  <c r="BE32" i="19" s="1"/>
  <c r="BC38" i="19"/>
  <c r="BE38" i="19" s="1"/>
  <c r="BC44" i="19"/>
  <c r="BE44" i="19" s="1"/>
  <c r="BC50" i="19"/>
  <c r="BE50" i="19" s="1"/>
  <c r="BC56" i="19"/>
  <c r="BE56" i="19" s="1"/>
  <c r="BC62" i="19"/>
  <c r="BE62" i="19" s="1"/>
  <c r="BC68" i="19"/>
  <c r="BE68" i="19" s="1"/>
  <c r="BC74" i="19"/>
  <c r="BE74" i="19" s="1"/>
  <c r="BC6" i="19"/>
  <c r="BE6" i="19" s="1"/>
  <c r="BC10" i="19"/>
  <c r="BE10" i="19" s="1"/>
  <c r="BC16" i="19"/>
  <c r="BE16" i="19" s="1"/>
  <c r="BC28" i="19"/>
  <c r="BE28" i="19" s="1"/>
  <c r="BC34" i="19"/>
  <c r="BE34" i="19" s="1"/>
  <c r="BC46" i="19"/>
  <c r="BE46" i="19" s="1"/>
  <c r="BC58" i="19"/>
  <c r="BE58" i="19" s="1"/>
  <c r="BC64" i="19"/>
  <c r="BE64" i="19" s="1"/>
  <c r="BC76" i="19"/>
  <c r="BE76" i="19" s="1"/>
  <c r="BC9" i="19"/>
  <c r="BE9" i="19" s="1"/>
  <c r="BC15" i="19"/>
  <c r="BE15" i="19" s="1"/>
  <c r="BC21" i="19"/>
  <c r="BE21" i="19" s="1"/>
  <c r="BC27" i="19"/>
  <c r="BE27" i="19" s="1"/>
  <c r="BC33" i="19"/>
  <c r="BE33" i="19" s="1"/>
  <c r="BC39" i="19"/>
  <c r="BE39" i="19" s="1"/>
  <c r="BC45" i="19"/>
  <c r="BE45" i="19" s="1"/>
  <c r="BC51" i="19"/>
  <c r="BE51" i="19" s="1"/>
  <c r="BC57" i="19"/>
  <c r="BE57" i="19" s="1"/>
  <c r="BC63" i="19"/>
  <c r="BE63" i="19" s="1"/>
  <c r="BC69" i="19"/>
  <c r="BE69" i="19" s="1"/>
  <c r="BC75" i="19"/>
  <c r="BE75" i="19" s="1"/>
  <c r="BC22" i="19"/>
  <c r="BE22" i="19" s="1"/>
  <c r="BC40" i="19"/>
  <c r="BE40" i="19" s="1"/>
  <c r="BC52" i="19"/>
  <c r="BE52" i="19" s="1"/>
  <c r="BC70" i="19"/>
  <c r="BE70" i="19" s="1"/>
  <c r="BC79" i="19"/>
  <c r="BE79" i="19" s="1"/>
  <c r="BC11" i="19"/>
  <c r="BE11" i="19" s="1"/>
  <c r="BC17" i="19"/>
  <c r="BE17" i="19" s="1"/>
  <c r="BC23" i="19"/>
  <c r="BE23" i="19" s="1"/>
  <c r="BC29" i="19"/>
  <c r="BE29" i="19" s="1"/>
  <c r="BC35" i="19"/>
  <c r="BE35" i="19" s="1"/>
  <c r="BC41" i="19"/>
  <c r="BE41" i="19" s="1"/>
  <c r="BC47" i="19"/>
  <c r="BE47" i="19" s="1"/>
  <c r="BC53" i="19"/>
  <c r="BE53" i="19" s="1"/>
  <c r="BC59" i="19"/>
  <c r="BE59" i="19" s="1"/>
  <c r="BC65" i="19"/>
  <c r="BE65" i="19" s="1"/>
  <c r="BC71" i="19"/>
  <c r="BE71" i="19" s="1"/>
  <c r="BC77" i="19"/>
  <c r="BE77" i="19" s="1"/>
  <c r="BC7" i="19"/>
  <c r="BE7" i="19" s="1"/>
  <c r="BC19" i="19"/>
  <c r="BE19" i="19" s="1"/>
  <c r="BC31" i="19"/>
  <c r="BE31" i="19" s="1"/>
  <c r="BC43" i="19"/>
  <c r="BE43" i="19" s="1"/>
  <c r="BC55" i="19"/>
  <c r="BE55" i="19" s="1"/>
  <c r="BC61" i="19"/>
  <c r="BE61" i="19" s="1"/>
  <c r="BC73" i="19"/>
  <c r="BE73" i="19" s="1"/>
  <c r="BC12" i="19"/>
  <c r="BE12" i="19" s="1"/>
  <c r="BC18" i="19"/>
  <c r="BE18" i="19" s="1"/>
  <c r="BC24" i="19"/>
  <c r="BE24" i="19" s="1"/>
  <c r="BC30" i="19"/>
  <c r="BE30" i="19" s="1"/>
  <c r="BC36" i="19"/>
  <c r="BE36" i="19" s="1"/>
  <c r="BC42" i="19"/>
  <c r="BE42" i="19" s="1"/>
  <c r="BC48" i="19"/>
  <c r="BE48" i="19" s="1"/>
  <c r="BC54" i="19"/>
  <c r="BE54" i="19" s="1"/>
  <c r="BC60" i="19"/>
  <c r="BE60" i="19" s="1"/>
  <c r="BC66" i="19"/>
  <c r="BE66" i="19" s="1"/>
  <c r="BC72" i="19"/>
  <c r="BE72" i="19" s="1"/>
  <c r="BC78" i="19"/>
  <c r="BE78" i="19" s="1"/>
  <c r="BC13" i="19"/>
  <c r="BE13" i="19" s="1"/>
  <c r="BC25" i="19"/>
  <c r="BE25" i="19" s="1"/>
  <c r="BC37" i="19"/>
  <c r="BE37" i="19" s="1"/>
  <c r="BC49" i="19"/>
  <c r="BE49" i="19" s="1"/>
  <c r="BC67" i="19"/>
  <c r="BE67" i="19" s="1"/>
  <c r="K6" i="54"/>
  <c r="M80" i="19"/>
  <c r="L8" i="54"/>
  <c r="M6" i="54"/>
  <c r="K7" i="54"/>
  <c r="J6" i="40"/>
  <c r="J7" i="40"/>
  <c r="J8" i="40"/>
  <c r="J9" i="40"/>
  <c r="J10" i="40"/>
  <c r="J11" i="40"/>
  <c r="J12" i="40"/>
  <c r="J13" i="40"/>
  <c r="J14" i="40"/>
  <c r="J15" i="40"/>
  <c r="J16" i="40"/>
  <c r="J17" i="40"/>
  <c r="J18" i="40"/>
  <c r="J19" i="40"/>
  <c r="J20" i="40"/>
  <c r="J21" i="40"/>
  <c r="J22" i="40"/>
  <c r="J23" i="40"/>
  <c r="J24" i="40"/>
  <c r="J25" i="40"/>
  <c r="J26" i="40"/>
  <c r="J27" i="40"/>
  <c r="J28" i="40"/>
  <c r="J29" i="40"/>
  <c r="J30" i="40"/>
  <c r="J31" i="40"/>
  <c r="J32" i="40"/>
  <c r="J33" i="40"/>
  <c r="J34" i="40"/>
  <c r="J35" i="40"/>
  <c r="J36" i="40"/>
  <c r="J37" i="40"/>
  <c r="J38" i="40"/>
  <c r="J39" i="40"/>
  <c r="J40" i="40"/>
  <c r="J41" i="40"/>
  <c r="J42" i="40"/>
  <c r="J43" i="40"/>
  <c r="J44" i="40"/>
  <c r="J45" i="40"/>
  <c r="J46" i="40"/>
  <c r="J47" i="40"/>
  <c r="J48" i="40"/>
  <c r="J49" i="40"/>
  <c r="J50" i="40"/>
  <c r="J51" i="40"/>
  <c r="J52" i="40"/>
  <c r="J53" i="40"/>
  <c r="J54" i="40"/>
  <c r="J55" i="40"/>
  <c r="J56" i="40"/>
  <c r="J57" i="40"/>
  <c r="J58" i="40"/>
  <c r="J59" i="40"/>
  <c r="J60" i="40"/>
  <c r="J61" i="40"/>
  <c r="J62" i="40"/>
  <c r="J63" i="40"/>
  <c r="J64" i="40"/>
  <c r="J65" i="40"/>
  <c r="J66" i="40"/>
  <c r="J67" i="40"/>
  <c r="J68" i="40"/>
  <c r="J69" i="40"/>
  <c r="J70" i="40"/>
  <c r="J71" i="40"/>
  <c r="J72" i="40"/>
  <c r="J73" i="40"/>
  <c r="J74" i="40"/>
  <c r="J75" i="40"/>
  <c r="J76" i="40"/>
  <c r="J77" i="40"/>
  <c r="J78" i="40"/>
  <c r="J5" i="40"/>
  <c r="P6" i="40" l="1"/>
  <c r="P7" i="40"/>
  <c r="P8" i="40"/>
  <c r="P9" i="40"/>
  <c r="P10" i="40"/>
  <c r="P11" i="40"/>
  <c r="P12" i="40"/>
  <c r="P13" i="40"/>
  <c r="P14" i="40"/>
  <c r="P15" i="40"/>
  <c r="P16" i="40"/>
  <c r="P17" i="40"/>
  <c r="P18" i="40"/>
  <c r="P19" i="40"/>
  <c r="P20" i="40"/>
  <c r="P21" i="40"/>
  <c r="P22" i="40"/>
  <c r="P23" i="40"/>
  <c r="P24" i="40"/>
  <c r="P25" i="40"/>
  <c r="P26" i="40"/>
  <c r="P27" i="40"/>
  <c r="P28" i="40"/>
  <c r="P29" i="40"/>
  <c r="P30" i="40"/>
  <c r="P31" i="40"/>
  <c r="P32" i="40"/>
  <c r="P33" i="40"/>
  <c r="P34" i="40"/>
  <c r="P35" i="40"/>
  <c r="P36" i="40"/>
  <c r="P37" i="40"/>
  <c r="P38" i="40"/>
  <c r="P39" i="40"/>
  <c r="P40" i="40"/>
  <c r="P41" i="40"/>
  <c r="P42" i="40"/>
  <c r="P43" i="40"/>
  <c r="P44" i="40"/>
  <c r="P45" i="40"/>
  <c r="P46" i="40"/>
  <c r="P47" i="40"/>
  <c r="P48" i="40"/>
  <c r="P49" i="40"/>
  <c r="P50" i="40"/>
  <c r="P51" i="40"/>
  <c r="P52" i="40"/>
  <c r="P53" i="40"/>
  <c r="P54" i="40"/>
  <c r="P55" i="40"/>
  <c r="P56" i="40"/>
  <c r="P57" i="40"/>
  <c r="P58" i="40"/>
  <c r="P59" i="40"/>
  <c r="P60" i="40"/>
  <c r="P61" i="40"/>
  <c r="P62" i="40"/>
  <c r="P63" i="40"/>
  <c r="P64" i="40"/>
  <c r="P65" i="40"/>
  <c r="P66" i="40"/>
  <c r="P67" i="40"/>
  <c r="P68" i="40"/>
  <c r="P69" i="40"/>
  <c r="P70" i="40"/>
  <c r="P71" i="40"/>
  <c r="P72" i="40"/>
  <c r="P73" i="40"/>
  <c r="P74" i="40"/>
  <c r="P75" i="40"/>
  <c r="P76" i="40"/>
  <c r="P77" i="40"/>
  <c r="P78" i="40"/>
  <c r="K6" i="40"/>
  <c r="L6" i="40" s="1"/>
  <c r="K7" i="40"/>
  <c r="L7" i="40" s="1"/>
  <c r="K8" i="40"/>
  <c r="L8" i="40" s="1"/>
  <c r="K9" i="40"/>
  <c r="L9" i="40" s="1"/>
  <c r="K10" i="40"/>
  <c r="L10" i="40" s="1"/>
  <c r="K11" i="40"/>
  <c r="L11" i="40" s="1"/>
  <c r="K12" i="40"/>
  <c r="L12" i="40" s="1"/>
  <c r="K13" i="40"/>
  <c r="L13" i="40" s="1"/>
  <c r="K14" i="40"/>
  <c r="L14" i="40" s="1"/>
  <c r="K15" i="40"/>
  <c r="L15" i="40" s="1"/>
  <c r="K16" i="40"/>
  <c r="L16" i="40" s="1"/>
  <c r="K17" i="40"/>
  <c r="L17" i="40" s="1"/>
  <c r="K18" i="40"/>
  <c r="L18" i="40" s="1"/>
  <c r="K19" i="40"/>
  <c r="L19" i="40" s="1"/>
  <c r="K20" i="40"/>
  <c r="L20" i="40" s="1"/>
  <c r="K21" i="40"/>
  <c r="L21" i="40" s="1"/>
  <c r="K22" i="40"/>
  <c r="L22" i="40" s="1"/>
  <c r="K23" i="40"/>
  <c r="L23" i="40" s="1"/>
  <c r="K24" i="40"/>
  <c r="L24" i="40" s="1"/>
  <c r="K25" i="40"/>
  <c r="L25" i="40" s="1"/>
  <c r="K26" i="40"/>
  <c r="L26" i="40" s="1"/>
  <c r="K27" i="40"/>
  <c r="L27" i="40" s="1"/>
  <c r="K28" i="40"/>
  <c r="L28" i="40" s="1"/>
  <c r="K29" i="40"/>
  <c r="L29" i="40" s="1"/>
  <c r="K30" i="40"/>
  <c r="L30" i="40" s="1"/>
  <c r="K31" i="40"/>
  <c r="L31" i="40" s="1"/>
  <c r="K32" i="40"/>
  <c r="L32" i="40" s="1"/>
  <c r="K33" i="40"/>
  <c r="L33" i="40" s="1"/>
  <c r="K34" i="40"/>
  <c r="L34" i="40" s="1"/>
  <c r="K35" i="40"/>
  <c r="L35" i="40" s="1"/>
  <c r="K36" i="40"/>
  <c r="L36" i="40" s="1"/>
  <c r="K37" i="40"/>
  <c r="L37" i="40" s="1"/>
  <c r="K38" i="40"/>
  <c r="L38" i="40" s="1"/>
  <c r="K39" i="40"/>
  <c r="L39" i="40" s="1"/>
  <c r="K40" i="40"/>
  <c r="L40" i="40" s="1"/>
  <c r="K41" i="40"/>
  <c r="L41" i="40" s="1"/>
  <c r="K42" i="40"/>
  <c r="L42" i="40" s="1"/>
  <c r="K43" i="40"/>
  <c r="L43" i="40" s="1"/>
  <c r="K44" i="40"/>
  <c r="L44" i="40" s="1"/>
  <c r="K45" i="40"/>
  <c r="L45" i="40" s="1"/>
  <c r="K46" i="40"/>
  <c r="L46" i="40" s="1"/>
  <c r="K47" i="40"/>
  <c r="L47" i="40" s="1"/>
  <c r="K48" i="40"/>
  <c r="L48" i="40" s="1"/>
  <c r="K49" i="40"/>
  <c r="L49" i="40" s="1"/>
  <c r="K50" i="40"/>
  <c r="L50" i="40" s="1"/>
  <c r="K51" i="40"/>
  <c r="L51" i="40" s="1"/>
  <c r="K52" i="40"/>
  <c r="L52" i="40" s="1"/>
  <c r="K53" i="40"/>
  <c r="L53" i="40" s="1"/>
  <c r="K54" i="40"/>
  <c r="L54" i="40" s="1"/>
  <c r="K55" i="40"/>
  <c r="L55" i="40" s="1"/>
  <c r="K56" i="40"/>
  <c r="L56" i="40" s="1"/>
  <c r="K57" i="40"/>
  <c r="L57" i="40" s="1"/>
  <c r="K58" i="40"/>
  <c r="L58" i="40" s="1"/>
  <c r="K59" i="40"/>
  <c r="L59" i="40" s="1"/>
  <c r="K60" i="40"/>
  <c r="L60" i="40" s="1"/>
  <c r="K61" i="40"/>
  <c r="L61" i="40" s="1"/>
  <c r="K62" i="40"/>
  <c r="L62" i="40" s="1"/>
  <c r="K63" i="40"/>
  <c r="L63" i="40" s="1"/>
  <c r="K64" i="40"/>
  <c r="L64" i="40" s="1"/>
  <c r="K65" i="40"/>
  <c r="L65" i="40" s="1"/>
  <c r="K66" i="40"/>
  <c r="L66" i="40" s="1"/>
  <c r="K67" i="40"/>
  <c r="L67" i="40" s="1"/>
  <c r="K68" i="40"/>
  <c r="L68" i="40" s="1"/>
  <c r="K69" i="40"/>
  <c r="L69" i="40" s="1"/>
  <c r="K70" i="40"/>
  <c r="L70" i="40" s="1"/>
  <c r="K71" i="40"/>
  <c r="L71" i="40" s="1"/>
  <c r="K72" i="40"/>
  <c r="L72" i="40" s="1"/>
  <c r="K73" i="40"/>
  <c r="L73" i="40" s="1"/>
  <c r="K74" i="40"/>
  <c r="L74" i="40" s="1"/>
  <c r="K75" i="40"/>
  <c r="L75" i="40" s="1"/>
  <c r="K76" i="40"/>
  <c r="L76" i="40" s="1"/>
  <c r="K77" i="40"/>
  <c r="L77" i="40" s="1"/>
  <c r="K78" i="40"/>
  <c r="L78" i="40" s="1"/>
  <c r="K5" i="40"/>
  <c r="L5" i="40" s="1"/>
  <c r="D80" i="19" l="1"/>
  <c r="K77" i="19" l="1"/>
  <c r="BA7" i="19"/>
  <c r="BA8" i="19"/>
  <c r="BA9" i="19"/>
  <c r="BA10" i="19"/>
  <c r="BA11" i="19"/>
  <c r="BA12" i="19"/>
  <c r="BA13" i="19"/>
  <c r="BA14" i="19"/>
  <c r="BA15" i="19"/>
  <c r="BA16" i="19"/>
  <c r="BA17" i="19"/>
  <c r="BA18" i="19"/>
  <c r="BA19" i="19"/>
  <c r="BA20" i="19"/>
  <c r="BA21" i="19"/>
  <c r="BA22" i="19"/>
  <c r="BA23" i="19"/>
  <c r="BA24" i="19"/>
  <c r="BA25" i="19"/>
  <c r="BA26" i="19"/>
  <c r="BA27" i="19"/>
  <c r="BA28" i="19"/>
  <c r="BA29" i="19"/>
  <c r="BA30" i="19"/>
  <c r="BA31" i="19"/>
  <c r="BA32" i="19"/>
  <c r="BA33" i="19"/>
  <c r="BA34" i="19"/>
  <c r="BA35" i="19"/>
  <c r="BA36" i="19"/>
  <c r="BA37" i="19"/>
  <c r="BA38" i="19"/>
  <c r="BA39" i="19"/>
  <c r="BA40" i="19"/>
  <c r="BA41" i="19"/>
  <c r="BA42" i="19"/>
  <c r="BA43" i="19"/>
  <c r="BA44" i="19"/>
  <c r="BA45" i="19"/>
  <c r="BA46" i="19"/>
  <c r="BA47" i="19"/>
  <c r="BA48" i="19"/>
  <c r="BA49" i="19"/>
  <c r="BA50" i="19"/>
  <c r="BA51" i="19"/>
  <c r="BA52" i="19"/>
  <c r="BA53" i="19"/>
  <c r="BA54" i="19"/>
  <c r="BA55" i="19"/>
  <c r="BA56" i="19"/>
  <c r="BA57" i="19"/>
  <c r="BA58" i="19"/>
  <c r="BA59" i="19"/>
  <c r="BA60" i="19"/>
  <c r="BA61" i="19"/>
  <c r="BA62" i="19"/>
  <c r="BA63" i="19"/>
  <c r="BA64" i="19"/>
  <c r="BA65" i="19"/>
  <c r="BA66" i="19"/>
  <c r="BA67" i="19"/>
  <c r="BA68" i="19"/>
  <c r="BA69" i="19"/>
  <c r="BA70" i="19"/>
  <c r="BA71" i="19"/>
  <c r="BA72" i="19"/>
  <c r="BA73" i="19"/>
  <c r="BA74" i="19"/>
  <c r="BA75" i="19"/>
  <c r="BA76" i="19"/>
  <c r="BA77" i="19"/>
  <c r="BA78" i="19"/>
  <c r="BA79" i="19"/>
  <c r="AX7" i="19"/>
  <c r="AX8" i="19"/>
  <c r="AX9" i="19"/>
  <c r="AX10" i="19"/>
  <c r="AX11" i="19"/>
  <c r="AX12" i="19"/>
  <c r="AX13" i="19"/>
  <c r="AX14" i="19"/>
  <c r="AX15" i="19"/>
  <c r="AX16" i="19"/>
  <c r="AX17" i="19"/>
  <c r="AX18" i="19"/>
  <c r="AX19" i="19"/>
  <c r="AX20" i="19"/>
  <c r="AX21" i="19"/>
  <c r="AX22" i="19"/>
  <c r="AX23" i="19"/>
  <c r="AX24" i="19"/>
  <c r="AX25" i="19"/>
  <c r="AX26" i="19"/>
  <c r="AX27" i="19"/>
  <c r="AX28" i="19"/>
  <c r="AX29" i="19"/>
  <c r="AX30" i="19"/>
  <c r="AX31" i="19"/>
  <c r="AX32" i="19"/>
  <c r="AX33" i="19"/>
  <c r="AX34" i="19"/>
  <c r="AX35" i="19"/>
  <c r="AX36" i="19"/>
  <c r="AX37" i="19"/>
  <c r="AX38" i="19"/>
  <c r="AX39" i="19"/>
  <c r="AX40" i="19"/>
  <c r="AX41" i="19"/>
  <c r="AX42" i="19"/>
  <c r="AX43" i="19"/>
  <c r="AX44" i="19"/>
  <c r="AX45" i="19"/>
  <c r="AX46" i="19"/>
  <c r="AX47" i="19"/>
  <c r="AX48" i="19"/>
  <c r="AX49" i="19"/>
  <c r="AX50" i="19"/>
  <c r="AX51" i="19"/>
  <c r="AX52" i="19"/>
  <c r="AX53" i="19"/>
  <c r="AX54" i="19"/>
  <c r="AX55" i="19"/>
  <c r="AX56" i="19"/>
  <c r="AX57" i="19"/>
  <c r="AX58" i="19"/>
  <c r="AX59" i="19"/>
  <c r="AX60" i="19"/>
  <c r="AX61" i="19"/>
  <c r="AX62" i="19"/>
  <c r="AX63" i="19"/>
  <c r="AX64" i="19"/>
  <c r="AX65" i="19"/>
  <c r="AX66" i="19"/>
  <c r="AX67" i="19"/>
  <c r="AX68" i="19"/>
  <c r="AX69" i="19"/>
  <c r="AX70" i="19"/>
  <c r="AX71" i="19"/>
  <c r="AX72" i="19"/>
  <c r="AX73" i="19"/>
  <c r="AX74" i="19"/>
  <c r="AX75" i="19"/>
  <c r="AX76" i="19"/>
  <c r="AX77" i="19"/>
  <c r="AX78" i="19"/>
  <c r="AX79" i="19"/>
  <c r="AU7" i="19"/>
  <c r="AU8" i="19"/>
  <c r="AU9" i="19"/>
  <c r="AU10" i="19"/>
  <c r="AU11" i="19"/>
  <c r="AU12" i="19"/>
  <c r="AU13" i="19"/>
  <c r="AU14" i="19"/>
  <c r="AU15" i="19"/>
  <c r="AU16" i="19"/>
  <c r="AU17" i="19"/>
  <c r="AU18" i="19"/>
  <c r="AU19" i="19"/>
  <c r="AU20" i="19"/>
  <c r="AU21" i="19"/>
  <c r="AU22" i="19"/>
  <c r="AU23" i="19"/>
  <c r="AU24" i="19"/>
  <c r="AU25" i="19"/>
  <c r="AU26" i="19"/>
  <c r="AU27" i="19"/>
  <c r="AU28" i="19"/>
  <c r="AU29" i="19"/>
  <c r="AU30" i="19"/>
  <c r="AU31" i="19"/>
  <c r="AU32" i="19"/>
  <c r="AU33" i="19"/>
  <c r="AU34" i="19"/>
  <c r="AU35" i="19"/>
  <c r="AU36" i="19"/>
  <c r="AU37" i="19"/>
  <c r="AU38" i="19"/>
  <c r="AU39" i="19"/>
  <c r="AU40" i="19"/>
  <c r="AU41" i="19"/>
  <c r="AU42" i="19"/>
  <c r="AU43" i="19"/>
  <c r="AU44" i="19"/>
  <c r="AU45" i="19"/>
  <c r="AU46" i="19"/>
  <c r="AU47" i="19"/>
  <c r="AU48" i="19"/>
  <c r="AU49" i="19"/>
  <c r="AU50" i="19"/>
  <c r="AU51" i="19"/>
  <c r="AU52" i="19"/>
  <c r="AU53" i="19"/>
  <c r="AU54" i="19"/>
  <c r="AU55" i="19"/>
  <c r="AU56" i="19"/>
  <c r="AU57" i="19"/>
  <c r="AU58" i="19"/>
  <c r="AU59" i="19"/>
  <c r="AU60" i="19"/>
  <c r="AU61" i="19"/>
  <c r="AU62" i="19"/>
  <c r="AU63" i="19"/>
  <c r="AU64" i="19"/>
  <c r="AU65" i="19"/>
  <c r="AU66" i="19"/>
  <c r="AU67" i="19"/>
  <c r="AU68" i="19"/>
  <c r="AU69" i="19"/>
  <c r="AU70" i="19"/>
  <c r="AU71" i="19"/>
  <c r="AU72" i="19"/>
  <c r="AU73" i="19"/>
  <c r="AU74" i="19"/>
  <c r="AU75" i="19"/>
  <c r="AU76" i="19"/>
  <c r="AU77" i="19"/>
  <c r="AU78" i="19"/>
  <c r="AU79" i="19"/>
  <c r="AR7" i="19"/>
  <c r="AR8" i="19"/>
  <c r="AR9" i="19"/>
  <c r="AR10" i="19"/>
  <c r="AR11" i="19"/>
  <c r="AR12" i="19"/>
  <c r="AR13" i="19"/>
  <c r="AR14" i="19"/>
  <c r="AR15" i="19"/>
  <c r="AR16" i="19"/>
  <c r="AR17" i="19"/>
  <c r="AR18" i="19"/>
  <c r="AR19" i="19"/>
  <c r="AR20" i="19"/>
  <c r="AR21" i="19"/>
  <c r="AR22" i="19"/>
  <c r="AR23" i="19"/>
  <c r="AR24" i="19"/>
  <c r="AR25" i="19"/>
  <c r="AR26" i="19"/>
  <c r="AR27" i="19"/>
  <c r="AR28" i="19"/>
  <c r="AR29" i="19"/>
  <c r="AR30" i="19"/>
  <c r="AR31" i="19"/>
  <c r="AR32" i="19"/>
  <c r="AR33" i="19"/>
  <c r="AR34" i="19"/>
  <c r="AR35" i="19"/>
  <c r="AR36" i="19"/>
  <c r="AR37" i="19"/>
  <c r="AR38" i="19"/>
  <c r="AR39" i="19"/>
  <c r="AR40" i="19"/>
  <c r="AR41" i="19"/>
  <c r="AR42" i="19"/>
  <c r="AR43" i="19"/>
  <c r="AR44" i="19"/>
  <c r="AR45" i="19"/>
  <c r="AR46" i="19"/>
  <c r="AR47" i="19"/>
  <c r="AR48" i="19"/>
  <c r="AR49" i="19"/>
  <c r="AR50" i="19"/>
  <c r="AR51" i="19"/>
  <c r="AR52" i="19"/>
  <c r="AR53" i="19"/>
  <c r="AR54" i="19"/>
  <c r="AR55" i="19"/>
  <c r="AR56" i="19"/>
  <c r="AR57" i="19"/>
  <c r="AR58" i="19"/>
  <c r="AR59" i="19"/>
  <c r="AR60" i="19"/>
  <c r="AR61" i="19"/>
  <c r="AR62" i="19"/>
  <c r="AR63" i="19"/>
  <c r="AR64" i="19"/>
  <c r="AR65" i="19"/>
  <c r="AR66" i="19"/>
  <c r="AR67" i="19"/>
  <c r="AR68" i="19"/>
  <c r="AR69" i="19"/>
  <c r="AR70" i="19"/>
  <c r="AR71" i="19"/>
  <c r="AR72" i="19"/>
  <c r="AR73" i="19"/>
  <c r="AR74" i="19"/>
  <c r="AR75" i="19"/>
  <c r="AR76" i="19"/>
  <c r="AR77" i="19"/>
  <c r="AR78" i="19"/>
  <c r="AR79" i="19"/>
  <c r="AX6" i="19"/>
  <c r="AU6" i="19"/>
  <c r="AR6" i="19"/>
  <c r="N5" i="40" l="1"/>
  <c r="O5" i="40"/>
  <c r="Q5" i="40" s="1"/>
  <c r="O79" i="19" l="1"/>
  <c r="O78" i="19"/>
  <c r="O77" i="19"/>
  <c r="O76" i="19"/>
  <c r="O75" i="19"/>
  <c r="O74" i="19"/>
  <c r="O73" i="19"/>
  <c r="O72" i="19"/>
  <c r="O71" i="19"/>
  <c r="O70" i="19"/>
  <c r="O69" i="19"/>
  <c r="O68" i="19"/>
  <c r="O67" i="19"/>
  <c r="O66" i="19"/>
  <c r="O65" i="19"/>
  <c r="O64" i="19"/>
  <c r="O63" i="19"/>
  <c r="O62" i="19"/>
  <c r="O61" i="19"/>
  <c r="O60" i="19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O45" i="19"/>
  <c r="O44" i="19"/>
  <c r="O43" i="19"/>
  <c r="O42" i="19"/>
  <c r="O41" i="19"/>
  <c r="O40" i="19"/>
  <c r="O39" i="19"/>
  <c r="O38" i="19"/>
  <c r="O37" i="19"/>
  <c r="O36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O9" i="19"/>
  <c r="O8" i="19"/>
  <c r="O7" i="19"/>
  <c r="O6" i="19"/>
  <c r="M79" i="19"/>
  <c r="M78" i="19"/>
  <c r="M77" i="19"/>
  <c r="M76" i="19"/>
  <c r="M75" i="19"/>
  <c r="M74" i="19"/>
  <c r="M73" i="19"/>
  <c r="M72" i="19"/>
  <c r="M71" i="19"/>
  <c r="M70" i="19"/>
  <c r="M69" i="19"/>
  <c r="M68" i="19"/>
  <c r="M67" i="19"/>
  <c r="M66" i="19"/>
  <c r="M65" i="19"/>
  <c r="M64" i="19"/>
  <c r="M63" i="19"/>
  <c r="M62" i="19"/>
  <c r="M61" i="19"/>
  <c r="M60" i="19"/>
  <c r="M59" i="19"/>
  <c r="M58" i="19"/>
  <c r="M57" i="19"/>
  <c r="M56" i="19"/>
  <c r="M55" i="19"/>
  <c r="M54" i="19"/>
  <c r="M53" i="19"/>
  <c r="M52" i="19"/>
  <c r="M51" i="19"/>
  <c r="M50" i="19"/>
  <c r="M49" i="19"/>
  <c r="M48" i="19"/>
  <c r="M47" i="19"/>
  <c r="M46" i="19"/>
  <c r="M45" i="19"/>
  <c r="M44" i="19"/>
  <c r="M43" i="19"/>
  <c r="M42" i="19"/>
  <c r="M41" i="19"/>
  <c r="M40" i="19"/>
  <c r="M39" i="19"/>
  <c r="M38" i="19"/>
  <c r="M37" i="19"/>
  <c r="M36" i="19"/>
  <c r="M35" i="19"/>
  <c r="M34" i="19"/>
  <c r="M33" i="19"/>
  <c r="M32" i="19"/>
  <c r="M31" i="19"/>
  <c r="M30" i="19"/>
  <c r="M29" i="19"/>
  <c r="M28" i="19"/>
  <c r="M27" i="19"/>
  <c r="M26" i="19"/>
  <c r="M25" i="19"/>
  <c r="M24" i="19"/>
  <c r="M23" i="19"/>
  <c r="M22" i="19"/>
  <c r="M21" i="19"/>
  <c r="M20" i="19"/>
  <c r="M19" i="19"/>
  <c r="M18" i="19"/>
  <c r="M17" i="19"/>
  <c r="M16" i="19"/>
  <c r="M15" i="19"/>
  <c r="M14" i="19"/>
  <c r="M13" i="19"/>
  <c r="M12" i="19"/>
  <c r="M11" i="19"/>
  <c r="M10" i="19"/>
  <c r="M9" i="19"/>
  <c r="M8" i="19"/>
  <c r="M7" i="19"/>
  <c r="M6" i="19"/>
  <c r="K79" i="19"/>
  <c r="K78" i="19"/>
  <c r="K76" i="19"/>
  <c r="K75" i="19"/>
  <c r="K74" i="19"/>
  <c r="K73" i="19"/>
  <c r="K72" i="19"/>
  <c r="K71" i="19"/>
  <c r="K70" i="19"/>
  <c r="K69" i="19"/>
  <c r="K68" i="19"/>
  <c r="K67" i="19"/>
  <c r="K66" i="19"/>
  <c r="K65" i="19"/>
  <c r="K64" i="19"/>
  <c r="K63" i="19"/>
  <c r="K62" i="19"/>
  <c r="K61" i="19"/>
  <c r="K60" i="19"/>
  <c r="K59" i="19"/>
  <c r="K58" i="19"/>
  <c r="K57" i="19"/>
  <c r="K56" i="19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K6" i="19"/>
  <c r="N12" i="18"/>
  <c r="N11" i="18"/>
  <c r="N10" i="18"/>
  <c r="N9" i="18"/>
  <c r="N8" i="18"/>
  <c r="N7" i="18"/>
  <c r="N6" i="18"/>
  <c r="L12" i="18"/>
  <c r="L11" i="18"/>
  <c r="L10" i="18"/>
  <c r="L9" i="18"/>
  <c r="L8" i="18"/>
  <c r="L7" i="18"/>
  <c r="L6" i="18"/>
  <c r="J12" i="18"/>
  <c r="J11" i="18"/>
  <c r="J10" i="18"/>
  <c r="J9" i="18"/>
  <c r="J8" i="18"/>
  <c r="J7" i="18"/>
  <c r="J6" i="18"/>
  <c r="AA7" i="19" l="1"/>
  <c r="AA6" i="19"/>
  <c r="AK7" i="19"/>
  <c r="AK6" i="19"/>
  <c r="S7" i="19"/>
  <c r="S6" i="19"/>
  <c r="O78" i="40"/>
  <c r="Q78" i="40" s="1"/>
  <c r="N78" i="40"/>
  <c r="O77" i="40"/>
  <c r="Q77" i="40" s="1"/>
  <c r="N77" i="40"/>
  <c r="O76" i="40"/>
  <c r="Q76" i="40" s="1"/>
  <c r="N76" i="40"/>
  <c r="O75" i="40"/>
  <c r="Q75" i="40" s="1"/>
  <c r="N75" i="40"/>
  <c r="O74" i="40"/>
  <c r="Q74" i="40" s="1"/>
  <c r="N74" i="40"/>
  <c r="O73" i="40"/>
  <c r="Q73" i="40" s="1"/>
  <c r="N73" i="40"/>
  <c r="O72" i="40"/>
  <c r="Q72" i="40" s="1"/>
  <c r="N72" i="40"/>
  <c r="O71" i="40"/>
  <c r="Q71" i="40" s="1"/>
  <c r="N71" i="40"/>
  <c r="O70" i="40"/>
  <c r="Q70" i="40" s="1"/>
  <c r="N70" i="40"/>
  <c r="O69" i="40"/>
  <c r="Q69" i="40" s="1"/>
  <c r="N69" i="40"/>
  <c r="O68" i="40"/>
  <c r="Q68" i="40" s="1"/>
  <c r="N68" i="40"/>
  <c r="O67" i="40"/>
  <c r="Q67" i="40" s="1"/>
  <c r="N67" i="40"/>
  <c r="O66" i="40"/>
  <c r="Q66" i="40" s="1"/>
  <c r="N66" i="40"/>
  <c r="O65" i="40"/>
  <c r="Q65" i="40" s="1"/>
  <c r="N65" i="40"/>
  <c r="O64" i="40"/>
  <c r="Q64" i="40" s="1"/>
  <c r="N64" i="40"/>
  <c r="O63" i="40"/>
  <c r="Q63" i="40" s="1"/>
  <c r="N63" i="40"/>
  <c r="O62" i="40"/>
  <c r="Q62" i="40" s="1"/>
  <c r="N62" i="40"/>
  <c r="O61" i="40"/>
  <c r="Q61" i="40" s="1"/>
  <c r="N61" i="40"/>
  <c r="O60" i="40"/>
  <c r="Q60" i="40" s="1"/>
  <c r="N60" i="40"/>
  <c r="O59" i="40"/>
  <c r="Q59" i="40" s="1"/>
  <c r="N59" i="40"/>
  <c r="O58" i="40"/>
  <c r="Q58" i="40" s="1"/>
  <c r="N58" i="40"/>
  <c r="O57" i="40"/>
  <c r="Q57" i="40" s="1"/>
  <c r="N57" i="40"/>
  <c r="O56" i="40"/>
  <c r="Q56" i="40" s="1"/>
  <c r="N56" i="40"/>
  <c r="O55" i="40"/>
  <c r="Q55" i="40" s="1"/>
  <c r="N55" i="40"/>
  <c r="O54" i="40"/>
  <c r="Q54" i="40" s="1"/>
  <c r="N54" i="40"/>
  <c r="O53" i="40"/>
  <c r="Q53" i="40" s="1"/>
  <c r="N53" i="40"/>
  <c r="O52" i="40"/>
  <c r="Q52" i="40" s="1"/>
  <c r="N52" i="40"/>
  <c r="O51" i="40"/>
  <c r="Q51" i="40" s="1"/>
  <c r="N51" i="40"/>
  <c r="O50" i="40"/>
  <c r="Q50" i="40" s="1"/>
  <c r="N50" i="40"/>
  <c r="O49" i="40"/>
  <c r="Q49" i="40" s="1"/>
  <c r="N49" i="40"/>
  <c r="O48" i="40"/>
  <c r="Q48" i="40" s="1"/>
  <c r="N48" i="40"/>
  <c r="O47" i="40"/>
  <c r="Q47" i="40" s="1"/>
  <c r="N47" i="40"/>
  <c r="O46" i="40"/>
  <c r="Q46" i="40" s="1"/>
  <c r="N46" i="40"/>
  <c r="O45" i="40"/>
  <c r="Q45" i="40" s="1"/>
  <c r="N45" i="40"/>
  <c r="O44" i="40"/>
  <c r="Q44" i="40" s="1"/>
  <c r="N44" i="40"/>
  <c r="O43" i="40"/>
  <c r="Q43" i="40" s="1"/>
  <c r="N43" i="40"/>
  <c r="O42" i="40"/>
  <c r="Q42" i="40" s="1"/>
  <c r="N42" i="40"/>
  <c r="O41" i="40"/>
  <c r="Q41" i="40" s="1"/>
  <c r="N41" i="40"/>
  <c r="O40" i="40"/>
  <c r="Q40" i="40" s="1"/>
  <c r="N40" i="40"/>
  <c r="O39" i="40"/>
  <c r="Q39" i="40" s="1"/>
  <c r="N39" i="40"/>
  <c r="O38" i="40"/>
  <c r="Q38" i="40" s="1"/>
  <c r="N38" i="40"/>
  <c r="O37" i="40"/>
  <c r="Q37" i="40" s="1"/>
  <c r="N37" i="40"/>
  <c r="O36" i="40"/>
  <c r="Q36" i="40" s="1"/>
  <c r="N36" i="40"/>
  <c r="O35" i="40"/>
  <c r="Q35" i="40" s="1"/>
  <c r="N35" i="40"/>
  <c r="O34" i="40"/>
  <c r="Q34" i="40" s="1"/>
  <c r="N34" i="40"/>
  <c r="O33" i="40"/>
  <c r="Q33" i="40" s="1"/>
  <c r="N33" i="40"/>
  <c r="O32" i="40"/>
  <c r="Q32" i="40" s="1"/>
  <c r="N32" i="40"/>
  <c r="O31" i="40"/>
  <c r="Q31" i="40" s="1"/>
  <c r="N31" i="40"/>
  <c r="O30" i="40"/>
  <c r="Q30" i="40" s="1"/>
  <c r="N30" i="40"/>
  <c r="O29" i="40"/>
  <c r="Q29" i="40" s="1"/>
  <c r="N29" i="40"/>
  <c r="O28" i="40"/>
  <c r="Q28" i="40" s="1"/>
  <c r="N28" i="40"/>
  <c r="O27" i="40"/>
  <c r="Q27" i="40" s="1"/>
  <c r="N27" i="40"/>
  <c r="O26" i="40"/>
  <c r="Q26" i="40" s="1"/>
  <c r="N26" i="40"/>
  <c r="O25" i="40"/>
  <c r="Q25" i="40" s="1"/>
  <c r="N25" i="40"/>
  <c r="O24" i="40"/>
  <c r="Q24" i="40" s="1"/>
  <c r="N24" i="40"/>
  <c r="O23" i="40"/>
  <c r="Q23" i="40" s="1"/>
  <c r="N23" i="40"/>
  <c r="O22" i="40"/>
  <c r="Q22" i="40" s="1"/>
  <c r="N22" i="40"/>
  <c r="O21" i="40"/>
  <c r="Q21" i="40" s="1"/>
  <c r="N21" i="40"/>
  <c r="O20" i="40"/>
  <c r="Q20" i="40" s="1"/>
  <c r="N20" i="40"/>
  <c r="O19" i="40"/>
  <c r="Q19" i="40" s="1"/>
  <c r="N19" i="40"/>
  <c r="O18" i="40"/>
  <c r="Q18" i="40" s="1"/>
  <c r="N18" i="40"/>
  <c r="O17" i="40"/>
  <c r="Q17" i="40" s="1"/>
  <c r="N17" i="40"/>
  <c r="O16" i="40"/>
  <c r="Q16" i="40" s="1"/>
  <c r="N16" i="40"/>
  <c r="O15" i="40"/>
  <c r="Q15" i="40" s="1"/>
  <c r="N15" i="40"/>
  <c r="O14" i="40"/>
  <c r="Q14" i="40" s="1"/>
  <c r="N14" i="40"/>
  <c r="O13" i="40"/>
  <c r="Q13" i="40" s="1"/>
  <c r="N13" i="40"/>
  <c r="O12" i="40"/>
  <c r="Q12" i="40" s="1"/>
  <c r="N12" i="40"/>
  <c r="O11" i="40"/>
  <c r="Q11" i="40" s="1"/>
  <c r="N11" i="40"/>
  <c r="O10" i="40"/>
  <c r="Q10" i="40" s="1"/>
  <c r="N10" i="40"/>
  <c r="O9" i="40"/>
  <c r="Q9" i="40" s="1"/>
  <c r="N9" i="40"/>
  <c r="O8" i="40"/>
  <c r="Q8" i="40" s="1"/>
  <c r="N8" i="40"/>
  <c r="O7" i="40"/>
  <c r="Q7" i="40" s="1"/>
  <c r="N7" i="40"/>
  <c r="O6" i="40"/>
  <c r="Q6" i="40" s="1"/>
  <c r="N6" i="40"/>
  <c r="H79" i="19" l="1"/>
  <c r="H78" i="19"/>
  <c r="H77" i="19"/>
  <c r="H76" i="19"/>
  <c r="H75" i="19"/>
  <c r="H74" i="19"/>
  <c r="H73" i="19"/>
  <c r="H72" i="19"/>
  <c r="H71" i="19"/>
  <c r="H70" i="19"/>
  <c r="H69" i="19"/>
  <c r="H68" i="19"/>
  <c r="H67" i="19"/>
  <c r="H66" i="19"/>
  <c r="H65" i="19"/>
  <c r="H64" i="19"/>
  <c r="H63" i="19"/>
  <c r="H62" i="19"/>
  <c r="H61" i="19"/>
  <c r="H60" i="19"/>
  <c r="H59" i="19"/>
  <c r="H58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6" i="19"/>
  <c r="G12" i="18"/>
  <c r="G11" i="18"/>
  <c r="G10" i="18"/>
  <c r="G9" i="18"/>
  <c r="G8" i="18"/>
  <c r="G7" i="18"/>
  <c r="G6" i="18"/>
  <c r="G13" i="18" l="1"/>
  <c r="N20" i="19"/>
  <c r="L20" i="19"/>
  <c r="N32" i="19"/>
  <c r="L32" i="19"/>
  <c r="N44" i="19"/>
  <c r="L44" i="19"/>
  <c r="N56" i="19"/>
  <c r="L56" i="19"/>
  <c r="N68" i="19"/>
  <c r="L68" i="19"/>
  <c r="N13" i="19"/>
  <c r="L13" i="19"/>
  <c r="N21" i="19"/>
  <c r="L21" i="19"/>
  <c r="N25" i="19"/>
  <c r="L25" i="19"/>
  <c r="N29" i="19"/>
  <c r="L29" i="19"/>
  <c r="N33" i="19"/>
  <c r="L33" i="19"/>
  <c r="N37" i="19"/>
  <c r="L37" i="19"/>
  <c r="N41" i="19"/>
  <c r="L41" i="19"/>
  <c r="N45" i="19"/>
  <c r="L45" i="19"/>
  <c r="N49" i="19"/>
  <c r="L49" i="19"/>
  <c r="N53" i="19"/>
  <c r="L53" i="19"/>
  <c r="N57" i="19"/>
  <c r="L57" i="19"/>
  <c r="N61" i="19"/>
  <c r="L61" i="19"/>
  <c r="N65" i="19"/>
  <c r="L65" i="19"/>
  <c r="N69" i="19"/>
  <c r="L69" i="19"/>
  <c r="N73" i="19"/>
  <c r="L73" i="19"/>
  <c r="N77" i="19"/>
  <c r="L77" i="19"/>
  <c r="N12" i="19"/>
  <c r="L12" i="19"/>
  <c r="N24" i="19"/>
  <c r="L24" i="19"/>
  <c r="N36" i="19"/>
  <c r="L36" i="19"/>
  <c r="N48" i="19"/>
  <c r="L48" i="19"/>
  <c r="N64" i="19"/>
  <c r="L64" i="19"/>
  <c r="N72" i="19"/>
  <c r="L72" i="19"/>
  <c r="N17" i="19"/>
  <c r="L17" i="19"/>
  <c r="N6" i="19"/>
  <c r="L6" i="19"/>
  <c r="L10" i="19"/>
  <c r="N10" i="19"/>
  <c r="N14" i="19"/>
  <c r="L14" i="19"/>
  <c r="N18" i="19"/>
  <c r="L18" i="19"/>
  <c r="L22" i="19"/>
  <c r="N22" i="19"/>
  <c r="N26" i="19"/>
  <c r="L26" i="19"/>
  <c r="N30" i="19"/>
  <c r="L30" i="19"/>
  <c r="L34" i="19"/>
  <c r="N34" i="19"/>
  <c r="N38" i="19"/>
  <c r="L38" i="19"/>
  <c r="N42" i="19"/>
  <c r="L42" i="19"/>
  <c r="L46" i="19"/>
  <c r="N46" i="19"/>
  <c r="N50" i="19"/>
  <c r="L50" i="19"/>
  <c r="N54" i="19"/>
  <c r="L54" i="19"/>
  <c r="L58" i="19"/>
  <c r="N58" i="19"/>
  <c r="N62" i="19"/>
  <c r="L62" i="19"/>
  <c r="N66" i="19"/>
  <c r="L66" i="19"/>
  <c r="N70" i="19"/>
  <c r="L70" i="19"/>
  <c r="N74" i="19"/>
  <c r="L74" i="19"/>
  <c r="N78" i="19"/>
  <c r="L78" i="19"/>
  <c r="N8" i="19"/>
  <c r="L8" i="19"/>
  <c r="N16" i="19"/>
  <c r="L16" i="19"/>
  <c r="N28" i="19"/>
  <c r="L28" i="19"/>
  <c r="N40" i="19"/>
  <c r="L40" i="19"/>
  <c r="N52" i="19"/>
  <c r="L52" i="19"/>
  <c r="N60" i="19"/>
  <c r="L60" i="19"/>
  <c r="N76" i="19"/>
  <c r="L76" i="19"/>
  <c r="N9" i="19"/>
  <c r="L9" i="19"/>
  <c r="N7" i="19"/>
  <c r="L7" i="19"/>
  <c r="N11" i="19"/>
  <c r="L11" i="19"/>
  <c r="N15" i="19"/>
  <c r="L15" i="19"/>
  <c r="N19" i="19"/>
  <c r="L19" i="19"/>
  <c r="N23" i="19"/>
  <c r="L23" i="19"/>
  <c r="N27" i="19"/>
  <c r="L27" i="19"/>
  <c r="N31" i="19"/>
  <c r="L31" i="19"/>
  <c r="N35" i="19"/>
  <c r="L35" i="19"/>
  <c r="N39" i="19"/>
  <c r="L39" i="19"/>
  <c r="N43" i="19"/>
  <c r="L43" i="19"/>
  <c r="N47" i="19"/>
  <c r="L47" i="19"/>
  <c r="N51" i="19"/>
  <c r="L51" i="19"/>
  <c r="N55" i="19"/>
  <c r="L55" i="19"/>
  <c r="N59" i="19"/>
  <c r="L59" i="19"/>
  <c r="N63" i="19"/>
  <c r="L63" i="19"/>
  <c r="N67" i="19"/>
  <c r="L67" i="19"/>
  <c r="N71" i="19"/>
  <c r="L71" i="19"/>
  <c r="N75" i="19"/>
  <c r="L75" i="19"/>
  <c r="N79" i="19"/>
  <c r="L79" i="19"/>
  <c r="M6" i="18"/>
  <c r="K6" i="18"/>
  <c r="M10" i="18"/>
  <c r="K10" i="18"/>
  <c r="K7" i="18"/>
  <c r="M7" i="18"/>
  <c r="K11" i="18"/>
  <c r="M11" i="18"/>
  <c r="K9" i="18"/>
  <c r="M9" i="18"/>
  <c r="K8" i="18"/>
  <c r="M8" i="18"/>
  <c r="K12" i="18"/>
  <c r="M12" i="18"/>
  <c r="W7" i="19" l="1"/>
  <c r="W6" i="19"/>
  <c r="AE7" i="19"/>
  <c r="AE6" i="19"/>
  <c r="AF6" i="19" s="1"/>
  <c r="M13" i="18"/>
  <c r="H80" i="19"/>
  <c r="K13" i="18"/>
  <c r="G8" i="54"/>
  <c r="AQ6" i="19"/>
  <c r="AS6" i="19" s="1"/>
  <c r="M8" i="54" l="1"/>
  <c r="N80" i="19"/>
  <c r="L80" i="19"/>
  <c r="K8" i="54"/>
  <c r="AK68" i="19"/>
  <c r="AL68" i="19" s="1"/>
  <c r="AK52" i="19"/>
  <c r="AL52" i="19" s="1"/>
  <c r="AK36" i="19"/>
  <c r="AL36" i="19" s="1"/>
  <c r="AK64" i="19"/>
  <c r="AL64" i="19" s="1"/>
  <c r="AK48" i="19"/>
  <c r="AL48" i="19" s="1"/>
  <c r="AK32" i="19"/>
  <c r="AL32" i="19" s="1"/>
  <c r="AK21" i="19"/>
  <c r="AL21" i="19" s="1"/>
  <c r="AK65" i="19"/>
  <c r="AL65" i="19" s="1"/>
  <c r="AK49" i="19"/>
  <c r="AL49" i="19" s="1"/>
  <c r="AK66" i="19"/>
  <c r="AL66" i="19" s="1"/>
  <c r="AK28" i="19"/>
  <c r="AL28" i="19" s="1"/>
  <c r="AK43" i="19"/>
  <c r="AL43" i="19" s="1"/>
  <c r="AK12" i="19"/>
  <c r="AL12" i="19" s="1"/>
  <c r="AK13" i="19"/>
  <c r="AL13" i="19" s="1"/>
  <c r="AK67" i="19"/>
  <c r="AL67" i="19" s="1"/>
  <c r="AK51" i="19"/>
  <c r="AL51" i="19" s="1"/>
  <c r="AK79" i="19"/>
  <c r="AL79" i="19" s="1"/>
  <c r="AK63" i="19"/>
  <c r="AL63" i="19" s="1"/>
  <c r="AK47" i="19"/>
  <c r="AL47" i="19" s="1"/>
  <c r="AK31" i="19"/>
  <c r="AL31" i="19" s="1"/>
  <c r="AK76" i="19"/>
  <c r="AL76" i="19" s="1"/>
  <c r="AK60" i="19"/>
  <c r="AL60" i="19" s="1"/>
  <c r="AK77" i="19"/>
  <c r="AL77" i="19" s="1"/>
  <c r="AK61" i="19"/>
  <c r="AL61" i="19" s="1"/>
  <c r="AK45" i="19"/>
  <c r="AL45" i="19" s="1"/>
  <c r="AK24" i="19"/>
  <c r="AL24" i="19" s="1"/>
  <c r="AK35" i="19"/>
  <c r="AL35" i="19" s="1"/>
  <c r="AK23" i="19"/>
  <c r="AL23" i="19" s="1"/>
  <c r="AK10" i="19"/>
  <c r="AL10" i="19" s="1"/>
  <c r="AL7" i="19"/>
  <c r="AK33" i="19"/>
  <c r="AL33" i="19" s="1"/>
  <c r="AK8" i="19"/>
  <c r="AL8" i="19" s="1"/>
  <c r="AK78" i="19"/>
  <c r="AL78" i="19" s="1"/>
  <c r="AK62" i="19"/>
  <c r="AL62" i="19" s="1"/>
  <c r="AK46" i="19"/>
  <c r="AL46" i="19" s="1"/>
  <c r="AK74" i="19"/>
  <c r="AL74" i="19" s="1"/>
  <c r="AK58" i="19"/>
  <c r="AL58" i="19" s="1"/>
  <c r="AK42" i="19"/>
  <c r="AL42" i="19" s="1"/>
  <c r="AK29" i="19"/>
  <c r="AL29" i="19" s="1"/>
  <c r="AK75" i="19"/>
  <c r="AL75" i="19" s="1"/>
  <c r="AK59" i="19"/>
  <c r="AL59" i="19" s="1"/>
  <c r="AK72" i="19"/>
  <c r="AL72" i="19" s="1"/>
  <c r="AK56" i="19"/>
  <c r="AL56" i="19" s="1"/>
  <c r="AK40" i="19"/>
  <c r="AL40" i="19" s="1"/>
  <c r="AK19" i="19"/>
  <c r="AL19" i="19" s="1"/>
  <c r="AK30" i="19"/>
  <c r="AL30" i="19" s="1"/>
  <c r="AK15" i="19"/>
  <c r="AL15" i="19" s="1"/>
  <c r="AK26" i="19"/>
  <c r="AL26" i="19" s="1"/>
  <c r="AL6" i="19"/>
  <c r="AK27" i="19"/>
  <c r="AL27" i="19" s="1"/>
  <c r="AK20" i="19"/>
  <c r="AL20" i="19" s="1"/>
  <c r="AK73" i="19"/>
  <c r="AL73" i="19" s="1"/>
  <c r="AK57" i="19"/>
  <c r="AL57" i="19" s="1"/>
  <c r="AK41" i="19"/>
  <c r="AL41" i="19" s="1"/>
  <c r="AK69" i="19"/>
  <c r="AL69" i="19" s="1"/>
  <c r="AK53" i="19"/>
  <c r="AL53" i="19" s="1"/>
  <c r="AK37" i="19"/>
  <c r="AL37" i="19" s="1"/>
  <c r="AK25" i="19"/>
  <c r="AL25" i="19" s="1"/>
  <c r="AK70" i="19"/>
  <c r="AL70" i="19" s="1"/>
  <c r="AK54" i="19"/>
  <c r="AL54" i="19" s="1"/>
  <c r="AK71" i="19"/>
  <c r="AL71" i="19" s="1"/>
  <c r="AK55" i="19"/>
  <c r="AL55" i="19" s="1"/>
  <c r="AK39" i="19"/>
  <c r="AL39" i="19" s="1"/>
  <c r="AK18" i="19"/>
  <c r="AL18" i="19" s="1"/>
  <c r="AK22" i="19"/>
  <c r="AL22" i="19" s="1"/>
  <c r="AK14" i="19"/>
  <c r="AL14" i="19" s="1"/>
  <c r="AK17" i="19"/>
  <c r="AL17" i="19" s="1"/>
  <c r="AK44" i="19"/>
  <c r="AL44" i="19" s="1"/>
  <c r="AK16" i="19"/>
  <c r="AL16" i="19" s="1"/>
  <c r="AK9" i="19"/>
  <c r="AL9" i="19" s="1"/>
  <c r="AK50" i="19"/>
  <c r="AL50" i="19" s="1"/>
  <c r="AK38" i="19"/>
  <c r="AL38" i="19" s="1"/>
  <c r="AK11" i="19"/>
  <c r="AL11" i="19" s="1"/>
  <c r="AK34" i="19"/>
  <c r="AL34" i="19" s="1"/>
  <c r="S62" i="19"/>
  <c r="S74" i="19"/>
  <c r="S42" i="19"/>
  <c r="S52" i="19"/>
  <c r="S50" i="19"/>
  <c r="S18" i="19"/>
  <c r="S22" i="19"/>
  <c r="S10" i="19"/>
  <c r="S64" i="19"/>
  <c r="S16" i="19"/>
  <c r="S76" i="19"/>
  <c r="S60" i="19"/>
  <c r="S44" i="19"/>
  <c r="S72" i="19"/>
  <c r="S56" i="19"/>
  <c r="S40" i="19"/>
  <c r="S49" i="19"/>
  <c r="S26" i="19"/>
  <c r="S15" i="19"/>
  <c r="S73" i="19"/>
  <c r="S57" i="19"/>
  <c r="S41" i="19"/>
  <c r="S69" i="19"/>
  <c r="S53" i="19"/>
  <c r="S37" i="19"/>
  <c r="S75" i="19"/>
  <c r="S59" i="19"/>
  <c r="S77" i="19"/>
  <c r="S61" i="19"/>
  <c r="S45" i="19"/>
  <c r="S28" i="19"/>
  <c r="S17" i="19"/>
  <c r="S30" i="19"/>
  <c r="S12" i="19"/>
  <c r="S13" i="19"/>
  <c r="S14" i="19"/>
  <c r="S35" i="19"/>
  <c r="S8" i="19"/>
  <c r="S21" i="19"/>
  <c r="S32" i="19"/>
  <c r="S31" i="19"/>
  <c r="S67" i="19"/>
  <c r="S51" i="19"/>
  <c r="S79" i="19"/>
  <c r="S63" i="19"/>
  <c r="S47" i="19"/>
  <c r="S29" i="19"/>
  <c r="S70" i="19"/>
  <c r="S54" i="19"/>
  <c r="S71" i="19"/>
  <c r="S55" i="19"/>
  <c r="S39" i="19"/>
  <c r="S24" i="19"/>
  <c r="S38" i="19"/>
  <c r="S43" i="19"/>
  <c r="S23" i="19"/>
  <c r="S20" i="19"/>
  <c r="S11" i="19"/>
  <c r="S9" i="19"/>
  <c r="S78" i="19"/>
  <c r="S46" i="19"/>
  <c r="S58" i="19"/>
  <c r="S25" i="19"/>
  <c r="S68" i="19"/>
  <c r="S66" i="19"/>
  <c r="S34" i="19"/>
  <c r="S36" i="19"/>
  <c r="S19" i="19"/>
  <c r="S65" i="19"/>
  <c r="S48" i="19"/>
  <c r="S33" i="19"/>
  <c r="S27" i="19"/>
  <c r="AA75" i="19"/>
  <c r="AA59" i="19"/>
  <c r="AA43" i="19"/>
  <c r="AA71" i="19"/>
  <c r="AA55" i="19"/>
  <c r="AA39" i="19"/>
  <c r="AA24" i="19"/>
  <c r="AA64" i="19"/>
  <c r="AA48" i="19"/>
  <c r="AA69" i="19"/>
  <c r="AA53" i="19"/>
  <c r="AA37" i="19"/>
  <c r="AA25" i="19"/>
  <c r="AA34" i="19"/>
  <c r="AA13" i="19"/>
  <c r="AA18" i="19"/>
  <c r="AA46" i="19"/>
  <c r="AA17" i="19"/>
  <c r="AA12" i="19"/>
  <c r="AA72" i="19"/>
  <c r="AA56" i="19"/>
  <c r="AA40" i="19"/>
  <c r="AA68" i="19"/>
  <c r="AA52" i="19"/>
  <c r="AA36" i="19"/>
  <c r="AA78" i="19"/>
  <c r="AA62" i="19"/>
  <c r="AA79" i="19"/>
  <c r="AA63" i="19"/>
  <c r="AA47" i="19"/>
  <c r="AA31" i="19"/>
  <c r="AA23" i="19"/>
  <c r="AA33" i="19"/>
  <c r="AA8" i="19"/>
  <c r="AA15" i="19"/>
  <c r="AA41" i="19"/>
  <c r="AA14" i="19"/>
  <c r="AA70" i="19"/>
  <c r="AA54" i="19"/>
  <c r="AA38" i="19"/>
  <c r="AA66" i="19"/>
  <c r="AA50" i="19"/>
  <c r="AA35" i="19"/>
  <c r="AA73" i="19"/>
  <c r="AA57" i="19"/>
  <c r="AA76" i="19"/>
  <c r="AA60" i="19"/>
  <c r="AA44" i="19"/>
  <c r="AA29" i="19"/>
  <c r="AA21" i="19"/>
  <c r="AA30" i="19"/>
  <c r="AA20" i="19"/>
  <c r="AA11" i="19"/>
  <c r="AA32" i="19"/>
  <c r="AA10" i="19"/>
  <c r="AA65" i="19"/>
  <c r="AA49" i="19"/>
  <c r="AA77" i="19"/>
  <c r="AA61" i="19"/>
  <c r="AA45" i="19"/>
  <c r="AA28" i="19"/>
  <c r="AA67" i="19"/>
  <c r="AA51" i="19"/>
  <c r="AA74" i="19"/>
  <c r="AA58" i="19"/>
  <c r="AA42" i="19"/>
  <c r="AA27" i="19"/>
  <c r="AA16" i="19"/>
  <c r="AA22" i="19"/>
  <c r="AA19" i="19"/>
  <c r="AA9" i="19"/>
  <c r="AA26" i="19"/>
  <c r="AT16" i="19" l="1"/>
  <c r="AV16" i="19" s="1"/>
  <c r="AZ9" i="19"/>
  <c r="BB9" i="19" s="1"/>
  <c r="AZ15" i="19"/>
  <c r="BB15" i="19" s="1"/>
  <c r="AZ21" i="19"/>
  <c r="BB21" i="19" s="1"/>
  <c r="AZ27" i="19"/>
  <c r="BB27" i="19" s="1"/>
  <c r="AZ33" i="19"/>
  <c r="BB33" i="19" s="1"/>
  <c r="AZ39" i="19"/>
  <c r="BB39" i="19" s="1"/>
  <c r="AZ45" i="19"/>
  <c r="BB45" i="19" s="1"/>
  <c r="AZ51" i="19"/>
  <c r="BB51" i="19" s="1"/>
  <c r="AZ57" i="19"/>
  <c r="BB57" i="19" s="1"/>
  <c r="AZ63" i="19"/>
  <c r="BB63" i="19" s="1"/>
  <c r="AZ69" i="19"/>
  <c r="BB69" i="19" s="1"/>
  <c r="AZ75" i="19"/>
  <c r="BB75" i="19" s="1"/>
  <c r="AZ10" i="19"/>
  <c r="BB10" i="19" s="1"/>
  <c r="AZ22" i="19"/>
  <c r="BB22" i="19" s="1"/>
  <c r="AZ28" i="19"/>
  <c r="BB28" i="19" s="1"/>
  <c r="AZ34" i="19"/>
  <c r="BB34" i="19" s="1"/>
  <c r="AZ40" i="19"/>
  <c r="BB40" i="19" s="1"/>
  <c r="AZ46" i="19"/>
  <c r="BB46" i="19" s="1"/>
  <c r="AZ58" i="19"/>
  <c r="BB58" i="19" s="1"/>
  <c r="AZ64" i="19"/>
  <c r="BB64" i="19" s="1"/>
  <c r="AZ70" i="19"/>
  <c r="BB70" i="19" s="1"/>
  <c r="AZ76" i="19"/>
  <c r="BB76" i="19" s="1"/>
  <c r="AZ24" i="19"/>
  <c r="BB24" i="19" s="1"/>
  <c r="AZ48" i="19"/>
  <c r="BB48" i="19" s="1"/>
  <c r="AZ72" i="19"/>
  <c r="BB72" i="19" s="1"/>
  <c r="AZ25" i="19"/>
  <c r="BB25" i="19" s="1"/>
  <c r="AZ55" i="19"/>
  <c r="BB55" i="19" s="1"/>
  <c r="AZ16" i="19"/>
  <c r="BB16" i="19" s="1"/>
  <c r="AZ52" i="19"/>
  <c r="BB52" i="19" s="1"/>
  <c r="AZ18" i="19"/>
  <c r="BB18" i="19" s="1"/>
  <c r="AZ42" i="19"/>
  <c r="BB42" i="19" s="1"/>
  <c r="AZ54" i="19"/>
  <c r="BB54" i="19" s="1"/>
  <c r="AZ78" i="19"/>
  <c r="BB78" i="19" s="1"/>
  <c r="AZ13" i="19"/>
  <c r="BB13" i="19" s="1"/>
  <c r="AZ37" i="19"/>
  <c r="BB37" i="19" s="1"/>
  <c r="AZ67" i="19"/>
  <c r="BB67" i="19" s="1"/>
  <c r="AZ11" i="19"/>
  <c r="BB11" i="19" s="1"/>
  <c r="AZ17" i="19"/>
  <c r="BB17" i="19" s="1"/>
  <c r="AZ23" i="19"/>
  <c r="BB23" i="19" s="1"/>
  <c r="AZ29" i="19"/>
  <c r="BB29" i="19" s="1"/>
  <c r="AZ35" i="19"/>
  <c r="BB35" i="19" s="1"/>
  <c r="AZ41" i="19"/>
  <c r="BB41" i="19" s="1"/>
  <c r="AZ47" i="19"/>
  <c r="BB47" i="19" s="1"/>
  <c r="AZ53" i="19"/>
  <c r="BB53" i="19" s="1"/>
  <c r="AZ59" i="19"/>
  <c r="BB59" i="19" s="1"/>
  <c r="AZ65" i="19"/>
  <c r="BB65" i="19" s="1"/>
  <c r="AZ71" i="19"/>
  <c r="BB71" i="19" s="1"/>
  <c r="AZ77" i="19"/>
  <c r="BB77" i="19" s="1"/>
  <c r="AZ12" i="19"/>
  <c r="BB12" i="19" s="1"/>
  <c r="AZ36" i="19"/>
  <c r="BB36" i="19" s="1"/>
  <c r="AZ66" i="19"/>
  <c r="BB66" i="19" s="1"/>
  <c r="AZ7" i="19"/>
  <c r="BB7" i="19" s="1"/>
  <c r="AZ31" i="19"/>
  <c r="BB31" i="19" s="1"/>
  <c r="AZ49" i="19"/>
  <c r="BB49" i="19" s="1"/>
  <c r="AZ61" i="19"/>
  <c r="BB61" i="19" s="1"/>
  <c r="AZ79" i="19"/>
  <c r="BB79" i="19" s="1"/>
  <c r="AZ8" i="19"/>
  <c r="BB8" i="19" s="1"/>
  <c r="AZ14" i="19"/>
  <c r="BB14" i="19" s="1"/>
  <c r="AZ20" i="19"/>
  <c r="BB20" i="19" s="1"/>
  <c r="AZ26" i="19"/>
  <c r="BB26" i="19" s="1"/>
  <c r="AZ32" i="19"/>
  <c r="BB32" i="19" s="1"/>
  <c r="AZ38" i="19"/>
  <c r="BB38" i="19" s="1"/>
  <c r="AZ44" i="19"/>
  <c r="BB44" i="19" s="1"/>
  <c r="AZ50" i="19"/>
  <c r="BB50" i="19" s="1"/>
  <c r="AZ56" i="19"/>
  <c r="BB56" i="19" s="1"/>
  <c r="AZ62" i="19"/>
  <c r="BB62" i="19" s="1"/>
  <c r="AZ68" i="19"/>
  <c r="BB68" i="19" s="1"/>
  <c r="AZ74" i="19"/>
  <c r="BB74" i="19" s="1"/>
  <c r="AZ6" i="19"/>
  <c r="BB6" i="19" s="1"/>
  <c r="AZ30" i="19"/>
  <c r="BB30" i="19" s="1"/>
  <c r="AZ60" i="19"/>
  <c r="BB60" i="19" s="1"/>
  <c r="AZ19" i="19"/>
  <c r="BB19" i="19" s="1"/>
  <c r="AZ43" i="19"/>
  <c r="BB43" i="19" s="1"/>
  <c r="AZ73" i="19"/>
  <c r="BB73" i="19" s="1"/>
  <c r="Z67" i="19"/>
  <c r="AB67" i="19" s="1"/>
  <c r="AC67" i="19" s="1"/>
  <c r="Z21" i="19"/>
  <c r="AB21" i="19" s="1"/>
  <c r="AC21" i="19" s="1"/>
  <c r="Z70" i="19"/>
  <c r="AB70" i="19" s="1"/>
  <c r="AC70" i="19" s="1"/>
  <c r="Z62" i="19"/>
  <c r="AB62" i="19" s="1"/>
  <c r="AC62" i="19" s="1"/>
  <c r="Z13" i="19"/>
  <c r="AB13" i="19" s="1"/>
  <c r="AC13" i="19" s="1"/>
  <c r="Z24" i="19"/>
  <c r="AB24" i="19" s="1"/>
  <c r="AC24" i="19" s="1"/>
  <c r="R25" i="19"/>
  <c r="T25" i="19" s="1"/>
  <c r="U25" i="19" s="1"/>
  <c r="R9" i="19"/>
  <c r="T9" i="19" s="1"/>
  <c r="U9" i="19" s="1"/>
  <c r="R51" i="19"/>
  <c r="T51" i="19" s="1"/>
  <c r="U51" i="19" s="1"/>
  <c r="R14" i="19"/>
  <c r="T14" i="19" s="1"/>
  <c r="U14" i="19" s="1"/>
  <c r="R57" i="19"/>
  <c r="T57" i="19" s="1"/>
  <c r="U57" i="19" s="1"/>
  <c r="R64" i="19"/>
  <c r="T64" i="19" s="1"/>
  <c r="U64" i="19" s="1"/>
  <c r="Z22" i="19"/>
  <c r="AB22" i="19" s="1"/>
  <c r="AC22" i="19" s="1"/>
  <c r="Z49" i="19"/>
  <c r="AB49" i="19" s="1"/>
  <c r="AC49" i="19" s="1"/>
  <c r="Z57" i="19"/>
  <c r="AB57" i="19" s="1"/>
  <c r="AC57" i="19" s="1"/>
  <c r="Z6" i="19"/>
  <c r="AB6" i="19" s="1"/>
  <c r="AC6" i="19" s="1"/>
  <c r="Z40" i="19"/>
  <c r="AB40" i="19" s="1"/>
  <c r="AC40" i="19" s="1"/>
  <c r="R34" i="19"/>
  <c r="T34" i="19" s="1"/>
  <c r="U34" i="19" s="1"/>
  <c r="Z19" i="19"/>
  <c r="AB19" i="19" s="1"/>
  <c r="AC19" i="19" s="1"/>
  <c r="Z32" i="19"/>
  <c r="AB32" i="19" s="1"/>
  <c r="AC32" i="19" s="1"/>
  <c r="Z76" i="19"/>
  <c r="AB76" i="19" s="1"/>
  <c r="AC76" i="19" s="1"/>
  <c r="Z15" i="19"/>
  <c r="AB15" i="19" s="1"/>
  <c r="AC15" i="19" s="1"/>
  <c r="Z68" i="19"/>
  <c r="AB68" i="19" s="1"/>
  <c r="AC68" i="19" s="1"/>
  <c r="Z53" i="19"/>
  <c r="AB53" i="19" s="1"/>
  <c r="AC53" i="19" s="1"/>
  <c r="R33" i="19"/>
  <c r="T33" i="19" s="1"/>
  <c r="U33" i="19" s="1"/>
  <c r="R43" i="19"/>
  <c r="T43" i="19" s="1"/>
  <c r="U43" i="19" s="1"/>
  <c r="R32" i="19"/>
  <c r="T32" i="19" s="1"/>
  <c r="U32" i="19" s="1"/>
  <c r="R61" i="19"/>
  <c r="T61" i="19" s="1"/>
  <c r="U61" i="19" s="1"/>
  <c r="R49" i="19"/>
  <c r="T49" i="19" s="1"/>
  <c r="U49" i="19" s="1"/>
  <c r="R50" i="19"/>
  <c r="T50" i="19" s="1"/>
  <c r="U50" i="19" s="1"/>
  <c r="Z58" i="19"/>
  <c r="AB58" i="19" s="1"/>
  <c r="AC58" i="19" s="1"/>
  <c r="Z11" i="19"/>
  <c r="AB11" i="19" s="1"/>
  <c r="AC11" i="19" s="1"/>
  <c r="Z66" i="19"/>
  <c r="AB66" i="19" s="1"/>
  <c r="AC66" i="19" s="1"/>
  <c r="Z47" i="19"/>
  <c r="AB47" i="19" s="1"/>
  <c r="AC47" i="19" s="1"/>
  <c r="Z34" i="19"/>
  <c r="AB34" i="19" s="1"/>
  <c r="AC34" i="19" s="1"/>
  <c r="Z69" i="19"/>
  <c r="AB69" i="19" s="1"/>
  <c r="AC69" i="19" s="1"/>
  <c r="Z59" i="19"/>
  <c r="AB59" i="19" s="1"/>
  <c r="AC59" i="19" s="1"/>
  <c r="R48" i="19"/>
  <c r="T48" i="19" s="1"/>
  <c r="U48" i="19" s="1"/>
  <c r="R58" i="19"/>
  <c r="T58" i="19" s="1"/>
  <c r="U58" i="19" s="1"/>
  <c r="R11" i="19"/>
  <c r="T11" i="19" s="1"/>
  <c r="U11" i="19" s="1"/>
  <c r="R38" i="19"/>
  <c r="T38" i="19" s="1"/>
  <c r="U38" i="19" s="1"/>
  <c r="R71" i="19"/>
  <c r="T71" i="19" s="1"/>
  <c r="U71" i="19" s="1"/>
  <c r="R47" i="19"/>
  <c r="T47" i="19" s="1"/>
  <c r="U47" i="19" s="1"/>
  <c r="R21" i="19"/>
  <c r="T21" i="19" s="1"/>
  <c r="U21" i="19" s="1"/>
  <c r="R13" i="19"/>
  <c r="T13" i="19" s="1"/>
  <c r="U13" i="19" s="1"/>
  <c r="R53" i="19"/>
  <c r="T53" i="19" s="1"/>
  <c r="U53" i="19" s="1"/>
  <c r="R73" i="19"/>
  <c r="T73" i="19" s="1"/>
  <c r="U73" i="19" s="1"/>
  <c r="R60" i="19"/>
  <c r="T60" i="19" s="1"/>
  <c r="U60" i="19" s="1"/>
  <c r="R52" i="19"/>
  <c r="T52" i="19" s="1"/>
  <c r="U52" i="19" s="1"/>
  <c r="Z33" i="19"/>
  <c r="AB33" i="19" s="1"/>
  <c r="AC33" i="19" s="1"/>
  <c r="Z63" i="19"/>
  <c r="AB63" i="19" s="1"/>
  <c r="AC63" i="19" s="1"/>
  <c r="Z36" i="19"/>
  <c r="AB36" i="19" s="1"/>
  <c r="AC36" i="19" s="1"/>
  <c r="Z56" i="19"/>
  <c r="AB56" i="19" s="1"/>
  <c r="AC56" i="19" s="1"/>
  <c r="Z46" i="19"/>
  <c r="AB46" i="19" s="1"/>
  <c r="AC46" i="19" s="1"/>
  <c r="Z25" i="19"/>
  <c r="AB25" i="19" s="1"/>
  <c r="AC25" i="19" s="1"/>
  <c r="Z48" i="19"/>
  <c r="AB48" i="19" s="1"/>
  <c r="AC48" i="19" s="1"/>
  <c r="Z55" i="19"/>
  <c r="AB55" i="19" s="1"/>
  <c r="AC55" i="19" s="1"/>
  <c r="Z75" i="19"/>
  <c r="AB75" i="19" s="1"/>
  <c r="AC75" i="19" s="1"/>
  <c r="R65" i="19"/>
  <c r="T65" i="19" s="1"/>
  <c r="U65" i="19" s="1"/>
  <c r="R66" i="19"/>
  <c r="T66" i="19" s="1"/>
  <c r="U66" i="19" s="1"/>
  <c r="R46" i="19"/>
  <c r="T46" i="19" s="1"/>
  <c r="U46" i="19" s="1"/>
  <c r="R20" i="19"/>
  <c r="T20" i="19" s="1"/>
  <c r="U20" i="19" s="1"/>
  <c r="R24" i="19"/>
  <c r="T24" i="19" s="1"/>
  <c r="U24" i="19" s="1"/>
  <c r="R54" i="19"/>
  <c r="T54" i="19" s="1"/>
  <c r="U54" i="19" s="1"/>
  <c r="R63" i="19"/>
  <c r="T63" i="19" s="1"/>
  <c r="U63" i="19" s="1"/>
  <c r="R6" i="19"/>
  <c r="R8" i="19"/>
  <c r="T8" i="19" s="1"/>
  <c r="U8" i="19" s="1"/>
  <c r="R12" i="19"/>
  <c r="T12" i="19" s="1"/>
  <c r="U12" i="19" s="1"/>
  <c r="R28" i="19"/>
  <c r="T28" i="19" s="1"/>
  <c r="U28" i="19" s="1"/>
  <c r="R59" i="19"/>
  <c r="T59" i="19" s="1"/>
  <c r="U59" i="19" s="1"/>
  <c r="R69" i="19"/>
  <c r="T69" i="19" s="1"/>
  <c r="U69" i="19" s="1"/>
  <c r="R15" i="19"/>
  <c r="T15" i="19" s="1"/>
  <c r="U15" i="19" s="1"/>
  <c r="R56" i="19"/>
  <c r="T56" i="19" s="1"/>
  <c r="U56" i="19" s="1"/>
  <c r="R76" i="19"/>
  <c r="T76" i="19" s="1"/>
  <c r="U76" i="19" s="1"/>
  <c r="R22" i="19"/>
  <c r="T22" i="19" s="1"/>
  <c r="U22" i="19" s="1"/>
  <c r="R42" i="19"/>
  <c r="T42" i="19" s="1"/>
  <c r="U42" i="19" s="1"/>
  <c r="Z42" i="19"/>
  <c r="AB42" i="19" s="1"/>
  <c r="AC42" i="19" s="1"/>
  <c r="Z77" i="19"/>
  <c r="AB77" i="19" s="1"/>
  <c r="AC77" i="19" s="1"/>
  <c r="Z50" i="19"/>
  <c r="AB50" i="19" s="1"/>
  <c r="AC50" i="19" s="1"/>
  <c r="Z31" i="19"/>
  <c r="AB31" i="19" s="1"/>
  <c r="AC31" i="19" s="1"/>
  <c r="Z12" i="19"/>
  <c r="AB12" i="19" s="1"/>
  <c r="AC12" i="19" s="1"/>
  <c r="Z43" i="19"/>
  <c r="AB43" i="19" s="1"/>
  <c r="AC43" i="19" s="1"/>
  <c r="R36" i="19"/>
  <c r="T36" i="19" s="1"/>
  <c r="U36" i="19" s="1"/>
  <c r="R55" i="19"/>
  <c r="T55" i="19" s="1"/>
  <c r="U55" i="19" s="1"/>
  <c r="R29" i="19"/>
  <c r="T29" i="19" s="1"/>
  <c r="U29" i="19" s="1"/>
  <c r="R17" i="19"/>
  <c r="T17" i="19" s="1"/>
  <c r="U17" i="19" s="1"/>
  <c r="R37" i="19"/>
  <c r="T37" i="19" s="1"/>
  <c r="U37" i="19" s="1"/>
  <c r="R44" i="19"/>
  <c r="T44" i="19" s="1"/>
  <c r="U44" i="19" s="1"/>
  <c r="R62" i="19"/>
  <c r="T62" i="19" s="1"/>
  <c r="U62" i="19" s="1"/>
  <c r="Z7" i="19"/>
  <c r="AB7" i="19" s="1"/>
  <c r="AC7" i="19" s="1"/>
  <c r="Z28" i="19"/>
  <c r="AB28" i="19" s="1"/>
  <c r="AC28" i="19" s="1"/>
  <c r="Z29" i="19"/>
  <c r="AB29" i="19" s="1"/>
  <c r="AC29" i="19" s="1"/>
  <c r="Z8" i="19"/>
  <c r="AB8" i="19" s="1"/>
  <c r="AC8" i="19" s="1"/>
  <c r="Z78" i="19"/>
  <c r="AB78" i="19" s="1"/>
  <c r="AC78" i="19" s="1"/>
  <c r="Z17" i="19"/>
  <c r="AB17" i="19" s="1"/>
  <c r="AC17" i="19" s="1"/>
  <c r="Z39" i="19"/>
  <c r="AB39" i="19" s="1"/>
  <c r="AC39" i="19" s="1"/>
  <c r="R67" i="19"/>
  <c r="T67" i="19" s="1"/>
  <c r="U67" i="19" s="1"/>
  <c r="R7" i="19"/>
  <c r="T7" i="19" s="1"/>
  <c r="U7" i="19" s="1"/>
  <c r="R77" i="19"/>
  <c r="T77" i="19" s="1"/>
  <c r="U77" i="19" s="1"/>
  <c r="R40" i="19"/>
  <c r="T40" i="19" s="1"/>
  <c r="U40" i="19" s="1"/>
  <c r="R10" i="19"/>
  <c r="T10" i="19" s="1"/>
  <c r="U10" i="19" s="1"/>
  <c r="Z26" i="19"/>
  <c r="AB26" i="19" s="1"/>
  <c r="AC26" i="19" s="1"/>
  <c r="Z16" i="19"/>
  <c r="AB16" i="19" s="1"/>
  <c r="AC16" i="19" s="1"/>
  <c r="Z74" i="19"/>
  <c r="AB74" i="19" s="1"/>
  <c r="AC74" i="19" s="1"/>
  <c r="Z45" i="19"/>
  <c r="AB45" i="19" s="1"/>
  <c r="AC45" i="19" s="1"/>
  <c r="Z65" i="19"/>
  <c r="AB65" i="19" s="1"/>
  <c r="AC65" i="19" s="1"/>
  <c r="Z20" i="19"/>
  <c r="AB20" i="19" s="1"/>
  <c r="AC20" i="19" s="1"/>
  <c r="Z44" i="19"/>
  <c r="AB44" i="19" s="1"/>
  <c r="AC44" i="19" s="1"/>
  <c r="Z73" i="19"/>
  <c r="AB73" i="19" s="1"/>
  <c r="AC73" i="19" s="1"/>
  <c r="Z38" i="19"/>
  <c r="AB38" i="19" s="1"/>
  <c r="AC38" i="19" s="1"/>
  <c r="Z14" i="19"/>
  <c r="AB14" i="19" s="1"/>
  <c r="AC14" i="19" s="1"/>
  <c r="AQ19" i="19"/>
  <c r="AS19" i="19" s="1"/>
  <c r="Z9" i="19"/>
  <c r="AB9" i="19" s="1"/>
  <c r="AC9" i="19" s="1"/>
  <c r="Z27" i="19"/>
  <c r="AB27" i="19" s="1"/>
  <c r="AC27" i="19" s="1"/>
  <c r="Z51" i="19"/>
  <c r="AB51" i="19" s="1"/>
  <c r="AC51" i="19" s="1"/>
  <c r="Z61" i="19"/>
  <c r="AB61" i="19" s="1"/>
  <c r="AC61" i="19" s="1"/>
  <c r="Z10" i="19"/>
  <c r="AB10" i="19" s="1"/>
  <c r="AC10" i="19" s="1"/>
  <c r="Z30" i="19"/>
  <c r="AB30" i="19" s="1"/>
  <c r="AC30" i="19" s="1"/>
  <c r="Z60" i="19"/>
  <c r="AB60" i="19" s="1"/>
  <c r="AC60" i="19" s="1"/>
  <c r="Z35" i="19"/>
  <c r="AB35" i="19" s="1"/>
  <c r="AC35" i="19" s="1"/>
  <c r="Z54" i="19"/>
  <c r="AB54" i="19" s="1"/>
  <c r="AC54" i="19" s="1"/>
  <c r="Z41" i="19"/>
  <c r="AB41" i="19" s="1"/>
  <c r="AC41" i="19" s="1"/>
  <c r="Z23" i="19"/>
  <c r="AB23" i="19" s="1"/>
  <c r="AC23" i="19" s="1"/>
  <c r="Z79" i="19"/>
  <c r="AB79" i="19" s="1"/>
  <c r="AC79" i="19" s="1"/>
  <c r="Z52" i="19"/>
  <c r="AB52" i="19" s="1"/>
  <c r="AC52" i="19" s="1"/>
  <c r="Z72" i="19"/>
  <c r="AB72" i="19" s="1"/>
  <c r="AC72" i="19" s="1"/>
  <c r="Z18" i="19"/>
  <c r="AB18" i="19" s="1"/>
  <c r="AC18" i="19" s="1"/>
  <c r="Z37" i="19"/>
  <c r="AB37" i="19" s="1"/>
  <c r="AC37" i="19" s="1"/>
  <c r="Z64" i="19"/>
  <c r="AB64" i="19" s="1"/>
  <c r="AC64" i="19" s="1"/>
  <c r="Z71" i="19"/>
  <c r="AB71" i="19" s="1"/>
  <c r="AC71" i="19" s="1"/>
  <c r="R27" i="19"/>
  <c r="T27" i="19" s="1"/>
  <c r="U27" i="19" s="1"/>
  <c r="R19" i="19"/>
  <c r="T19" i="19" s="1"/>
  <c r="U19" i="19" s="1"/>
  <c r="R68" i="19"/>
  <c r="T68" i="19" s="1"/>
  <c r="U68" i="19" s="1"/>
  <c r="R78" i="19"/>
  <c r="T78" i="19" s="1"/>
  <c r="U78" i="19" s="1"/>
  <c r="R23" i="19"/>
  <c r="T23" i="19" s="1"/>
  <c r="U23" i="19" s="1"/>
  <c r="R39" i="19"/>
  <c r="T39" i="19" s="1"/>
  <c r="U39" i="19" s="1"/>
  <c r="R70" i="19"/>
  <c r="T70" i="19" s="1"/>
  <c r="U70" i="19" s="1"/>
  <c r="R79" i="19"/>
  <c r="T79" i="19" s="1"/>
  <c r="U79" i="19" s="1"/>
  <c r="R31" i="19"/>
  <c r="T31" i="19" s="1"/>
  <c r="U31" i="19" s="1"/>
  <c r="R35" i="19"/>
  <c r="T35" i="19" s="1"/>
  <c r="U35" i="19" s="1"/>
  <c r="R30" i="19"/>
  <c r="T30" i="19" s="1"/>
  <c r="U30" i="19" s="1"/>
  <c r="R45" i="19"/>
  <c r="T45" i="19" s="1"/>
  <c r="U45" i="19" s="1"/>
  <c r="R75" i="19"/>
  <c r="T75" i="19" s="1"/>
  <c r="U75" i="19" s="1"/>
  <c r="R41" i="19"/>
  <c r="T41" i="19" s="1"/>
  <c r="U41" i="19" s="1"/>
  <c r="R26" i="19"/>
  <c r="T26" i="19" s="1"/>
  <c r="U26" i="19" s="1"/>
  <c r="R72" i="19"/>
  <c r="T72" i="19" s="1"/>
  <c r="U72" i="19" s="1"/>
  <c r="R16" i="19"/>
  <c r="T16" i="19" s="1"/>
  <c r="U16" i="19" s="1"/>
  <c r="R18" i="19"/>
  <c r="T18" i="19" s="1"/>
  <c r="U18" i="19" s="1"/>
  <c r="R74" i="19"/>
  <c r="T74" i="19" s="1"/>
  <c r="U74" i="19" s="1"/>
  <c r="AQ51" i="19"/>
  <c r="AS51" i="19" s="1"/>
  <c r="AQ27" i="19"/>
  <c r="AS27" i="19" s="1"/>
  <c r="AQ59" i="19"/>
  <c r="AS59" i="19" s="1"/>
  <c r="AQ55" i="19"/>
  <c r="AS55" i="19" s="1"/>
  <c r="AQ23" i="19"/>
  <c r="AS23" i="19" s="1"/>
  <c r="AQ79" i="19"/>
  <c r="AS79" i="19" s="1"/>
  <c r="AQ15" i="19"/>
  <c r="AS15" i="19" s="1"/>
  <c r="AQ47" i="19"/>
  <c r="AS47" i="19" s="1"/>
  <c r="AQ75" i="19"/>
  <c r="AS75" i="19" s="1"/>
  <c r="AQ43" i="19"/>
  <c r="AS43" i="19" s="1"/>
  <c r="AQ11" i="19"/>
  <c r="AS11" i="19" s="1"/>
  <c r="AQ39" i="19"/>
  <c r="AS39" i="19" s="1"/>
  <c r="AQ67" i="19"/>
  <c r="AS67" i="19" s="1"/>
  <c r="AQ71" i="19"/>
  <c r="AS71" i="19" s="1"/>
  <c r="AQ7" i="19"/>
  <c r="AS7" i="19" s="1"/>
  <c r="AQ35" i="19"/>
  <c r="AS35" i="19" s="1"/>
  <c r="AQ63" i="19"/>
  <c r="AS63" i="19" s="1"/>
  <c r="AQ31" i="19"/>
  <c r="AS31" i="19" s="1"/>
  <c r="AQ70" i="19"/>
  <c r="AS70" i="19" s="1"/>
  <c r="AQ62" i="19"/>
  <c r="AS62" i="19" s="1"/>
  <c r="AQ54" i="19"/>
  <c r="AS54" i="19" s="1"/>
  <c r="AQ46" i="19"/>
  <c r="AS46" i="19" s="1"/>
  <c r="AQ38" i="19"/>
  <c r="AS38" i="19" s="1"/>
  <c r="AQ30" i="19"/>
  <c r="AS30" i="19" s="1"/>
  <c r="AQ22" i="19"/>
  <c r="AS22" i="19" s="1"/>
  <c r="AQ10" i="19"/>
  <c r="AS10" i="19" s="1"/>
  <c r="AQ77" i="19"/>
  <c r="AS77" i="19" s="1"/>
  <c r="AQ73" i="19"/>
  <c r="AS73" i="19" s="1"/>
  <c r="AQ69" i="19"/>
  <c r="AS69" i="19" s="1"/>
  <c r="AQ65" i="19"/>
  <c r="AS65" i="19" s="1"/>
  <c r="AQ61" i="19"/>
  <c r="AS61" i="19" s="1"/>
  <c r="AQ57" i="19"/>
  <c r="AS57" i="19" s="1"/>
  <c r="AQ53" i="19"/>
  <c r="AS53" i="19" s="1"/>
  <c r="AQ49" i="19"/>
  <c r="AS49" i="19" s="1"/>
  <c r="AQ45" i="19"/>
  <c r="AS45" i="19" s="1"/>
  <c r="AQ41" i="19"/>
  <c r="AS41" i="19" s="1"/>
  <c r="AQ37" i="19"/>
  <c r="AS37" i="19" s="1"/>
  <c r="AQ33" i="19"/>
  <c r="AS33" i="19" s="1"/>
  <c r="AQ29" i="19"/>
  <c r="AS29" i="19" s="1"/>
  <c r="AQ25" i="19"/>
  <c r="AS25" i="19" s="1"/>
  <c r="AQ21" i="19"/>
  <c r="AS21" i="19" s="1"/>
  <c r="AQ17" i="19"/>
  <c r="AS17" i="19" s="1"/>
  <c r="AQ13" i="19"/>
  <c r="AS13" i="19" s="1"/>
  <c r="AQ9" i="19"/>
  <c r="AS9" i="19" s="1"/>
  <c r="AQ78" i="19"/>
  <c r="AS78" i="19" s="1"/>
  <c r="AQ74" i="19"/>
  <c r="AS74" i="19" s="1"/>
  <c r="AQ66" i="19"/>
  <c r="AS66" i="19" s="1"/>
  <c r="AQ58" i="19"/>
  <c r="AS58" i="19" s="1"/>
  <c r="AQ50" i="19"/>
  <c r="AS50" i="19" s="1"/>
  <c r="AQ42" i="19"/>
  <c r="AS42" i="19" s="1"/>
  <c r="AQ34" i="19"/>
  <c r="AS34" i="19" s="1"/>
  <c r="AQ26" i="19"/>
  <c r="AS26" i="19" s="1"/>
  <c r="AQ18" i="19"/>
  <c r="AS18" i="19" s="1"/>
  <c r="AQ14" i="19"/>
  <c r="AS14" i="19" s="1"/>
  <c r="AQ76" i="19"/>
  <c r="AS76" i="19" s="1"/>
  <c r="AQ72" i="19"/>
  <c r="AS72" i="19" s="1"/>
  <c r="AQ68" i="19"/>
  <c r="AS68" i="19" s="1"/>
  <c r="AQ64" i="19"/>
  <c r="AS64" i="19" s="1"/>
  <c r="AQ60" i="19"/>
  <c r="AS60" i="19" s="1"/>
  <c r="AQ56" i="19"/>
  <c r="AS56" i="19" s="1"/>
  <c r="AQ52" i="19"/>
  <c r="AS52" i="19" s="1"/>
  <c r="AQ48" i="19"/>
  <c r="AS48" i="19" s="1"/>
  <c r="AQ44" i="19"/>
  <c r="AS44" i="19" s="1"/>
  <c r="AQ40" i="19"/>
  <c r="AS40" i="19" s="1"/>
  <c r="AQ36" i="19"/>
  <c r="AS36" i="19" s="1"/>
  <c r="AQ32" i="19"/>
  <c r="AS32" i="19" s="1"/>
  <c r="AQ28" i="19"/>
  <c r="AS28" i="19" s="1"/>
  <c r="AQ24" i="19"/>
  <c r="AS24" i="19" s="1"/>
  <c r="AQ20" i="19"/>
  <c r="AS20" i="19" s="1"/>
  <c r="AQ16" i="19"/>
  <c r="AS16" i="19" s="1"/>
  <c r="AQ12" i="19"/>
  <c r="AS12" i="19" s="1"/>
  <c r="AQ8" i="19"/>
  <c r="AS8" i="19" s="1"/>
  <c r="AJ36" i="19"/>
  <c r="AM36" i="19" s="1"/>
  <c r="AN36" i="19" s="1"/>
  <c r="AO36" i="19" s="1"/>
  <c r="AJ34" i="19"/>
  <c r="AM34" i="19" s="1"/>
  <c r="AN34" i="19" s="1"/>
  <c r="AO34" i="19" s="1"/>
  <c r="AJ14" i="19"/>
  <c r="AM14" i="19" s="1"/>
  <c r="AN14" i="19" s="1"/>
  <c r="AO14" i="19" s="1"/>
  <c r="AJ25" i="19"/>
  <c r="AM25" i="19" s="1"/>
  <c r="AN25" i="19" s="1"/>
  <c r="AO25" i="19" s="1"/>
  <c r="AJ27" i="19"/>
  <c r="AM27" i="19" s="1"/>
  <c r="AN27" i="19" s="1"/>
  <c r="AO27" i="19" s="1"/>
  <c r="AJ72" i="19"/>
  <c r="AM72" i="19" s="1"/>
  <c r="AN72" i="19" s="1"/>
  <c r="AO72" i="19" s="1"/>
  <c r="AJ62" i="19"/>
  <c r="AM62" i="19" s="1"/>
  <c r="AN62" i="19" s="1"/>
  <c r="AO62" i="19" s="1"/>
  <c r="AJ24" i="19"/>
  <c r="AM24" i="19" s="1"/>
  <c r="AN24" i="19" s="1"/>
  <c r="AO24" i="19" s="1"/>
  <c r="AJ63" i="19"/>
  <c r="AM63" i="19" s="1"/>
  <c r="AN63" i="19" s="1"/>
  <c r="AO63" i="19" s="1"/>
  <c r="AJ66" i="19"/>
  <c r="AM66" i="19" s="1"/>
  <c r="AN66" i="19" s="1"/>
  <c r="AO66" i="19" s="1"/>
  <c r="AJ52" i="19"/>
  <c r="AM52" i="19" s="1"/>
  <c r="AN52" i="19" s="1"/>
  <c r="AO52" i="19" s="1"/>
  <c r="AJ35" i="19"/>
  <c r="AM35" i="19" s="1"/>
  <c r="AN35" i="19" s="1"/>
  <c r="AO35" i="19" s="1"/>
  <c r="AJ22" i="19"/>
  <c r="AM22" i="19" s="1"/>
  <c r="AN22" i="19" s="1"/>
  <c r="AO22" i="19" s="1"/>
  <c r="AJ37" i="19"/>
  <c r="AM37" i="19" s="1"/>
  <c r="AN37" i="19" s="1"/>
  <c r="AO37" i="19" s="1"/>
  <c r="AJ6" i="19"/>
  <c r="AM6" i="19" s="1"/>
  <c r="AN6" i="19" s="1"/>
  <c r="AO6" i="19" s="1"/>
  <c r="AJ59" i="19"/>
  <c r="AM59" i="19" s="1"/>
  <c r="AN59" i="19" s="1"/>
  <c r="AO59" i="19" s="1"/>
  <c r="AJ78" i="19"/>
  <c r="AM78" i="19" s="1"/>
  <c r="AN78" i="19" s="1"/>
  <c r="AO78" i="19" s="1"/>
  <c r="AJ45" i="19"/>
  <c r="AM45" i="19" s="1"/>
  <c r="AN45" i="19" s="1"/>
  <c r="AO45" i="19" s="1"/>
  <c r="AJ79" i="19"/>
  <c r="AM79" i="19" s="1"/>
  <c r="AN79" i="19" s="1"/>
  <c r="AO79" i="19" s="1"/>
  <c r="AJ49" i="19"/>
  <c r="AM49" i="19" s="1"/>
  <c r="AN49" i="19" s="1"/>
  <c r="AO49" i="19" s="1"/>
  <c r="AJ68" i="19"/>
  <c r="AM68" i="19" s="1"/>
  <c r="AN68" i="19" s="1"/>
  <c r="AO68" i="19" s="1"/>
  <c r="AJ20" i="19"/>
  <c r="AM20" i="19" s="1"/>
  <c r="AN20" i="19" s="1"/>
  <c r="AO20" i="19" s="1"/>
  <c r="AJ11" i="19"/>
  <c r="AM11" i="19" s="1"/>
  <c r="AN11" i="19" s="1"/>
  <c r="AO11" i="19" s="1"/>
  <c r="AJ38" i="19"/>
  <c r="AM38" i="19" s="1"/>
  <c r="AN38" i="19" s="1"/>
  <c r="AO38" i="19" s="1"/>
  <c r="AJ18" i="19"/>
  <c r="AM18" i="19" s="1"/>
  <c r="AN18" i="19" s="1"/>
  <c r="AO18" i="19" s="1"/>
  <c r="AJ53" i="19"/>
  <c r="AM53" i="19" s="1"/>
  <c r="AN53" i="19" s="1"/>
  <c r="AO53" i="19" s="1"/>
  <c r="AJ26" i="19"/>
  <c r="AM26" i="19" s="1"/>
  <c r="AN26" i="19" s="1"/>
  <c r="AO26" i="19" s="1"/>
  <c r="AJ75" i="19"/>
  <c r="AM75" i="19" s="1"/>
  <c r="AN75" i="19" s="1"/>
  <c r="AO75" i="19" s="1"/>
  <c r="AJ8" i="19"/>
  <c r="AM8" i="19" s="1"/>
  <c r="AN8" i="19" s="1"/>
  <c r="AO8" i="19" s="1"/>
  <c r="AJ61" i="19"/>
  <c r="AM61" i="19" s="1"/>
  <c r="AN61" i="19" s="1"/>
  <c r="AO61" i="19" s="1"/>
  <c r="AJ51" i="19"/>
  <c r="AM51" i="19" s="1"/>
  <c r="AN51" i="19" s="1"/>
  <c r="AO51" i="19" s="1"/>
  <c r="AJ65" i="19"/>
  <c r="AM65" i="19" s="1"/>
  <c r="AN65" i="19" s="1"/>
  <c r="AO65" i="19" s="1"/>
  <c r="AJ47" i="19"/>
  <c r="AM47" i="19" s="1"/>
  <c r="AN47" i="19" s="1"/>
  <c r="AO47" i="19" s="1"/>
  <c r="AJ50" i="19"/>
  <c r="AM50" i="19" s="1"/>
  <c r="AN50" i="19" s="1"/>
  <c r="AO50" i="19" s="1"/>
  <c r="AJ39" i="19"/>
  <c r="AM39" i="19" s="1"/>
  <c r="AN39" i="19" s="1"/>
  <c r="AO39" i="19" s="1"/>
  <c r="AJ69" i="19"/>
  <c r="AM69" i="19" s="1"/>
  <c r="AN69" i="19" s="1"/>
  <c r="AO69" i="19" s="1"/>
  <c r="AJ15" i="19"/>
  <c r="AM15" i="19" s="1"/>
  <c r="AN15" i="19" s="1"/>
  <c r="AO15" i="19" s="1"/>
  <c r="AJ29" i="19"/>
  <c r="AM29" i="19" s="1"/>
  <c r="AN29" i="19" s="1"/>
  <c r="AO29" i="19" s="1"/>
  <c r="AJ33" i="19"/>
  <c r="AM33" i="19" s="1"/>
  <c r="AN33" i="19" s="1"/>
  <c r="AO33" i="19" s="1"/>
  <c r="AJ77" i="19"/>
  <c r="AM77" i="19" s="1"/>
  <c r="AN77" i="19" s="1"/>
  <c r="AO77" i="19" s="1"/>
  <c r="AJ67" i="19"/>
  <c r="AM67" i="19" s="1"/>
  <c r="AN67" i="19" s="1"/>
  <c r="AO67" i="19" s="1"/>
  <c r="AJ21" i="19"/>
  <c r="AM21" i="19" s="1"/>
  <c r="AN21" i="19" s="1"/>
  <c r="AO21" i="19" s="1"/>
  <c r="AJ17" i="19"/>
  <c r="AM17" i="19" s="1"/>
  <c r="AN17" i="19" s="1"/>
  <c r="AO17" i="19" s="1"/>
  <c r="AJ46" i="19"/>
  <c r="AM46" i="19" s="1"/>
  <c r="AN46" i="19" s="1"/>
  <c r="AO46" i="19" s="1"/>
  <c r="AJ9" i="19"/>
  <c r="AM9" i="19" s="1"/>
  <c r="AN9" i="19" s="1"/>
  <c r="AO9" i="19" s="1"/>
  <c r="AJ55" i="19"/>
  <c r="AM55" i="19" s="1"/>
  <c r="AN55" i="19" s="1"/>
  <c r="AO55" i="19" s="1"/>
  <c r="AJ41" i="19"/>
  <c r="AM41" i="19" s="1"/>
  <c r="AN41" i="19" s="1"/>
  <c r="AO41" i="19" s="1"/>
  <c r="AJ30" i="19"/>
  <c r="AM30" i="19" s="1"/>
  <c r="AN30" i="19" s="1"/>
  <c r="AO30" i="19" s="1"/>
  <c r="AJ42" i="19"/>
  <c r="AM42" i="19" s="1"/>
  <c r="AN42" i="19" s="1"/>
  <c r="AO42" i="19" s="1"/>
  <c r="AJ7" i="19"/>
  <c r="AM7" i="19" s="1"/>
  <c r="AN7" i="19" s="1"/>
  <c r="AO7" i="19" s="1"/>
  <c r="AJ60" i="19"/>
  <c r="AM60" i="19" s="1"/>
  <c r="AN60" i="19" s="1"/>
  <c r="AO60" i="19" s="1"/>
  <c r="AJ13" i="19"/>
  <c r="AM13" i="19" s="1"/>
  <c r="AN13" i="19" s="1"/>
  <c r="AO13" i="19" s="1"/>
  <c r="AJ32" i="19"/>
  <c r="AM32" i="19" s="1"/>
  <c r="AN32" i="19" s="1"/>
  <c r="AO32" i="19" s="1"/>
  <c r="AJ70" i="19"/>
  <c r="AM70" i="19" s="1"/>
  <c r="AN70" i="19" s="1"/>
  <c r="AO70" i="19" s="1"/>
  <c r="AJ28" i="19"/>
  <c r="AM28" i="19" s="1"/>
  <c r="AN28" i="19" s="1"/>
  <c r="AO28" i="19" s="1"/>
  <c r="AJ16" i="19"/>
  <c r="AM16" i="19" s="1"/>
  <c r="AN16" i="19" s="1"/>
  <c r="AO16" i="19" s="1"/>
  <c r="AJ71" i="19"/>
  <c r="AM71" i="19" s="1"/>
  <c r="AN71" i="19" s="1"/>
  <c r="AO71" i="19" s="1"/>
  <c r="AJ57" i="19"/>
  <c r="AM57" i="19" s="1"/>
  <c r="AN57" i="19" s="1"/>
  <c r="AO57" i="19" s="1"/>
  <c r="AJ19" i="19"/>
  <c r="AM19" i="19" s="1"/>
  <c r="AN19" i="19" s="1"/>
  <c r="AO19" i="19" s="1"/>
  <c r="AJ58" i="19"/>
  <c r="AM58" i="19" s="1"/>
  <c r="AN58" i="19" s="1"/>
  <c r="AO58" i="19" s="1"/>
  <c r="AJ10" i="19"/>
  <c r="AM10" i="19" s="1"/>
  <c r="AN10" i="19" s="1"/>
  <c r="AO10" i="19" s="1"/>
  <c r="AJ76" i="19"/>
  <c r="AM76" i="19" s="1"/>
  <c r="AN76" i="19" s="1"/>
  <c r="AO76" i="19" s="1"/>
  <c r="AJ12" i="19"/>
  <c r="AM12" i="19" s="1"/>
  <c r="AN12" i="19" s="1"/>
  <c r="AO12" i="19" s="1"/>
  <c r="AJ48" i="19"/>
  <c r="AM48" i="19" s="1"/>
  <c r="AN48" i="19" s="1"/>
  <c r="AO48" i="19" s="1"/>
  <c r="AJ56" i="19"/>
  <c r="AM56" i="19" s="1"/>
  <c r="AN56" i="19" s="1"/>
  <c r="AO56" i="19" s="1"/>
  <c r="AJ44" i="19"/>
  <c r="AM44" i="19" s="1"/>
  <c r="AN44" i="19" s="1"/>
  <c r="AO44" i="19" s="1"/>
  <c r="AJ54" i="19"/>
  <c r="AM54" i="19" s="1"/>
  <c r="AN54" i="19" s="1"/>
  <c r="AO54" i="19" s="1"/>
  <c r="AJ73" i="19"/>
  <c r="AM73" i="19" s="1"/>
  <c r="AN73" i="19" s="1"/>
  <c r="AO73" i="19" s="1"/>
  <c r="AJ40" i="19"/>
  <c r="AM40" i="19" s="1"/>
  <c r="AN40" i="19" s="1"/>
  <c r="AO40" i="19" s="1"/>
  <c r="AJ74" i="19"/>
  <c r="AM74" i="19" s="1"/>
  <c r="AN74" i="19" s="1"/>
  <c r="AO74" i="19" s="1"/>
  <c r="AJ23" i="19"/>
  <c r="AM23" i="19" s="1"/>
  <c r="AN23" i="19" s="1"/>
  <c r="AO23" i="19" s="1"/>
  <c r="AJ31" i="19"/>
  <c r="AM31" i="19" s="1"/>
  <c r="AN31" i="19" s="1"/>
  <c r="AO31" i="19" s="1"/>
  <c r="AJ43" i="19"/>
  <c r="AM43" i="19" s="1"/>
  <c r="AN43" i="19" s="1"/>
  <c r="AO43" i="19" s="1"/>
  <c r="AJ64" i="19"/>
  <c r="AM64" i="19" s="1"/>
  <c r="AN64" i="19" s="1"/>
  <c r="AO64" i="19" s="1"/>
  <c r="W64" i="19"/>
  <c r="AE28" i="19"/>
  <c r="W69" i="19"/>
  <c r="W57" i="19"/>
  <c r="W72" i="19"/>
  <c r="W53" i="19"/>
  <c r="W37" i="19"/>
  <c r="W32" i="19"/>
  <c r="W45" i="19"/>
  <c r="W59" i="19"/>
  <c r="W24" i="19"/>
  <c r="W26" i="19"/>
  <c r="W73" i="19"/>
  <c r="W20" i="19"/>
  <c r="W41" i="19"/>
  <c r="W27" i="19"/>
  <c r="W56" i="19"/>
  <c r="W78" i="19"/>
  <c r="W51" i="19"/>
  <c r="W16" i="19"/>
  <c r="W18" i="19"/>
  <c r="W68" i="19"/>
  <c r="W49" i="19"/>
  <c r="W63" i="19"/>
  <c r="W28" i="19"/>
  <c r="W30" i="19"/>
  <c r="W48" i="19"/>
  <c r="W70" i="19"/>
  <c r="W43" i="19"/>
  <c r="W8" i="19"/>
  <c r="W10" i="19"/>
  <c r="W71" i="19"/>
  <c r="W25" i="19"/>
  <c r="AE14" i="19"/>
  <c r="AE51" i="19"/>
  <c r="AE29" i="19"/>
  <c r="AE39" i="19"/>
  <c r="AE66" i="19"/>
  <c r="AE44" i="19"/>
  <c r="AE17" i="19"/>
  <c r="AE19" i="19"/>
  <c r="AE75" i="19"/>
  <c r="AE61" i="19"/>
  <c r="AE30" i="19"/>
  <c r="AE9" i="19"/>
  <c r="AE63" i="19"/>
  <c r="AE49" i="19"/>
  <c r="AE68" i="19"/>
  <c r="AE67" i="19"/>
  <c r="AE53" i="19"/>
  <c r="AE72" i="19"/>
  <c r="AE34" i="19"/>
  <c r="W60" i="19"/>
  <c r="W66" i="19"/>
  <c r="W9" i="19"/>
  <c r="W40" i="19"/>
  <c r="W62" i="19"/>
  <c r="W35" i="19"/>
  <c r="W42" i="19"/>
  <c r="W52" i="19"/>
  <c r="W74" i="19"/>
  <c r="W47" i="19"/>
  <c r="W12" i="19"/>
  <c r="W14" i="19"/>
  <c r="W77" i="19"/>
  <c r="W54" i="19"/>
  <c r="W31" i="19"/>
  <c r="W29" i="19"/>
  <c r="W39" i="19"/>
  <c r="W38" i="19"/>
  <c r="AE18" i="19"/>
  <c r="AD6" i="19"/>
  <c r="AG6" i="19" s="1"/>
  <c r="AH6" i="19" s="1"/>
  <c r="AI6" i="19" s="1"/>
  <c r="AE16" i="19"/>
  <c r="AE55" i="19"/>
  <c r="AE41" i="19"/>
  <c r="AE76" i="19"/>
  <c r="AE33" i="19"/>
  <c r="AE38" i="19"/>
  <c r="AE54" i="19"/>
  <c r="AE77" i="19"/>
  <c r="AE21" i="19"/>
  <c r="AE23" i="19"/>
  <c r="AE79" i="19"/>
  <c r="AE65" i="19"/>
  <c r="AE25" i="19"/>
  <c r="AE46" i="19"/>
  <c r="AE69" i="19"/>
  <c r="AE11" i="19"/>
  <c r="AE60" i="19"/>
  <c r="W50" i="19"/>
  <c r="W22" i="19"/>
  <c r="W46" i="19"/>
  <c r="W23" i="19"/>
  <c r="W21" i="19"/>
  <c r="W36" i="19"/>
  <c r="W58" i="19"/>
  <c r="W34" i="19"/>
  <c r="W33" i="19"/>
  <c r="W61" i="19"/>
  <c r="W75" i="19"/>
  <c r="W15" i="19"/>
  <c r="W13" i="19"/>
  <c r="W11" i="19"/>
  <c r="AE12" i="19"/>
  <c r="AE22" i="19"/>
  <c r="AE15" i="19"/>
  <c r="AE71" i="19"/>
  <c r="AE57" i="19"/>
  <c r="AE10" i="19"/>
  <c r="AE20" i="19"/>
  <c r="AE43" i="19"/>
  <c r="AE70" i="19"/>
  <c r="AE48" i="19"/>
  <c r="AE8" i="19"/>
  <c r="AE31" i="19"/>
  <c r="AE58" i="19"/>
  <c r="AE36" i="19"/>
  <c r="AE62" i="19"/>
  <c r="AE40" i="19"/>
  <c r="AE42" i="19"/>
  <c r="W76" i="19"/>
  <c r="W44" i="19"/>
  <c r="W55" i="19"/>
  <c r="W67" i="19"/>
  <c r="W65" i="19"/>
  <c r="W79" i="19"/>
  <c r="W19" i="19"/>
  <c r="W17" i="19"/>
  <c r="AE27" i="19"/>
  <c r="AE13" i="19"/>
  <c r="AE32" i="19"/>
  <c r="AE50" i="19"/>
  <c r="AE73" i="19"/>
  <c r="AE26" i="19"/>
  <c r="AE37" i="19"/>
  <c r="AE59" i="19"/>
  <c r="AE45" i="19"/>
  <c r="AE64" i="19"/>
  <c r="AE24" i="19"/>
  <c r="AE47" i="19"/>
  <c r="AE74" i="19"/>
  <c r="AE52" i="19"/>
  <c r="AE35" i="19"/>
  <c r="AE78" i="19"/>
  <c r="AE56" i="19"/>
  <c r="AT39" i="19"/>
  <c r="AV39" i="19" s="1"/>
  <c r="AT71" i="19"/>
  <c r="AV71" i="19" s="1"/>
  <c r="AT66" i="19"/>
  <c r="AV66" i="19" s="1"/>
  <c r="AT56" i="19"/>
  <c r="AV56" i="19" s="1"/>
  <c r="AT54" i="19"/>
  <c r="AV54" i="19" s="1"/>
  <c r="AT52" i="19"/>
  <c r="AV52" i="19" s="1"/>
  <c r="AT50" i="19"/>
  <c r="AV50" i="19" s="1"/>
  <c r="AT26" i="19"/>
  <c r="AV26" i="19" s="1"/>
  <c r="AT19" i="19"/>
  <c r="AV19" i="19" s="1"/>
  <c r="AT7" i="19"/>
  <c r="AV7" i="19" s="1"/>
  <c r="AT35" i="19"/>
  <c r="AV35" i="19" s="1"/>
  <c r="AT22" i="19"/>
  <c r="AV22" i="19" s="1"/>
  <c r="AT20" i="19"/>
  <c r="AV20" i="19" s="1"/>
  <c r="AT9" i="19"/>
  <c r="AV9" i="19" s="1"/>
  <c r="AT8" i="19"/>
  <c r="AV8" i="19" s="1"/>
  <c r="AT11" i="19"/>
  <c r="AV11" i="19" s="1"/>
  <c r="AT14" i="19"/>
  <c r="AV14" i="19" s="1"/>
  <c r="AT24" i="19"/>
  <c r="AV24" i="19" s="1"/>
  <c r="AT27" i="19"/>
  <c r="AV27" i="19" s="1"/>
  <c r="AT30" i="19"/>
  <c r="AV30" i="19" s="1"/>
  <c r="AT40" i="19"/>
  <c r="AV40" i="19" s="1"/>
  <c r="AT43" i="19"/>
  <c r="AV43" i="19" s="1"/>
  <c r="AT51" i="19"/>
  <c r="AV51" i="19" s="1"/>
  <c r="AT59" i="19"/>
  <c r="AV59" i="19" s="1"/>
  <c r="AT67" i="19"/>
  <c r="AV67" i="19" s="1"/>
  <c r="AT75" i="19"/>
  <c r="AV75" i="19" s="1"/>
  <c r="AT6" i="19"/>
  <c r="AV6" i="19" s="1"/>
  <c r="AT12" i="19"/>
  <c r="AV12" i="19" s="1"/>
  <c r="AT15" i="19"/>
  <c r="AV15" i="19" s="1"/>
  <c r="AT18" i="19"/>
  <c r="AV18" i="19" s="1"/>
  <c r="AT31" i="19"/>
  <c r="AV31" i="19" s="1"/>
  <c r="AT34" i="19"/>
  <c r="AV34" i="19" s="1"/>
  <c r="AT72" i="19"/>
  <c r="AV72" i="19" s="1"/>
  <c r="AT70" i="19"/>
  <c r="AV70" i="19" s="1"/>
  <c r="AT68" i="19"/>
  <c r="AV68" i="19" s="1"/>
  <c r="AT55" i="19"/>
  <c r="AV55" i="19" s="1"/>
  <c r="AT79" i="19"/>
  <c r="AV79" i="19" s="1"/>
  <c r="AT78" i="19"/>
  <c r="AV78" i="19" s="1"/>
  <c r="AT76" i="19"/>
  <c r="AV76" i="19" s="1"/>
  <c r="AT74" i="19"/>
  <c r="AV74" i="19" s="1"/>
  <c r="AT64" i="19"/>
  <c r="AV64" i="19" s="1"/>
  <c r="AT63" i="19"/>
  <c r="AV63" i="19" s="1"/>
  <c r="AT62" i="19"/>
  <c r="AV62" i="19" s="1"/>
  <c r="AT60" i="19"/>
  <c r="AV60" i="19" s="1"/>
  <c r="AT58" i="19"/>
  <c r="AV58" i="19" s="1"/>
  <c r="AT48" i="19"/>
  <c r="AV48" i="19" s="1"/>
  <c r="AT47" i="19"/>
  <c r="AV47" i="19" s="1"/>
  <c r="AT46" i="19"/>
  <c r="AV46" i="19" s="1"/>
  <c r="AT44" i="19"/>
  <c r="AV44" i="19" s="1"/>
  <c r="AT42" i="19"/>
  <c r="AV42" i="19" s="1"/>
  <c r="AT38" i="19"/>
  <c r="AV38" i="19" s="1"/>
  <c r="AT36" i="19"/>
  <c r="AV36" i="19" s="1"/>
  <c r="AT32" i="19"/>
  <c r="AV32" i="19" s="1"/>
  <c r="AT28" i="19"/>
  <c r="AV28" i="19" s="1"/>
  <c r="AT23" i="19"/>
  <c r="AV23" i="19" s="1"/>
  <c r="AT10" i="19"/>
  <c r="AV10" i="19" s="1"/>
  <c r="AT77" i="19"/>
  <c r="AV77" i="19" s="1"/>
  <c r="AT73" i="19"/>
  <c r="AV73" i="19" s="1"/>
  <c r="AT69" i="19"/>
  <c r="AV69" i="19" s="1"/>
  <c r="AT65" i="19"/>
  <c r="AV65" i="19" s="1"/>
  <c r="AT61" i="19"/>
  <c r="AV61" i="19" s="1"/>
  <c r="AT57" i="19"/>
  <c r="AV57" i="19" s="1"/>
  <c r="AT53" i="19"/>
  <c r="AV53" i="19" s="1"/>
  <c r="AT49" i="19"/>
  <c r="AV49" i="19" s="1"/>
  <c r="AT45" i="19"/>
  <c r="AV45" i="19" s="1"/>
  <c r="AT41" i="19"/>
  <c r="AV41" i="19" s="1"/>
  <c r="AT37" i="19"/>
  <c r="AV37" i="19" s="1"/>
  <c r="AT33" i="19"/>
  <c r="AV33" i="19" s="1"/>
  <c r="AT29" i="19"/>
  <c r="AV29" i="19" s="1"/>
  <c r="AT25" i="19"/>
  <c r="AV25" i="19" s="1"/>
  <c r="AT21" i="19"/>
  <c r="AV21" i="19" s="1"/>
  <c r="AT17" i="19"/>
  <c r="AV17" i="19" s="1"/>
  <c r="AT13" i="19"/>
  <c r="AV13" i="19" s="1"/>
  <c r="T6" i="19" l="1"/>
  <c r="U6" i="19" s="1"/>
  <c r="V77" i="19"/>
  <c r="X77" i="19" s="1"/>
  <c r="Y77" i="19" s="1"/>
  <c r="V35" i="19"/>
  <c r="X35" i="19" s="1"/>
  <c r="Y35" i="19" s="1"/>
  <c r="V63" i="19"/>
  <c r="X63" i="19" s="1"/>
  <c r="Y63" i="19" s="1"/>
  <c r="V27" i="19"/>
  <c r="X27" i="19" s="1"/>
  <c r="Y27" i="19" s="1"/>
  <c r="V53" i="19"/>
  <c r="X53" i="19" s="1"/>
  <c r="Y53" i="19" s="1"/>
  <c r="V55" i="19"/>
  <c r="X55" i="19" s="1"/>
  <c r="Y55" i="19" s="1"/>
  <c r="V13" i="19"/>
  <c r="X13" i="19" s="1"/>
  <c r="Y13" i="19" s="1"/>
  <c r="V21" i="19"/>
  <c r="X21" i="19" s="1"/>
  <c r="Y21" i="19" s="1"/>
  <c r="V50" i="19"/>
  <c r="X50" i="19" s="1"/>
  <c r="Y50" i="19" s="1"/>
  <c r="V38" i="19"/>
  <c r="X38" i="19" s="1"/>
  <c r="Y38" i="19" s="1"/>
  <c r="V29" i="19"/>
  <c r="X29" i="19" s="1"/>
  <c r="Y29" i="19" s="1"/>
  <c r="V14" i="19"/>
  <c r="X14" i="19" s="1"/>
  <c r="Y14" i="19" s="1"/>
  <c r="V52" i="19"/>
  <c r="X52" i="19" s="1"/>
  <c r="Y52" i="19" s="1"/>
  <c r="V62" i="19"/>
  <c r="X62" i="19" s="1"/>
  <c r="Y62" i="19" s="1"/>
  <c r="V60" i="19"/>
  <c r="X60" i="19" s="1"/>
  <c r="Y60" i="19" s="1"/>
  <c r="V25" i="19"/>
  <c r="X25" i="19" s="1"/>
  <c r="Y25" i="19" s="1"/>
  <c r="V10" i="19"/>
  <c r="X10" i="19" s="1"/>
  <c r="Y10" i="19" s="1"/>
  <c r="V48" i="19"/>
  <c r="X48" i="19" s="1"/>
  <c r="Y48" i="19" s="1"/>
  <c r="V49" i="19"/>
  <c r="X49" i="19" s="1"/>
  <c r="Y49" i="19" s="1"/>
  <c r="V51" i="19"/>
  <c r="X51" i="19" s="1"/>
  <c r="Y51" i="19" s="1"/>
  <c r="V41" i="19"/>
  <c r="X41" i="19" s="1"/>
  <c r="Y41" i="19" s="1"/>
  <c r="V45" i="19"/>
  <c r="X45" i="19" s="1"/>
  <c r="Y45" i="19" s="1"/>
  <c r="V72" i="19"/>
  <c r="X72" i="19" s="1"/>
  <c r="Y72" i="19" s="1"/>
  <c r="V64" i="19"/>
  <c r="X64" i="19" s="1"/>
  <c r="Y64" i="19" s="1"/>
  <c r="V22" i="19"/>
  <c r="X22" i="19" s="1"/>
  <c r="Y22" i="19" s="1"/>
  <c r="V19" i="19"/>
  <c r="X19" i="19" s="1"/>
  <c r="Y19" i="19" s="1"/>
  <c r="V33" i="19"/>
  <c r="X33" i="19" s="1"/>
  <c r="Y33" i="19" s="1"/>
  <c r="V79" i="19"/>
  <c r="X79" i="19" s="1"/>
  <c r="Y79" i="19" s="1"/>
  <c r="V44" i="19"/>
  <c r="X44" i="19" s="1"/>
  <c r="Y44" i="19" s="1"/>
  <c r="V6" i="19"/>
  <c r="X6" i="19" s="1"/>
  <c r="Y6" i="19" s="1"/>
  <c r="V15" i="19"/>
  <c r="X15" i="19" s="1"/>
  <c r="Y15" i="19" s="1"/>
  <c r="V34" i="19"/>
  <c r="X34" i="19" s="1"/>
  <c r="Y34" i="19" s="1"/>
  <c r="V23" i="19"/>
  <c r="X23" i="19" s="1"/>
  <c r="Y23" i="19" s="1"/>
  <c r="V39" i="19"/>
  <c r="X39" i="19" s="1"/>
  <c r="Y39" i="19" s="1"/>
  <c r="V31" i="19"/>
  <c r="X31" i="19" s="1"/>
  <c r="Y31" i="19" s="1"/>
  <c r="V12" i="19"/>
  <c r="X12" i="19" s="1"/>
  <c r="Y12" i="19" s="1"/>
  <c r="V7" i="19"/>
  <c r="X7" i="19" s="1"/>
  <c r="Y7" i="19" s="1"/>
  <c r="V40" i="19"/>
  <c r="X40" i="19" s="1"/>
  <c r="Y40" i="19" s="1"/>
  <c r="V71" i="19"/>
  <c r="X71" i="19" s="1"/>
  <c r="Y71" i="19" s="1"/>
  <c r="V8" i="19"/>
  <c r="X8" i="19" s="1"/>
  <c r="Y8" i="19" s="1"/>
  <c r="V30" i="19"/>
  <c r="X30" i="19" s="1"/>
  <c r="Y30" i="19" s="1"/>
  <c r="V68" i="19"/>
  <c r="X68" i="19" s="1"/>
  <c r="Y68" i="19" s="1"/>
  <c r="V78" i="19"/>
  <c r="X78" i="19" s="1"/>
  <c r="Y78" i="19" s="1"/>
  <c r="V20" i="19"/>
  <c r="X20" i="19" s="1"/>
  <c r="Y20" i="19" s="1"/>
  <c r="V26" i="19"/>
  <c r="X26" i="19" s="1"/>
  <c r="Y26" i="19" s="1"/>
  <c r="V32" i="19"/>
  <c r="X32" i="19" s="1"/>
  <c r="Y32" i="19" s="1"/>
  <c r="V57" i="19"/>
  <c r="X57" i="19" s="1"/>
  <c r="Y57" i="19" s="1"/>
  <c r="V17" i="19"/>
  <c r="X17" i="19" s="1"/>
  <c r="Y17" i="19" s="1"/>
  <c r="V67" i="19"/>
  <c r="X67" i="19" s="1"/>
  <c r="Y67" i="19" s="1"/>
  <c r="V61" i="19"/>
  <c r="X61" i="19" s="1"/>
  <c r="Y61" i="19" s="1"/>
  <c r="V36" i="19"/>
  <c r="X36" i="19" s="1"/>
  <c r="Y36" i="19" s="1"/>
  <c r="V74" i="19"/>
  <c r="X74" i="19" s="1"/>
  <c r="Y74" i="19" s="1"/>
  <c r="V66" i="19"/>
  <c r="X66" i="19" s="1"/>
  <c r="Y66" i="19" s="1"/>
  <c r="V70" i="19"/>
  <c r="X70" i="19" s="1"/>
  <c r="Y70" i="19" s="1"/>
  <c r="V16" i="19"/>
  <c r="X16" i="19" s="1"/>
  <c r="Y16" i="19" s="1"/>
  <c r="V59" i="19"/>
  <c r="X59" i="19" s="1"/>
  <c r="Y59" i="19" s="1"/>
  <c r="V65" i="19"/>
  <c r="X65" i="19" s="1"/>
  <c r="Y65" i="19" s="1"/>
  <c r="V76" i="19"/>
  <c r="X76" i="19" s="1"/>
  <c r="Y76" i="19" s="1"/>
  <c r="V11" i="19"/>
  <c r="X11" i="19" s="1"/>
  <c r="Y11" i="19" s="1"/>
  <c r="V75" i="19"/>
  <c r="X75" i="19" s="1"/>
  <c r="Y75" i="19" s="1"/>
  <c r="V58" i="19"/>
  <c r="X58" i="19" s="1"/>
  <c r="Y58" i="19" s="1"/>
  <c r="V46" i="19"/>
  <c r="X46" i="19" s="1"/>
  <c r="Y46" i="19" s="1"/>
  <c r="V54" i="19"/>
  <c r="X54" i="19" s="1"/>
  <c r="Y54" i="19" s="1"/>
  <c r="V47" i="19"/>
  <c r="X47" i="19" s="1"/>
  <c r="Y47" i="19" s="1"/>
  <c r="V42" i="19"/>
  <c r="X42" i="19" s="1"/>
  <c r="Y42" i="19" s="1"/>
  <c r="V9" i="19"/>
  <c r="X9" i="19" s="1"/>
  <c r="Y9" i="19" s="1"/>
  <c r="V43" i="19"/>
  <c r="X43" i="19" s="1"/>
  <c r="Y43" i="19" s="1"/>
  <c r="V28" i="19"/>
  <c r="X28" i="19" s="1"/>
  <c r="Y28" i="19" s="1"/>
  <c r="V18" i="19"/>
  <c r="X18" i="19" s="1"/>
  <c r="Y18" i="19" s="1"/>
  <c r="V56" i="19"/>
  <c r="X56" i="19" s="1"/>
  <c r="Y56" i="19" s="1"/>
  <c r="V73" i="19"/>
  <c r="X73" i="19" s="1"/>
  <c r="Y73" i="19" s="1"/>
  <c r="V24" i="19"/>
  <c r="X24" i="19" s="1"/>
  <c r="Y24" i="19" s="1"/>
  <c r="V37" i="19"/>
  <c r="X37" i="19" s="1"/>
  <c r="Y37" i="19" s="1"/>
  <c r="V69" i="19"/>
  <c r="X69" i="19" s="1"/>
  <c r="Y69" i="19" s="1"/>
  <c r="AD36" i="19"/>
  <c r="AG36" i="19" s="1"/>
  <c r="AH36" i="19" s="1"/>
  <c r="AF36" i="19"/>
  <c r="AD69" i="19"/>
  <c r="AG69" i="19" s="1"/>
  <c r="AH69" i="19" s="1"/>
  <c r="AF69" i="19"/>
  <c r="AD75" i="19"/>
  <c r="AG75" i="19" s="1"/>
  <c r="AH75" i="19" s="1"/>
  <c r="AF75" i="19"/>
  <c r="AD24" i="19"/>
  <c r="AG24" i="19" s="1"/>
  <c r="AH24" i="19" s="1"/>
  <c r="AF24" i="19"/>
  <c r="AD32" i="19"/>
  <c r="AG32" i="19" s="1"/>
  <c r="AH32" i="19" s="1"/>
  <c r="AF32" i="19"/>
  <c r="AD58" i="19"/>
  <c r="AG58" i="19" s="1"/>
  <c r="AH58" i="19" s="1"/>
  <c r="AF58" i="19"/>
  <c r="AD57" i="19"/>
  <c r="AG57" i="19" s="1"/>
  <c r="AH57" i="19" s="1"/>
  <c r="AF57" i="19"/>
  <c r="AD46" i="19"/>
  <c r="AG46" i="19" s="1"/>
  <c r="AH46" i="19" s="1"/>
  <c r="AF46" i="19"/>
  <c r="AD38" i="19"/>
  <c r="AG38" i="19" s="1"/>
  <c r="AH38" i="19" s="1"/>
  <c r="AF38" i="19"/>
  <c r="AD67" i="19"/>
  <c r="AG67" i="19" s="1"/>
  <c r="AH67" i="19" s="1"/>
  <c r="AF67" i="19"/>
  <c r="AD19" i="19"/>
  <c r="AG19" i="19" s="1"/>
  <c r="AH19" i="19" s="1"/>
  <c r="AF19" i="19"/>
  <c r="AD53" i="19"/>
  <c r="AG53" i="19" s="1"/>
  <c r="AH53" i="19" s="1"/>
  <c r="AF53" i="19"/>
  <c r="AD14" i="19"/>
  <c r="AG14" i="19" s="1"/>
  <c r="AH14" i="19" s="1"/>
  <c r="AF14" i="19"/>
  <c r="AD64" i="19"/>
  <c r="AG64" i="19" s="1"/>
  <c r="AH64" i="19" s="1"/>
  <c r="AF64" i="19"/>
  <c r="AD13" i="19"/>
  <c r="AG13" i="19" s="1"/>
  <c r="AH13" i="19" s="1"/>
  <c r="AF13" i="19"/>
  <c r="AD31" i="19"/>
  <c r="AG31" i="19" s="1"/>
  <c r="AH31" i="19" s="1"/>
  <c r="AF31" i="19"/>
  <c r="AD71" i="19"/>
  <c r="AG71" i="19" s="1"/>
  <c r="AH71" i="19" s="1"/>
  <c r="AF71" i="19"/>
  <c r="AD25" i="19"/>
  <c r="AG25" i="19" s="1"/>
  <c r="AH25" i="19" s="1"/>
  <c r="AF25" i="19"/>
  <c r="AD33" i="19"/>
  <c r="AG33" i="19" s="1"/>
  <c r="AH33" i="19" s="1"/>
  <c r="AF33" i="19"/>
  <c r="AD68" i="19"/>
  <c r="AG68" i="19" s="1"/>
  <c r="AH68" i="19" s="1"/>
  <c r="AF68" i="19"/>
  <c r="AD17" i="19"/>
  <c r="AG17" i="19" s="1"/>
  <c r="AH17" i="19" s="1"/>
  <c r="AF17" i="19"/>
  <c r="AD50" i="19"/>
  <c r="AG50" i="19" s="1"/>
  <c r="AH50" i="19" s="1"/>
  <c r="AF50" i="19"/>
  <c r="AD27" i="19"/>
  <c r="AG27" i="19" s="1"/>
  <c r="AH27" i="19" s="1"/>
  <c r="AF27" i="19"/>
  <c r="AD8" i="19"/>
  <c r="AG8" i="19" s="1"/>
  <c r="AH8" i="19" s="1"/>
  <c r="AF8" i="19"/>
  <c r="AD65" i="19"/>
  <c r="AG65" i="19" s="1"/>
  <c r="AH65" i="19" s="1"/>
  <c r="AF65" i="19"/>
  <c r="AD44" i="19"/>
  <c r="AG44" i="19" s="1"/>
  <c r="AH44" i="19" s="1"/>
  <c r="AF44" i="19"/>
  <c r="AD78" i="19"/>
  <c r="AG78" i="19" s="1"/>
  <c r="AH78" i="19" s="1"/>
  <c r="AF78" i="19"/>
  <c r="AD59" i="19"/>
  <c r="AG59" i="19" s="1"/>
  <c r="AH59" i="19" s="1"/>
  <c r="AF59" i="19"/>
  <c r="AD42" i="19"/>
  <c r="AG42" i="19" s="1"/>
  <c r="AH42" i="19" s="1"/>
  <c r="AF42" i="19"/>
  <c r="AD48" i="19"/>
  <c r="AG48" i="19" s="1"/>
  <c r="AH48" i="19" s="1"/>
  <c r="AF48" i="19"/>
  <c r="AD22" i="19"/>
  <c r="AG22" i="19" s="1"/>
  <c r="AH22" i="19" s="1"/>
  <c r="AF22" i="19"/>
  <c r="AD79" i="19"/>
  <c r="AG79" i="19" s="1"/>
  <c r="AH79" i="19" s="1"/>
  <c r="AF79" i="19"/>
  <c r="AD41" i="19"/>
  <c r="AG41" i="19" s="1"/>
  <c r="AH41" i="19" s="1"/>
  <c r="AF41" i="19"/>
  <c r="AD63" i="19"/>
  <c r="AG63" i="19" s="1"/>
  <c r="AH63" i="19" s="1"/>
  <c r="AF63" i="19"/>
  <c r="AD66" i="19"/>
  <c r="AG66" i="19" s="1"/>
  <c r="AH66" i="19" s="1"/>
  <c r="AF66" i="19"/>
  <c r="AD28" i="19"/>
  <c r="AG28" i="19" s="1"/>
  <c r="AH28" i="19" s="1"/>
  <c r="AF28" i="19"/>
  <c r="AD47" i="19"/>
  <c r="AG47" i="19" s="1"/>
  <c r="AH47" i="19" s="1"/>
  <c r="AF47" i="19"/>
  <c r="AD54" i="19"/>
  <c r="AG54" i="19" s="1"/>
  <c r="AH54" i="19" s="1"/>
  <c r="AF54" i="19"/>
  <c r="AD45" i="19"/>
  <c r="AG45" i="19" s="1"/>
  <c r="AH45" i="19" s="1"/>
  <c r="AF45" i="19"/>
  <c r="AD15" i="19"/>
  <c r="AG15" i="19" s="1"/>
  <c r="AH15" i="19" s="1"/>
  <c r="AF15" i="19"/>
  <c r="AD76" i="19"/>
  <c r="AG76" i="19" s="1"/>
  <c r="AH76" i="19" s="1"/>
  <c r="AF76" i="19"/>
  <c r="AD49" i="19"/>
  <c r="AG49" i="19" s="1"/>
  <c r="AH49" i="19" s="1"/>
  <c r="AF49" i="19"/>
  <c r="AD37" i="19"/>
  <c r="AG37" i="19" s="1"/>
  <c r="AH37" i="19" s="1"/>
  <c r="AF37" i="19"/>
  <c r="AD40" i="19"/>
  <c r="AG40" i="19" s="1"/>
  <c r="AH40" i="19" s="1"/>
  <c r="AF40" i="19"/>
  <c r="AD70" i="19"/>
  <c r="AG70" i="19" s="1"/>
  <c r="AH70" i="19" s="1"/>
  <c r="AF70" i="19"/>
  <c r="AD12" i="19"/>
  <c r="AG12" i="19" s="1"/>
  <c r="AH12" i="19" s="1"/>
  <c r="AF12" i="19"/>
  <c r="AD23" i="19"/>
  <c r="AG23" i="19" s="1"/>
  <c r="AH23" i="19" s="1"/>
  <c r="AF23" i="19"/>
  <c r="AD55" i="19"/>
  <c r="AG55" i="19" s="1"/>
  <c r="AH55" i="19" s="1"/>
  <c r="AF55" i="19"/>
  <c r="AD9" i="19"/>
  <c r="AG9" i="19" s="1"/>
  <c r="AH9" i="19" s="1"/>
  <c r="AF9" i="19"/>
  <c r="AD39" i="19"/>
  <c r="AG39" i="19" s="1"/>
  <c r="AH39" i="19" s="1"/>
  <c r="AF39" i="19"/>
  <c r="AD18" i="19"/>
  <c r="AG18" i="19" s="1"/>
  <c r="AH18" i="19" s="1"/>
  <c r="AF18" i="19"/>
  <c r="AD56" i="19"/>
  <c r="AG56" i="19" s="1"/>
  <c r="AH56" i="19" s="1"/>
  <c r="AF56" i="19"/>
  <c r="AD35" i="19"/>
  <c r="AG35" i="19" s="1"/>
  <c r="AH35" i="19" s="1"/>
  <c r="AF35" i="19"/>
  <c r="AD52" i="19"/>
  <c r="AG52" i="19" s="1"/>
  <c r="AH52" i="19" s="1"/>
  <c r="AF52" i="19"/>
  <c r="AD26" i="19"/>
  <c r="AG26" i="19" s="1"/>
  <c r="AH26" i="19" s="1"/>
  <c r="AF26" i="19"/>
  <c r="AD62" i="19"/>
  <c r="AG62" i="19" s="1"/>
  <c r="AH62" i="19" s="1"/>
  <c r="AF62" i="19"/>
  <c r="AD43" i="19"/>
  <c r="AG43" i="19" s="1"/>
  <c r="AH43" i="19" s="1"/>
  <c r="AF43" i="19"/>
  <c r="AD60" i="19"/>
  <c r="AG60" i="19" s="1"/>
  <c r="AH60" i="19" s="1"/>
  <c r="AF60" i="19"/>
  <c r="AD21" i="19"/>
  <c r="AG21" i="19" s="1"/>
  <c r="AH21" i="19" s="1"/>
  <c r="AF21" i="19"/>
  <c r="AD16" i="19"/>
  <c r="AG16" i="19" s="1"/>
  <c r="AH16" i="19" s="1"/>
  <c r="AF16" i="19"/>
  <c r="AD34" i="19"/>
  <c r="AG34" i="19" s="1"/>
  <c r="AH34" i="19" s="1"/>
  <c r="AF34" i="19"/>
  <c r="AD30" i="19"/>
  <c r="AG30" i="19" s="1"/>
  <c r="AH30" i="19" s="1"/>
  <c r="AF30" i="19"/>
  <c r="AD29" i="19"/>
  <c r="AG29" i="19" s="1"/>
  <c r="AH29" i="19" s="1"/>
  <c r="AF29" i="19"/>
  <c r="AD10" i="19"/>
  <c r="AG10" i="19" s="1"/>
  <c r="AH10" i="19" s="1"/>
  <c r="AF10" i="19"/>
  <c r="AD74" i="19"/>
  <c r="AG74" i="19" s="1"/>
  <c r="AH74" i="19" s="1"/>
  <c r="AF74" i="19"/>
  <c r="AD73" i="19"/>
  <c r="AG73" i="19" s="1"/>
  <c r="AH73" i="19" s="1"/>
  <c r="AF73" i="19"/>
  <c r="AD7" i="19"/>
  <c r="AG7" i="19" s="1"/>
  <c r="AH7" i="19" s="1"/>
  <c r="AF7" i="19"/>
  <c r="AD20" i="19"/>
  <c r="AG20" i="19" s="1"/>
  <c r="AH20" i="19" s="1"/>
  <c r="AF20" i="19"/>
  <c r="AD11" i="19"/>
  <c r="AG11" i="19" s="1"/>
  <c r="AH11" i="19" s="1"/>
  <c r="AF11" i="19"/>
  <c r="AD77" i="19"/>
  <c r="AG77" i="19" s="1"/>
  <c r="AH77" i="19" s="1"/>
  <c r="AF77" i="19"/>
  <c r="AD72" i="19"/>
  <c r="AG72" i="19" s="1"/>
  <c r="AH72" i="19" s="1"/>
  <c r="AF72" i="19"/>
  <c r="AD61" i="19"/>
  <c r="AG61" i="19" s="1"/>
  <c r="AH61" i="19" s="1"/>
  <c r="AF61" i="19"/>
  <c r="AD51" i="19"/>
  <c r="AG51" i="19" s="1"/>
  <c r="AH51" i="19" s="1"/>
  <c r="AF51" i="19"/>
  <c r="AI61" i="19" l="1"/>
  <c r="AI77" i="19"/>
  <c r="AI20" i="19"/>
  <c r="AI73" i="19"/>
  <c r="AI10" i="19"/>
  <c r="AI30" i="19"/>
  <c r="AI16" i="19"/>
  <c r="AI60" i="19"/>
  <c r="AI62" i="19"/>
  <c r="AI52" i="19"/>
  <c r="AI56" i="19"/>
  <c r="AI39" i="19"/>
  <c r="AI55" i="19"/>
  <c r="AI12" i="19"/>
  <c r="AI40" i="19"/>
  <c r="AI76" i="19"/>
  <c r="AI45" i="19"/>
  <c r="AI47" i="19"/>
  <c r="AI63" i="19"/>
  <c r="AI41" i="19"/>
  <c r="AI22" i="19"/>
  <c r="AI42" i="19"/>
  <c r="AI78" i="19"/>
  <c r="AI8" i="19"/>
  <c r="AI50" i="19"/>
  <c r="AI68" i="19"/>
  <c r="AI25" i="19"/>
  <c r="AI31" i="19"/>
  <c r="AI64" i="19"/>
  <c r="AI14" i="19"/>
  <c r="AI67" i="19"/>
  <c r="AI46" i="19"/>
  <c r="AI58" i="19"/>
  <c r="AI24" i="19"/>
  <c r="AI69" i="19"/>
  <c r="AI51" i="19"/>
  <c r="AI72" i="19"/>
  <c r="AI11" i="19"/>
  <c r="AI7" i="19"/>
  <c r="AI74" i="19"/>
  <c r="AI29" i="19"/>
  <c r="AI34" i="19"/>
  <c r="AI21" i="19"/>
  <c r="AI43" i="19"/>
  <c r="AI26" i="19"/>
  <c r="AI35" i="19"/>
  <c r="AI18" i="19"/>
  <c r="AI9" i="19"/>
  <c r="AI23" i="19"/>
  <c r="AI70" i="19"/>
  <c r="AI37" i="19"/>
  <c r="AI49" i="19"/>
  <c r="AI15" i="19"/>
  <c r="AI54" i="19"/>
  <c r="AI28" i="19"/>
  <c r="AI66" i="19"/>
  <c r="AI79" i="19"/>
  <c r="AI48" i="19"/>
  <c r="AI59" i="19"/>
  <c r="AI44" i="19"/>
  <c r="AI65" i="19"/>
  <c r="AI27" i="19"/>
  <c r="AI17" i="19"/>
  <c r="AI33" i="19"/>
  <c r="AI71" i="19"/>
  <c r="AI13" i="19"/>
  <c r="AI53" i="19"/>
  <c r="AI19" i="19"/>
  <c r="AI38" i="19"/>
  <c r="AI57" i="19"/>
  <c r="AI32" i="19"/>
  <c r="AI75" i="19"/>
  <c r="AI36" i="19"/>
  <c r="AW35" i="19" l="1"/>
  <c r="AY35" i="19" s="1"/>
  <c r="AW56" i="19"/>
  <c r="AY56" i="19" s="1"/>
  <c r="AW62" i="19"/>
  <c r="AY62" i="19" s="1"/>
  <c r="AW54" i="19"/>
  <c r="AY54" i="19" s="1"/>
  <c r="AW7" i="19"/>
  <c r="AY7" i="19" s="1"/>
  <c r="AW60" i="19"/>
  <c r="AY60" i="19" s="1"/>
  <c r="AW25" i="19"/>
  <c r="AY25" i="19" s="1"/>
  <c r="AW8" i="19"/>
  <c r="AY8" i="19" s="1"/>
  <c r="AW49" i="19"/>
  <c r="AY49" i="19" s="1"/>
  <c r="AW12" i="19"/>
  <c r="AY12" i="19" s="1"/>
  <c r="AW20" i="19"/>
  <c r="AY20" i="19" s="1"/>
  <c r="AW15" i="19"/>
  <c r="AY15" i="19" s="1"/>
  <c r="AW76" i="19"/>
  <c r="AY76" i="19" s="1"/>
  <c r="AW51" i="19"/>
  <c r="AY51" i="19" s="1"/>
  <c r="AW68" i="19"/>
  <c r="AY68" i="19" s="1"/>
  <c r="AW16" i="19"/>
  <c r="AY16" i="19" s="1"/>
  <c r="AW58" i="19"/>
  <c r="AY58" i="19" s="1"/>
  <c r="AW64" i="19"/>
  <c r="AY64" i="19" s="1"/>
  <c r="AW57" i="19"/>
  <c r="AY57" i="19" s="1"/>
  <c r="AW32" i="19"/>
  <c r="AY32" i="19" s="1"/>
  <c r="AW74" i="19"/>
  <c r="AY74" i="19" s="1"/>
  <c r="AW14" i="19"/>
  <c r="AY14" i="19" s="1"/>
  <c r="AW40" i="19"/>
  <c r="AY40" i="19" s="1"/>
  <c r="AW50" i="19"/>
  <c r="AY50" i="19" s="1"/>
  <c r="AW79" i="19"/>
  <c r="AY79" i="19" s="1"/>
  <c r="AW33" i="19"/>
  <c r="AY33" i="19" s="1"/>
  <c r="AW30" i="19"/>
  <c r="AY30" i="19" s="1"/>
  <c r="AW65" i="19"/>
  <c r="AY65" i="19" s="1"/>
  <c r="AW36" i="19"/>
  <c r="AY36" i="19" s="1"/>
  <c r="AW43" i="19"/>
  <c r="AY43" i="19" s="1"/>
  <c r="AW63" i="19"/>
  <c r="AY63" i="19" s="1"/>
  <c r="AW55" i="19"/>
  <c r="AY55" i="19" s="1"/>
  <c r="AW17" i="19"/>
  <c r="AY17" i="19" s="1"/>
  <c r="AW6" i="19"/>
  <c r="AY6" i="19" s="1"/>
  <c r="AW61" i="19"/>
  <c r="AY61" i="19" s="1"/>
  <c r="AW67" i="19"/>
  <c r="AY67" i="19" s="1"/>
  <c r="AW66" i="19"/>
  <c r="AY66" i="19" s="1"/>
  <c r="AW44" i="19"/>
  <c r="AY44" i="19" s="1"/>
  <c r="AW38" i="19"/>
  <c r="AY38" i="19" s="1"/>
  <c r="AW21" i="19"/>
  <c r="AY21" i="19" s="1"/>
  <c r="AW26" i="19"/>
  <c r="AY26" i="19" s="1"/>
  <c r="AW18" i="19"/>
  <c r="AY18" i="19" s="1"/>
  <c r="AW9" i="19"/>
  <c r="AY9" i="19" s="1"/>
  <c r="AW48" i="19"/>
  <c r="AY48" i="19" s="1"/>
  <c r="AW41" i="19"/>
  <c r="AY41" i="19" s="1"/>
  <c r="AW46" i="19"/>
  <c r="AY46" i="19" s="1"/>
  <c r="AW23" i="19"/>
  <c r="AY23" i="19" s="1"/>
  <c r="AW69" i="19"/>
  <c r="AY69" i="19" s="1"/>
  <c r="AW70" i="19"/>
  <c r="AY70" i="19" s="1"/>
  <c r="AW45" i="19"/>
  <c r="AY45" i="19" s="1"/>
  <c r="AW13" i="19"/>
  <c r="AY13" i="19" s="1"/>
  <c r="AW24" i="19"/>
  <c r="AY24" i="19" s="1"/>
  <c r="AW52" i="19"/>
  <c r="AY52" i="19" s="1"/>
  <c r="AW72" i="19"/>
  <c r="AY72" i="19" s="1"/>
  <c r="AW47" i="19"/>
  <c r="AY47" i="19" s="1"/>
  <c r="AW78" i="19"/>
  <c r="AY78" i="19" s="1"/>
  <c r="AW71" i="19"/>
  <c r="AY71" i="19" s="1"/>
  <c r="AW22" i="19"/>
  <c r="AY22" i="19" s="1"/>
  <c r="AW10" i="19"/>
  <c r="AY10" i="19" s="1"/>
  <c r="AW19" i="19"/>
  <c r="AY19" i="19" s="1"/>
  <c r="AW73" i="19"/>
  <c r="AY73" i="19" s="1"/>
  <c r="AW11" i="19"/>
  <c r="AY11" i="19" s="1"/>
  <c r="AW31" i="19"/>
  <c r="AY31" i="19" s="1"/>
  <c r="AW34" i="19"/>
  <c r="AY34" i="19" s="1"/>
  <c r="AW77" i="19"/>
  <c r="AY77" i="19" s="1"/>
  <c r="AW75" i="19"/>
  <c r="AY75" i="19" s="1"/>
  <c r="AW29" i="19"/>
  <c r="AY29" i="19" s="1"/>
  <c r="AW39" i="19"/>
  <c r="AY39" i="19" s="1"/>
  <c r="AW53" i="19"/>
  <c r="AY53" i="19" s="1"/>
  <c r="AW27" i="19"/>
  <c r="AY27" i="19" s="1"/>
  <c r="AW28" i="19"/>
  <c r="AY28" i="19" s="1"/>
  <c r="AW59" i="19"/>
  <c r="AY59" i="19" s="1"/>
  <c r="AW42" i="19"/>
  <c r="AY42" i="19" s="1"/>
  <c r="AW37" i="19"/>
  <c r="AY37" i="19" s="1"/>
</calcChain>
</file>

<file path=xl/sharedStrings.xml><?xml version="1.0" encoding="utf-8"?>
<sst xmlns="http://schemas.openxmlformats.org/spreadsheetml/2006/main" count="652" uniqueCount="174">
  <si>
    <t>広域連合全体</t>
  </si>
  <si>
    <t>豊中市</t>
  </si>
  <si>
    <t>池田市</t>
  </si>
  <si>
    <t>吹田市</t>
  </si>
  <si>
    <t>箕面市</t>
  </si>
  <si>
    <t>豊能町</t>
  </si>
  <si>
    <t>能勢町</t>
  </si>
  <si>
    <t>高槻市</t>
  </si>
  <si>
    <t>茨木市</t>
  </si>
  <si>
    <t>摂津市</t>
  </si>
  <si>
    <t>島本町</t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</si>
  <si>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</si>
  <si>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</si>
  <si>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</si>
  <si>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</si>
  <si>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</si>
  <si>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</si>
  <si>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</si>
  <si>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八尾市</t>
  </si>
  <si>
    <t>柏原市</t>
  </si>
  <si>
    <t>東大阪市</t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</si>
  <si>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</si>
  <si>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</si>
  <si>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</si>
  <si>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</si>
  <si>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</si>
  <si>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</si>
  <si>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</si>
  <si>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</si>
  <si>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</si>
  <si>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堺市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</si>
  <si>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</si>
  <si>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</si>
  <si>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</si>
  <si>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</si>
  <si>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</si>
  <si>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</si>
  <si>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</si>
  <si>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</si>
  <si>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</si>
  <si>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</si>
  <si>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</si>
  <si>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</si>
  <si>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</si>
  <si>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</si>
  <si>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</si>
  <si>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</si>
  <si>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</si>
  <si>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</si>
  <si>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</si>
  <si>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大阪市</t>
  </si>
  <si>
    <t>天王寺区</t>
  </si>
  <si>
    <t>西淀川区</t>
  </si>
  <si>
    <t>東淀川区</t>
  </si>
  <si>
    <t>阿倍野区</t>
  </si>
  <si>
    <t>東住吉区</t>
  </si>
  <si>
    <t>住之江区</t>
  </si>
  <si>
    <t>年齢階層</t>
  </si>
  <si>
    <t>A</t>
  </si>
  <si>
    <t>B</t>
  </si>
  <si>
    <t>C</t>
  </si>
  <si>
    <t>D</t>
  </si>
  <si>
    <t>C/A</t>
  </si>
  <si>
    <t>C/B</t>
  </si>
  <si>
    <t>C/D</t>
  </si>
  <si>
    <t>B/A</t>
  </si>
  <si>
    <t>D/A</t>
  </si>
  <si>
    <t>被保険者数(人)</t>
  </si>
  <si>
    <t>レセプト件数(件)</t>
  </si>
  <si>
    <t>医療費(円)</t>
  </si>
  <si>
    <t>入院外</t>
  </si>
  <si>
    <t>入院</t>
  </si>
  <si>
    <t>調剤</t>
  </si>
  <si>
    <t>合計</t>
  </si>
  <si>
    <t xml:space="preserve"> </t>
  </si>
  <si>
    <t>被保険者一人当たりのレセプト件数</t>
    <rPh sb="0" eb="4">
      <t>ヒホケンシャ</t>
    </rPh>
    <rPh sb="4" eb="6">
      <t>ヒトリ</t>
    </rPh>
    <rPh sb="6" eb="7">
      <t>ア</t>
    </rPh>
    <rPh sb="14" eb="16">
      <t>ケンスウ</t>
    </rPh>
    <phoneticPr fontId="4"/>
  </si>
  <si>
    <t>都島区</t>
  </si>
  <si>
    <t>福島区</t>
  </si>
  <si>
    <t>此花区</t>
  </si>
  <si>
    <t>西区</t>
  </si>
  <si>
    <t>港区</t>
  </si>
  <si>
    <t>大正区</t>
  </si>
  <si>
    <t>浪速区</t>
  </si>
  <si>
    <t>東成区</t>
  </si>
  <si>
    <t>生野区</t>
  </si>
  <si>
    <t>旭区</t>
  </si>
  <si>
    <t>城東区</t>
  </si>
  <si>
    <t>住吉区</t>
  </si>
  <si>
    <t>西成区</t>
  </si>
  <si>
    <t>淀川区</t>
  </si>
  <si>
    <t>鶴見区</t>
  </si>
  <si>
    <t>平野区</t>
  </si>
  <si>
    <t>北区</t>
  </si>
  <si>
    <t>中央区</t>
  </si>
  <si>
    <t>市区町村</t>
    <rPh sb="0" eb="2">
      <t>シク</t>
    </rPh>
    <rPh sb="2" eb="4">
      <t>チョウソン</t>
    </rPh>
    <phoneticPr fontId="4"/>
  </si>
  <si>
    <t>患者一人当たりの医療費</t>
    <phoneticPr fontId="4"/>
  </si>
  <si>
    <t>レセプト一件当たりの医療費</t>
    <phoneticPr fontId="4"/>
  </si>
  <si>
    <t>被保険者一人当たりの医療費</t>
    <phoneticPr fontId="4"/>
  </si>
  <si>
    <t>被保険者
一人当たりのレセプト件数(件)</t>
    <rPh sb="0" eb="4">
      <t>ヒホケンシャ</t>
    </rPh>
    <rPh sb="5" eb="7">
      <t>ヒトリ</t>
    </rPh>
    <rPh sb="7" eb="8">
      <t>ア</t>
    </rPh>
    <rPh sb="15" eb="17">
      <t>ケンスウ</t>
    </rPh>
    <rPh sb="18" eb="19">
      <t>ケン</t>
    </rPh>
    <phoneticPr fontId="4"/>
  </si>
  <si>
    <t>レセプト
一件当たりの医療費(円)</t>
    <rPh sb="11" eb="13">
      <t>イリョウ</t>
    </rPh>
    <rPh sb="13" eb="14">
      <t>ヒ</t>
    </rPh>
    <phoneticPr fontId="4"/>
  </si>
  <si>
    <t>65歳～69歳</t>
    <phoneticPr fontId="4"/>
  </si>
  <si>
    <t>70歳～74歳</t>
  </si>
  <si>
    <t>75歳～79歳</t>
  </si>
  <si>
    <t>80歳～84歳</t>
  </si>
  <si>
    <t>85歳～89歳</t>
  </si>
  <si>
    <t>90歳～94歳</t>
  </si>
  <si>
    <t>95歳～</t>
  </si>
  <si>
    <t>資格確認日…1日でも資格があれば分析対象としている。</t>
    <rPh sb="0" eb="2">
      <t>シカク</t>
    </rPh>
    <rPh sb="2" eb="4">
      <t>カクニン</t>
    </rPh>
    <rPh sb="4" eb="5">
      <t>ヒ</t>
    </rPh>
    <phoneticPr fontId="4"/>
  </si>
  <si>
    <t>患者数(人)　</t>
  </si>
  <si>
    <t>被保険者
一人当たりの医療費
(円)</t>
  </si>
  <si>
    <t>患者一人
当たりの
医療費(円)</t>
  </si>
  <si>
    <t>【グラフ用】</t>
    <rPh sb="4" eb="5">
      <t>ヨウ</t>
    </rPh>
    <phoneticPr fontId="4"/>
  </si>
  <si>
    <t>年齢調整前
被保険者一人当たりの
医療費(円)</t>
    <rPh sb="6" eb="10">
      <t>ヒホケンシャ</t>
    </rPh>
    <rPh sb="10" eb="12">
      <t>ヒトリ</t>
    </rPh>
    <rPh sb="12" eb="13">
      <t>ア</t>
    </rPh>
    <rPh sb="17" eb="19">
      <t>イリョウ</t>
    </rPh>
    <rPh sb="19" eb="20">
      <t>ヒ</t>
    </rPh>
    <rPh sb="21" eb="22">
      <t>エン</t>
    </rPh>
    <phoneticPr fontId="4"/>
  </si>
  <si>
    <t>年齢調整後
被保険者一人当たりの
医療費(円)</t>
    <rPh sb="4" eb="5">
      <t>ゴ</t>
    </rPh>
    <rPh sb="6" eb="10">
      <t>ヒホケンシャ</t>
    </rPh>
    <rPh sb="10" eb="12">
      <t>ヒトリ</t>
    </rPh>
    <rPh sb="12" eb="13">
      <t>ア</t>
    </rPh>
    <rPh sb="17" eb="19">
      <t>イリョウ</t>
    </rPh>
    <rPh sb="19" eb="20">
      <t>ヒ</t>
    </rPh>
    <rPh sb="21" eb="22">
      <t>エン</t>
    </rPh>
    <phoneticPr fontId="4"/>
  </si>
  <si>
    <t>年齢調整前被保険者一人当たりの医療費</t>
    <rPh sb="5" eb="9">
      <t>ヒホケンシャ</t>
    </rPh>
    <rPh sb="9" eb="11">
      <t>ヒトリ</t>
    </rPh>
    <rPh sb="11" eb="12">
      <t>ア</t>
    </rPh>
    <rPh sb="15" eb="17">
      <t>イリョウ</t>
    </rPh>
    <rPh sb="17" eb="18">
      <t>ヒ</t>
    </rPh>
    <phoneticPr fontId="4"/>
  </si>
  <si>
    <t>年齢調整後被保険者一人当たりの医療費</t>
    <rPh sb="4" eb="5">
      <t>ゴ</t>
    </rPh>
    <rPh sb="5" eb="9">
      <t>ヒホケンシャ</t>
    </rPh>
    <rPh sb="9" eb="11">
      <t>ヒトリ</t>
    </rPh>
    <rPh sb="11" eb="12">
      <t>ア</t>
    </rPh>
    <rPh sb="15" eb="17">
      <t>イリョウ</t>
    </rPh>
    <rPh sb="17" eb="18">
      <t>ヒ</t>
    </rPh>
    <phoneticPr fontId="4"/>
  </si>
  <si>
    <t>【年齢調整後】</t>
    <rPh sb="1" eb="3">
      <t>ネンレイ</t>
    </rPh>
    <rPh sb="3" eb="5">
      <t>チョウセイ</t>
    </rPh>
    <rPh sb="5" eb="6">
      <t>アト</t>
    </rPh>
    <phoneticPr fontId="4"/>
  </si>
  <si>
    <t>市区町村</t>
    <phoneticPr fontId="4"/>
  </si>
  <si>
    <t>患者一人
当たりの
医療費(円)</t>
    <phoneticPr fontId="4"/>
  </si>
  <si>
    <t>被保険者
一人当たりの医療費
(円)</t>
    <rPh sb="11" eb="14">
      <t>イリョウヒ</t>
    </rPh>
    <phoneticPr fontId="4"/>
  </si>
  <si>
    <t>患者割合
(被保険者数に占める割合)</t>
    <rPh sb="0" eb="2">
      <t>カンジャ</t>
    </rPh>
    <rPh sb="2" eb="4">
      <t>ワリアイ</t>
    </rPh>
    <rPh sb="6" eb="10">
      <t>ヒホケンシャ</t>
    </rPh>
    <rPh sb="10" eb="11">
      <t>スウ</t>
    </rPh>
    <rPh sb="12" eb="13">
      <t>シ</t>
    </rPh>
    <rPh sb="15" eb="17">
      <t>ワリアイ</t>
    </rPh>
    <phoneticPr fontId="3"/>
  </si>
  <si>
    <t>患者割合
(被保険者数に占める
割合)</t>
    <rPh sb="0" eb="2">
      <t>カンジャ</t>
    </rPh>
    <rPh sb="2" eb="4">
      <t>ワリアイ</t>
    </rPh>
    <rPh sb="6" eb="10">
      <t>ヒホケンシャ</t>
    </rPh>
    <rPh sb="10" eb="11">
      <t>スウ</t>
    </rPh>
    <rPh sb="12" eb="13">
      <t>シ</t>
    </rPh>
    <rPh sb="16" eb="18">
      <t>ワリアイ</t>
    </rPh>
    <phoneticPr fontId="3"/>
  </si>
  <si>
    <t>被保険者
一人当たり
の医療費</t>
    <phoneticPr fontId="4"/>
  </si>
  <si>
    <t>レセプト
一件当たりの
医療費</t>
    <phoneticPr fontId="4"/>
  </si>
  <si>
    <t>患者一人
当たりの
医療費</t>
    <phoneticPr fontId="4"/>
  </si>
  <si>
    <t>被保険者
一人当たりのレセプト件数</t>
    <rPh sb="0" eb="4">
      <t>ヒホケンシャ</t>
    </rPh>
    <rPh sb="5" eb="7">
      <t>ヒトリ</t>
    </rPh>
    <rPh sb="7" eb="8">
      <t>ア</t>
    </rPh>
    <rPh sb="15" eb="17">
      <t>ケンスウ</t>
    </rPh>
    <phoneticPr fontId="4"/>
  </si>
  <si>
    <t>医療費</t>
  </si>
  <si>
    <t>患者割合</t>
  </si>
  <si>
    <t>【ラベル作成用】</t>
    <phoneticPr fontId="4"/>
  </si>
  <si>
    <t>前年度との差分(被保険者一人当たりの医療費)</t>
    <rPh sb="0" eb="3">
      <t>ゼンネンド</t>
    </rPh>
    <rPh sb="5" eb="7">
      <t>サブン</t>
    </rPh>
    <phoneticPr fontId="4"/>
  </si>
  <si>
    <t>前年度との差分(レセプト一件当たりの医療費)</t>
    <rPh sb="0" eb="3">
      <t>ゼンネンド</t>
    </rPh>
    <rPh sb="5" eb="7">
      <t>サブン</t>
    </rPh>
    <phoneticPr fontId="4"/>
  </si>
  <si>
    <t>前年度との差分(患者一人当たりの医療費)</t>
    <rPh sb="0" eb="3">
      <t>ゼンネンド</t>
    </rPh>
    <rPh sb="5" eb="7">
      <t>サブン</t>
    </rPh>
    <phoneticPr fontId="4"/>
  </si>
  <si>
    <t>前年度との差分(被保険者一人当たりのレセプト件数)</t>
    <rPh sb="0" eb="3">
      <t>ゼンネンド</t>
    </rPh>
    <rPh sb="5" eb="7">
      <t>サブン</t>
    </rPh>
    <phoneticPr fontId="4"/>
  </si>
  <si>
    <t>前年度との差分</t>
    <rPh sb="0" eb="3">
      <t>ゼンネンド</t>
    </rPh>
    <rPh sb="5" eb="7">
      <t>サブン</t>
    </rPh>
    <phoneticPr fontId="4"/>
  </si>
  <si>
    <t>前年度との差分</t>
    <rPh sb="0" eb="3">
      <t>ゼンネンド</t>
    </rPh>
    <rPh sb="5" eb="7">
      <t>サブン</t>
    </rPh>
    <phoneticPr fontId="4"/>
  </si>
  <si>
    <t>前年度との差分(年齢調整後被保険者一人当たりの医療費)</t>
    <rPh sb="0" eb="3">
      <t>ゼンネンド</t>
    </rPh>
    <rPh sb="5" eb="7">
      <t>サブン</t>
    </rPh>
    <phoneticPr fontId="4"/>
  </si>
  <si>
    <t>性別</t>
    <rPh sb="0" eb="2">
      <t>セイベツ</t>
    </rPh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</si>
  <si>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</si>
  <si>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</si>
  <si>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全年齢</t>
    <rPh sb="0" eb="3">
      <t>ゼ</t>
    </rPh>
    <phoneticPr fontId="4"/>
  </si>
  <si>
    <t>男女計</t>
    <rPh sb="0" eb="3">
      <t>ダ</t>
    </rPh>
    <phoneticPr fontId="4"/>
  </si>
  <si>
    <t>医療費の状況</t>
    <rPh sb="0" eb="3">
      <t>イリョウヒ</t>
    </rPh>
    <rPh sb="4" eb="6">
      <t>ジョウキョウ</t>
    </rPh>
    <phoneticPr fontId="4"/>
  </si>
  <si>
    <t>広域連合全体(年齢階層別)</t>
    <rPh sb="0" eb="2">
      <t>コウイキ</t>
    </rPh>
    <rPh sb="2" eb="4">
      <t>レンゴウ</t>
    </rPh>
    <rPh sb="4" eb="6">
      <t>ゼンタイ</t>
    </rPh>
    <rPh sb="6" eb="13">
      <t>ネ</t>
    </rPh>
    <phoneticPr fontId="4"/>
  </si>
  <si>
    <t>広域連合全体(男女別)</t>
    <rPh sb="0" eb="2">
      <t>コウイキ</t>
    </rPh>
    <rPh sb="2" eb="4">
      <t>レンゴウ</t>
    </rPh>
    <rPh sb="4" eb="6">
      <t>ゼンタイ</t>
    </rPh>
    <rPh sb="7" eb="9">
      <t>ダンジョ</t>
    </rPh>
    <rPh sb="9" eb="10">
      <t>ベツ</t>
    </rPh>
    <phoneticPr fontId="4"/>
  </si>
  <si>
    <t>レセプト一件当たりの医療費</t>
    <phoneticPr fontId="4"/>
  </si>
  <si>
    <t>患者一人当たりの医療費</t>
    <phoneticPr fontId="4"/>
  </si>
  <si>
    <t>被保険者一人当たりのレセプト件数</t>
    <phoneticPr fontId="4"/>
  </si>
  <si>
    <t>患者割合</t>
    <rPh sb="0" eb="2">
      <t>カンジャ</t>
    </rPh>
    <rPh sb="2" eb="4">
      <t>ワリアイ</t>
    </rPh>
    <phoneticPr fontId="4"/>
  </si>
  <si>
    <t>患者割合</t>
    <phoneticPr fontId="4"/>
  </si>
  <si>
    <t>医療費の状況</t>
    <rPh sb="4" eb="6">
      <t>ジョウキョウ</t>
    </rPh>
    <phoneticPr fontId="4"/>
  </si>
  <si>
    <t>市区町村別</t>
    <phoneticPr fontId="4"/>
  </si>
  <si>
    <t>市区町村別</t>
    <rPh sb="0" eb="2">
      <t>シク</t>
    </rPh>
    <rPh sb="2" eb="4">
      <t>チョウソン</t>
    </rPh>
    <rPh sb="4" eb="5">
      <t>ベツ</t>
    </rPh>
    <phoneticPr fontId="4"/>
  </si>
  <si>
    <t>被保険者一人当たりの医療費</t>
    <phoneticPr fontId="4"/>
  </si>
  <si>
    <t>市区町村別</t>
    <phoneticPr fontId="4"/>
  </si>
  <si>
    <t>年齢調整前後の被保険者一人当たりの医療費</t>
    <rPh sb="0" eb="2">
      <t>ネンレイ</t>
    </rPh>
    <rPh sb="2" eb="4">
      <t>チョウセイ</t>
    </rPh>
    <rPh sb="4" eb="6">
      <t>ゼンゴ</t>
    </rPh>
    <phoneticPr fontId="4"/>
  </si>
  <si>
    <t>年齢調整前後の被保険者一人当たりの医療費</t>
    <phoneticPr fontId="4"/>
  </si>
  <si>
    <t>【年齢調整前】</t>
    <rPh sb="1" eb="3">
      <t>ネンレイ</t>
    </rPh>
    <rPh sb="3" eb="5">
      <t>チョウセイ</t>
    </rPh>
    <rPh sb="5" eb="6">
      <t>マエ</t>
    </rPh>
    <phoneticPr fontId="4"/>
  </si>
  <si>
    <t>前年度との差分(年齢調整後被保険者一人当たりの医療費)</t>
    <rPh sb="0" eb="3">
      <t>ゼンネンド</t>
    </rPh>
    <rPh sb="5" eb="7">
      <t>サブン</t>
    </rPh>
    <rPh sb="8" eb="10">
      <t>ネンレイ</t>
    </rPh>
    <rPh sb="10" eb="12">
      <t>チョウセイ</t>
    </rPh>
    <rPh sb="12" eb="13">
      <t>ゴ</t>
    </rPh>
    <rPh sb="13" eb="17">
      <t>ヒホケンシャ</t>
    </rPh>
    <rPh sb="17" eb="20">
      <t>ヒトリア</t>
    </rPh>
    <rPh sb="23" eb="26">
      <t>イリョウヒ</t>
    </rPh>
    <phoneticPr fontId="4"/>
  </si>
  <si>
    <t>【年齢調整後】</t>
    <rPh sb="1" eb="3">
      <t>ネンレイ</t>
    </rPh>
    <rPh sb="3" eb="5">
      <t>チョウセイ</t>
    </rPh>
    <rPh sb="5" eb="6">
      <t>ウシ</t>
    </rPh>
    <phoneticPr fontId="4"/>
  </si>
  <si>
    <t>前年度との差分(患者割合)</t>
    <rPh sb="0" eb="3">
      <t>ゼンネンド</t>
    </rPh>
    <rPh sb="5" eb="7">
      <t>サブン</t>
    </rPh>
    <rPh sb="8" eb="12">
      <t>カンジャワリアイ</t>
    </rPh>
    <phoneticPr fontId="4"/>
  </si>
  <si>
    <t>前年度との差分(被保険者一人当たりのレセプト件数)</t>
    <rPh sb="0" eb="3">
      <t>ゼンネンド</t>
    </rPh>
    <rPh sb="5" eb="7">
      <t>サブン</t>
    </rPh>
    <rPh sb="8" eb="12">
      <t>ヒホケンシャ</t>
    </rPh>
    <rPh sb="12" eb="14">
      <t>ヒトリ</t>
    </rPh>
    <rPh sb="14" eb="15">
      <t>ア</t>
    </rPh>
    <rPh sb="22" eb="24">
      <t>ケンスウ</t>
    </rPh>
    <phoneticPr fontId="4"/>
  </si>
  <si>
    <t>前年度との差分(患者一人当たりの医療費)</t>
    <rPh sb="0" eb="3">
      <t>ゼンネンド</t>
    </rPh>
    <rPh sb="5" eb="7">
      <t>サブン</t>
    </rPh>
    <rPh sb="8" eb="10">
      <t>カンジャ</t>
    </rPh>
    <rPh sb="10" eb="12">
      <t>ヒトリ</t>
    </rPh>
    <rPh sb="12" eb="13">
      <t>ア</t>
    </rPh>
    <rPh sb="16" eb="19">
      <t>イリョウヒ</t>
    </rPh>
    <phoneticPr fontId="4"/>
  </si>
  <si>
    <t>前年度との差分(レセプト一件当たりの医療費)</t>
    <rPh sb="0" eb="3">
      <t>ゼンネンド</t>
    </rPh>
    <rPh sb="5" eb="7">
      <t>サブン</t>
    </rPh>
    <rPh sb="12" eb="14">
      <t>イッケン</t>
    </rPh>
    <rPh sb="14" eb="15">
      <t>ア</t>
    </rPh>
    <rPh sb="18" eb="21">
      <t>イリョウヒ</t>
    </rPh>
    <phoneticPr fontId="4"/>
  </si>
  <si>
    <t>前年度との差分(被保険者一人当たりの医療費)</t>
    <rPh sb="0" eb="3">
      <t>ゼンネンド</t>
    </rPh>
    <rPh sb="5" eb="7">
      <t>サブン</t>
    </rPh>
    <rPh sb="8" eb="12">
      <t>ヒホケンシャ</t>
    </rPh>
    <rPh sb="12" eb="14">
      <t>ヒトリ</t>
    </rPh>
    <rPh sb="14" eb="15">
      <t>ア</t>
    </rPh>
    <rPh sb="18" eb="21">
      <t>イリョウヒ</t>
    </rPh>
    <phoneticPr fontId="4"/>
  </si>
  <si>
    <t>患者割合(%)
(被保険者数に占める
割合)</t>
    <rPh sb="0" eb="2">
      <t>カンジャ</t>
    </rPh>
    <rPh sb="2" eb="4">
      <t>ワリアイ</t>
    </rPh>
    <rPh sb="9" eb="13">
      <t>ヒホケンシャ</t>
    </rPh>
    <rPh sb="13" eb="14">
      <t>スウ</t>
    </rPh>
    <rPh sb="15" eb="16">
      <t>シ</t>
    </rPh>
    <rPh sb="19" eb="21">
      <t>ワリアイ</t>
    </rPh>
    <phoneticPr fontId="3"/>
  </si>
  <si>
    <t>前年度との差分(患者割合(被保険者数に占める割合))</t>
    <rPh sb="0" eb="3">
      <t>ゼンネンド</t>
    </rPh>
    <rPh sb="5" eb="7">
      <t>サブン</t>
    </rPh>
    <rPh sb="8" eb="10">
      <t>カンジャ</t>
    </rPh>
    <rPh sb="10" eb="12">
      <t>ワリアイ</t>
    </rPh>
    <phoneticPr fontId="4"/>
  </si>
  <si>
    <t>R4年度</t>
    <phoneticPr fontId="4"/>
  </si>
  <si>
    <t>R3年度</t>
    <phoneticPr fontId="4"/>
  </si>
  <si>
    <t>R3年度市区町村別数値</t>
    <phoneticPr fontId="4"/>
  </si>
  <si>
    <t>データ化範囲(分析対象)…入院(DPCを含む)、入院外、調剤の電子レセプト。対象診療年月は令和4年4月～令和5年3月診療分(12カ月分)。</t>
    <phoneticPr fontId="4"/>
  </si>
  <si>
    <t>年齢基準日…令和5年3月31日時点。</t>
    <phoneticPr fontId="4"/>
  </si>
  <si>
    <t>以上</t>
    <rPh sb="0" eb="2">
      <t>イジョウ</t>
    </rPh>
    <phoneticPr fontId="4"/>
  </si>
  <si>
    <t>以下</t>
    <rPh sb="0" eb="2">
      <t>イカ</t>
    </rPh>
    <phoneticPr fontId="4"/>
  </si>
  <si>
    <t>未満</t>
    <rPh sb="0" eb="2">
      <t>ミマン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</si>
</sst>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¥&quot;#,##0_);[Red]\(&quot;¥&quot;#,##0\)"/>
    <numFmt numFmtId="177" formatCode="#,##0_ "/>
    <numFmt numFmtId="178" formatCode="#,##0_ ;[Red]\-#,##0\ "/>
    <numFmt numFmtId="179" formatCode="0.0%"/>
    <numFmt numFmtId="180" formatCode="#,##0.0_ ;[Red]\-#,##0.0\ "/>
    <numFmt numFmtId="181" formatCode="0_ "/>
    <numFmt numFmtId="182" formatCode="#,##0&quot;円&quot;"/>
    <numFmt numFmtId="183" formatCode="#,##0.0&quot;件&quot;"/>
    <numFmt numFmtId="184" formatCode="0.0_ ;[Red]\-0.0\ "/>
  </numFmts>
  <fonts count="4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A0A0"/>
        <bgColor indexed="64"/>
      </patternFill>
    </fill>
    <fill>
      <patternFill patternType="solid">
        <fgColor rgb="FFFAD2AA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rgb="FFC8FAC8"/>
        <bgColor indexed="64"/>
      </patternFill>
    </fill>
    <fill>
      <patternFill patternType="solid">
        <fgColor rgb="FFC8C8FA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4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6" fillId="0" borderId="0" applyFont="0" applyFill="0" applyBorder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5" fillId="0" borderId="0"/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3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29" fillId="7" borderId="0" applyNumberFormat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0" borderId="0" xfId="0" applyFont="1">
      <alignment vertical="center"/>
    </xf>
    <xf numFmtId="0" fontId="34" fillId="27" borderId="3" xfId="0" applyFont="1" applyFill="1" applyBorder="1" applyAlignment="1">
      <alignment horizontal="center" vertical="center"/>
    </xf>
    <xf numFmtId="0" fontId="34" fillId="27" borderId="22" xfId="0" applyFont="1" applyFill="1" applyBorder="1" applyAlignment="1">
      <alignment horizontal="center" vertical="center"/>
    </xf>
    <xf numFmtId="0" fontId="34" fillId="27" borderId="25" xfId="0" applyFont="1" applyFill="1" applyBorder="1" applyAlignment="1">
      <alignment horizontal="center" vertical="center"/>
    </xf>
    <xf numFmtId="0" fontId="34" fillId="27" borderId="26" xfId="0" applyFont="1" applyFill="1" applyBorder="1" applyAlignment="1">
      <alignment horizontal="center" vertical="center"/>
    </xf>
    <xf numFmtId="0" fontId="34" fillId="27" borderId="18" xfId="0" applyFont="1" applyFill="1" applyBorder="1" applyAlignment="1">
      <alignment horizontal="center" vertical="center"/>
    </xf>
    <xf numFmtId="0" fontId="34" fillId="0" borderId="3" xfId="1387" applyFont="1" applyFill="1" applyBorder="1" applyAlignment="1">
      <alignment vertical="center"/>
    </xf>
    <xf numFmtId="0" fontId="33" fillId="0" borderId="0" xfId="0" applyFont="1" applyFill="1">
      <alignment vertical="center"/>
    </xf>
    <xf numFmtId="0" fontId="34" fillId="0" borderId="0" xfId="0" applyFont="1">
      <alignment vertical="center"/>
    </xf>
    <xf numFmtId="0" fontId="34" fillId="0" borderId="0" xfId="0" applyFont="1" applyFill="1">
      <alignment vertical="center"/>
    </xf>
    <xf numFmtId="0" fontId="34" fillId="0" borderId="0" xfId="0" applyFont="1" applyFill="1" applyBorder="1" applyAlignment="1">
      <alignment horizontal="center" vertical="center" wrapText="1"/>
    </xf>
    <xf numFmtId="178" fontId="34" fillId="0" borderId="0" xfId="0" applyNumberFormat="1" applyFont="1" applyFill="1">
      <alignment vertical="center"/>
    </xf>
    <xf numFmtId="180" fontId="34" fillId="0" borderId="0" xfId="0" applyNumberFormat="1" applyFont="1" applyFill="1">
      <alignment vertical="center"/>
    </xf>
    <xf numFmtId="179" fontId="34" fillId="0" borderId="0" xfId="0" applyNumberFormat="1" applyFont="1" applyFill="1">
      <alignment vertical="center"/>
    </xf>
    <xf numFmtId="181" fontId="34" fillId="0" borderId="0" xfId="0" applyNumberFormat="1" applyFont="1" applyFill="1">
      <alignment vertical="center"/>
    </xf>
    <xf numFmtId="0" fontId="36" fillId="0" borderId="0" xfId="2" applyNumberFormat="1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33" fillId="0" borderId="0" xfId="0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0" fontId="33" fillId="0" borderId="32" xfId="0" applyFont="1" applyFill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5" fillId="0" borderId="33" xfId="2" applyNumberFormat="1" applyFont="1" applyFill="1" applyBorder="1" applyAlignment="1">
      <alignment horizontal="center" vertical="center" wrapText="1" shrinkToFit="1"/>
    </xf>
    <xf numFmtId="0" fontId="35" fillId="0" borderId="0" xfId="2" applyNumberFormat="1" applyFont="1" applyFill="1" applyBorder="1" applyAlignment="1">
      <alignment horizontal="center" vertical="center" wrapText="1" shrinkToFit="1"/>
    </xf>
    <xf numFmtId="0" fontId="34" fillId="0" borderId="4" xfId="0" applyFont="1" applyFill="1" applyBorder="1" applyAlignment="1">
      <alignment vertical="center"/>
    </xf>
    <xf numFmtId="0" fontId="34" fillId="0" borderId="21" xfId="0" applyFont="1" applyFill="1" applyBorder="1" applyAlignment="1">
      <alignment vertical="center"/>
    </xf>
    <xf numFmtId="177" fontId="34" fillId="0" borderId="33" xfId="0" applyNumberFormat="1" applyFont="1" applyFill="1" applyBorder="1" applyAlignment="1">
      <alignment horizontal="right" vertical="center" shrinkToFit="1"/>
    </xf>
    <xf numFmtId="177" fontId="34" fillId="0" borderId="0" xfId="0" applyNumberFormat="1" applyFont="1" applyFill="1" applyBorder="1" applyAlignment="1">
      <alignment horizontal="right" vertical="center" shrinkToFit="1"/>
    </xf>
    <xf numFmtId="0" fontId="33" fillId="0" borderId="0" xfId="0" applyFont="1" applyBorder="1">
      <alignment vertical="center"/>
    </xf>
    <xf numFmtId="0" fontId="33" fillId="28" borderId="3" xfId="0" applyFont="1" applyFill="1" applyBorder="1">
      <alignment vertical="center"/>
    </xf>
    <xf numFmtId="0" fontId="33" fillId="29" borderId="3" xfId="0" applyFont="1" applyFill="1" applyBorder="1">
      <alignment vertical="center"/>
    </xf>
    <xf numFmtId="0" fontId="33" fillId="30" borderId="3" xfId="0" applyFont="1" applyFill="1" applyBorder="1">
      <alignment vertical="center"/>
    </xf>
    <xf numFmtId="0" fontId="33" fillId="31" borderId="3" xfId="0" applyFont="1" applyFill="1" applyBorder="1">
      <alignment vertical="center"/>
    </xf>
    <xf numFmtId="0" fontId="33" fillId="32" borderId="3" xfId="0" applyFont="1" applyFill="1" applyBorder="1">
      <alignment vertical="center"/>
    </xf>
    <xf numFmtId="178" fontId="34" fillId="0" borderId="7" xfId="1" applyNumberFormat="1" applyFont="1" applyFill="1" applyBorder="1" applyAlignment="1">
      <alignment horizontal="right" vertical="center" shrinkToFit="1"/>
    </xf>
    <xf numFmtId="178" fontId="34" fillId="0" borderId="3" xfId="1" applyNumberFormat="1" applyFont="1" applyFill="1" applyBorder="1" applyAlignment="1">
      <alignment horizontal="right" vertical="center" shrinkToFit="1"/>
    </xf>
    <xf numFmtId="178" fontId="35" fillId="0" borderId="7" xfId="1" applyNumberFormat="1" applyFont="1" applyFill="1" applyBorder="1" applyAlignment="1">
      <alignment horizontal="right" vertical="center" shrinkToFit="1"/>
    </xf>
    <xf numFmtId="178" fontId="35" fillId="0" borderId="5" xfId="1" applyNumberFormat="1" applyFont="1" applyFill="1" applyBorder="1" applyAlignment="1">
      <alignment horizontal="right" vertical="center" shrinkToFit="1"/>
    </xf>
    <xf numFmtId="178" fontId="34" fillId="0" borderId="7" xfId="0" applyNumberFormat="1" applyFont="1" applyFill="1" applyBorder="1" applyAlignment="1">
      <alignment horizontal="right" vertical="center" shrinkToFit="1"/>
    </xf>
    <xf numFmtId="178" fontId="35" fillId="0" borderId="3" xfId="0" applyNumberFormat="1" applyFont="1" applyFill="1" applyBorder="1" applyAlignment="1">
      <alignment horizontal="right" vertical="center"/>
    </xf>
    <xf numFmtId="180" fontId="35" fillId="0" borderId="5" xfId="1" applyNumberFormat="1" applyFont="1" applyFill="1" applyBorder="1" applyAlignment="1">
      <alignment horizontal="right" vertical="center" shrinkToFit="1"/>
    </xf>
    <xf numFmtId="179" fontId="35" fillId="0" borderId="7" xfId="1" applyNumberFormat="1" applyFont="1" applyFill="1" applyBorder="1" applyAlignment="1">
      <alignment horizontal="right" vertical="center" shrinkToFit="1"/>
    </xf>
    <xf numFmtId="178" fontId="34" fillId="0" borderId="5" xfId="1" applyNumberFormat="1" applyFont="1" applyFill="1" applyBorder="1" applyAlignment="1">
      <alignment horizontal="right" vertical="center" shrinkToFit="1"/>
    </xf>
    <xf numFmtId="178" fontId="35" fillId="0" borderId="6" xfId="1" applyNumberFormat="1" applyFont="1" applyFill="1" applyBorder="1" applyAlignment="1">
      <alignment horizontal="right" vertical="center" shrinkToFit="1"/>
    </xf>
    <xf numFmtId="178" fontId="35" fillId="0" borderId="30" xfId="1" applyNumberFormat="1" applyFont="1" applyFill="1" applyBorder="1" applyAlignment="1">
      <alignment horizontal="right" vertical="center" shrinkToFit="1"/>
    </xf>
    <xf numFmtId="0" fontId="34" fillId="0" borderId="44" xfId="0" applyFont="1" applyFill="1" applyBorder="1" applyAlignment="1">
      <alignment vertical="center" wrapText="1"/>
    </xf>
    <xf numFmtId="0" fontId="34" fillId="0" borderId="44" xfId="0" applyFont="1" applyFill="1" applyBorder="1" applyAlignment="1">
      <alignment vertical="center" shrinkToFit="1"/>
    </xf>
    <xf numFmtId="178" fontId="34" fillId="0" borderId="44" xfId="0" applyNumberFormat="1" applyFont="1" applyFill="1" applyBorder="1" applyAlignment="1">
      <alignment horizontal="right" vertical="center" shrinkToFit="1"/>
    </xf>
    <xf numFmtId="180" fontId="34" fillId="0" borderId="44" xfId="0" applyNumberFormat="1" applyFont="1" applyFill="1" applyBorder="1" applyAlignment="1">
      <alignment horizontal="right" vertical="center" shrinkToFit="1"/>
    </xf>
    <xf numFmtId="179" fontId="34" fillId="0" borderId="44" xfId="0" applyNumberFormat="1" applyFont="1" applyFill="1" applyBorder="1" applyAlignment="1">
      <alignment horizontal="right" vertical="center" shrinkToFit="1"/>
    </xf>
    <xf numFmtId="180" fontId="34" fillId="0" borderId="44" xfId="0" applyNumberFormat="1" applyFont="1" applyFill="1" applyBorder="1" applyAlignment="1">
      <alignment horizontal="right" vertical="center"/>
    </xf>
    <xf numFmtId="179" fontId="34" fillId="0" borderId="44" xfId="0" applyNumberFormat="1" applyFont="1" applyFill="1" applyBorder="1" applyAlignment="1">
      <alignment horizontal="right" vertical="center"/>
    </xf>
    <xf numFmtId="0" fontId="34" fillId="0" borderId="21" xfId="0" applyFont="1" applyFill="1" applyBorder="1" applyAlignment="1">
      <alignment vertical="center" wrapText="1"/>
    </xf>
    <xf numFmtId="0" fontId="37" fillId="0" borderId="44" xfId="2" applyNumberFormat="1" applyFont="1" applyFill="1" applyBorder="1" applyAlignment="1">
      <alignment horizontal="center" vertical="center" wrapText="1" shrinkToFit="1"/>
    </xf>
    <xf numFmtId="0" fontId="34" fillId="0" borderId="44" xfId="1387" applyFont="1" applyFill="1" applyBorder="1" applyAlignment="1">
      <alignment vertical="center"/>
    </xf>
    <xf numFmtId="178" fontId="34" fillId="0" borderId="44" xfId="1" applyNumberFormat="1" applyFont="1" applyFill="1" applyBorder="1" applyAlignment="1">
      <alignment horizontal="right" vertical="center" shrinkToFit="1"/>
    </xf>
    <xf numFmtId="0" fontId="34" fillId="27" borderId="18" xfId="0" applyFont="1" applyFill="1" applyBorder="1" applyAlignment="1">
      <alignment horizontal="center" vertical="center"/>
    </xf>
    <xf numFmtId="0" fontId="34" fillId="27" borderId="44" xfId="0" applyFont="1" applyFill="1" applyBorder="1" applyAlignment="1">
      <alignment horizontal="center" vertical="center"/>
    </xf>
    <xf numFmtId="0" fontId="34" fillId="27" borderId="43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178" fontId="34" fillId="0" borderId="30" xfId="1" applyNumberFormat="1" applyFont="1" applyFill="1" applyBorder="1" applyAlignment="1">
      <alignment horizontal="right" vertical="center" shrinkToFit="1"/>
    </xf>
    <xf numFmtId="178" fontId="34" fillId="0" borderId="31" xfId="1" applyNumberFormat="1" applyFont="1" applyFill="1" applyBorder="1" applyAlignment="1">
      <alignment horizontal="right" vertical="center" shrinkToFit="1"/>
    </xf>
    <xf numFmtId="178" fontId="34" fillId="0" borderId="24" xfId="1" applyNumberFormat="1" applyFont="1" applyFill="1" applyBorder="1" applyAlignment="1">
      <alignment horizontal="right" vertical="center" shrinkToFit="1"/>
    </xf>
    <xf numFmtId="180" fontId="34" fillId="0" borderId="7" xfId="1" applyNumberFormat="1" applyFont="1" applyFill="1" applyBorder="1" applyAlignment="1">
      <alignment horizontal="right" vertical="center" shrinkToFit="1"/>
    </xf>
    <xf numFmtId="179" fontId="34" fillId="0" borderId="7" xfId="1" applyNumberFormat="1" applyFont="1" applyFill="1" applyBorder="1" applyAlignment="1">
      <alignment horizontal="right" vertical="center" shrinkToFit="1"/>
    </xf>
    <xf numFmtId="178" fontId="34" fillId="0" borderId="4" xfId="1" applyNumberFormat="1" applyFont="1" applyFill="1" applyBorder="1" applyAlignment="1">
      <alignment horizontal="right" vertical="center" shrinkToFit="1"/>
    </xf>
    <xf numFmtId="178" fontId="34" fillId="0" borderId="4" xfId="0" applyNumberFormat="1" applyFont="1" applyFill="1" applyBorder="1" applyAlignment="1">
      <alignment horizontal="right" vertical="center" shrinkToFit="1"/>
    </xf>
    <xf numFmtId="184" fontId="34" fillId="0" borderId="44" xfId="0" applyNumberFormat="1" applyFont="1" applyFill="1" applyBorder="1" applyAlignment="1">
      <alignment horizontal="right" vertical="center"/>
    </xf>
    <xf numFmtId="0" fontId="34" fillId="0" borderId="44" xfId="0" applyFont="1" applyFill="1" applyBorder="1" applyAlignment="1">
      <alignment horizontal="center" vertical="center" shrinkToFit="1"/>
    </xf>
    <xf numFmtId="178" fontId="34" fillId="0" borderId="29" xfId="1" applyNumberFormat="1" applyFont="1" applyFill="1" applyBorder="1" applyAlignment="1">
      <alignment horizontal="right" vertical="center" shrinkToFit="1"/>
    </xf>
    <xf numFmtId="180" fontId="34" fillId="0" borderId="4" xfId="0" applyNumberFormat="1" applyFont="1" applyFill="1" applyBorder="1" applyAlignment="1">
      <alignment horizontal="right" vertical="center" shrinkToFit="1"/>
    </xf>
    <xf numFmtId="179" fontId="34" fillId="0" borderId="4" xfId="0" applyNumberFormat="1" applyFont="1" applyFill="1" applyBorder="1" applyAlignment="1">
      <alignment horizontal="right" vertical="center" shrinkToFit="1"/>
    </xf>
    <xf numFmtId="178" fontId="34" fillId="0" borderId="18" xfId="1" applyNumberFormat="1" applyFont="1" applyFill="1" applyBorder="1" applyAlignment="1">
      <alignment horizontal="right" vertical="center" shrinkToFit="1"/>
    </xf>
    <xf numFmtId="0" fontId="35" fillId="0" borderId="44" xfId="1148" applyFont="1" applyFill="1" applyBorder="1" applyAlignment="1" applyProtection="1">
      <alignment vertical="center"/>
      <protection locked="0"/>
    </xf>
    <xf numFmtId="178" fontId="35" fillId="0" borderId="44" xfId="1" applyNumberFormat="1" applyFont="1" applyFill="1" applyBorder="1" applyAlignment="1">
      <alignment horizontal="right" vertical="center" shrinkToFit="1"/>
    </xf>
    <xf numFmtId="180" fontId="35" fillId="0" borderId="44" xfId="1" applyNumberFormat="1" applyFont="1" applyFill="1" applyBorder="1" applyAlignment="1">
      <alignment horizontal="right" vertical="center" shrinkToFit="1"/>
    </xf>
    <xf numFmtId="179" fontId="35" fillId="0" borderId="44" xfId="1" applyNumberFormat="1" applyFont="1" applyFill="1" applyBorder="1" applyAlignment="1">
      <alignment horizontal="right" vertical="center" shrinkToFit="1"/>
    </xf>
    <xf numFmtId="0" fontId="35" fillId="0" borderId="4" xfId="1148" applyFont="1" applyFill="1" applyBorder="1" applyAlignment="1" applyProtection="1">
      <alignment vertical="center"/>
      <protection locked="0"/>
    </xf>
    <xf numFmtId="0" fontId="34" fillId="0" borderId="44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0" fontId="34" fillId="0" borderId="44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shrinkToFit="1"/>
    </xf>
    <xf numFmtId="0" fontId="34" fillId="0" borderId="21" xfId="0" applyFont="1" applyFill="1" applyBorder="1" applyAlignment="1">
      <alignment horizontal="center" vertical="center" shrinkToFit="1"/>
    </xf>
    <xf numFmtId="178" fontId="34" fillId="0" borderId="23" xfId="1" applyNumberFormat="1" applyFont="1" applyFill="1" applyBorder="1" applyAlignment="1">
      <alignment horizontal="right" vertical="center" shrinkToFit="1"/>
    </xf>
    <xf numFmtId="178" fontId="34" fillId="0" borderId="27" xfId="1" applyNumberFormat="1" applyFont="1" applyFill="1" applyBorder="1" applyAlignment="1">
      <alignment horizontal="right" vertical="center" shrinkToFit="1"/>
    </xf>
    <xf numFmtId="178" fontId="34" fillId="0" borderId="28" xfId="1" applyNumberFormat="1" applyFont="1" applyFill="1" applyBorder="1" applyAlignment="1">
      <alignment horizontal="right" vertical="center" shrinkToFit="1"/>
    </xf>
    <xf numFmtId="0" fontId="33" fillId="0" borderId="0" xfId="0" applyNumberFormat="1" applyFont="1" applyFill="1" applyAlignment="1">
      <alignment vertical="center"/>
    </xf>
    <xf numFmtId="0" fontId="34" fillId="0" borderId="3" xfId="0" applyFont="1" applyFill="1" applyBorder="1" applyAlignment="1">
      <alignment horizontal="center" vertical="center" shrinkToFit="1"/>
    </xf>
    <xf numFmtId="178" fontId="34" fillId="0" borderId="22" xfId="1" applyNumberFormat="1" applyFont="1" applyFill="1" applyBorder="1" applyAlignment="1">
      <alignment horizontal="right" vertical="center" shrinkToFit="1"/>
    </xf>
    <xf numFmtId="178" fontId="34" fillId="0" borderId="25" xfId="1" applyNumberFormat="1" applyFont="1" applyFill="1" applyBorder="1" applyAlignment="1">
      <alignment horizontal="right" vertical="center" shrinkToFit="1"/>
    </xf>
    <xf numFmtId="178" fontId="34" fillId="0" borderId="26" xfId="1" applyNumberFormat="1" applyFont="1" applyFill="1" applyBorder="1" applyAlignment="1">
      <alignment horizontal="right" vertical="center" shrinkToFit="1"/>
    </xf>
    <xf numFmtId="178" fontId="34" fillId="0" borderId="3" xfId="0" applyNumberFormat="1" applyFont="1" applyFill="1" applyBorder="1" applyAlignment="1">
      <alignment horizontal="right" vertical="center" shrinkToFit="1"/>
    </xf>
    <xf numFmtId="180" fontId="34" fillId="0" borderId="3" xfId="0" applyNumberFormat="1" applyFont="1" applyFill="1" applyBorder="1" applyAlignment="1">
      <alignment horizontal="right" vertical="center" shrinkToFit="1"/>
    </xf>
    <xf numFmtId="179" fontId="34" fillId="0" borderId="3" xfId="0" applyNumberFormat="1" applyFont="1" applyFill="1" applyBorder="1" applyAlignment="1">
      <alignment horizontal="right" vertical="center" shrinkToFit="1"/>
    </xf>
    <xf numFmtId="0" fontId="35" fillId="0" borderId="3" xfId="1148" applyFont="1" applyFill="1" applyBorder="1" applyAlignment="1" applyProtection="1">
      <alignment vertical="center"/>
      <protection locked="0"/>
    </xf>
    <xf numFmtId="178" fontId="33" fillId="0" borderId="0" xfId="0" applyNumberFormat="1" applyFont="1" applyFill="1">
      <alignment vertical="center"/>
    </xf>
    <xf numFmtId="0" fontId="34" fillId="0" borderId="0" xfId="0" applyNumberFormat="1" applyFont="1" applyFill="1" applyAlignment="1">
      <alignment vertical="center"/>
    </xf>
    <xf numFmtId="181" fontId="33" fillId="0" borderId="0" xfId="0" applyNumberFormat="1" applyFont="1" applyFill="1" applyAlignment="1">
      <alignment vertical="center" shrinkToFit="1"/>
    </xf>
    <xf numFmtId="0" fontId="33" fillId="0" borderId="0" xfId="0" applyFont="1" applyFill="1" applyBorder="1">
      <alignment vertical="center"/>
    </xf>
    <xf numFmtId="0" fontId="33" fillId="0" borderId="35" xfId="0" applyFont="1" applyFill="1" applyBorder="1">
      <alignment vertical="center"/>
    </xf>
    <xf numFmtId="0" fontId="33" fillId="0" borderId="36" xfId="0" applyFont="1" applyFill="1" applyBorder="1">
      <alignment vertical="center"/>
    </xf>
    <xf numFmtId="0" fontId="33" fillId="0" borderId="37" xfId="0" applyFont="1" applyFill="1" applyBorder="1">
      <alignment vertical="center"/>
    </xf>
    <xf numFmtId="0" fontId="33" fillId="0" borderId="38" xfId="0" applyFont="1" applyFill="1" applyBorder="1">
      <alignment vertical="center"/>
    </xf>
    <xf numFmtId="182" fontId="33" fillId="0" borderId="0" xfId="0" applyNumberFormat="1" applyFont="1" applyFill="1" applyBorder="1">
      <alignment vertical="center"/>
    </xf>
    <xf numFmtId="0" fontId="33" fillId="0" borderId="39" xfId="0" applyFont="1" applyFill="1" applyBorder="1" applyAlignment="1">
      <alignment vertical="center"/>
    </xf>
    <xf numFmtId="0" fontId="33" fillId="0" borderId="40" xfId="0" applyFont="1" applyFill="1" applyBorder="1">
      <alignment vertical="center"/>
    </xf>
    <xf numFmtId="0" fontId="33" fillId="0" borderId="41" xfId="0" applyFont="1" applyFill="1" applyBorder="1">
      <alignment vertical="center"/>
    </xf>
    <xf numFmtId="0" fontId="33" fillId="0" borderId="42" xfId="0" applyFont="1" applyFill="1" applyBorder="1">
      <alignment vertical="center"/>
    </xf>
    <xf numFmtId="0" fontId="33" fillId="0" borderId="39" xfId="0" applyFont="1" applyFill="1" applyBorder="1">
      <alignment vertical="center"/>
    </xf>
    <xf numFmtId="182" fontId="33" fillId="0" borderId="0" xfId="0" applyNumberFormat="1" applyFont="1" applyFill="1" applyBorder="1" applyAlignment="1">
      <alignment vertical="center" shrinkToFit="1"/>
    </xf>
    <xf numFmtId="0" fontId="42" fillId="0" borderId="0" xfId="0" applyFont="1" applyFill="1" applyBorder="1">
      <alignment vertical="center"/>
    </xf>
    <xf numFmtId="183" fontId="33" fillId="0" borderId="0" xfId="0" applyNumberFormat="1" applyFont="1" applyFill="1" applyBorder="1">
      <alignment vertical="center"/>
    </xf>
    <xf numFmtId="0" fontId="3" fillId="0" borderId="0" xfId="0" applyFont="1" applyFill="1" applyAlignment="1">
      <alignment vertical="center"/>
    </xf>
    <xf numFmtId="179" fontId="33" fillId="0" borderId="0" xfId="1551" applyNumberFormat="1" applyFont="1" applyFill="1" applyBorder="1">
      <alignment vertical="center"/>
    </xf>
    <xf numFmtId="179" fontId="33" fillId="0" borderId="0" xfId="1551" applyNumberFormat="1" applyFont="1" applyFill="1" applyBorder="1" applyAlignment="1">
      <alignment vertical="center"/>
    </xf>
    <xf numFmtId="0" fontId="33" fillId="0" borderId="42" xfId="0" applyFont="1" applyFill="1" applyBorder="1" applyAlignment="1">
      <alignment vertical="center"/>
    </xf>
    <xf numFmtId="0" fontId="34" fillId="27" borderId="4" xfId="0" applyFont="1" applyFill="1" applyBorder="1" applyAlignment="1">
      <alignment horizontal="center" vertical="center" wrapText="1"/>
    </xf>
    <xf numFmtId="0" fontId="34" fillId="27" borderId="21" xfId="0" applyFont="1" applyFill="1" applyBorder="1" applyAlignment="1">
      <alignment horizontal="center" vertical="center" wrapText="1"/>
    </xf>
    <xf numFmtId="0" fontId="34" fillId="27" borderId="4" xfId="0" applyFont="1" applyFill="1" applyBorder="1" applyAlignment="1">
      <alignment horizontal="center" vertical="center"/>
    </xf>
    <xf numFmtId="0" fontId="34" fillId="27" borderId="20" xfId="0" applyFont="1" applyFill="1" applyBorder="1" applyAlignment="1">
      <alignment horizontal="center" vertical="center"/>
    </xf>
    <xf numFmtId="0" fontId="34" fillId="27" borderId="21" xfId="0" applyFont="1" applyFill="1" applyBorder="1" applyAlignment="1">
      <alignment horizontal="center" vertical="center"/>
    </xf>
    <xf numFmtId="0" fontId="34" fillId="27" borderId="3" xfId="0" applyFont="1" applyFill="1" applyBorder="1" applyAlignment="1">
      <alignment horizontal="center" vertical="center"/>
    </xf>
    <xf numFmtId="0" fontId="34" fillId="27" borderId="19" xfId="0" applyFont="1" applyFill="1" applyBorder="1" applyAlignment="1">
      <alignment horizontal="center" vertical="center"/>
    </xf>
    <xf numFmtId="0" fontId="34" fillId="27" borderId="17" xfId="0" applyFont="1" applyFill="1" applyBorder="1" applyAlignment="1">
      <alignment horizontal="center" vertical="center"/>
    </xf>
    <xf numFmtId="0" fontId="34" fillId="27" borderId="18" xfId="0" applyFont="1" applyFill="1" applyBorder="1" applyAlignment="1">
      <alignment horizontal="center" vertical="center"/>
    </xf>
    <xf numFmtId="0" fontId="41" fillId="27" borderId="4" xfId="0" applyFont="1" applyFill="1" applyBorder="1" applyAlignment="1">
      <alignment horizontal="center" vertical="center" wrapText="1"/>
    </xf>
    <xf numFmtId="0" fontId="41" fillId="27" borderId="21" xfId="0" applyFont="1" applyFill="1" applyBorder="1" applyAlignment="1">
      <alignment horizontal="center" vertical="center" wrapText="1"/>
    </xf>
    <xf numFmtId="0" fontId="34" fillId="27" borderId="44" xfId="0" applyFont="1" applyFill="1" applyBorder="1" applyAlignment="1">
      <alignment horizontal="center" vertical="center"/>
    </xf>
    <xf numFmtId="0" fontId="41" fillId="0" borderId="47" xfId="0" applyFont="1" applyFill="1" applyBorder="1" applyAlignment="1">
      <alignment horizontal="center" vertical="center" wrapText="1"/>
    </xf>
    <xf numFmtId="0" fontId="41" fillId="0" borderId="45" xfId="0" applyFont="1" applyFill="1" applyBorder="1" applyAlignment="1">
      <alignment horizontal="center" vertical="center" wrapText="1"/>
    </xf>
    <xf numFmtId="0" fontId="41" fillId="0" borderId="29" xfId="0" applyFont="1" applyFill="1" applyBorder="1" applyAlignment="1">
      <alignment horizontal="center" vertical="center" wrapText="1"/>
    </xf>
    <xf numFmtId="0" fontId="41" fillId="0" borderId="46" xfId="0" applyFont="1" applyFill="1" applyBorder="1" applyAlignment="1">
      <alignment horizontal="center" vertical="center" wrapText="1"/>
    </xf>
    <xf numFmtId="0" fontId="41" fillId="0" borderId="32" xfId="0" applyFont="1" applyFill="1" applyBorder="1" applyAlignment="1">
      <alignment horizontal="center" vertical="center" wrapText="1"/>
    </xf>
    <xf numFmtId="0" fontId="41" fillId="0" borderId="34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shrinkToFit="1"/>
    </xf>
    <xf numFmtId="0" fontId="34" fillId="0" borderId="6" xfId="0" applyFont="1" applyFill="1" applyBorder="1" applyAlignment="1">
      <alignment horizontal="center" vertical="center" shrinkToFit="1"/>
    </xf>
    <xf numFmtId="0" fontId="34" fillId="0" borderId="44" xfId="0" applyFont="1" applyFill="1" applyBorder="1" applyAlignment="1">
      <alignment horizontal="center" vertical="center" wrapText="1"/>
    </xf>
    <xf numFmtId="0" fontId="34" fillId="0" borderId="47" xfId="0" applyFont="1" applyFill="1" applyBorder="1" applyAlignment="1">
      <alignment horizontal="center" vertical="center" wrapText="1"/>
    </xf>
    <xf numFmtId="0" fontId="34" fillId="0" borderId="45" xfId="0" applyFont="1" applyFill="1" applyBorder="1" applyAlignment="1">
      <alignment horizontal="center" vertical="center" wrapText="1"/>
    </xf>
    <xf numFmtId="0" fontId="34" fillId="0" borderId="29" xfId="0" applyFont="1" applyFill="1" applyBorder="1" applyAlignment="1">
      <alignment horizontal="center" vertical="center" wrapText="1"/>
    </xf>
    <xf numFmtId="0" fontId="34" fillId="0" borderId="46" xfId="0" applyFont="1" applyFill="1" applyBorder="1" applyAlignment="1">
      <alignment horizontal="center" vertical="center" wrapText="1"/>
    </xf>
    <xf numFmtId="0" fontId="34" fillId="0" borderId="32" xfId="0" applyFont="1" applyFill="1" applyBorder="1" applyAlignment="1">
      <alignment horizontal="center" vertical="center" wrapText="1"/>
    </xf>
    <xf numFmtId="0" fontId="34" fillId="0" borderId="34" xfId="0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41" fillId="0" borderId="4" xfId="0" applyFont="1" applyFill="1" applyBorder="1" applyAlignment="1">
      <alignment horizontal="center" vertical="center" wrapText="1"/>
    </xf>
    <xf numFmtId="0" fontId="41" fillId="0" borderId="21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shrinkToFit="1"/>
    </xf>
    <xf numFmtId="0" fontId="34" fillId="0" borderId="18" xfId="0" applyFont="1" applyFill="1" applyBorder="1" applyAlignment="1">
      <alignment horizontal="center" vertical="center" shrinkToFi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44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shrinkToFit="1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1" xfId="0" applyFont="1" applyFill="1" applyBorder="1" applyAlignment="1">
      <alignment horizontal="center" vertical="center" shrinkToFit="1"/>
    </xf>
    <xf numFmtId="0" fontId="37" fillId="0" borderId="47" xfId="2" applyNumberFormat="1" applyFont="1" applyFill="1" applyBorder="1" applyAlignment="1">
      <alignment horizontal="center" vertical="center" wrapText="1" shrinkToFit="1"/>
    </xf>
    <xf numFmtId="0" fontId="37" fillId="0" borderId="45" xfId="2" applyNumberFormat="1" applyFont="1" applyFill="1" applyBorder="1" applyAlignment="1">
      <alignment horizontal="center" vertical="center" wrapText="1" shrinkToFit="1"/>
    </xf>
    <xf numFmtId="0" fontId="37" fillId="0" borderId="29" xfId="2" applyNumberFormat="1" applyFont="1" applyFill="1" applyBorder="1" applyAlignment="1">
      <alignment horizontal="center" vertical="center" wrapText="1" shrinkToFit="1"/>
    </xf>
    <xf numFmtId="0" fontId="37" fillId="0" borderId="46" xfId="2" applyNumberFormat="1" applyFont="1" applyFill="1" applyBorder="1" applyAlignment="1">
      <alignment horizontal="center" vertical="center" wrapText="1" shrinkToFit="1"/>
    </xf>
    <xf numFmtId="0" fontId="37" fillId="0" borderId="32" xfId="2" applyNumberFormat="1" applyFont="1" applyFill="1" applyBorder="1" applyAlignment="1">
      <alignment horizontal="center" vertical="center" wrapText="1" shrinkToFit="1"/>
    </xf>
    <xf numFmtId="0" fontId="37" fillId="0" borderId="34" xfId="2" applyNumberFormat="1" applyFont="1" applyFill="1" applyBorder="1" applyAlignment="1">
      <alignment horizontal="center" vertical="center" wrapText="1" shrinkToFit="1"/>
    </xf>
    <xf numFmtId="0" fontId="37" fillId="0" borderId="4" xfId="2" applyNumberFormat="1" applyFont="1" applyFill="1" applyBorder="1" applyAlignment="1">
      <alignment horizontal="center" vertical="center" wrapText="1" shrinkToFit="1"/>
    </xf>
    <xf numFmtId="0" fontId="37" fillId="0" borderId="20" xfId="2" applyNumberFormat="1" applyFont="1" applyFill="1" applyBorder="1" applyAlignment="1">
      <alignment horizontal="center" vertical="center" wrapText="1" shrinkToFit="1"/>
    </xf>
    <xf numFmtId="0" fontId="37" fillId="0" borderId="21" xfId="2" applyNumberFormat="1" applyFont="1" applyFill="1" applyBorder="1" applyAlignment="1">
      <alignment horizontal="center" vertical="center" wrapText="1" shrinkToFit="1"/>
    </xf>
    <xf numFmtId="0" fontId="34" fillId="27" borderId="4" xfId="0" applyFont="1" applyFill="1" applyBorder="1" applyAlignment="1">
      <alignment vertical="center"/>
    </xf>
    <xf numFmtId="0" fontId="34" fillId="27" borderId="21" xfId="0" applyFont="1" applyFill="1" applyBorder="1" applyAlignment="1">
      <alignment vertical="center"/>
    </xf>
    <xf numFmtId="0" fontId="34" fillId="27" borderId="29" xfId="0" applyFont="1" applyFill="1" applyBorder="1" applyAlignment="1">
      <alignment horizontal="center" vertical="center" shrinkToFit="1"/>
    </xf>
    <xf numFmtId="0" fontId="34" fillId="27" borderId="34" xfId="0" applyFont="1" applyFill="1" applyBorder="1" applyAlignment="1">
      <alignment horizontal="center" vertical="center" shrinkToFit="1"/>
    </xf>
    <xf numFmtId="0" fontId="37" fillId="27" borderId="4" xfId="2" applyNumberFormat="1" applyFont="1" applyFill="1" applyBorder="1" applyAlignment="1">
      <alignment horizontal="center" vertical="center" wrapText="1" shrinkToFit="1"/>
    </xf>
    <xf numFmtId="0" fontId="37" fillId="27" borderId="21" xfId="2" applyNumberFormat="1" applyFont="1" applyFill="1" applyBorder="1" applyAlignment="1">
      <alignment horizontal="center" vertical="center" wrapText="1" shrinkToFit="1"/>
    </xf>
    <xf numFmtId="0" fontId="34" fillId="0" borderId="44" xfId="0" applyFont="1" applyFill="1" applyBorder="1" applyAlignment="1">
      <alignment vertical="center"/>
    </xf>
    <xf numFmtId="0" fontId="34" fillId="0" borderId="29" xfId="0" applyFont="1" applyFill="1" applyBorder="1" applyAlignment="1">
      <alignment horizontal="center" vertical="center" shrinkToFit="1"/>
    </xf>
    <xf numFmtId="0" fontId="34" fillId="0" borderId="34" xfId="0" applyFont="1" applyFill="1" applyBorder="1" applyAlignment="1">
      <alignment horizontal="center" vertical="center" shrinkToFit="1"/>
    </xf>
  </cellXfs>
  <cellStyles count="1745">
    <cellStyle name="0,0_x000d__x000a_NA_x000d__x000a_" xfId="1390" xr:uid="{00000000-0005-0000-0000-000000000000}"/>
    <cellStyle name="20% - アクセント 1 10" xfId="3" xr:uid="{00000000-0005-0000-0000-000001000000}"/>
    <cellStyle name="20% - アクセント 1 11" xfId="4" xr:uid="{00000000-0005-0000-0000-000002000000}"/>
    <cellStyle name="20% - アクセント 1 12" xfId="5" xr:uid="{00000000-0005-0000-0000-000003000000}"/>
    <cellStyle name="20% - アクセント 1 13" xfId="6" xr:uid="{00000000-0005-0000-0000-000004000000}"/>
    <cellStyle name="20% - アクセント 1 14" xfId="7" xr:uid="{00000000-0005-0000-0000-000005000000}"/>
    <cellStyle name="20% - アクセント 1 15" xfId="8" xr:uid="{00000000-0005-0000-0000-000006000000}"/>
    <cellStyle name="20% - アクセント 1 16" xfId="9" xr:uid="{00000000-0005-0000-0000-000007000000}"/>
    <cellStyle name="20% - アクセント 1 17" xfId="10" xr:uid="{00000000-0005-0000-0000-000008000000}"/>
    <cellStyle name="20% - アクセント 1 18" xfId="11" xr:uid="{00000000-0005-0000-0000-000009000000}"/>
    <cellStyle name="20% - アクセント 1 19" xfId="12" xr:uid="{00000000-0005-0000-0000-00000A000000}"/>
    <cellStyle name="20% - アクセント 1 2" xfId="13" xr:uid="{00000000-0005-0000-0000-00000B000000}"/>
    <cellStyle name="20% - アクセント 1 2 2" xfId="14" xr:uid="{00000000-0005-0000-0000-00000C000000}"/>
    <cellStyle name="20% - アクセント 1 20" xfId="15" xr:uid="{00000000-0005-0000-0000-00000D000000}"/>
    <cellStyle name="20% - アクセント 1 21" xfId="16" xr:uid="{00000000-0005-0000-0000-00000E000000}"/>
    <cellStyle name="20% - アクセント 1 22" xfId="17" xr:uid="{00000000-0005-0000-0000-00000F000000}"/>
    <cellStyle name="20% - アクセント 1 23" xfId="18" xr:uid="{00000000-0005-0000-0000-000010000000}"/>
    <cellStyle name="20% - アクセント 1 24" xfId="19" xr:uid="{00000000-0005-0000-0000-000011000000}"/>
    <cellStyle name="20% - アクセント 1 25" xfId="20" xr:uid="{00000000-0005-0000-0000-000012000000}"/>
    <cellStyle name="20% - アクセント 1 3" xfId="21" xr:uid="{00000000-0005-0000-0000-000013000000}"/>
    <cellStyle name="20% - アクセント 1 3 2" xfId="22" xr:uid="{00000000-0005-0000-0000-000014000000}"/>
    <cellStyle name="20% - アクセント 1 4" xfId="23" xr:uid="{00000000-0005-0000-0000-000015000000}"/>
    <cellStyle name="20% - アクセント 1 5" xfId="24" xr:uid="{00000000-0005-0000-0000-000016000000}"/>
    <cellStyle name="20% - アクセント 1 6" xfId="25" xr:uid="{00000000-0005-0000-0000-000017000000}"/>
    <cellStyle name="20% - アクセント 1 7" xfId="26" xr:uid="{00000000-0005-0000-0000-000018000000}"/>
    <cellStyle name="20% - アクセント 1 8" xfId="27" xr:uid="{00000000-0005-0000-0000-000019000000}"/>
    <cellStyle name="20% - アクセント 1 9" xfId="28" xr:uid="{00000000-0005-0000-0000-00001A000000}"/>
    <cellStyle name="20% - アクセント 2 10" xfId="29" xr:uid="{00000000-0005-0000-0000-00001B000000}"/>
    <cellStyle name="20% - アクセント 2 11" xfId="30" xr:uid="{00000000-0005-0000-0000-00001C000000}"/>
    <cellStyle name="20% - アクセント 2 12" xfId="31" xr:uid="{00000000-0005-0000-0000-00001D000000}"/>
    <cellStyle name="20% - アクセント 2 13" xfId="32" xr:uid="{00000000-0005-0000-0000-00001E000000}"/>
    <cellStyle name="20% - アクセント 2 14" xfId="33" xr:uid="{00000000-0005-0000-0000-00001F000000}"/>
    <cellStyle name="20% - アクセント 2 15" xfId="34" xr:uid="{00000000-0005-0000-0000-000020000000}"/>
    <cellStyle name="20% - アクセント 2 16" xfId="35" xr:uid="{00000000-0005-0000-0000-000021000000}"/>
    <cellStyle name="20% - アクセント 2 17" xfId="36" xr:uid="{00000000-0005-0000-0000-000022000000}"/>
    <cellStyle name="20% - アクセント 2 18" xfId="37" xr:uid="{00000000-0005-0000-0000-000023000000}"/>
    <cellStyle name="20% - アクセント 2 19" xfId="38" xr:uid="{00000000-0005-0000-0000-000024000000}"/>
    <cellStyle name="20% - アクセント 2 2" xfId="39" xr:uid="{00000000-0005-0000-0000-000025000000}"/>
    <cellStyle name="20% - アクセント 2 2 2" xfId="40" xr:uid="{00000000-0005-0000-0000-000026000000}"/>
    <cellStyle name="20% - アクセント 2 20" xfId="41" xr:uid="{00000000-0005-0000-0000-000027000000}"/>
    <cellStyle name="20% - アクセント 2 21" xfId="42" xr:uid="{00000000-0005-0000-0000-000028000000}"/>
    <cellStyle name="20% - アクセント 2 22" xfId="43" xr:uid="{00000000-0005-0000-0000-000029000000}"/>
    <cellStyle name="20% - アクセント 2 23" xfId="44" xr:uid="{00000000-0005-0000-0000-00002A000000}"/>
    <cellStyle name="20% - アクセント 2 24" xfId="45" xr:uid="{00000000-0005-0000-0000-00002B000000}"/>
    <cellStyle name="20% - アクセント 2 25" xfId="46" xr:uid="{00000000-0005-0000-0000-00002C000000}"/>
    <cellStyle name="20% - アクセント 2 3" xfId="47" xr:uid="{00000000-0005-0000-0000-00002D000000}"/>
    <cellStyle name="20% - アクセント 2 3 2" xfId="48" xr:uid="{00000000-0005-0000-0000-00002E000000}"/>
    <cellStyle name="20% - アクセント 2 4" xfId="49" xr:uid="{00000000-0005-0000-0000-00002F000000}"/>
    <cellStyle name="20% - アクセント 2 5" xfId="50" xr:uid="{00000000-0005-0000-0000-000030000000}"/>
    <cellStyle name="20% - アクセント 2 6" xfId="51" xr:uid="{00000000-0005-0000-0000-000031000000}"/>
    <cellStyle name="20% - アクセント 2 7" xfId="52" xr:uid="{00000000-0005-0000-0000-000032000000}"/>
    <cellStyle name="20% - アクセント 2 8" xfId="53" xr:uid="{00000000-0005-0000-0000-000033000000}"/>
    <cellStyle name="20% - アクセント 2 9" xfId="54" xr:uid="{00000000-0005-0000-0000-000034000000}"/>
    <cellStyle name="20% - アクセント 3 10" xfId="55" xr:uid="{00000000-0005-0000-0000-000035000000}"/>
    <cellStyle name="20% - アクセント 3 11" xfId="56" xr:uid="{00000000-0005-0000-0000-000036000000}"/>
    <cellStyle name="20% - アクセント 3 12" xfId="57" xr:uid="{00000000-0005-0000-0000-000037000000}"/>
    <cellStyle name="20% - アクセント 3 13" xfId="58" xr:uid="{00000000-0005-0000-0000-000038000000}"/>
    <cellStyle name="20% - アクセント 3 14" xfId="59" xr:uid="{00000000-0005-0000-0000-000039000000}"/>
    <cellStyle name="20% - アクセント 3 15" xfId="60" xr:uid="{00000000-0005-0000-0000-00003A000000}"/>
    <cellStyle name="20% - アクセント 3 16" xfId="61" xr:uid="{00000000-0005-0000-0000-00003B000000}"/>
    <cellStyle name="20% - アクセント 3 17" xfId="62" xr:uid="{00000000-0005-0000-0000-00003C000000}"/>
    <cellStyle name="20% - アクセント 3 18" xfId="63" xr:uid="{00000000-0005-0000-0000-00003D000000}"/>
    <cellStyle name="20% - アクセント 3 19" xfId="64" xr:uid="{00000000-0005-0000-0000-00003E000000}"/>
    <cellStyle name="20% - アクセント 3 2" xfId="65" xr:uid="{00000000-0005-0000-0000-00003F000000}"/>
    <cellStyle name="20% - アクセント 3 2 2" xfId="66" xr:uid="{00000000-0005-0000-0000-000040000000}"/>
    <cellStyle name="20% - アクセント 3 20" xfId="67" xr:uid="{00000000-0005-0000-0000-000041000000}"/>
    <cellStyle name="20% - アクセント 3 21" xfId="68" xr:uid="{00000000-0005-0000-0000-000042000000}"/>
    <cellStyle name="20% - アクセント 3 22" xfId="69" xr:uid="{00000000-0005-0000-0000-000043000000}"/>
    <cellStyle name="20% - アクセント 3 23" xfId="70" xr:uid="{00000000-0005-0000-0000-000044000000}"/>
    <cellStyle name="20% - アクセント 3 24" xfId="71" xr:uid="{00000000-0005-0000-0000-000045000000}"/>
    <cellStyle name="20% - アクセント 3 25" xfId="72" xr:uid="{00000000-0005-0000-0000-000046000000}"/>
    <cellStyle name="20% - アクセント 3 3" xfId="73" xr:uid="{00000000-0005-0000-0000-000047000000}"/>
    <cellStyle name="20% - アクセント 3 3 2" xfId="74" xr:uid="{00000000-0005-0000-0000-000048000000}"/>
    <cellStyle name="20% - アクセント 3 4" xfId="75" xr:uid="{00000000-0005-0000-0000-000049000000}"/>
    <cellStyle name="20% - アクセント 3 5" xfId="76" xr:uid="{00000000-0005-0000-0000-00004A000000}"/>
    <cellStyle name="20% - アクセント 3 6" xfId="77" xr:uid="{00000000-0005-0000-0000-00004B000000}"/>
    <cellStyle name="20% - アクセント 3 7" xfId="78" xr:uid="{00000000-0005-0000-0000-00004C000000}"/>
    <cellStyle name="20% - アクセント 3 8" xfId="79" xr:uid="{00000000-0005-0000-0000-00004D000000}"/>
    <cellStyle name="20% - アクセント 3 9" xfId="80" xr:uid="{00000000-0005-0000-0000-00004E000000}"/>
    <cellStyle name="20% - アクセント 4 10" xfId="81" xr:uid="{00000000-0005-0000-0000-00004F000000}"/>
    <cellStyle name="20% - アクセント 4 11" xfId="82" xr:uid="{00000000-0005-0000-0000-000050000000}"/>
    <cellStyle name="20% - アクセント 4 12" xfId="83" xr:uid="{00000000-0005-0000-0000-000051000000}"/>
    <cellStyle name="20% - アクセント 4 13" xfId="84" xr:uid="{00000000-0005-0000-0000-000052000000}"/>
    <cellStyle name="20% - アクセント 4 14" xfId="85" xr:uid="{00000000-0005-0000-0000-000053000000}"/>
    <cellStyle name="20% - アクセント 4 15" xfId="86" xr:uid="{00000000-0005-0000-0000-000054000000}"/>
    <cellStyle name="20% - アクセント 4 16" xfId="87" xr:uid="{00000000-0005-0000-0000-000055000000}"/>
    <cellStyle name="20% - アクセント 4 17" xfId="88" xr:uid="{00000000-0005-0000-0000-000056000000}"/>
    <cellStyle name="20% - アクセント 4 18" xfId="89" xr:uid="{00000000-0005-0000-0000-000057000000}"/>
    <cellStyle name="20% - アクセント 4 19" xfId="90" xr:uid="{00000000-0005-0000-0000-000058000000}"/>
    <cellStyle name="20% - アクセント 4 2" xfId="91" xr:uid="{00000000-0005-0000-0000-000059000000}"/>
    <cellStyle name="20% - アクセント 4 2 2" xfId="92" xr:uid="{00000000-0005-0000-0000-00005A000000}"/>
    <cellStyle name="20% - アクセント 4 20" xfId="93" xr:uid="{00000000-0005-0000-0000-00005B000000}"/>
    <cellStyle name="20% - アクセント 4 21" xfId="94" xr:uid="{00000000-0005-0000-0000-00005C000000}"/>
    <cellStyle name="20% - アクセント 4 22" xfId="95" xr:uid="{00000000-0005-0000-0000-00005D000000}"/>
    <cellStyle name="20% - アクセント 4 23" xfId="96" xr:uid="{00000000-0005-0000-0000-00005E000000}"/>
    <cellStyle name="20% - アクセント 4 24" xfId="97" xr:uid="{00000000-0005-0000-0000-00005F000000}"/>
    <cellStyle name="20% - アクセント 4 25" xfId="98" xr:uid="{00000000-0005-0000-0000-000060000000}"/>
    <cellStyle name="20% - アクセント 4 3" xfId="99" xr:uid="{00000000-0005-0000-0000-000061000000}"/>
    <cellStyle name="20% - アクセント 4 3 2" xfId="100" xr:uid="{00000000-0005-0000-0000-000062000000}"/>
    <cellStyle name="20% - アクセント 4 4" xfId="101" xr:uid="{00000000-0005-0000-0000-000063000000}"/>
    <cellStyle name="20% - アクセント 4 5" xfId="102" xr:uid="{00000000-0005-0000-0000-000064000000}"/>
    <cellStyle name="20% - アクセント 4 6" xfId="103" xr:uid="{00000000-0005-0000-0000-000065000000}"/>
    <cellStyle name="20% - アクセント 4 7" xfId="104" xr:uid="{00000000-0005-0000-0000-000066000000}"/>
    <cellStyle name="20% - アクセント 4 8" xfId="105" xr:uid="{00000000-0005-0000-0000-000067000000}"/>
    <cellStyle name="20% - アクセント 4 9" xfId="106" xr:uid="{00000000-0005-0000-0000-000068000000}"/>
    <cellStyle name="20% - アクセント 5 10" xfId="107" xr:uid="{00000000-0005-0000-0000-000069000000}"/>
    <cellStyle name="20% - アクセント 5 11" xfId="108" xr:uid="{00000000-0005-0000-0000-00006A000000}"/>
    <cellStyle name="20% - アクセント 5 12" xfId="109" xr:uid="{00000000-0005-0000-0000-00006B000000}"/>
    <cellStyle name="20% - アクセント 5 13" xfId="110" xr:uid="{00000000-0005-0000-0000-00006C000000}"/>
    <cellStyle name="20% - アクセント 5 14" xfId="111" xr:uid="{00000000-0005-0000-0000-00006D000000}"/>
    <cellStyle name="20% - アクセント 5 15" xfId="112" xr:uid="{00000000-0005-0000-0000-00006E000000}"/>
    <cellStyle name="20% - アクセント 5 16" xfId="113" xr:uid="{00000000-0005-0000-0000-00006F000000}"/>
    <cellStyle name="20% - アクセント 5 17" xfId="114" xr:uid="{00000000-0005-0000-0000-000070000000}"/>
    <cellStyle name="20% - アクセント 5 18" xfId="115" xr:uid="{00000000-0005-0000-0000-000071000000}"/>
    <cellStyle name="20% - アクセント 5 19" xfId="116" xr:uid="{00000000-0005-0000-0000-000072000000}"/>
    <cellStyle name="20% - アクセント 5 2" xfId="117" xr:uid="{00000000-0005-0000-0000-000073000000}"/>
    <cellStyle name="20% - アクセント 5 2 2" xfId="118" xr:uid="{00000000-0005-0000-0000-000074000000}"/>
    <cellStyle name="20% - アクセント 5 20" xfId="119" xr:uid="{00000000-0005-0000-0000-000075000000}"/>
    <cellStyle name="20% - アクセント 5 21" xfId="120" xr:uid="{00000000-0005-0000-0000-000076000000}"/>
    <cellStyle name="20% - アクセント 5 22" xfId="121" xr:uid="{00000000-0005-0000-0000-000077000000}"/>
    <cellStyle name="20% - アクセント 5 23" xfId="122" xr:uid="{00000000-0005-0000-0000-000078000000}"/>
    <cellStyle name="20% - アクセント 5 24" xfId="123" xr:uid="{00000000-0005-0000-0000-000079000000}"/>
    <cellStyle name="20% - アクセント 5 25" xfId="124" xr:uid="{00000000-0005-0000-0000-00007A000000}"/>
    <cellStyle name="20% - アクセント 5 3" xfId="125" xr:uid="{00000000-0005-0000-0000-00007B000000}"/>
    <cellStyle name="20% - アクセント 5 3 2" xfId="126" xr:uid="{00000000-0005-0000-0000-00007C000000}"/>
    <cellStyle name="20% - アクセント 5 4" xfId="127" xr:uid="{00000000-0005-0000-0000-00007D000000}"/>
    <cellStyle name="20% - アクセント 5 5" xfId="128" xr:uid="{00000000-0005-0000-0000-00007E000000}"/>
    <cellStyle name="20% - アクセント 5 6" xfId="129" xr:uid="{00000000-0005-0000-0000-00007F000000}"/>
    <cellStyle name="20% - アクセント 5 7" xfId="130" xr:uid="{00000000-0005-0000-0000-000080000000}"/>
    <cellStyle name="20% - アクセント 5 8" xfId="131" xr:uid="{00000000-0005-0000-0000-000081000000}"/>
    <cellStyle name="20% - アクセント 5 9" xfId="132" xr:uid="{00000000-0005-0000-0000-000082000000}"/>
    <cellStyle name="20% - アクセント 6 10" xfId="133" xr:uid="{00000000-0005-0000-0000-000083000000}"/>
    <cellStyle name="20% - アクセント 6 11" xfId="134" xr:uid="{00000000-0005-0000-0000-000084000000}"/>
    <cellStyle name="20% - アクセント 6 12" xfId="135" xr:uid="{00000000-0005-0000-0000-000085000000}"/>
    <cellStyle name="20% - アクセント 6 13" xfId="136" xr:uid="{00000000-0005-0000-0000-000086000000}"/>
    <cellStyle name="20% - アクセント 6 14" xfId="137" xr:uid="{00000000-0005-0000-0000-000087000000}"/>
    <cellStyle name="20% - アクセント 6 15" xfId="138" xr:uid="{00000000-0005-0000-0000-000088000000}"/>
    <cellStyle name="20% - アクセント 6 16" xfId="139" xr:uid="{00000000-0005-0000-0000-000089000000}"/>
    <cellStyle name="20% - アクセント 6 17" xfId="140" xr:uid="{00000000-0005-0000-0000-00008A000000}"/>
    <cellStyle name="20% - アクセント 6 18" xfId="141" xr:uid="{00000000-0005-0000-0000-00008B000000}"/>
    <cellStyle name="20% - アクセント 6 19" xfId="142" xr:uid="{00000000-0005-0000-0000-00008C000000}"/>
    <cellStyle name="20% - アクセント 6 2" xfId="143" xr:uid="{00000000-0005-0000-0000-00008D000000}"/>
    <cellStyle name="20% - アクセント 6 2 2" xfId="144" xr:uid="{00000000-0005-0000-0000-00008E000000}"/>
    <cellStyle name="20% - アクセント 6 20" xfId="145" xr:uid="{00000000-0005-0000-0000-00008F000000}"/>
    <cellStyle name="20% - アクセント 6 21" xfId="146" xr:uid="{00000000-0005-0000-0000-000090000000}"/>
    <cellStyle name="20% - アクセント 6 22" xfId="147" xr:uid="{00000000-0005-0000-0000-000091000000}"/>
    <cellStyle name="20% - アクセント 6 23" xfId="148" xr:uid="{00000000-0005-0000-0000-000092000000}"/>
    <cellStyle name="20% - アクセント 6 24" xfId="149" xr:uid="{00000000-0005-0000-0000-000093000000}"/>
    <cellStyle name="20% - アクセント 6 25" xfId="150" xr:uid="{00000000-0005-0000-0000-000094000000}"/>
    <cellStyle name="20% - アクセント 6 3" xfId="151" xr:uid="{00000000-0005-0000-0000-000095000000}"/>
    <cellStyle name="20% - アクセント 6 3 2" xfId="152" xr:uid="{00000000-0005-0000-0000-000096000000}"/>
    <cellStyle name="20% - アクセント 6 4" xfId="153" xr:uid="{00000000-0005-0000-0000-000097000000}"/>
    <cellStyle name="20% - アクセント 6 5" xfId="154" xr:uid="{00000000-0005-0000-0000-000098000000}"/>
    <cellStyle name="20% - アクセント 6 6" xfId="155" xr:uid="{00000000-0005-0000-0000-000099000000}"/>
    <cellStyle name="20% - アクセント 6 7" xfId="156" xr:uid="{00000000-0005-0000-0000-00009A000000}"/>
    <cellStyle name="20% - アクセント 6 8" xfId="157" xr:uid="{00000000-0005-0000-0000-00009B000000}"/>
    <cellStyle name="20% - アクセント 6 9" xfId="158" xr:uid="{00000000-0005-0000-0000-00009C000000}"/>
    <cellStyle name="40% - アクセント 1 10" xfId="159" xr:uid="{00000000-0005-0000-0000-00009D000000}"/>
    <cellStyle name="40% - アクセント 1 11" xfId="160" xr:uid="{00000000-0005-0000-0000-00009E000000}"/>
    <cellStyle name="40% - アクセント 1 12" xfId="161" xr:uid="{00000000-0005-0000-0000-00009F000000}"/>
    <cellStyle name="40% - アクセント 1 13" xfId="162" xr:uid="{00000000-0005-0000-0000-0000A0000000}"/>
    <cellStyle name="40% - アクセント 1 14" xfId="163" xr:uid="{00000000-0005-0000-0000-0000A1000000}"/>
    <cellStyle name="40% - アクセント 1 15" xfId="164" xr:uid="{00000000-0005-0000-0000-0000A2000000}"/>
    <cellStyle name="40% - アクセント 1 16" xfId="165" xr:uid="{00000000-0005-0000-0000-0000A3000000}"/>
    <cellStyle name="40% - アクセント 1 17" xfId="166" xr:uid="{00000000-0005-0000-0000-0000A4000000}"/>
    <cellStyle name="40% - アクセント 1 18" xfId="167" xr:uid="{00000000-0005-0000-0000-0000A5000000}"/>
    <cellStyle name="40% - アクセント 1 19" xfId="168" xr:uid="{00000000-0005-0000-0000-0000A6000000}"/>
    <cellStyle name="40% - アクセント 1 2" xfId="169" xr:uid="{00000000-0005-0000-0000-0000A7000000}"/>
    <cellStyle name="40% - アクセント 1 2 2" xfId="170" xr:uid="{00000000-0005-0000-0000-0000A8000000}"/>
    <cellStyle name="40% - アクセント 1 20" xfId="171" xr:uid="{00000000-0005-0000-0000-0000A9000000}"/>
    <cellStyle name="40% - アクセント 1 21" xfId="172" xr:uid="{00000000-0005-0000-0000-0000AA000000}"/>
    <cellStyle name="40% - アクセント 1 22" xfId="173" xr:uid="{00000000-0005-0000-0000-0000AB000000}"/>
    <cellStyle name="40% - アクセント 1 23" xfId="174" xr:uid="{00000000-0005-0000-0000-0000AC000000}"/>
    <cellStyle name="40% - アクセント 1 24" xfId="175" xr:uid="{00000000-0005-0000-0000-0000AD000000}"/>
    <cellStyle name="40% - アクセント 1 25" xfId="176" xr:uid="{00000000-0005-0000-0000-0000AE000000}"/>
    <cellStyle name="40% - アクセント 1 3" xfId="177" xr:uid="{00000000-0005-0000-0000-0000AF000000}"/>
    <cellStyle name="40% - アクセント 1 3 2" xfId="178" xr:uid="{00000000-0005-0000-0000-0000B0000000}"/>
    <cellStyle name="40% - アクセント 1 4" xfId="179" xr:uid="{00000000-0005-0000-0000-0000B1000000}"/>
    <cellStyle name="40% - アクセント 1 5" xfId="180" xr:uid="{00000000-0005-0000-0000-0000B2000000}"/>
    <cellStyle name="40% - アクセント 1 6" xfId="181" xr:uid="{00000000-0005-0000-0000-0000B3000000}"/>
    <cellStyle name="40% - アクセント 1 7" xfId="182" xr:uid="{00000000-0005-0000-0000-0000B4000000}"/>
    <cellStyle name="40% - アクセント 1 8" xfId="183" xr:uid="{00000000-0005-0000-0000-0000B5000000}"/>
    <cellStyle name="40% - アクセント 1 9" xfId="184" xr:uid="{00000000-0005-0000-0000-0000B6000000}"/>
    <cellStyle name="40% - アクセント 2 10" xfId="185" xr:uid="{00000000-0005-0000-0000-0000B7000000}"/>
    <cellStyle name="40% - アクセント 2 11" xfId="186" xr:uid="{00000000-0005-0000-0000-0000B8000000}"/>
    <cellStyle name="40% - アクセント 2 12" xfId="187" xr:uid="{00000000-0005-0000-0000-0000B9000000}"/>
    <cellStyle name="40% - アクセント 2 13" xfId="188" xr:uid="{00000000-0005-0000-0000-0000BA000000}"/>
    <cellStyle name="40% - アクセント 2 14" xfId="189" xr:uid="{00000000-0005-0000-0000-0000BB000000}"/>
    <cellStyle name="40% - アクセント 2 15" xfId="190" xr:uid="{00000000-0005-0000-0000-0000BC000000}"/>
    <cellStyle name="40% - アクセント 2 16" xfId="191" xr:uid="{00000000-0005-0000-0000-0000BD000000}"/>
    <cellStyle name="40% - アクセント 2 17" xfId="192" xr:uid="{00000000-0005-0000-0000-0000BE000000}"/>
    <cellStyle name="40% - アクセント 2 18" xfId="193" xr:uid="{00000000-0005-0000-0000-0000BF000000}"/>
    <cellStyle name="40% - アクセント 2 19" xfId="194" xr:uid="{00000000-0005-0000-0000-0000C0000000}"/>
    <cellStyle name="40% - アクセント 2 2" xfId="195" xr:uid="{00000000-0005-0000-0000-0000C1000000}"/>
    <cellStyle name="40% - アクセント 2 2 2" xfId="196" xr:uid="{00000000-0005-0000-0000-0000C2000000}"/>
    <cellStyle name="40% - アクセント 2 20" xfId="197" xr:uid="{00000000-0005-0000-0000-0000C3000000}"/>
    <cellStyle name="40% - アクセント 2 21" xfId="198" xr:uid="{00000000-0005-0000-0000-0000C4000000}"/>
    <cellStyle name="40% - アクセント 2 22" xfId="199" xr:uid="{00000000-0005-0000-0000-0000C5000000}"/>
    <cellStyle name="40% - アクセント 2 23" xfId="200" xr:uid="{00000000-0005-0000-0000-0000C6000000}"/>
    <cellStyle name="40% - アクセント 2 24" xfId="201" xr:uid="{00000000-0005-0000-0000-0000C7000000}"/>
    <cellStyle name="40% - アクセント 2 25" xfId="202" xr:uid="{00000000-0005-0000-0000-0000C8000000}"/>
    <cellStyle name="40% - アクセント 2 3" xfId="203" xr:uid="{00000000-0005-0000-0000-0000C9000000}"/>
    <cellStyle name="40% - アクセント 2 3 2" xfId="204" xr:uid="{00000000-0005-0000-0000-0000CA000000}"/>
    <cellStyle name="40% - アクセント 2 4" xfId="205" xr:uid="{00000000-0005-0000-0000-0000CB000000}"/>
    <cellStyle name="40% - アクセント 2 5" xfId="206" xr:uid="{00000000-0005-0000-0000-0000CC000000}"/>
    <cellStyle name="40% - アクセント 2 6" xfId="207" xr:uid="{00000000-0005-0000-0000-0000CD000000}"/>
    <cellStyle name="40% - アクセント 2 7" xfId="208" xr:uid="{00000000-0005-0000-0000-0000CE000000}"/>
    <cellStyle name="40% - アクセント 2 8" xfId="209" xr:uid="{00000000-0005-0000-0000-0000CF000000}"/>
    <cellStyle name="40% - アクセント 2 9" xfId="210" xr:uid="{00000000-0005-0000-0000-0000D0000000}"/>
    <cellStyle name="40% - アクセント 3 10" xfId="211" xr:uid="{00000000-0005-0000-0000-0000D1000000}"/>
    <cellStyle name="40% - アクセント 3 11" xfId="212" xr:uid="{00000000-0005-0000-0000-0000D2000000}"/>
    <cellStyle name="40% - アクセント 3 12" xfId="213" xr:uid="{00000000-0005-0000-0000-0000D3000000}"/>
    <cellStyle name="40% - アクセント 3 13" xfId="214" xr:uid="{00000000-0005-0000-0000-0000D4000000}"/>
    <cellStyle name="40% - アクセント 3 14" xfId="215" xr:uid="{00000000-0005-0000-0000-0000D5000000}"/>
    <cellStyle name="40% - アクセント 3 15" xfId="216" xr:uid="{00000000-0005-0000-0000-0000D6000000}"/>
    <cellStyle name="40% - アクセント 3 16" xfId="217" xr:uid="{00000000-0005-0000-0000-0000D7000000}"/>
    <cellStyle name="40% - アクセント 3 17" xfId="218" xr:uid="{00000000-0005-0000-0000-0000D8000000}"/>
    <cellStyle name="40% - アクセント 3 18" xfId="219" xr:uid="{00000000-0005-0000-0000-0000D9000000}"/>
    <cellStyle name="40% - アクセント 3 19" xfId="220" xr:uid="{00000000-0005-0000-0000-0000DA000000}"/>
    <cellStyle name="40% - アクセント 3 2" xfId="221" xr:uid="{00000000-0005-0000-0000-0000DB000000}"/>
    <cellStyle name="40% - アクセント 3 2 2" xfId="222" xr:uid="{00000000-0005-0000-0000-0000DC000000}"/>
    <cellStyle name="40% - アクセント 3 20" xfId="223" xr:uid="{00000000-0005-0000-0000-0000DD000000}"/>
    <cellStyle name="40% - アクセント 3 21" xfId="224" xr:uid="{00000000-0005-0000-0000-0000DE000000}"/>
    <cellStyle name="40% - アクセント 3 22" xfId="225" xr:uid="{00000000-0005-0000-0000-0000DF000000}"/>
    <cellStyle name="40% - アクセント 3 23" xfId="226" xr:uid="{00000000-0005-0000-0000-0000E0000000}"/>
    <cellStyle name="40% - アクセント 3 24" xfId="227" xr:uid="{00000000-0005-0000-0000-0000E1000000}"/>
    <cellStyle name="40% - アクセント 3 25" xfId="228" xr:uid="{00000000-0005-0000-0000-0000E2000000}"/>
    <cellStyle name="40% - アクセント 3 3" xfId="229" xr:uid="{00000000-0005-0000-0000-0000E3000000}"/>
    <cellStyle name="40% - アクセント 3 3 2" xfId="230" xr:uid="{00000000-0005-0000-0000-0000E4000000}"/>
    <cellStyle name="40% - アクセント 3 4" xfId="231" xr:uid="{00000000-0005-0000-0000-0000E5000000}"/>
    <cellStyle name="40% - アクセント 3 5" xfId="232" xr:uid="{00000000-0005-0000-0000-0000E6000000}"/>
    <cellStyle name="40% - アクセント 3 6" xfId="233" xr:uid="{00000000-0005-0000-0000-0000E7000000}"/>
    <cellStyle name="40% - アクセント 3 7" xfId="234" xr:uid="{00000000-0005-0000-0000-0000E8000000}"/>
    <cellStyle name="40% - アクセント 3 8" xfId="235" xr:uid="{00000000-0005-0000-0000-0000E9000000}"/>
    <cellStyle name="40% - アクセント 3 9" xfId="236" xr:uid="{00000000-0005-0000-0000-0000EA000000}"/>
    <cellStyle name="40% - アクセント 4 10" xfId="237" xr:uid="{00000000-0005-0000-0000-0000EB000000}"/>
    <cellStyle name="40% - アクセント 4 11" xfId="238" xr:uid="{00000000-0005-0000-0000-0000EC000000}"/>
    <cellStyle name="40% - アクセント 4 12" xfId="239" xr:uid="{00000000-0005-0000-0000-0000ED000000}"/>
    <cellStyle name="40% - アクセント 4 13" xfId="240" xr:uid="{00000000-0005-0000-0000-0000EE000000}"/>
    <cellStyle name="40% - アクセント 4 14" xfId="241" xr:uid="{00000000-0005-0000-0000-0000EF000000}"/>
    <cellStyle name="40% - アクセント 4 15" xfId="242" xr:uid="{00000000-0005-0000-0000-0000F0000000}"/>
    <cellStyle name="40% - アクセント 4 16" xfId="243" xr:uid="{00000000-0005-0000-0000-0000F1000000}"/>
    <cellStyle name="40% - アクセント 4 17" xfId="244" xr:uid="{00000000-0005-0000-0000-0000F2000000}"/>
    <cellStyle name="40% - アクセント 4 18" xfId="245" xr:uid="{00000000-0005-0000-0000-0000F3000000}"/>
    <cellStyle name="40% - アクセント 4 19" xfId="246" xr:uid="{00000000-0005-0000-0000-0000F4000000}"/>
    <cellStyle name="40% - アクセント 4 2" xfId="247" xr:uid="{00000000-0005-0000-0000-0000F5000000}"/>
    <cellStyle name="40% - アクセント 4 2 2" xfId="248" xr:uid="{00000000-0005-0000-0000-0000F6000000}"/>
    <cellStyle name="40% - アクセント 4 20" xfId="249" xr:uid="{00000000-0005-0000-0000-0000F7000000}"/>
    <cellStyle name="40% - アクセント 4 21" xfId="250" xr:uid="{00000000-0005-0000-0000-0000F8000000}"/>
    <cellStyle name="40% - アクセント 4 22" xfId="251" xr:uid="{00000000-0005-0000-0000-0000F9000000}"/>
    <cellStyle name="40% - アクセント 4 23" xfId="252" xr:uid="{00000000-0005-0000-0000-0000FA000000}"/>
    <cellStyle name="40% - アクセント 4 24" xfId="253" xr:uid="{00000000-0005-0000-0000-0000FB000000}"/>
    <cellStyle name="40% - アクセント 4 25" xfId="254" xr:uid="{00000000-0005-0000-0000-0000FC000000}"/>
    <cellStyle name="40% - アクセント 4 3" xfId="255" xr:uid="{00000000-0005-0000-0000-0000FD000000}"/>
    <cellStyle name="40% - アクセント 4 3 2" xfId="256" xr:uid="{00000000-0005-0000-0000-0000FE000000}"/>
    <cellStyle name="40% - アクセント 4 4" xfId="257" xr:uid="{00000000-0005-0000-0000-0000FF000000}"/>
    <cellStyle name="40% - アクセント 4 5" xfId="258" xr:uid="{00000000-0005-0000-0000-000000010000}"/>
    <cellStyle name="40% - アクセント 4 6" xfId="259" xr:uid="{00000000-0005-0000-0000-000001010000}"/>
    <cellStyle name="40% - アクセント 4 7" xfId="260" xr:uid="{00000000-0005-0000-0000-000002010000}"/>
    <cellStyle name="40% - アクセント 4 8" xfId="261" xr:uid="{00000000-0005-0000-0000-000003010000}"/>
    <cellStyle name="40% - アクセント 4 9" xfId="262" xr:uid="{00000000-0005-0000-0000-000004010000}"/>
    <cellStyle name="40% - アクセント 5 10" xfId="263" xr:uid="{00000000-0005-0000-0000-000005010000}"/>
    <cellStyle name="40% - アクセント 5 11" xfId="264" xr:uid="{00000000-0005-0000-0000-000006010000}"/>
    <cellStyle name="40% - アクセント 5 12" xfId="265" xr:uid="{00000000-0005-0000-0000-000007010000}"/>
    <cellStyle name="40% - アクセント 5 13" xfId="266" xr:uid="{00000000-0005-0000-0000-000008010000}"/>
    <cellStyle name="40% - アクセント 5 14" xfId="267" xr:uid="{00000000-0005-0000-0000-000009010000}"/>
    <cellStyle name="40% - アクセント 5 15" xfId="268" xr:uid="{00000000-0005-0000-0000-00000A010000}"/>
    <cellStyle name="40% - アクセント 5 16" xfId="269" xr:uid="{00000000-0005-0000-0000-00000B010000}"/>
    <cellStyle name="40% - アクセント 5 17" xfId="270" xr:uid="{00000000-0005-0000-0000-00000C010000}"/>
    <cellStyle name="40% - アクセント 5 18" xfId="271" xr:uid="{00000000-0005-0000-0000-00000D010000}"/>
    <cellStyle name="40% - アクセント 5 19" xfId="272" xr:uid="{00000000-0005-0000-0000-00000E010000}"/>
    <cellStyle name="40% - アクセント 5 2" xfId="273" xr:uid="{00000000-0005-0000-0000-00000F010000}"/>
    <cellStyle name="40% - アクセント 5 2 2" xfId="274" xr:uid="{00000000-0005-0000-0000-000010010000}"/>
    <cellStyle name="40% - アクセント 5 20" xfId="275" xr:uid="{00000000-0005-0000-0000-000011010000}"/>
    <cellStyle name="40% - アクセント 5 21" xfId="276" xr:uid="{00000000-0005-0000-0000-000012010000}"/>
    <cellStyle name="40% - アクセント 5 22" xfId="277" xr:uid="{00000000-0005-0000-0000-000013010000}"/>
    <cellStyle name="40% - アクセント 5 23" xfId="278" xr:uid="{00000000-0005-0000-0000-000014010000}"/>
    <cellStyle name="40% - アクセント 5 24" xfId="279" xr:uid="{00000000-0005-0000-0000-000015010000}"/>
    <cellStyle name="40% - アクセント 5 25" xfId="280" xr:uid="{00000000-0005-0000-0000-000016010000}"/>
    <cellStyle name="40% - アクセント 5 3" xfId="281" xr:uid="{00000000-0005-0000-0000-000017010000}"/>
    <cellStyle name="40% - アクセント 5 3 2" xfId="282" xr:uid="{00000000-0005-0000-0000-000018010000}"/>
    <cellStyle name="40% - アクセント 5 4" xfId="283" xr:uid="{00000000-0005-0000-0000-000019010000}"/>
    <cellStyle name="40% - アクセント 5 5" xfId="284" xr:uid="{00000000-0005-0000-0000-00001A010000}"/>
    <cellStyle name="40% - アクセント 5 6" xfId="285" xr:uid="{00000000-0005-0000-0000-00001B010000}"/>
    <cellStyle name="40% - アクセント 5 7" xfId="286" xr:uid="{00000000-0005-0000-0000-00001C010000}"/>
    <cellStyle name="40% - アクセント 5 8" xfId="287" xr:uid="{00000000-0005-0000-0000-00001D010000}"/>
    <cellStyle name="40% - アクセント 5 9" xfId="288" xr:uid="{00000000-0005-0000-0000-00001E010000}"/>
    <cellStyle name="40% - アクセント 6 10" xfId="289" xr:uid="{00000000-0005-0000-0000-00001F010000}"/>
    <cellStyle name="40% - アクセント 6 11" xfId="290" xr:uid="{00000000-0005-0000-0000-000020010000}"/>
    <cellStyle name="40% - アクセント 6 12" xfId="291" xr:uid="{00000000-0005-0000-0000-000021010000}"/>
    <cellStyle name="40% - アクセント 6 13" xfId="292" xr:uid="{00000000-0005-0000-0000-000022010000}"/>
    <cellStyle name="40% - アクセント 6 14" xfId="293" xr:uid="{00000000-0005-0000-0000-000023010000}"/>
    <cellStyle name="40% - アクセント 6 15" xfId="294" xr:uid="{00000000-0005-0000-0000-000024010000}"/>
    <cellStyle name="40% - アクセント 6 16" xfId="295" xr:uid="{00000000-0005-0000-0000-000025010000}"/>
    <cellStyle name="40% - アクセント 6 17" xfId="296" xr:uid="{00000000-0005-0000-0000-000026010000}"/>
    <cellStyle name="40% - アクセント 6 18" xfId="297" xr:uid="{00000000-0005-0000-0000-000027010000}"/>
    <cellStyle name="40% - アクセント 6 19" xfId="298" xr:uid="{00000000-0005-0000-0000-000028010000}"/>
    <cellStyle name="40% - アクセント 6 2" xfId="299" xr:uid="{00000000-0005-0000-0000-000029010000}"/>
    <cellStyle name="40% - アクセント 6 2 2" xfId="300" xr:uid="{00000000-0005-0000-0000-00002A010000}"/>
    <cellStyle name="40% - アクセント 6 20" xfId="301" xr:uid="{00000000-0005-0000-0000-00002B010000}"/>
    <cellStyle name="40% - アクセント 6 21" xfId="302" xr:uid="{00000000-0005-0000-0000-00002C010000}"/>
    <cellStyle name="40% - アクセント 6 22" xfId="303" xr:uid="{00000000-0005-0000-0000-00002D010000}"/>
    <cellStyle name="40% - アクセント 6 23" xfId="304" xr:uid="{00000000-0005-0000-0000-00002E010000}"/>
    <cellStyle name="40% - アクセント 6 24" xfId="305" xr:uid="{00000000-0005-0000-0000-00002F010000}"/>
    <cellStyle name="40% - アクセント 6 25" xfId="306" xr:uid="{00000000-0005-0000-0000-000030010000}"/>
    <cellStyle name="40% - アクセント 6 3" xfId="307" xr:uid="{00000000-0005-0000-0000-000031010000}"/>
    <cellStyle name="40% - アクセント 6 3 2" xfId="308" xr:uid="{00000000-0005-0000-0000-000032010000}"/>
    <cellStyle name="40% - アクセント 6 4" xfId="309" xr:uid="{00000000-0005-0000-0000-000033010000}"/>
    <cellStyle name="40% - アクセント 6 5" xfId="310" xr:uid="{00000000-0005-0000-0000-000034010000}"/>
    <cellStyle name="40% - アクセント 6 6" xfId="311" xr:uid="{00000000-0005-0000-0000-000035010000}"/>
    <cellStyle name="40% - アクセント 6 7" xfId="312" xr:uid="{00000000-0005-0000-0000-000036010000}"/>
    <cellStyle name="40% - アクセント 6 8" xfId="313" xr:uid="{00000000-0005-0000-0000-000037010000}"/>
    <cellStyle name="40% - アクセント 6 9" xfId="314" xr:uid="{00000000-0005-0000-0000-000038010000}"/>
    <cellStyle name="60% - アクセント 1 10" xfId="315" xr:uid="{00000000-0005-0000-0000-000039010000}"/>
    <cellStyle name="60% - アクセント 1 11" xfId="316" xr:uid="{00000000-0005-0000-0000-00003A010000}"/>
    <cellStyle name="60% - アクセント 1 12" xfId="317" xr:uid="{00000000-0005-0000-0000-00003B010000}"/>
    <cellStyle name="60% - アクセント 1 13" xfId="318" xr:uid="{00000000-0005-0000-0000-00003C010000}"/>
    <cellStyle name="60% - アクセント 1 14" xfId="319" xr:uid="{00000000-0005-0000-0000-00003D010000}"/>
    <cellStyle name="60% - アクセント 1 15" xfId="320" xr:uid="{00000000-0005-0000-0000-00003E010000}"/>
    <cellStyle name="60% - アクセント 1 16" xfId="321" xr:uid="{00000000-0005-0000-0000-00003F010000}"/>
    <cellStyle name="60% - アクセント 1 17" xfId="322" xr:uid="{00000000-0005-0000-0000-000040010000}"/>
    <cellStyle name="60% - アクセント 1 18" xfId="323" xr:uid="{00000000-0005-0000-0000-000041010000}"/>
    <cellStyle name="60% - アクセント 1 19" xfId="324" xr:uid="{00000000-0005-0000-0000-000042010000}"/>
    <cellStyle name="60% - アクセント 1 2" xfId="325" xr:uid="{00000000-0005-0000-0000-000043010000}"/>
    <cellStyle name="60% - アクセント 1 2 2" xfId="326" xr:uid="{00000000-0005-0000-0000-000044010000}"/>
    <cellStyle name="60% - アクセント 1 20" xfId="327" xr:uid="{00000000-0005-0000-0000-000045010000}"/>
    <cellStyle name="60% - アクセント 1 21" xfId="328" xr:uid="{00000000-0005-0000-0000-000046010000}"/>
    <cellStyle name="60% - アクセント 1 22" xfId="329" xr:uid="{00000000-0005-0000-0000-000047010000}"/>
    <cellStyle name="60% - アクセント 1 23" xfId="330" xr:uid="{00000000-0005-0000-0000-000048010000}"/>
    <cellStyle name="60% - アクセント 1 24" xfId="331" xr:uid="{00000000-0005-0000-0000-000049010000}"/>
    <cellStyle name="60% - アクセント 1 25" xfId="332" xr:uid="{00000000-0005-0000-0000-00004A010000}"/>
    <cellStyle name="60% - アクセント 1 3" xfId="333" xr:uid="{00000000-0005-0000-0000-00004B010000}"/>
    <cellStyle name="60% - アクセント 1 3 2" xfId="334" xr:uid="{00000000-0005-0000-0000-00004C010000}"/>
    <cellStyle name="60% - アクセント 1 4" xfId="335" xr:uid="{00000000-0005-0000-0000-00004D010000}"/>
    <cellStyle name="60% - アクセント 1 5" xfId="336" xr:uid="{00000000-0005-0000-0000-00004E010000}"/>
    <cellStyle name="60% - アクセント 1 6" xfId="337" xr:uid="{00000000-0005-0000-0000-00004F010000}"/>
    <cellStyle name="60% - アクセント 1 7" xfId="338" xr:uid="{00000000-0005-0000-0000-000050010000}"/>
    <cellStyle name="60% - アクセント 1 8" xfId="339" xr:uid="{00000000-0005-0000-0000-000051010000}"/>
    <cellStyle name="60% - アクセント 1 9" xfId="340" xr:uid="{00000000-0005-0000-0000-000052010000}"/>
    <cellStyle name="60% - アクセント 2 10" xfId="341" xr:uid="{00000000-0005-0000-0000-000053010000}"/>
    <cellStyle name="60% - アクセント 2 11" xfId="342" xr:uid="{00000000-0005-0000-0000-000054010000}"/>
    <cellStyle name="60% - アクセント 2 12" xfId="343" xr:uid="{00000000-0005-0000-0000-000055010000}"/>
    <cellStyle name="60% - アクセント 2 13" xfId="344" xr:uid="{00000000-0005-0000-0000-000056010000}"/>
    <cellStyle name="60% - アクセント 2 14" xfId="345" xr:uid="{00000000-0005-0000-0000-000057010000}"/>
    <cellStyle name="60% - アクセント 2 15" xfId="346" xr:uid="{00000000-0005-0000-0000-000058010000}"/>
    <cellStyle name="60% - アクセント 2 16" xfId="347" xr:uid="{00000000-0005-0000-0000-000059010000}"/>
    <cellStyle name="60% - アクセント 2 17" xfId="348" xr:uid="{00000000-0005-0000-0000-00005A010000}"/>
    <cellStyle name="60% - アクセント 2 18" xfId="349" xr:uid="{00000000-0005-0000-0000-00005B010000}"/>
    <cellStyle name="60% - アクセント 2 19" xfId="350" xr:uid="{00000000-0005-0000-0000-00005C010000}"/>
    <cellStyle name="60% - アクセント 2 2" xfId="351" xr:uid="{00000000-0005-0000-0000-00005D010000}"/>
    <cellStyle name="60% - アクセント 2 2 2" xfId="352" xr:uid="{00000000-0005-0000-0000-00005E010000}"/>
    <cellStyle name="60% - アクセント 2 20" xfId="353" xr:uid="{00000000-0005-0000-0000-00005F010000}"/>
    <cellStyle name="60% - アクセント 2 21" xfId="354" xr:uid="{00000000-0005-0000-0000-000060010000}"/>
    <cellStyle name="60% - アクセント 2 22" xfId="355" xr:uid="{00000000-0005-0000-0000-000061010000}"/>
    <cellStyle name="60% - アクセント 2 23" xfId="356" xr:uid="{00000000-0005-0000-0000-000062010000}"/>
    <cellStyle name="60% - アクセント 2 24" xfId="357" xr:uid="{00000000-0005-0000-0000-000063010000}"/>
    <cellStyle name="60% - アクセント 2 25" xfId="358" xr:uid="{00000000-0005-0000-0000-000064010000}"/>
    <cellStyle name="60% - アクセント 2 3" xfId="359" xr:uid="{00000000-0005-0000-0000-000065010000}"/>
    <cellStyle name="60% - アクセント 2 3 2" xfId="360" xr:uid="{00000000-0005-0000-0000-000066010000}"/>
    <cellStyle name="60% - アクセント 2 4" xfId="361" xr:uid="{00000000-0005-0000-0000-000067010000}"/>
    <cellStyle name="60% - アクセント 2 5" xfId="362" xr:uid="{00000000-0005-0000-0000-000068010000}"/>
    <cellStyle name="60% - アクセント 2 6" xfId="363" xr:uid="{00000000-0005-0000-0000-000069010000}"/>
    <cellStyle name="60% - アクセント 2 7" xfId="364" xr:uid="{00000000-0005-0000-0000-00006A010000}"/>
    <cellStyle name="60% - アクセント 2 8" xfId="365" xr:uid="{00000000-0005-0000-0000-00006B010000}"/>
    <cellStyle name="60% - アクセント 2 9" xfId="366" xr:uid="{00000000-0005-0000-0000-00006C010000}"/>
    <cellStyle name="60% - アクセント 3 10" xfId="367" xr:uid="{00000000-0005-0000-0000-00006D010000}"/>
    <cellStyle name="60% - アクセント 3 11" xfId="368" xr:uid="{00000000-0005-0000-0000-00006E010000}"/>
    <cellStyle name="60% - アクセント 3 12" xfId="369" xr:uid="{00000000-0005-0000-0000-00006F010000}"/>
    <cellStyle name="60% - アクセント 3 13" xfId="370" xr:uid="{00000000-0005-0000-0000-000070010000}"/>
    <cellStyle name="60% - アクセント 3 14" xfId="371" xr:uid="{00000000-0005-0000-0000-000071010000}"/>
    <cellStyle name="60% - アクセント 3 15" xfId="372" xr:uid="{00000000-0005-0000-0000-000072010000}"/>
    <cellStyle name="60% - アクセント 3 16" xfId="373" xr:uid="{00000000-0005-0000-0000-000073010000}"/>
    <cellStyle name="60% - アクセント 3 17" xfId="374" xr:uid="{00000000-0005-0000-0000-000074010000}"/>
    <cellStyle name="60% - アクセント 3 18" xfId="375" xr:uid="{00000000-0005-0000-0000-000075010000}"/>
    <cellStyle name="60% - アクセント 3 19" xfId="376" xr:uid="{00000000-0005-0000-0000-000076010000}"/>
    <cellStyle name="60% - アクセント 3 2" xfId="377" xr:uid="{00000000-0005-0000-0000-000077010000}"/>
    <cellStyle name="60% - アクセント 3 2 2" xfId="378" xr:uid="{00000000-0005-0000-0000-000078010000}"/>
    <cellStyle name="60% - アクセント 3 20" xfId="379" xr:uid="{00000000-0005-0000-0000-000079010000}"/>
    <cellStyle name="60% - アクセント 3 21" xfId="380" xr:uid="{00000000-0005-0000-0000-00007A010000}"/>
    <cellStyle name="60% - アクセント 3 22" xfId="381" xr:uid="{00000000-0005-0000-0000-00007B010000}"/>
    <cellStyle name="60% - アクセント 3 23" xfId="382" xr:uid="{00000000-0005-0000-0000-00007C010000}"/>
    <cellStyle name="60% - アクセント 3 24" xfId="383" xr:uid="{00000000-0005-0000-0000-00007D010000}"/>
    <cellStyle name="60% - アクセント 3 25" xfId="384" xr:uid="{00000000-0005-0000-0000-00007E010000}"/>
    <cellStyle name="60% - アクセント 3 3" xfId="385" xr:uid="{00000000-0005-0000-0000-00007F010000}"/>
    <cellStyle name="60% - アクセント 3 3 2" xfId="386" xr:uid="{00000000-0005-0000-0000-000080010000}"/>
    <cellStyle name="60% - アクセント 3 4" xfId="387" xr:uid="{00000000-0005-0000-0000-000081010000}"/>
    <cellStyle name="60% - アクセント 3 5" xfId="388" xr:uid="{00000000-0005-0000-0000-000082010000}"/>
    <cellStyle name="60% - アクセント 3 6" xfId="389" xr:uid="{00000000-0005-0000-0000-000083010000}"/>
    <cellStyle name="60% - アクセント 3 7" xfId="390" xr:uid="{00000000-0005-0000-0000-000084010000}"/>
    <cellStyle name="60% - アクセント 3 8" xfId="391" xr:uid="{00000000-0005-0000-0000-000085010000}"/>
    <cellStyle name="60% - アクセント 3 9" xfId="392" xr:uid="{00000000-0005-0000-0000-000086010000}"/>
    <cellStyle name="60% - アクセント 4 10" xfId="393" xr:uid="{00000000-0005-0000-0000-000087010000}"/>
    <cellStyle name="60% - アクセント 4 11" xfId="394" xr:uid="{00000000-0005-0000-0000-000088010000}"/>
    <cellStyle name="60% - アクセント 4 12" xfId="395" xr:uid="{00000000-0005-0000-0000-000089010000}"/>
    <cellStyle name="60% - アクセント 4 13" xfId="396" xr:uid="{00000000-0005-0000-0000-00008A010000}"/>
    <cellStyle name="60% - アクセント 4 14" xfId="397" xr:uid="{00000000-0005-0000-0000-00008B010000}"/>
    <cellStyle name="60% - アクセント 4 15" xfId="398" xr:uid="{00000000-0005-0000-0000-00008C010000}"/>
    <cellStyle name="60% - アクセント 4 16" xfId="399" xr:uid="{00000000-0005-0000-0000-00008D010000}"/>
    <cellStyle name="60% - アクセント 4 17" xfId="400" xr:uid="{00000000-0005-0000-0000-00008E010000}"/>
    <cellStyle name="60% - アクセント 4 18" xfId="401" xr:uid="{00000000-0005-0000-0000-00008F010000}"/>
    <cellStyle name="60% - アクセント 4 19" xfId="402" xr:uid="{00000000-0005-0000-0000-000090010000}"/>
    <cellStyle name="60% - アクセント 4 2" xfId="403" xr:uid="{00000000-0005-0000-0000-000091010000}"/>
    <cellStyle name="60% - アクセント 4 2 2" xfId="404" xr:uid="{00000000-0005-0000-0000-000092010000}"/>
    <cellStyle name="60% - アクセント 4 20" xfId="405" xr:uid="{00000000-0005-0000-0000-000093010000}"/>
    <cellStyle name="60% - アクセント 4 21" xfId="406" xr:uid="{00000000-0005-0000-0000-000094010000}"/>
    <cellStyle name="60% - アクセント 4 22" xfId="407" xr:uid="{00000000-0005-0000-0000-000095010000}"/>
    <cellStyle name="60% - アクセント 4 23" xfId="408" xr:uid="{00000000-0005-0000-0000-000096010000}"/>
    <cellStyle name="60% - アクセント 4 24" xfId="409" xr:uid="{00000000-0005-0000-0000-000097010000}"/>
    <cellStyle name="60% - アクセント 4 25" xfId="410" xr:uid="{00000000-0005-0000-0000-000098010000}"/>
    <cellStyle name="60% - アクセント 4 3" xfId="411" xr:uid="{00000000-0005-0000-0000-000099010000}"/>
    <cellStyle name="60% - アクセント 4 3 2" xfId="412" xr:uid="{00000000-0005-0000-0000-00009A010000}"/>
    <cellStyle name="60% - アクセント 4 4" xfId="413" xr:uid="{00000000-0005-0000-0000-00009B010000}"/>
    <cellStyle name="60% - アクセント 4 5" xfId="414" xr:uid="{00000000-0005-0000-0000-00009C010000}"/>
    <cellStyle name="60% - アクセント 4 6" xfId="415" xr:uid="{00000000-0005-0000-0000-00009D010000}"/>
    <cellStyle name="60% - アクセント 4 7" xfId="416" xr:uid="{00000000-0005-0000-0000-00009E010000}"/>
    <cellStyle name="60% - アクセント 4 8" xfId="417" xr:uid="{00000000-0005-0000-0000-00009F010000}"/>
    <cellStyle name="60% - アクセント 4 9" xfId="418" xr:uid="{00000000-0005-0000-0000-0000A0010000}"/>
    <cellStyle name="60% - アクセント 5 10" xfId="419" xr:uid="{00000000-0005-0000-0000-0000A1010000}"/>
    <cellStyle name="60% - アクセント 5 11" xfId="420" xr:uid="{00000000-0005-0000-0000-0000A2010000}"/>
    <cellStyle name="60% - アクセント 5 12" xfId="421" xr:uid="{00000000-0005-0000-0000-0000A3010000}"/>
    <cellStyle name="60% - アクセント 5 13" xfId="422" xr:uid="{00000000-0005-0000-0000-0000A4010000}"/>
    <cellStyle name="60% - アクセント 5 14" xfId="423" xr:uid="{00000000-0005-0000-0000-0000A5010000}"/>
    <cellStyle name="60% - アクセント 5 15" xfId="424" xr:uid="{00000000-0005-0000-0000-0000A6010000}"/>
    <cellStyle name="60% - アクセント 5 16" xfId="425" xr:uid="{00000000-0005-0000-0000-0000A7010000}"/>
    <cellStyle name="60% - アクセント 5 17" xfId="426" xr:uid="{00000000-0005-0000-0000-0000A8010000}"/>
    <cellStyle name="60% - アクセント 5 18" xfId="427" xr:uid="{00000000-0005-0000-0000-0000A9010000}"/>
    <cellStyle name="60% - アクセント 5 19" xfId="428" xr:uid="{00000000-0005-0000-0000-0000AA010000}"/>
    <cellStyle name="60% - アクセント 5 2" xfId="429" xr:uid="{00000000-0005-0000-0000-0000AB010000}"/>
    <cellStyle name="60% - アクセント 5 2 2" xfId="430" xr:uid="{00000000-0005-0000-0000-0000AC010000}"/>
    <cellStyle name="60% - アクセント 5 20" xfId="431" xr:uid="{00000000-0005-0000-0000-0000AD010000}"/>
    <cellStyle name="60% - アクセント 5 21" xfId="432" xr:uid="{00000000-0005-0000-0000-0000AE010000}"/>
    <cellStyle name="60% - アクセント 5 22" xfId="433" xr:uid="{00000000-0005-0000-0000-0000AF010000}"/>
    <cellStyle name="60% - アクセント 5 23" xfId="434" xr:uid="{00000000-0005-0000-0000-0000B0010000}"/>
    <cellStyle name="60% - アクセント 5 24" xfId="435" xr:uid="{00000000-0005-0000-0000-0000B1010000}"/>
    <cellStyle name="60% - アクセント 5 25" xfId="436" xr:uid="{00000000-0005-0000-0000-0000B2010000}"/>
    <cellStyle name="60% - アクセント 5 3" xfId="437" xr:uid="{00000000-0005-0000-0000-0000B3010000}"/>
    <cellStyle name="60% - アクセント 5 3 2" xfId="438" xr:uid="{00000000-0005-0000-0000-0000B4010000}"/>
    <cellStyle name="60% - アクセント 5 4" xfId="439" xr:uid="{00000000-0005-0000-0000-0000B5010000}"/>
    <cellStyle name="60% - アクセント 5 5" xfId="440" xr:uid="{00000000-0005-0000-0000-0000B6010000}"/>
    <cellStyle name="60% - アクセント 5 6" xfId="441" xr:uid="{00000000-0005-0000-0000-0000B7010000}"/>
    <cellStyle name="60% - アクセント 5 7" xfId="442" xr:uid="{00000000-0005-0000-0000-0000B8010000}"/>
    <cellStyle name="60% - アクセント 5 8" xfId="443" xr:uid="{00000000-0005-0000-0000-0000B9010000}"/>
    <cellStyle name="60% - アクセント 5 9" xfId="444" xr:uid="{00000000-0005-0000-0000-0000BA010000}"/>
    <cellStyle name="60% - アクセント 6 10" xfId="445" xr:uid="{00000000-0005-0000-0000-0000BB010000}"/>
    <cellStyle name="60% - アクセント 6 11" xfId="446" xr:uid="{00000000-0005-0000-0000-0000BC010000}"/>
    <cellStyle name="60% - アクセント 6 12" xfId="447" xr:uid="{00000000-0005-0000-0000-0000BD010000}"/>
    <cellStyle name="60% - アクセント 6 13" xfId="448" xr:uid="{00000000-0005-0000-0000-0000BE010000}"/>
    <cellStyle name="60% - アクセント 6 14" xfId="449" xr:uid="{00000000-0005-0000-0000-0000BF010000}"/>
    <cellStyle name="60% - アクセント 6 15" xfId="450" xr:uid="{00000000-0005-0000-0000-0000C0010000}"/>
    <cellStyle name="60% - アクセント 6 16" xfId="451" xr:uid="{00000000-0005-0000-0000-0000C1010000}"/>
    <cellStyle name="60% - アクセント 6 17" xfId="452" xr:uid="{00000000-0005-0000-0000-0000C2010000}"/>
    <cellStyle name="60% - アクセント 6 18" xfId="453" xr:uid="{00000000-0005-0000-0000-0000C3010000}"/>
    <cellStyle name="60% - アクセント 6 19" xfId="454" xr:uid="{00000000-0005-0000-0000-0000C4010000}"/>
    <cellStyle name="60% - アクセント 6 2" xfId="455" xr:uid="{00000000-0005-0000-0000-0000C5010000}"/>
    <cellStyle name="60% - アクセント 6 2 2" xfId="456" xr:uid="{00000000-0005-0000-0000-0000C6010000}"/>
    <cellStyle name="60% - アクセント 6 20" xfId="457" xr:uid="{00000000-0005-0000-0000-0000C7010000}"/>
    <cellStyle name="60% - アクセント 6 21" xfId="458" xr:uid="{00000000-0005-0000-0000-0000C8010000}"/>
    <cellStyle name="60% - アクセント 6 22" xfId="459" xr:uid="{00000000-0005-0000-0000-0000C9010000}"/>
    <cellStyle name="60% - アクセント 6 23" xfId="460" xr:uid="{00000000-0005-0000-0000-0000CA010000}"/>
    <cellStyle name="60% - アクセント 6 24" xfId="461" xr:uid="{00000000-0005-0000-0000-0000CB010000}"/>
    <cellStyle name="60% - アクセント 6 25" xfId="462" xr:uid="{00000000-0005-0000-0000-0000CC010000}"/>
    <cellStyle name="60% - アクセント 6 3" xfId="463" xr:uid="{00000000-0005-0000-0000-0000CD010000}"/>
    <cellStyle name="60% - アクセント 6 3 2" xfId="464" xr:uid="{00000000-0005-0000-0000-0000CE010000}"/>
    <cellStyle name="60% - アクセント 6 4" xfId="465" xr:uid="{00000000-0005-0000-0000-0000CF010000}"/>
    <cellStyle name="60% - アクセント 6 5" xfId="466" xr:uid="{00000000-0005-0000-0000-0000D0010000}"/>
    <cellStyle name="60% - アクセント 6 6" xfId="467" xr:uid="{00000000-0005-0000-0000-0000D1010000}"/>
    <cellStyle name="60% - アクセント 6 7" xfId="468" xr:uid="{00000000-0005-0000-0000-0000D2010000}"/>
    <cellStyle name="60% - アクセント 6 8" xfId="469" xr:uid="{00000000-0005-0000-0000-0000D3010000}"/>
    <cellStyle name="60% - アクセント 6 9" xfId="470" xr:uid="{00000000-0005-0000-0000-0000D4010000}"/>
    <cellStyle name="アクセント 1 10" xfId="471" xr:uid="{00000000-0005-0000-0000-0000D5010000}"/>
    <cellStyle name="アクセント 1 11" xfId="472" xr:uid="{00000000-0005-0000-0000-0000D6010000}"/>
    <cellStyle name="アクセント 1 12" xfId="473" xr:uid="{00000000-0005-0000-0000-0000D7010000}"/>
    <cellStyle name="アクセント 1 13" xfId="474" xr:uid="{00000000-0005-0000-0000-0000D8010000}"/>
    <cellStyle name="アクセント 1 14" xfId="475" xr:uid="{00000000-0005-0000-0000-0000D9010000}"/>
    <cellStyle name="アクセント 1 15" xfId="476" xr:uid="{00000000-0005-0000-0000-0000DA010000}"/>
    <cellStyle name="アクセント 1 16" xfId="477" xr:uid="{00000000-0005-0000-0000-0000DB010000}"/>
    <cellStyle name="アクセント 1 17" xfId="478" xr:uid="{00000000-0005-0000-0000-0000DC010000}"/>
    <cellStyle name="アクセント 1 18" xfId="479" xr:uid="{00000000-0005-0000-0000-0000DD010000}"/>
    <cellStyle name="アクセント 1 19" xfId="480" xr:uid="{00000000-0005-0000-0000-0000DE010000}"/>
    <cellStyle name="アクセント 1 2" xfId="481" xr:uid="{00000000-0005-0000-0000-0000DF010000}"/>
    <cellStyle name="アクセント 1 2 2" xfId="482" xr:uid="{00000000-0005-0000-0000-0000E0010000}"/>
    <cellStyle name="アクセント 1 20" xfId="483" xr:uid="{00000000-0005-0000-0000-0000E1010000}"/>
    <cellStyle name="アクセント 1 21" xfId="484" xr:uid="{00000000-0005-0000-0000-0000E2010000}"/>
    <cellStyle name="アクセント 1 22" xfId="485" xr:uid="{00000000-0005-0000-0000-0000E3010000}"/>
    <cellStyle name="アクセント 1 23" xfId="486" xr:uid="{00000000-0005-0000-0000-0000E4010000}"/>
    <cellStyle name="アクセント 1 24" xfId="487" xr:uid="{00000000-0005-0000-0000-0000E5010000}"/>
    <cellStyle name="アクセント 1 25" xfId="488" xr:uid="{00000000-0005-0000-0000-0000E6010000}"/>
    <cellStyle name="アクセント 1 3" xfId="489" xr:uid="{00000000-0005-0000-0000-0000E7010000}"/>
    <cellStyle name="アクセント 1 3 2" xfId="490" xr:uid="{00000000-0005-0000-0000-0000E8010000}"/>
    <cellStyle name="アクセント 1 4" xfId="491" xr:uid="{00000000-0005-0000-0000-0000E9010000}"/>
    <cellStyle name="アクセント 1 5" xfId="492" xr:uid="{00000000-0005-0000-0000-0000EA010000}"/>
    <cellStyle name="アクセント 1 6" xfId="493" xr:uid="{00000000-0005-0000-0000-0000EB010000}"/>
    <cellStyle name="アクセント 1 7" xfId="494" xr:uid="{00000000-0005-0000-0000-0000EC010000}"/>
    <cellStyle name="アクセント 1 8" xfId="495" xr:uid="{00000000-0005-0000-0000-0000ED010000}"/>
    <cellStyle name="アクセント 1 9" xfId="496" xr:uid="{00000000-0005-0000-0000-0000EE010000}"/>
    <cellStyle name="アクセント 2 10" xfId="497" xr:uid="{00000000-0005-0000-0000-0000EF010000}"/>
    <cellStyle name="アクセント 2 11" xfId="498" xr:uid="{00000000-0005-0000-0000-0000F0010000}"/>
    <cellStyle name="アクセント 2 12" xfId="499" xr:uid="{00000000-0005-0000-0000-0000F1010000}"/>
    <cellStyle name="アクセント 2 13" xfId="500" xr:uid="{00000000-0005-0000-0000-0000F2010000}"/>
    <cellStyle name="アクセント 2 14" xfId="501" xr:uid="{00000000-0005-0000-0000-0000F3010000}"/>
    <cellStyle name="アクセント 2 15" xfId="502" xr:uid="{00000000-0005-0000-0000-0000F4010000}"/>
    <cellStyle name="アクセント 2 16" xfId="503" xr:uid="{00000000-0005-0000-0000-0000F5010000}"/>
    <cellStyle name="アクセント 2 17" xfId="504" xr:uid="{00000000-0005-0000-0000-0000F6010000}"/>
    <cellStyle name="アクセント 2 18" xfId="505" xr:uid="{00000000-0005-0000-0000-0000F7010000}"/>
    <cellStyle name="アクセント 2 19" xfId="506" xr:uid="{00000000-0005-0000-0000-0000F8010000}"/>
    <cellStyle name="アクセント 2 2" xfId="507" xr:uid="{00000000-0005-0000-0000-0000F9010000}"/>
    <cellStyle name="アクセント 2 2 2" xfId="508" xr:uid="{00000000-0005-0000-0000-0000FA010000}"/>
    <cellStyle name="アクセント 2 20" xfId="509" xr:uid="{00000000-0005-0000-0000-0000FB010000}"/>
    <cellStyle name="アクセント 2 21" xfId="510" xr:uid="{00000000-0005-0000-0000-0000FC010000}"/>
    <cellStyle name="アクセント 2 22" xfId="511" xr:uid="{00000000-0005-0000-0000-0000FD010000}"/>
    <cellStyle name="アクセント 2 23" xfId="512" xr:uid="{00000000-0005-0000-0000-0000FE010000}"/>
    <cellStyle name="アクセント 2 24" xfId="513" xr:uid="{00000000-0005-0000-0000-0000FF010000}"/>
    <cellStyle name="アクセント 2 25" xfId="514" xr:uid="{00000000-0005-0000-0000-000000020000}"/>
    <cellStyle name="アクセント 2 3" xfId="515" xr:uid="{00000000-0005-0000-0000-000001020000}"/>
    <cellStyle name="アクセント 2 3 2" xfId="516" xr:uid="{00000000-0005-0000-0000-000002020000}"/>
    <cellStyle name="アクセント 2 4" xfId="517" xr:uid="{00000000-0005-0000-0000-000003020000}"/>
    <cellStyle name="アクセント 2 5" xfId="518" xr:uid="{00000000-0005-0000-0000-000004020000}"/>
    <cellStyle name="アクセント 2 6" xfId="519" xr:uid="{00000000-0005-0000-0000-000005020000}"/>
    <cellStyle name="アクセント 2 7" xfId="520" xr:uid="{00000000-0005-0000-0000-000006020000}"/>
    <cellStyle name="アクセント 2 8" xfId="521" xr:uid="{00000000-0005-0000-0000-000007020000}"/>
    <cellStyle name="アクセント 2 9" xfId="522" xr:uid="{00000000-0005-0000-0000-000008020000}"/>
    <cellStyle name="アクセント 3 10" xfId="523" xr:uid="{00000000-0005-0000-0000-000009020000}"/>
    <cellStyle name="アクセント 3 11" xfId="524" xr:uid="{00000000-0005-0000-0000-00000A020000}"/>
    <cellStyle name="アクセント 3 12" xfId="525" xr:uid="{00000000-0005-0000-0000-00000B020000}"/>
    <cellStyle name="アクセント 3 13" xfId="526" xr:uid="{00000000-0005-0000-0000-00000C020000}"/>
    <cellStyle name="アクセント 3 14" xfId="527" xr:uid="{00000000-0005-0000-0000-00000D020000}"/>
    <cellStyle name="アクセント 3 15" xfId="528" xr:uid="{00000000-0005-0000-0000-00000E020000}"/>
    <cellStyle name="アクセント 3 16" xfId="529" xr:uid="{00000000-0005-0000-0000-00000F020000}"/>
    <cellStyle name="アクセント 3 17" xfId="530" xr:uid="{00000000-0005-0000-0000-000010020000}"/>
    <cellStyle name="アクセント 3 18" xfId="531" xr:uid="{00000000-0005-0000-0000-000011020000}"/>
    <cellStyle name="アクセント 3 19" xfId="532" xr:uid="{00000000-0005-0000-0000-000012020000}"/>
    <cellStyle name="アクセント 3 2" xfId="533" xr:uid="{00000000-0005-0000-0000-000013020000}"/>
    <cellStyle name="アクセント 3 2 2" xfId="534" xr:uid="{00000000-0005-0000-0000-000014020000}"/>
    <cellStyle name="アクセント 3 20" xfId="535" xr:uid="{00000000-0005-0000-0000-000015020000}"/>
    <cellStyle name="アクセント 3 21" xfId="536" xr:uid="{00000000-0005-0000-0000-000016020000}"/>
    <cellStyle name="アクセント 3 22" xfId="537" xr:uid="{00000000-0005-0000-0000-000017020000}"/>
    <cellStyle name="アクセント 3 23" xfId="538" xr:uid="{00000000-0005-0000-0000-000018020000}"/>
    <cellStyle name="アクセント 3 24" xfId="539" xr:uid="{00000000-0005-0000-0000-000019020000}"/>
    <cellStyle name="アクセント 3 25" xfId="540" xr:uid="{00000000-0005-0000-0000-00001A020000}"/>
    <cellStyle name="アクセント 3 3" xfId="541" xr:uid="{00000000-0005-0000-0000-00001B020000}"/>
    <cellStyle name="アクセント 3 3 2" xfId="542" xr:uid="{00000000-0005-0000-0000-00001C020000}"/>
    <cellStyle name="アクセント 3 4" xfId="543" xr:uid="{00000000-0005-0000-0000-00001D020000}"/>
    <cellStyle name="アクセント 3 5" xfId="544" xr:uid="{00000000-0005-0000-0000-00001E020000}"/>
    <cellStyle name="アクセント 3 6" xfId="545" xr:uid="{00000000-0005-0000-0000-00001F020000}"/>
    <cellStyle name="アクセント 3 7" xfId="546" xr:uid="{00000000-0005-0000-0000-000020020000}"/>
    <cellStyle name="アクセント 3 8" xfId="547" xr:uid="{00000000-0005-0000-0000-000021020000}"/>
    <cellStyle name="アクセント 3 9" xfId="548" xr:uid="{00000000-0005-0000-0000-000022020000}"/>
    <cellStyle name="アクセント 4 10" xfId="549" xr:uid="{00000000-0005-0000-0000-000023020000}"/>
    <cellStyle name="アクセント 4 11" xfId="550" xr:uid="{00000000-0005-0000-0000-000024020000}"/>
    <cellStyle name="アクセント 4 12" xfId="551" xr:uid="{00000000-0005-0000-0000-000025020000}"/>
    <cellStyle name="アクセント 4 13" xfId="552" xr:uid="{00000000-0005-0000-0000-000026020000}"/>
    <cellStyle name="アクセント 4 14" xfId="553" xr:uid="{00000000-0005-0000-0000-000027020000}"/>
    <cellStyle name="アクセント 4 15" xfId="554" xr:uid="{00000000-0005-0000-0000-000028020000}"/>
    <cellStyle name="アクセント 4 16" xfId="555" xr:uid="{00000000-0005-0000-0000-000029020000}"/>
    <cellStyle name="アクセント 4 17" xfId="556" xr:uid="{00000000-0005-0000-0000-00002A020000}"/>
    <cellStyle name="アクセント 4 18" xfId="557" xr:uid="{00000000-0005-0000-0000-00002B020000}"/>
    <cellStyle name="アクセント 4 19" xfId="558" xr:uid="{00000000-0005-0000-0000-00002C020000}"/>
    <cellStyle name="アクセント 4 2" xfId="559" xr:uid="{00000000-0005-0000-0000-00002D020000}"/>
    <cellStyle name="アクセント 4 2 2" xfId="560" xr:uid="{00000000-0005-0000-0000-00002E020000}"/>
    <cellStyle name="アクセント 4 20" xfId="561" xr:uid="{00000000-0005-0000-0000-00002F020000}"/>
    <cellStyle name="アクセント 4 21" xfId="562" xr:uid="{00000000-0005-0000-0000-000030020000}"/>
    <cellStyle name="アクセント 4 22" xfId="563" xr:uid="{00000000-0005-0000-0000-000031020000}"/>
    <cellStyle name="アクセント 4 23" xfId="564" xr:uid="{00000000-0005-0000-0000-000032020000}"/>
    <cellStyle name="アクセント 4 24" xfId="565" xr:uid="{00000000-0005-0000-0000-000033020000}"/>
    <cellStyle name="アクセント 4 25" xfId="566" xr:uid="{00000000-0005-0000-0000-000034020000}"/>
    <cellStyle name="アクセント 4 3" xfId="567" xr:uid="{00000000-0005-0000-0000-000035020000}"/>
    <cellStyle name="アクセント 4 3 2" xfId="568" xr:uid="{00000000-0005-0000-0000-000036020000}"/>
    <cellStyle name="アクセント 4 4" xfId="569" xr:uid="{00000000-0005-0000-0000-000037020000}"/>
    <cellStyle name="アクセント 4 5" xfId="570" xr:uid="{00000000-0005-0000-0000-000038020000}"/>
    <cellStyle name="アクセント 4 6" xfId="571" xr:uid="{00000000-0005-0000-0000-000039020000}"/>
    <cellStyle name="アクセント 4 7" xfId="572" xr:uid="{00000000-0005-0000-0000-00003A020000}"/>
    <cellStyle name="アクセント 4 8" xfId="573" xr:uid="{00000000-0005-0000-0000-00003B020000}"/>
    <cellStyle name="アクセント 4 9" xfId="574" xr:uid="{00000000-0005-0000-0000-00003C020000}"/>
    <cellStyle name="アクセント 5 10" xfId="575" xr:uid="{00000000-0005-0000-0000-00003D020000}"/>
    <cellStyle name="アクセント 5 11" xfId="576" xr:uid="{00000000-0005-0000-0000-00003E020000}"/>
    <cellStyle name="アクセント 5 12" xfId="577" xr:uid="{00000000-0005-0000-0000-00003F020000}"/>
    <cellStyle name="アクセント 5 13" xfId="578" xr:uid="{00000000-0005-0000-0000-000040020000}"/>
    <cellStyle name="アクセント 5 14" xfId="579" xr:uid="{00000000-0005-0000-0000-000041020000}"/>
    <cellStyle name="アクセント 5 15" xfId="580" xr:uid="{00000000-0005-0000-0000-000042020000}"/>
    <cellStyle name="アクセント 5 16" xfId="581" xr:uid="{00000000-0005-0000-0000-000043020000}"/>
    <cellStyle name="アクセント 5 17" xfId="582" xr:uid="{00000000-0005-0000-0000-000044020000}"/>
    <cellStyle name="アクセント 5 18" xfId="583" xr:uid="{00000000-0005-0000-0000-000045020000}"/>
    <cellStyle name="アクセント 5 19" xfId="584" xr:uid="{00000000-0005-0000-0000-000046020000}"/>
    <cellStyle name="アクセント 5 2" xfId="585" xr:uid="{00000000-0005-0000-0000-000047020000}"/>
    <cellStyle name="アクセント 5 2 2" xfId="586" xr:uid="{00000000-0005-0000-0000-000048020000}"/>
    <cellStyle name="アクセント 5 20" xfId="587" xr:uid="{00000000-0005-0000-0000-000049020000}"/>
    <cellStyle name="アクセント 5 21" xfId="588" xr:uid="{00000000-0005-0000-0000-00004A020000}"/>
    <cellStyle name="アクセント 5 22" xfId="589" xr:uid="{00000000-0005-0000-0000-00004B020000}"/>
    <cellStyle name="アクセント 5 23" xfId="590" xr:uid="{00000000-0005-0000-0000-00004C020000}"/>
    <cellStyle name="アクセント 5 24" xfId="591" xr:uid="{00000000-0005-0000-0000-00004D020000}"/>
    <cellStyle name="アクセント 5 25" xfId="592" xr:uid="{00000000-0005-0000-0000-00004E020000}"/>
    <cellStyle name="アクセント 5 3" xfId="593" xr:uid="{00000000-0005-0000-0000-00004F020000}"/>
    <cellStyle name="アクセント 5 3 2" xfId="594" xr:uid="{00000000-0005-0000-0000-000050020000}"/>
    <cellStyle name="アクセント 5 4" xfId="595" xr:uid="{00000000-0005-0000-0000-000051020000}"/>
    <cellStyle name="アクセント 5 5" xfId="596" xr:uid="{00000000-0005-0000-0000-000052020000}"/>
    <cellStyle name="アクセント 5 6" xfId="597" xr:uid="{00000000-0005-0000-0000-000053020000}"/>
    <cellStyle name="アクセント 5 7" xfId="598" xr:uid="{00000000-0005-0000-0000-000054020000}"/>
    <cellStyle name="アクセント 5 8" xfId="599" xr:uid="{00000000-0005-0000-0000-000055020000}"/>
    <cellStyle name="アクセント 5 9" xfId="600" xr:uid="{00000000-0005-0000-0000-000056020000}"/>
    <cellStyle name="アクセント 6 10" xfId="601" xr:uid="{00000000-0005-0000-0000-000057020000}"/>
    <cellStyle name="アクセント 6 11" xfId="602" xr:uid="{00000000-0005-0000-0000-000058020000}"/>
    <cellStyle name="アクセント 6 12" xfId="603" xr:uid="{00000000-0005-0000-0000-000059020000}"/>
    <cellStyle name="アクセント 6 13" xfId="604" xr:uid="{00000000-0005-0000-0000-00005A020000}"/>
    <cellStyle name="アクセント 6 14" xfId="605" xr:uid="{00000000-0005-0000-0000-00005B020000}"/>
    <cellStyle name="アクセント 6 15" xfId="606" xr:uid="{00000000-0005-0000-0000-00005C020000}"/>
    <cellStyle name="アクセント 6 16" xfId="607" xr:uid="{00000000-0005-0000-0000-00005D020000}"/>
    <cellStyle name="アクセント 6 17" xfId="608" xr:uid="{00000000-0005-0000-0000-00005E020000}"/>
    <cellStyle name="アクセント 6 18" xfId="609" xr:uid="{00000000-0005-0000-0000-00005F020000}"/>
    <cellStyle name="アクセント 6 19" xfId="610" xr:uid="{00000000-0005-0000-0000-000060020000}"/>
    <cellStyle name="アクセント 6 2" xfId="611" xr:uid="{00000000-0005-0000-0000-000061020000}"/>
    <cellStyle name="アクセント 6 2 2" xfId="612" xr:uid="{00000000-0005-0000-0000-000062020000}"/>
    <cellStyle name="アクセント 6 20" xfId="613" xr:uid="{00000000-0005-0000-0000-000063020000}"/>
    <cellStyle name="アクセント 6 21" xfId="614" xr:uid="{00000000-0005-0000-0000-000064020000}"/>
    <cellStyle name="アクセント 6 22" xfId="615" xr:uid="{00000000-0005-0000-0000-000065020000}"/>
    <cellStyle name="アクセント 6 23" xfId="616" xr:uid="{00000000-0005-0000-0000-000066020000}"/>
    <cellStyle name="アクセント 6 24" xfId="617" xr:uid="{00000000-0005-0000-0000-000067020000}"/>
    <cellStyle name="アクセント 6 25" xfId="618" xr:uid="{00000000-0005-0000-0000-000068020000}"/>
    <cellStyle name="アクセント 6 3" xfId="619" xr:uid="{00000000-0005-0000-0000-000069020000}"/>
    <cellStyle name="アクセント 6 3 2" xfId="620" xr:uid="{00000000-0005-0000-0000-00006A020000}"/>
    <cellStyle name="アクセント 6 4" xfId="621" xr:uid="{00000000-0005-0000-0000-00006B020000}"/>
    <cellStyle name="アクセント 6 5" xfId="622" xr:uid="{00000000-0005-0000-0000-00006C020000}"/>
    <cellStyle name="アクセント 6 6" xfId="623" xr:uid="{00000000-0005-0000-0000-00006D020000}"/>
    <cellStyle name="アクセント 6 7" xfId="624" xr:uid="{00000000-0005-0000-0000-00006E020000}"/>
    <cellStyle name="アクセント 6 8" xfId="625" xr:uid="{00000000-0005-0000-0000-00006F020000}"/>
    <cellStyle name="アクセント 6 9" xfId="626" xr:uid="{00000000-0005-0000-0000-000070020000}"/>
    <cellStyle name="タイトル 10" xfId="627" xr:uid="{00000000-0005-0000-0000-000071020000}"/>
    <cellStyle name="タイトル 11" xfId="628" xr:uid="{00000000-0005-0000-0000-000072020000}"/>
    <cellStyle name="タイトル 12" xfId="629" xr:uid="{00000000-0005-0000-0000-000073020000}"/>
    <cellStyle name="タイトル 13" xfId="630" xr:uid="{00000000-0005-0000-0000-000074020000}"/>
    <cellStyle name="タイトル 14" xfId="631" xr:uid="{00000000-0005-0000-0000-000075020000}"/>
    <cellStyle name="タイトル 15" xfId="632" xr:uid="{00000000-0005-0000-0000-000076020000}"/>
    <cellStyle name="タイトル 16" xfId="633" xr:uid="{00000000-0005-0000-0000-000077020000}"/>
    <cellStyle name="タイトル 17" xfId="634" xr:uid="{00000000-0005-0000-0000-000078020000}"/>
    <cellStyle name="タイトル 18" xfId="635" xr:uid="{00000000-0005-0000-0000-000079020000}"/>
    <cellStyle name="タイトル 19" xfId="636" xr:uid="{00000000-0005-0000-0000-00007A020000}"/>
    <cellStyle name="タイトル 2" xfId="637" xr:uid="{00000000-0005-0000-0000-00007B020000}"/>
    <cellStyle name="タイトル 2 2" xfId="638" xr:uid="{00000000-0005-0000-0000-00007C020000}"/>
    <cellStyle name="タイトル 20" xfId="639" xr:uid="{00000000-0005-0000-0000-00007D020000}"/>
    <cellStyle name="タイトル 21" xfId="640" xr:uid="{00000000-0005-0000-0000-00007E020000}"/>
    <cellStyle name="タイトル 22" xfId="641" xr:uid="{00000000-0005-0000-0000-00007F020000}"/>
    <cellStyle name="タイトル 23" xfId="642" xr:uid="{00000000-0005-0000-0000-000080020000}"/>
    <cellStyle name="タイトル 24" xfId="643" xr:uid="{00000000-0005-0000-0000-000081020000}"/>
    <cellStyle name="タイトル 25" xfId="644" xr:uid="{00000000-0005-0000-0000-000082020000}"/>
    <cellStyle name="タイトル 3" xfId="645" xr:uid="{00000000-0005-0000-0000-000083020000}"/>
    <cellStyle name="タイトル 3 2" xfId="646" xr:uid="{00000000-0005-0000-0000-000084020000}"/>
    <cellStyle name="タイトル 4" xfId="647" xr:uid="{00000000-0005-0000-0000-000085020000}"/>
    <cellStyle name="タイトル 5" xfId="648" xr:uid="{00000000-0005-0000-0000-000086020000}"/>
    <cellStyle name="タイトル 6" xfId="649" xr:uid="{00000000-0005-0000-0000-000087020000}"/>
    <cellStyle name="タイトル 7" xfId="650" xr:uid="{00000000-0005-0000-0000-000088020000}"/>
    <cellStyle name="タイトル 8" xfId="651" xr:uid="{00000000-0005-0000-0000-000089020000}"/>
    <cellStyle name="タイトル 9" xfId="652" xr:uid="{00000000-0005-0000-0000-00008A020000}"/>
    <cellStyle name="チェック セル 10" xfId="653" xr:uid="{00000000-0005-0000-0000-00008B020000}"/>
    <cellStyle name="チェック セル 11" xfId="654" xr:uid="{00000000-0005-0000-0000-00008C020000}"/>
    <cellStyle name="チェック セル 12" xfId="655" xr:uid="{00000000-0005-0000-0000-00008D020000}"/>
    <cellStyle name="チェック セル 13" xfId="656" xr:uid="{00000000-0005-0000-0000-00008E020000}"/>
    <cellStyle name="チェック セル 14" xfId="657" xr:uid="{00000000-0005-0000-0000-00008F020000}"/>
    <cellStyle name="チェック セル 15" xfId="658" xr:uid="{00000000-0005-0000-0000-000090020000}"/>
    <cellStyle name="チェック セル 16" xfId="659" xr:uid="{00000000-0005-0000-0000-000091020000}"/>
    <cellStyle name="チェック セル 17" xfId="660" xr:uid="{00000000-0005-0000-0000-000092020000}"/>
    <cellStyle name="チェック セル 18" xfId="661" xr:uid="{00000000-0005-0000-0000-000093020000}"/>
    <cellStyle name="チェック セル 19" xfId="662" xr:uid="{00000000-0005-0000-0000-000094020000}"/>
    <cellStyle name="チェック セル 2" xfId="663" xr:uid="{00000000-0005-0000-0000-000095020000}"/>
    <cellStyle name="チェック セル 2 2" xfId="664" xr:uid="{00000000-0005-0000-0000-000096020000}"/>
    <cellStyle name="チェック セル 20" xfId="665" xr:uid="{00000000-0005-0000-0000-000097020000}"/>
    <cellStyle name="チェック セル 21" xfId="666" xr:uid="{00000000-0005-0000-0000-000098020000}"/>
    <cellStyle name="チェック セル 22" xfId="667" xr:uid="{00000000-0005-0000-0000-000099020000}"/>
    <cellStyle name="チェック セル 23" xfId="668" xr:uid="{00000000-0005-0000-0000-00009A020000}"/>
    <cellStyle name="チェック セル 24" xfId="669" xr:uid="{00000000-0005-0000-0000-00009B020000}"/>
    <cellStyle name="チェック セル 25" xfId="670" xr:uid="{00000000-0005-0000-0000-00009C020000}"/>
    <cellStyle name="チェック セル 3" xfId="671" xr:uid="{00000000-0005-0000-0000-00009D020000}"/>
    <cellStyle name="チェック セル 3 2" xfId="672" xr:uid="{00000000-0005-0000-0000-00009E020000}"/>
    <cellStyle name="チェック セル 4" xfId="673" xr:uid="{00000000-0005-0000-0000-00009F020000}"/>
    <cellStyle name="チェック セル 5" xfId="674" xr:uid="{00000000-0005-0000-0000-0000A0020000}"/>
    <cellStyle name="チェック セル 6" xfId="675" xr:uid="{00000000-0005-0000-0000-0000A1020000}"/>
    <cellStyle name="チェック セル 7" xfId="676" xr:uid="{00000000-0005-0000-0000-0000A2020000}"/>
    <cellStyle name="チェック セル 8" xfId="677" xr:uid="{00000000-0005-0000-0000-0000A3020000}"/>
    <cellStyle name="チェック セル 9" xfId="678" xr:uid="{00000000-0005-0000-0000-0000A4020000}"/>
    <cellStyle name="どちらでもない 10" xfId="679" xr:uid="{00000000-0005-0000-0000-0000A5020000}"/>
    <cellStyle name="どちらでもない 11" xfId="680" xr:uid="{00000000-0005-0000-0000-0000A6020000}"/>
    <cellStyle name="どちらでもない 12" xfId="681" xr:uid="{00000000-0005-0000-0000-0000A7020000}"/>
    <cellStyle name="どちらでもない 13" xfId="682" xr:uid="{00000000-0005-0000-0000-0000A8020000}"/>
    <cellStyle name="どちらでもない 14" xfId="683" xr:uid="{00000000-0005-0000-0000-0000A9020000}"/>
    <cellStyle name="どちらでもない 15" xfId="684" xr:uid="{00000000-0005-0000-0000-0000AA020000}"/>
    <cellStyle name="どちらでもない 16" xfId="685" xr:uid="{00000000-0005-0000-0000-0000AB020000}"/>
    <cellStyle name="どちらでもない 17" xfId="686" xr:uid="{00000000-0005-0000-0000-0000AC020000}"/>
    <cellStyle name="どちらでもない 18" xfId="687" xr:uid="{00000000-0005-0000-0000-0000AD020000}"/>
    <cellStyle name="どちらでもない 19" xfId="688" xr:uid="{00000000-0005-0000-0000-0000AE020000}"/>
    <cellStyle name="どちらでもない 2" xfId="689" xr:uid="{00000000-0005-0000-0000-0000AF020000}"/>
    <cellStyle name="どちらでもない 2 2" xfId="690" xr:uid="{00000000-0005-0000-0000-0000B0020000}"/>
    <cellStyle name="どちらでもない 20" xfId="691" xr:uid="{00000000-0005-0000-0000-0000B1020000}"/>
    <cellStyle name="どちらでもない 21" xfId="692" xr:uid="{00000000-0005-0000-0000-0000B2020000}"/>
    <cellStyle name="どちらでもない 22" xfId="693" xr:uid="{00000000-0005-0000-0000-0000B3020000}"/>
    <cellStyle name="どちらでもない 23" xfId="694" xr:uid="{00000000-0005-0000-0000-0000B4020000}"/>
    <cellStyle name="どちらでもない 24" xfId="695" xr:uid="{00000000-0005-0000-0000-0000B5020000}"/>
    <cellStyle name="どちらでもない 25" xfId="696" xr:uid="{00000000-0005-0000-0000-0000B6020000}"/>
    <cellStyle name="どちらでもない 3" xfId="697" xr:uid="{00000000-0005-0000-0000-0000B7020000}"/>
    <cellStyle name="どちらでもない 3 2" xfId="698" xr:uid="{00000000-0005-0000-0000-0000B8020000}"/>
    <cellStyle name="どちらでもない 4" xfId="699" xr:uid="{00000000-0005-0000-0000-0000B9020000}"/>
    <cellStyle name="どちらでもない 5" xfId="700" xr:uid="{00000000-0005-0000-0000-0000BA020000}"/>
    <cellStyle name="どちらでもない 6" xfId="701" xr:uid="{00000000-0005-0000-0000-0000BB020000}"/>
    <cellStyle name="どちらでもない 7" xfId="702" xr:uid="{00000000-0005-0000-0000-0000BC020000}"/>
    <cellStyle name="どちらでもない 8" xfId="703" xr:uid="{00000000-0005-0000-0000-0000BD020000}"/>
    <cellStyle name="どちらでもない 9" xfId="704" xr:uid="{00000000-0005-0000-0000-0000BE020000}"/>
    <cellStyle name="パーセント" xfId="1551" builtinId="5"/>
    <cellStyle name="パーセント 2" xfId="705" xr:uid="{00000000-0005-0000-0000-0000C0020000}"/>
    <cellStyle name="パーセント 2 2" xfId="706" xr:uid="{00000000-0005-0000-0000-0000C1020000}"/>
    <cellStyle name="パーセント 2 2 2" xfId="707" xr:uid="{00000000-0005-0000-0000-0000C2020000}"/>
    <cellStyle name="パーセント 2 2 2 2" xfId="1552" xr:uid="{00000000-0005-0000-0000-0000C3020000}"/>
    <cellStyle name="パーセント 2 2 3" xfId="1553" xr:uid="{00000000-0005-0000-0000-0000C4020000}"/>
    <cellStyle name="パーセント 2 3" xfId="708" xr:uid="{00000000-0005-0000-0000-0000C5020000}"/>
    <cellStyle name="パーセント 2 3 2" xfId="1554" xr:uid="{00000000-0005-0000-0000-0000C6020000}"/>
    <cellStyle name="パーセント 2 3 2 2" xfId="1555" xr:uid="{00000000-0005-0000-0000-0000C7020000}"/>
    <cellStyle name="パーセント 2 3 3" xfId="1556" xr:uid="{00000000-0005-0000-0000-0000C8020000}"/>
    <cellStyle name="パーセント 2 3 3 2" xfId="1557" xr:uid="{00000000-0005-0000-0000-0000C9020000}"/>
    <cellStyle name="パーセント 2 3 4" xfId="1558" xr:uid="{00000000-0005-0000-0000-0000CA020000}"/>
    <cellStyle name="パーセント 2 4" xfId="1559" xr:uid="{00000000-0005-0000-0000-0000CB020000}"/>
    <cellStyle name="パーセント 2 4 2" xfId="1549" xr:uid="{00000000-0005-0000-0000-0000CC020000}"/>
    <cellStyle name="パーセント 2 4 2 2" xfId="1560" xr:uid="{00000000-0005-0000-0000-0000CD020000}"/>
    <cellStyle name="パーセント 2 4 3" xfId="1561" xr:uid="{00000000-0005-0000-0000-0000CE020000}"/>
    <cellStyle name="パーセント 2 4 3 2" xfId="1562" xr:uid="{00000000-0005-0000-0000-0000CF020000}"/>
    <cellStyle name="パーセント 3" xfId="709" xr:uid="{00000000-0005-0000-0000-0000D0020000}"/>
    <cellStyle name="パーセント 3 2" xfId="1563" xr:uid="{00000000-0005-0000-0000-0000D1020000}"/>
    <cellStyle name="パーセント 3 3" xfId="1564" xr:uid="{00000000-0005-0000-0000-0000D2020000}"/>
    <cellStyle name="パーセント 3 3 2" xfId="1565" xr:uid="{00000000-0005-0000-0000-0000D3020000}"/>
    <cellStyle name="パーセント 3 3 2 2" xfId="1566" xr:uid="{00000000-0005-0000-0000-0000D4020000}"/>
    <cellStyle name="パーセント 3 3 3" xfId="1567" xr:uid="{00000000-0005-0000-0000-0000D5020000}"/>
    <cellStyle name="パーセント 3 3 3 2" xfId="1568" xr:uid="{00000000-0005-0000-0000-0000D6020000}"/>
    <cellStyle name="パーセント 3 3 4" xfId="1569" xr:uid="{00000000-0005-0000-0000-0000D7020000}"/>
    <cellStyle name="パーセント 3 4" xfId="1570" xr:uid="{00000000-0005-0000-0000-0000D8020000}"/>
    <cellStyle name="パーセント 3 4 2" xfId="1571" xr:uid="{00000000-0005-0000-0000-0000D9020000}"/>
    <cellStyle name="パーセント 3 5" xfId="1572" xr:uid="{00000000-0005-0000-0000-0000DA020000}"/>
    <cellStyle name="パーセント 3 5 2" xfId="1573" xr:uid="{00000000-0005-0000-0000-0000DB020000}"/>
    <cellStyle name="パーセント 4" xfId="710" xr:uid="{00000000-0005-0000-0000-0000DC020000}"/>
    <cellStyle name="パーセント 5" xfId="711" xr:uid="{00000000-0005-0000-0000-0000DD020000}"/>
    <cellStyle name="パーセント 6" xfId="1574" xr:uid="{00000000-0005-0000-0000-0000DE020000}"/>
    <cellStyle name="パーセント 7" xfId="1575" xr:uid="{00000000-0005-0000-0000-0000DF020000}"/>
    <cellStyle name="ハイパーリンク 2" xfId="1576" xr:uid="{00000000-0005-0000-0000-0000E0020000}"/>
    <cellStyle name="メモ 10" xfId="712" xr:uid="{00000000-0005-0000-0000-0000E1020000}"/>
    <cellStyle name="メモ 11" xfId="713" xr:uid="{00000000-0005-0000-0000-0000E2020000}"/>
    <cellStyle name="メモ 12" xfId="714" xr:uid="{00000000-0005-0000-0000-0000E3020000}"/>
    <cellStyle name="メモ 13" xfId="715" xr:uid="{00000000-0005-0000-0000-0000E4020000}"/>
    <cellStyle name="メモ 14" xfId="716" xr:uid="{00000000-0005-0000-0000-0000E5020000}"/>
    <cellStyle name="メモ 15" xfId="717" xr:uid="{00000000-0005-0000-0000-0000E6020000}"/>
    <cellStyle name="メモ 16" xfId="718" xr:uid="{00000000-0005-0000-0000-0000E7020000}"/>
    <cellStyle name="メモ 17" xfId="719" xr:uid="{00000000-0005-0000-0000-0000E8020000}"/>
    <cellStyle name="メモ 18" xfId="720" xr:uid="{00000000-0005-0000-0000-0000E9020000}"/>
    <cellStyle name="メモ 19" xfId="721" xr:uid="{00000000-0005-0000-0000-0000EA020000}"/>
    <cellStyle name="メモ 2" xfId="722" xr:uid="{00000000-0005-0000-0000-0000EB020000}"/>
    <cellStyle name="メモ 2 2" xfId="723" xr:uid="{00000000-0005-0000-0000-0000EC020000}"/>
    <cellStyle name="メモ 2 2 2" xfId="724" xr:uid="{00000000-0005-0000-0000-0000ED020000}"/>
    <cellStyle name="メモ 2 2 2 2" xfId="1391" xr:uid="{00000000-0005-0000-0000-0000EE020000}"/>
    <cellStyle name="メモ 2 2 2 2 2" xfId="1392" xr:uid="{00000000-0005-0000-0000-0000EF020000}"/>
    <cellStyle name="メモ 2 2 2 3" xfId="1393" xr:uid="{00000000-0005-0000-0000-0000F0020000}"/>
    <cellStyle name="メモ 2 2 3" xfId="725" xr:uid="{00000000-0005-0000-0000-0000F1020000}"/>
    <cellStyle name="メモ 2 2 3 2" xfId="1394" xr:uid="{00000000-0005-0000-0000-0000F2020000}"/>
    <cellStyle name="メモ 2 2 4" xfId="1577" xr:uid="{00000000-0005-0000-0000-0000F3020000}"/>
    <cellStyle name="メモ 2 2 4 2" xfId="1578" xr:uid="{00000000-0005-0000-0000-0000F4020000}"/>
    <cellStyle name="メモ 2 2 5" xfId="1579" xr:uid="{00000000-0005-0000-0000-0000F5020000}"/>
    <cellStyle name="メモ 2 2 6" xfId="1580" xr:uid="{00000000-0005-0000-0000-0000F6020000}"/>
    <cellStyle name="メモ 2 2 6 2" xfId="1581" xr:uid="{00000000-0005-0000-0000-0000F7020000}"/>
    <cellStyle name="メモ 20" xfId="726" xr:uid="{00000000-0005-0000-0000-0000F8020000}"/>
    <cellStyle name="メモ 21" xfId="727" xr:uid="{00000000-0005-0000-0000-0000F9020000}"/>
    <cellStyle name="メモ 22" xfId="728" xr:uid="{00000000-0005-0000-0000-0000FA020000}"/>
    <cellStyle name="メモ 23" xfId="729" xr:uid="{00000000-0005-0000-0000-0000FB020000}"/>
    <cellStyle name="メモ 24" xfId="730" xr:uid="{00000000-0005-0000-0000-0000FC020000}"/>
    <cellStyle name="メモ 25" xfId="731" xr:uid="{00000000-0005-0000-0000-0000FD020000}"/>
    <cellStyle name="メモ 3" xfId="732" xr:uid="{00000000-0005-0000-0000-0000FE020000}"/>
    <cellStyle name="メモ 3 2" xfId="733" xr:uid="{00000000-0005-0000-0000-0000FF020000}"/>
    <cellStyle name="メモ 3 2 2" xfId="1395" xr:uid="{00000000-0005-0000-0000-000000030000}"/>
    <cellStyle name="メモ 3 2 2 2" xfId="1396" xr:uid="{00000000-0005-0000-0000-000001030000}"/>
    <cellStyle name="メモ 3 2 3" xfId="1397" xr:uid="{00000000-0005-0000-0000-000002030000}"/>
    <cellStyle name="メモ 3 3" xfId="734" xr:uid="{00000000-0005-0000-0000-000003030000}"/>
    <cellStyle name="メモ 3 3 2" xfId="1398" xr:uid="{00000000-0005-0000-0000-000004030000}"/>
    <cellStyle name="メモ 3 4" xfId="1582" xr:uid="{00000000-0005-0000-0000-000005030000}"/>
    <cellStyle name="メモ 3 4 2" xfId="1583" xr:uid="{00000000-0005-0000-0000-000006030000}"/>
    <cellStyle name="メモ 3 5" xfId="1584" xr:uid="{00000000-0005-0000-0000-000007030000}"/>
    <cellStyle name="メモ 3 6" xfId="1585" xr:uid="{00000000-0005-0000-0000-000008030000}"/>
    <cellStyle name="メモ 3 6 2" xfId="1586" xr:uid="{00000000-0005-0000-0000-000009030000}"/>
    <cellStyle name="メモ 4" xfId="735" xr:uid="{00000000-0005-0000-0000-00000A030000}"/>
    <cellStyle name="メモ 4 2" xfId="736" xr:uid="{00000000-0005-0000-0000-00000B030000}"/>
    <cellStyle name="メモ 4 2 2" xfId="1399" xr:uid="{00000000-0005-0000-0000-00000C030000}"/>
    <cellStyle name="メモ 4 2 2 2" xfId="1400" xr:uid="{00000000-0005-0000-0000-00000D030000}"/>
    <cellStyle name="メモ 4 2 3" xfId="1401" xr:uid="{00000000-0005-0000-0000-00000E030000}"/>
    <cellStyle name="メモ 4 3" xfId="737" xr:uid="{00000000-0005-0000-0000-00000F030000}"/>
    <cellStyle name="メモ 4 3 2" xfId="1402" xr:uid="{00000000-0005-0000-0000-000010030000}"/>
    <cellStyle name="メモ 4 4" xfId="1587" xr:uid="{00000000-0005-0000-0000-000011030000}"/>
    <cellStyle name="メモ 4 4 2" xfId="1588" xr:uid="{00000000-0005-0000-0000-000012030000}"/>
    <cellStyle name="メモ 4 5" xfId="1589" xr:uid="{00000000-0005-0000-0000-000013030000}"/>
    <cellStyle name="メモ 4 6" xfId="1590" xr:uid="{00000000-0005-0000-0000-000014030000}"/>
    <cellStyle name="メモ 4 6 2" xfId="1591" xr:uid="{00000000-0005-0000-0000-000015030000}"/>
    <cellStyle name="メモ 5" xfId="738" xr:uid="{00000000-0005-0000-0000-000016030000}"/>
    <cellStyle name="メモ 6" xfId="739" xr:uid="{00000000-0005-0000-0000-000017030000}"/>
    <cellStyle name="メモ 7" xfId="740" xr:uid="{00000000-0005-0000-0000-000018030000}"/>
    <cellStyle name="メモ 8" xfId="741" xr:uid="{00000000-0005-0000-0000-000019030000}"/>
    <cellStyle name="メモ 9" xfId="742" xr:uid="{00000000-0005-0000-0000-00001A030000}"/>
    <cellStyle name="リンク セル 10" xfId="743" xr:uid="{00000000-0005-0000-0000-00001B030000}"/>
    <cellStyle name="リンク セル 11" xfId="744" xr:uid="{00000000-0005-0000-0000-00001C030000}"/>
    <cellStyle name="リンク セル 12" xfId="745" xr:uid="{00000000-0005-0000-0000-00001D030000}"/>
    <cellStyle name="リンク セル 13" xfId="746" xr:uid="{00000000-0005-0000-0000-00001E030000}"/>
    <cellStyle name="リンク セル 14" xfId="747" xr:uid="{00000000-0005-0000-0000-00001F030000}"/>
    <cellStyle name="リンク セル 15" xfId="748" xr:uid="{00000000-0005-0000-0000-000020030000}"/>
    <cellStyle name="リンク セル 16" xfId="749" xr:uid="{00000000-0005-0000-0000-000021030000}"/>
    <cellStyle name="リンク セル 17" xfId="750" xr:uid="{00000000-0005-0000-0000-000022030000}"/>
    <cellStyle name="リンク セル 18" xfId="751" xr:uid="{00000000-0005-0000-0000-000023030000}"/>
    <cellStyle name="リンク セル 19" xfId="752" xr:uid="{00000000-0005-0000-0000-000024030000}"/>
    <cellStyle name="リンク セル 2" xfId="753" xr:uid="{00000000-0005-0000-0000-000025030000}"/>
    <cellStyle name="リンク セル 2 2" xfId="754" xr:uid="{00000000-0005-0000-0000-000026030000}"/>
    <cellStyle name="リンク セル 20" xfId="755" xr:uid="{00000000-0005-0000-0000-000027030000}"/>
    <cellStyle name="リンク セル 21" xfId="756" xr:uid="{00000000-0005-0000-0000-000028030000}"/>
    <cellStyle name="リンク セル 22" xfId="757" xr:uid="{00000000-0005-0000-0000-000029030000}"/>
    <cellStyle name="リンク セル 23" xfId="758" xr:uid="{00000000-0005-0000-0000-00002A030000}"/>
    <cellStyle name="リンク セル 24" xfId="759" xr:uid="{00000000-0005-0000-0000-00002B030000}"/>
    <cellStyle name="リンク セル 25" xfId="760" xr:uid="{00000000-0005-0000-0000-00002C030000}"/>
    <cellStyle name="リンク セル 3" xfId="761" xr:uid="{00000000-0005-0000-0000-00002D030000}"/>
    <cellStyle name="リンク セル 3 2" xfId="762" xr:uid="{00000000-0005-0000-0000-00002E030000}"/>
    <cellStyle name="リンク セル 4" xfId="763" xr:uid="{00000000-0005-0000-0000-00002F030000}"/>
    <cellStyle name="リンク セル 5" xfId="764" xr:uid="{00000000-0005-0000-0000-000030030000}"/>
    <cellStyle name="リンク セル 6" xfId="765" xr:uid="{00000000-0005-0000-0000-000031030000}"/>
    <cellStyle name="リンク セル 7" xfId="766" xr:uid="{00000000-0005-0000-0000-000032030000}"/>
    <cellStyle name="リンク セル 8" xfId="767" xr:uid="{00000000-0005-0000-0000-000033030000}"/>
    <cellStyle name="リンク セル 9" xfId="768" xr:uid="{00000000-0005-0000-0000-000034030000}"/>
    <cellStyle name="悪い 10" xfId="769" xr:uid="{00000000-0005-0000-0000-000035030000}"/>
    <cellStyle name="悪い 11" xfId="770" xr:uid="{00000000-0005-0000-0000-000036030000}"/>
    <cellStyle name="悪い 12" xfId="771" xr:uid="{00000000-0005-0000-0000-000037030000}"/>
    <cellStyle name="悪い 13" xfId="772" xr:uid="{00000000-0005-0000-0000-000038030000}"/>
    <cellStyle name="悪い 14" xfId="773" xr:uid="{00000000-0005-0000-0000-000039030000}"/>
    <cellStyle name="悪い 15" xfId="774" xr:uid="{00000000-0005-0000-0000-00003A030000}"/>
    <cellStyle name="悪い 16" xfId="775" xr:uid="{00000000-0005-0000-0000-00003B030000}"/>
    <cellStyle name="悪い 17" xfId="776" xr:uid="{00000000-0005-0000-0000-00003C030000}"/>
    <cellStyle name="悪い 18" xfId="777" xr:uid="{00000000-0005-0000-0000-00003D030000}"/>
    <cellStyle name="悪い 19" xfId="778" xr:uid="{00000000-0005-0000-0000-00003E030000}"/>
    <cellStyle name="悪い 2" xfId="779" xr:uid="{00000000-0005-0000-0000-00003F030000}"/>
    <cellStyle name="悪い 2 2" xfId="780" xr:uid="{00000000-0005-0000-0000-000040030000}"/>
    <cellStyle name="悪い 2 3" xfId="1403" xr:uid="{00000000-0005-0000-0000-000041030000}"/>
    <cellStyle name="悪い 20" xfId="781" xr:uid="{00000000-0005-0000-0000-000042030000}"/>
    <cellStyle name="悪い 21" xfId="782" xr:uid="{00000000-0005-0000-0000-000043030000}"/>
    <cellStyle name="悪い 22" xfId="783" xr:uid="{00000000-0005-0000-0000-000044030000}"/>
    <cellStyle name="悪い 23" xfId="784" xr:uid="{00000000-0005-0000-0000-000045030000}"/>
    <cellStyle name="悪い 24" xfId="785" xr:uid="{00000000-0005-0000-0000-000046030000}"/>
    <cellStyle name="悪い 25" xfId="786" xr:uid="{00000000-0005-0000-0000-000047030000}"/>
    <cellStyle name="悪い 3" xfId="787" xr:uid="{00000000-0005-0000-0000-000048030000}"/>
    <cellStyle name="悪い 3 2" xfId="788" xr:uid="{00000000-0005-0000-0000-000049030000}"/>
    <cellStyle name="悪い 4" xfId="789" xr:uid="{00000000-0005-0000-0000-00004A030000}"/>
    <cellStyle name="悪い 5" xfId="790" xr:uid="{00000000-0005-0000-0000-00004B030000}"/>
    <cellStyle name="悪い 6" xfId="791" xr:uid="{00000000-0005-0000-0000-00004C030000}"/>
    <cellStyle name="悪い 7" xfId="792" xr:uid="{00000000-0005-0000-0000-00004D030000}"/>
    <cellStyle name="悪い 8" xfId="793" xr:uid="{00000000-0005-0000-0000-00004E030000}"/>
    <cellStyle name="悪い 9" xfId="794" xr:uid="{00000000-0005-0000-0000-00004F030000}"/>
    <cellStyle name="計算 10" xfId="795" xr:uid="{00000000-0005-0000-0000-000050030000}"/>
    <cellStyle name="計算 11" xfId="796" xr:uid="{00000000-0005-0000-0000-000051030000}"/>
    <cellStyle name="計算 12" xfId="797" xr:uid="{00000000-0005-0000-0000-000052030000}"/>
    <cellStyle name="計算 13" xfId="798" xr:uid="{00000000-0005-0000-0000-000053030000}"/>
    <cellStyle name="計算 14" xfId="799" xr:uid="{00000000-0005-0000-0000-000054030000}"/>
    <cellStyle name="計算 15" xfId="800" xr:uid="{00000000-0005-0000-0000-000055030000}"/>
    <cellStyle name="計算 16" xfId="801" xr:uid="{00000000-0005-0000-0000-000056030000}"/>
    <cellStyle name="計算 17" xfId="802" xr:uid="{00000000-0005-0000-0000-000057030000}"/>
    <cellStyle name="計算 18" xfId="803" xr:uid="{00000000-0005-0000-0000-000058030000}"/>
    <cellStyle name="計算 19" xfId="804" xr:uid="{00000000-0005-0000-0000-000059030000}"/>
    <cellStyle name="計算 2" xfId="805" xr:uid="{00000000-0005-0000-0000-00005A030000}"/>
    <cellStyle name="計算 2 2" xfId="806" xr:uid="{00000000-0005-0000-0000-00005B030000}"/>
    <cellStyle name="計算 2 2 2" xfId="807" xr:uid="{00000000-0005-0000-0000-00005C030000}"/>
    <cellStyle name="計算 2 2 2 2" xfId="1404" xr:uid="{00000000-0005-0000-0000-00005D030000}"/>
    <cellStyle name="計算 2 2 2 2 2" xfId="1405" xr:uid="{00000000-0005-0000-0000-00005E030000}"/>
    <cellStyle name="計算 2 2 2 3" xfId="1406" xr:uid="{00000000-0005-0000-0000-00005F030000}"/>
    <cellStyle name="計算 2 2 3" xfId="808" xr:uid="{00000000-0005-0000-0000-000060030000}"/>
    <cellStyle name="計算 2 2 3 2" xfId="1407" xr:uid="{00000000-0005-0000-0000-000061030000}"/>
    <cellStyle name="計算 2 2 4" xfId="1592" xr:uid="{00000000-0005-0000-0000-000062030000}"/>
    <cellStyle name="計算 2 2 4 2" xfId="1593" xr:uid="{00000000-0005-0000-0000-000063030000}"/>
    <cellStyle name="計算 2 2 5" xfId="1594" xr:uid="{00000000-0005-0000-0000-000064030000}"/>
    <cellStyle name="計算 2 2 6" xfId="1595" xr:uid="{00000000-0005-0000-0000-000065030000}"/>
    <cellStyle name="計算 2 2 6 2" xfId="1596" xr:uid="{00000000-0005-0000-0000-000066030000}"/>
    <cellStyle name="計算 20" xfId="809" xr:uid="{00000000-0005-0000-0000-000067030000}"/>
    <cellStyle name="計算 21" xfId="810" xr:uid="{00000000-0005-0000-0000-000068030000}"/>
    <cellStyle name="計算 22" xfId="811" xr:uid="{00000000-0005-0000-0000-000069030000}"/>
    <cellStyle name="計算 23" xfId="812" xr:uid="{00000000-0005-0000-0000-00006A030000}"/>
    <cellStyle name="計算 24" xfId="813" xr:uid="{00000000-0005-0000-0000-00006B030000}"/>
    <cellStyle name="計算 25" xfId="814" xr:uid="{00000000-0005-0000-0000-00006C030000}"/>
    <cellStyle name="計算 3" xfId="815" xr:uid="{00000000-0005-0000-0000-00006D030000}"/>
    <cellStyle name="計算 3 2" xfId="816" xr:uid="{00000000-0005-0000-0000-00006E030000}"/>
    <cellStyle name="計算 3 2 2" xfId="1408" xr:uid="{00000000-0005-0000-0000-00006F030000}"/>
    <cellStyle name="計算 3 2 2 2" xfId="1409" xr:uid="{00000000-0005-0000-0000-000070030000}"/>
    <cellStyle name="計算 3 2 3" xfId="1410" xr:uid="{00000000-0005-0000-0000-000071030000}"/>
    <cellStyle name="計算 3 3" xfId="817" xr:uid="{00000000-0005-0000-0000-000072030000}"/>
    <cellStyle name="計算 3 3 2" xfId="1411" xr:uid="{00000000-0005-0000-0000-000073030000}"/>
    <cellStyle name="計算 3 4" xfId="1597" xr:uid="{00000000-0005-0000-0000-000074030000}"/>
    <cellStyle name="計算 3 4 2" xfId="1598" xr:uid="{00000000-0005-0000-0000-000075030000}"/>
    <cellStyle name="計算 3 5" xfId="1599" xr:uid="{00000000-0005-0000-0000-000076030000}"/>
    <cellStyle name="計算 3 6" xfId="1600" xr:uid="{00000000-0005-0000-0000-000077030000}"/>
    <cellStyle name="計算 3 6 2" xfId="1601" xr:uid="{00000000-0005-0000-0000-000078030000}"/>
    <cellStyle name="計算 4" xfId="818" xr:uid="{00000000-0005-0000-0000-000079030000}"/>
    <cellStyle name="計算 4 2" xfId="819" xr:uid="{00000000-0005-0000-0000-00007A030000}"/>
    <cellStyle name="計算 4 2 2" xfId="1412" xr:uid="{00000000-0005-0000-0000-00007B030000}"/>
    <cellStyle name="計算 4 2 2 2" xfId="1413" xr:uid="{00000000-0005-0000-0000-00007C030000}"/>
    <cellStyle name="計算 4 2 3" xfId="1414" xr:uid="{00000000-0005-0000-0000-00007D030000}"/>
    <cellStyle name="計算 4 3" xfId="820" xr:uid="{00000000-0005-0000-0000-00007E030000}"/>
    <cellStyle name="計算 4 3 2" xfId="1415" xr:uid="{00000000-0005-0000-0000-00007F030000}"/>
    <cellStyle name="計算 4 4" xfId="1602" xr:uid="{00000000-0005-0000-0000-000080030000}"/>
    <cellStyle name="計算 4 4 2" xfId="1603" xr:uid="{00000000-0005-0000-0000-000081030000}"/>
    <cellStyle name="計算 4 5" xfId="1604" xr:uid="{00000000-0005-0000-0000-000082030000}"/>
    <cellStyle name="計算 4 6" xfId="1605" xr:uid="{00000000-0005-0000-0000-000083030000}"/>
    <cellStyle name="計算 4 6 2" xfId="1606" xr:uid="{00000000-0005-0000-0000-000084030000}"/>
    <cellStyle name="計算 5" xfId="821" xr:uid="{00000000-0005-0000-0000-000085030000}"/>
    <cellStyle name="計算 6" xfId="822" xr:uid="{00000000-0005-0000-0000-000086030000}"/>
    <cellStyle name="計算 7" xfId="823" xr:uid="{00000000-0005-0000-0000-000087030000}"/>
    <cellStyle name="計算 8" xfId="824" xr:uid="{00000000-0005-0000-0000-000088030000}"/>
    <cellStyle name="計算 9" xfId="825" xr:uid="{00000000-0005-0000-0000-000089030000}"/>
    <cellStyle name="警告文 10" xfId="826" xr:uid="{00000000-0005-0000-0000-00008A030000}"/>
    <cellStyle name="警告文 11" xfId="827" xr:uid="{00000000-0005-0000-0000-00008B030000}"/>
    <cellStyle name="警告文 12" xfId="828" xr:uid="{00000000-0005-0000-0000-00008C030000}"/>
    <cellStyle name="警告文 13" xfId="829" xr:uid="{00000000-0005-0000-0000-00008D030000}"/>
    <cellStyle name="警告文 14" xfId="830" xr:uid="{00000000-0005-0000-0000-00008E030000}"/>
    <cellStyle name="警告文 15" xfId="831" xr:uid="{00000000-0005-0000-0000-00008F030000}"/>
    <cellStyle name="警告文 16" xfId="832" xr:uid="{00000000-0005-0000-0000-000090030000}"/>
    <cellStyle name="警告文 17" xfId="833" xr:uid="{00000000-0005-0000-0000-000091030000}"/>
    <cellStyle name="警告文 18" xfId="834" xr:uid="{00000000-0005-0000-0000-000092030000}"/>
    <cellStyle name="警告文 19" xfId="835" xr:uid="{00000000-0005-0000-0000-000093030000}"/>
    <cellStyle name="警告文 2" xfId="836" xr:uid="{00000000-0005-0000-0000-000094030000}"/>
    <cellStyle name="警告文 2 2" xfId="837" xr:uid="{00000000-0005-0000-0000-000095030000}"/>
    <cellStyle name="警告文 20" xfId="838" xr:uid="{00000000-0005-0000-0000-000096030000}"/>
    <cellStyle name="警告文 21" xfId="839" xr:uid="{00000000-0005-0000-0000-000097030000}"/>
    <cellStyle name="警告文 22" xfId="840" xr:uid="{00000000-0005-0000-0000-000098030000}"/>
    <cellStyle name="警告文 23" xfId="841" xr:uid="{00000000-0005-0000-0000-000099030000}"/>
    <cellStyle name="警告文 24" xfId="842" xr:uid="{00000000-0005-0000-0000-00009A030000}"/>
    <cellStyle name="警告文 25" xfId="843" xr:uid="{00000000-0005-0000-0000-00009B030000}"/>
    <cellStyle name="警告文 3" xfId="844" xr:uid="{00000000-0005-0000-0000-00009C030000}"/>
    <cellStyle name="警告文 3 2" xfId="845" xr:uid="{00000000-0005-0000-0000-00009D030000}"/>
    <cellStyle name="警告文 4" xfId="846" xr:uid="{00000000-0005-0000-0000-00009E030000}"/>
    <cellStyle name="警告文 5" xfId="847" xr:uid="{00000000-0005-0000-0000-00009F030000}"/>
    <cellStyle name="警告文 6" xfId="848" xr:uid="{00000000-0005-0000-0000-0000A0030000}"/>
    <cellStyle name="警告文 7" xfId="849" xr:uid="{00000000-0005-0000-0000-0000A1030000}"/>
    <cellStyle name="警告文 8" xfId="850" xr:uid="{00000000-0005-0000-0000-0000A2030000}"/>
    <cellStyle name="警告文 9" xfId="851" xr:uid="{00000000-0005-0000-0000-0000A3030000}"/>
    <cellStyle name="桁区切り" xfId="1" builtinId="6"/>
    <cellStyle name="桁区切り 2" xfId="852" xr:uid="{00000000-0005-0000-0000-0000A5030000}"/>
    <cellStyle name="桁区切り 2 2" xfId="853" xr:uid="{00000000-0005-0000-0000-0000A6030000}"/>
    <cellStyle name="桁区切り 2 2 2" xfId="854" xr:uid="{00000000-0005-0000-0000-0000A7030000}"/>
    <cellStyle name="桁区切り 2 2 2 2" xfId="1607" xr:uid="{00000000-0005-0000-0000-0000A8030000}"/>
    <cellStyle name="桁区切り 2 2 2 2 2" xfId="1608" xr:uid="{00000000-0005-0000-0000-0000A9030000}"/>
    <cellStyle name="桁区切り 2 2 2 3" xfId="1609" xr:uid="{00000000-0005-0000-0000-0000AA030000}"/>
    <cellStyle name="桁区切り 2 2 3" xfId="1610" xr:uid="{00000000-0005-0000-0000-0000AB030000}"/>
    <cellStyle name="桁区切り 2 2 3 2" xfId="1611" xr:uid="{00000000-0005-0000-0000-0000AC030000}"/>
    <cellStyle name="桁区切り 2 2 3 2 2" xfId="1612" xr:uid="{00000000-0005-0000-0000-0000AD030000}"/>
    <cellStyle name="桁区切り 2 2 3 3" xfId="1613" xr:uid="{00000000-0005-0000-0000-0000AE030000}"/>
    <cellStyle name="桁区切り 2 2 3 3 2" xfId="1614" xr:uid="{00000000-0005-0000-0000-0000AF030000}"/>
    <cellStyle name="桁区切り 2 2 3 4" xfId="1615" xr:uid="{00000000-0005-0000-0000-0000B0030000}"/>
    <cellStyle name="桁区切り 2 2 4" xfId="1616" xr:uid="{00000000-0005-0000-0000-0000B1030000}"/>
    <cellStyle name="桁区切り 2 3" xfId="855" xr:uid="{00000000-0005-0000-0000-0000B2030000}"/>
    <cellStyle name="桁区切り 2 3 2" xfId="1617" xr:uid="{00000000-0005-0000-0000-0000B3030000}"/>
    <cellStyle name="桁区切り 2 3 2 2" xfId="1618" xr:uid="{00000000-0005-0000-0000-0000B4030000}"/>
    <cellStyle name="桁区切り 2 3 3" xfId="1619" xr:uid="{00000000-0005-0000-0000-0000B5030000}"/>
    <cellStyle name="桁区切り 2 4" xfId="1416" xr:uid="{00000000-0005-0000-0000-0000B6030000}"/>
    <cellStyle name="桁区切り 2 5" xfId="1417" xr:uid="{00000000-0005-0000-0000-0000B7030000}"/>
    <cellStyle name="桁区切り 2 5 2" xfId="1418" xr:uid="{00000000-0005-0000-0000-0000B8030000}"/>
    <cellStyle name="桁区切り 2 5 3" xfId="1419" xr:uid="{00000000-0005-0000-0000-0000B9030000}"/>
    <cellStyle name="桁区切り 2 5 3 2" xfId="1420" xr:uid="{00000000-0005-0000-0000-0000BA030000}"/>
    <cellStyle name="桁区切り 2 6" xfId="1421" xr:uid="{00000000-0005-0000-0000-0000BB030000}"/>
    <cellStyle name="桁区切り 2 6 2" xfId="1620" xr:uid="{00000000-0005-0000-0000-0000BC030000}"/>
    <cellStyle name="桁区切り 2 7" xfId="1422" xr:uid="{00000000-0005-0000-0000-0000BD030000}"/>
    <cellStyle name="桁区切り 2 8" xfId="1423" xr:uid="{00000000-0005-0000-0000-0000BE030000}"/>
    <cellStyle name="桁区切り 2 8 2" xfId="1424" xr:uid="{00000000-0005-0000-0000-0000BF030000}"/>
    <cellStyle name="桁区切り 2 8 2 2" xfId="1425" xr:uid="{00000000-0005-0000-0000-0000C0030000}"/>
    <cellStyle name="桁区切り 2 8 2 2 2" xfId="1426" xr:uid="{00000000-0005-0000-0000-0000C1030000}"/>
    <cellStyle name="桁区切り 2 8 2 2 2 2" xfId="1427" xr:uid="{00000000-0005-0000-0000-0000C2030000}"/>
    <cellStyle name="桁区切り 2 8 2 2 2 2 2" xfId="1428" xr:uid="{00000000-0005-0000-0000-0000C3030000}"/>
    <cellStyle name="桁区切り 2 8 2 3" xfId="1429" xr:uid="{00000000-0005-0000-0000-0000C4030000}"/>
    <cellStyle name="桁区切り 2 8 2 3 2" xfId="1430" xr:uid="{00000000-0005-0000-0000-0000C5030000}"/>
    <cellStyle name="桁区切り 2 8 2 3 2 2" xfId="1431" xr:uid="{00000000-0005-0000-0000-0000C6030000}"/>
    <cellStyle name="桁区切り 2 9" xfId="1621" xr:uid="{00000000-0005-0000-0000-0000C7030000}"/>
    <cellStyle name="桁区切り 3" xfId="856" xr:uid="{00000000-0005-0000-0000-0000C8030000}"/>
    <cellStyle name="桁区切り 3 2" xfId="857" xr:uid="{00000000-0005-0000-0000-0000C9030000}"/>
    <cellStyle name="桁区切り 3 3" xfId="1622" xr:uid="{00000000-0005-0000-0000-0000CA030000}"/>
    <cellStyle name="桁区切り 3 3 2" xfId="1623" xr:uid="{00000000-0005-0000-0000-0000CB030000}"/>
    <cellStyle name="桁区切り 3 3 2 2" xfId="1624" xr:uid="{00000000-0005-0000-0000-0000CC030000}"/>
    <cellStyle name="桁区切り 3 3 3" xfId="1625" xr:uid="{00000000-0005-0000-0000-0000CD030000}"/>
    <cellStyle name="桁区切り 3 4" xfId="1626" xr:uid="{00000000-0005-0000-0000-0000CE030000}"/>
    <cellStyle name="桁区切り 3 4 2" xfId="1627" xr:uid="{00000000-0005-0000-0000-0000CF030000}"/>
    <cellStyle name="桁区切り 3 5" xfId="1432" xr:uid="{00000000-0005-0000-0000-0000D0030000}"/>
    <cellStyle name="桁区切り 4" xfId="858" xr:uid="{00000000-0005-0000-0000-0000D1030000}"/>
    <cellStyle name="桁区切り 4 2" xfId="1433" xr:uid="{00000000-0005-0000-0000-0000D2030000}"/>
    <cellStyle name="桁区切り 4 2 2" xfId="1628" xr:uid="{00000000-0005-0000-0000-0000D3030000}"/>
    <cellStyle name="桁区切り 4 2 2 2" xfId="1629" xr:uid="{00000000-0005-0000-0000-0000D4030000}"/>
    <cellStyle name="桁区切り 4 2 3" xfId="1630" xr:uid="{00000000-0005-0000-0000-0000D5030000}"/>
    <cellStyle name="桁区切り 4 3" xfId="1631" xr:uid="{00000000-0005-0000-0000-0000D6030000}"/>
    <cellStyle name="桁区切り 4 3 2" xfId="1632" xr:uid="{00000000-0005-0000-0000-0000D7030000}"/>
    <cellStyle name="桁区切り 4 4" xfId="1633" xr:uid="{00000000-0005-0000-0000-0000D8030000}"/>
    <cellStyle name="桁区切り 5" xfId="1434" xr:uid="{00000000-0005-0000-0000-0000D9030000}"/>
    <cellStyle name="桁区切り 5 2" xfId="1634" xr:uid="{00000000-0005-0000-0000-0000DA030000}"/>
    <cellStyle name="桁区切り 5 2 2" xfId="1635" xr:uid="{00000000-0005-0000-0000-0000DB030000}"/>
    <cellStyle name="桁区切り 5 3" xfId="1636" xr:uid="{00000000-0005-0000-0000-0000DC030000}"/>
    <cellStyle name="桁区切り 6" xfId="1435" xr:uid="{00000000-0005-0000-0000-0000DD030000}"/>
    <cellStyle name="桁区切り 7" xfId="1436" xr:uid="{00000000-0005-0000-0000-0000DE030000}"/>
    <cellStyle name="桁区切り 8" xfId="1437" xr:uid="{00000000-0005-0000-0000-0000DF030000}"/>
    <cellStyle name="桁区切り 8 2" xfId="1438" xr:uid="{00000000-0005-0000-0000-0000E0030000}"/>
    <cellStyle name="桁区切り 9" xfId="1637" xr:uid="{00000000-0005-0000-0000-0000E1030000}"/>
    <cellStyle name="桁区切り 9 2" xfId="1638" xr:uid="{00000000-0005-0000-0000-0000E2030000}"/>
    <cellStyle name="桁区切り 9 2 2" xfId="1639" xr:uid="{00000000-0005-0000-0000-0000E3030000}"/>
    <cellStyle name="見出し 1 10" xfId="859" xr:uid="{00000000-0005-0000-0000-0000E4030000}"/>
    <cellStyle name="見出し 1 11" xfId="860" xr:uid="{00000000-0005-0000-0000-0000E5030000}"/>
    <cellStyle name="見出し 1 12" xfId="861" xr:uid="{00000000-0005-0000-0000-0000E6030000}"/>
    <cellStyle name="見出し 1 13" xfId="862" xr:uid="{00000000-0005-0000-0000-0000E7030000}"/>
    <cellStyle name="見出し 1 14" xfId="863" xr:uid="{00000000-0005-0000-0000-0000E8030000}"/>
    <cellStyle name="見出し 1 15" xfId="864" xr:uid="{00000000-0005-0000-0000-0000E9030000}"/>
    <cellStyle name="見出し 1 16" xfId="865" xr:uid="{00000000-0005-0000-0000-0000EA030000}"/>
    <cellStyle name="見出し 1 17" xfId="866" xr:uid="{00000000-0005-0000-0000-0000EB030000}"/>
    <cellStyle name="見出し 1 18" xfId="867" xr:uid="{00000000-0005-0000-0000-0000EC030000}"/>
    <cellStyle name="見出し 1 19" xfId="868" xr:uid="{00000000-0005-0000-0000-0000ED030000}"/>
    <cellStyle name="見出し 1 2" xfId="869" xr:uid="{00000000-0005-0000-0000-0000EE030000}"/>
    <cellStyle name="見出し 1 2 2" xfId="870" xr:uid="{00000000-0005-0000-0000-0000EF030000}"/>
    <cellStyle name="見出し 1 20" xfId="871" xr:uid="{00000000-0005-0000-0000-0000F0030000}"/>
    <cellStyle name="見出し 1 21" xfId="872" xr:uid="{00000000-0005-0000-0000-0000F1030000}"/>
    <cellStyle name="見出し 1 22" xfId="873" xr:uid="{00000000-0005-0000-0000-0000F2030000}"/>
    <cellStyle name="見出し 1 23" xfId="874" xr:uid="{00000000-0005-0000-0000-0000F3030000}"/>
    <cellStyle name="見出し 1 24" xfId="875" xr:uid="{00000000-0005-0000-0000-0000F4030000}"/>
    <cellStyle name="見出し 1 25" xfId="876" xr:uid="{00000000-0005-0000-0000-0000F5030000}"/>
    <cellStyle name="見出し 1 3" xfId="877" xr:uid="{00000000-0005-0000-0000-0000F6030000}"/>
    <cellStyle name="見出し 1 3 2" xfId="878" xr:uid="{00000000-0005-0000-0000-0000F7030000}"/>
    <cellStyle name="見出し 1 4" xfId="879" xr:uid="{00000000-0005-0000-0000-0000F8030000}"/>
    <cellStyle name="見出し 1 5" xfId="880" xr:uid="{00000000-0005-0000-0000-0000F9030000}"/>
    <cellStyle name="見出し 1 6" xfId="881" xr:uid="{00000000-0005-0000-0000-0000FA030000}"/>
    <cellStyle name="見出し 1 7" xfId="882" xr:uid="{00000000-0005-0000-0000-0000FB030000}"/>
    <cellStyle name="見出し 1 8" xfId="883" xr:uid="{00000000-0005-0000-0000-0000FC030000}"/>
    <cellStyle name="見出し 1 9" xfId="884" xr:uid="{00000000-0005-0000-0000-0000FD030000}"/>
    <cellStyle name="見出し 2 10" xfId="885" xr:uid="{00000000-0005-0000-0000-0000FE030000}"/>
    <cellStyle name="見出し 2 11" xfId="886" xr:uid="{00000000-0005-0000-0000-0000FF030000}"/>
    <cellStyle name="見出し 2 12" xfId="887" xr:uid="{00000000-0005-0000-0000-000000040000}"/>
    <cellStyle name="見出し 2 13" xfId="888" xr:uid="{00000000-0005-0000-0000-000001040000}"/>
    <cellStyle name="見出し 2 14" xfId="889" xr:uid="{00000000-0005-0000-0000-000002040000}"/>
    <cellStyle name="見出し 2 15" xfId="890" xr:uid="{00000000-0005-0000-0000-000003040000}"/>
    <cellStyle name="見出し 2 16" xfId="891" xr:uid="{00000000-0005-0000-0000-000004040000}"/>
    <cellStyle name="見出し 2 17" xfId="892" xr:uid="{00000000-0005-0000-0000-000005040000}"/>
    <cellStyle name="見出し 2 18" xfId="893" xr:uid="{00000000-0005-0000-0000-000006040000}"/>
    <cellStyle name="見出し 2 19" xfId="894" xr:uid="{00000000-0005-0000-0000-000007040000}"/>
    <cellStyle name="見出し 2 2" xfId="895" xr:uid="{00000000-0005-0000-0000-000008040000}"/>
    <cellStyle name="見出し 2 2 2" xfId="896" xr:uid="{00000000-0005-0000-0000-000009040000}"/>
    <cellStyle name="見出し 2 20" xfId="897" xr:uid="{00000000-0005-0000-0000-00000A040000}"/>
    <cellStyle name="見出し 2 21" xfId="898" xr:uid="{00000000-0005-0000-0000-00000B040000}"/>
    <cellStyle name="見出し 2 22" xfId="899" xr:uid="{00000000-0005-0000-0000-00000C040000}"/>
    <cellStyle name="見出し 2 23" xfId="900" xr:uid="{00000000-0005-0000-0000-00000D040000}"/>
    <cellStyle name="見出し 2 24" xfId="901" xr:uid="{00000000-0005-0000-0000-00000E040000}"/>
    <cellStyle name="見出し 2 25" xfId="902" xr:uid="{00000000-0005-0000-0000-00000F040000}"/>
    <cellStyle name="見出し 2 3" xfId="903" xr:uid="{00000000-0005-0000-0000-000010040000}"/>
    <cellStyle name="見出し 2 3 2" xfId="904" xr:uid="{00000000-0005-0000-0000-000011040000}"/>
    <cellStyle name="見出し 2 4" xfId="905" xr:uid="{00000000-0005-0000-0000-000012040000}"/>
    <cellStyle name="見出し 2 5" xfId="906" xr:uid="{00000000-0005-0000-0000-000013040000}"/>
    <cellStyle name="見出し 2 6" xfId="907" xr:uid="{00000000-0005-0000-0000-000014040000}"/>
    <cellStyle name="見出し 2 7" xfId="908" xr:uid="{00000000-0005-0000-0000-000015040000}"/>
    <cellStyle name="見出し 2 8" xfId="909" xr:uid="{00000000-0005-0000-0000-000016040000}"/>
    <cellStyle name="見出し 2 9" xfId="910" xr:uid="{00000000-0005-0000-0000-000017040000}"/>
    <cellStyle name="見出し 3 10" xfId="911" xr:uid="{00000000-0005-0000-0000-000018040000}"/>
    <cellStyle name="見出し 3 11" xfId="912" xr:uid="{00000000-0005-0000-0000-000019040000}"/>
    <cellStyle name="見出し 3 12" xfId="913" xr:uid="{00000000-0005-0000-0000-00001A040000}"/>
    <cellStyle name="見出し 3 13" xfId="914" xr:uid="{00000000-0005-0000-0000-00001B040000}"/>
    <cellStyle name="見出し 3 14" xfId="915" xr:uid="{00000000-0005-0000-0000-00001C040000}"/>
    <cellStyle name="見出し 3 15" xfId="916" xr:uid="{00000000-0005-0000-0000-00001D040000}"/>
    <cellStyle name="見出し 3 16" xfId="917" xr:uid="{00000000-0005-0000-0000-00001E040000}"/>
    <cellStyle name="見出し 3 17" xfId="918" xr:uid="{00000000-0005-0000-0000-00001F040000}"/>
    <cellStyle name="見出し 3 18" xfId="919" xr:uid="{00000000-0005-0000-0000-000020040000}"/>
    <cellStyle name="見出し 3 19" xfId="920" xr:uid="{00000000-0005-0000-0000-000021040000}"/>
    <cellStyle name="見出し 3 2" xfId="921" xr:uid="{00000000-0005-0000-0000-000022040000}"/>
    <cellStyle name="見出し 3 2 2" xfId="922" xr:uid="{00000000-0005-0000-0000-000023040000}"/>
    <cellStyle name="見出し 3 20" xfId="923" xr:uid="{00000000-0005-0000-0000-000024040000}"/>
    <cellStyle name="見出し 3 21" xfId="924" xr:uid="{00000000-0005-0000-0000-000025040000}"/>
    <cellStyle name="見出し 3 22" xfId="925" xr:uid="{00000000-0005-0000-0000-000026040000}"/>
    <cellStyle name="見出し 3 23" xfId="926" xr:uid="{00000000-0005-0000-0000-000027040000}"/>
    <cellStyle name="見出し 3 24" xfId="927" xr:uid="{00000000-0005-0000-0000-000028040000}"/>
    <cellStyle name="見出し 3 25" xfId="928" xr:uid="{00000000-0005-0000-0000-000029040000}"/>
    <cellStyle name="見出し 3 3" xfId="929" xr:uid="{00000000-0005-0000-0000-00002A040000}"/>
    <cellStyle name="見出し 3 3 2" xfId="930" xr:uid="{00000000-0005-0000-0000-00002B040000}"/>
    <cellStyle name="見出し 3 4" xfId="931" xr:uid="{00000000-0005-0000-0000-00002C040000}"/>
    <cellStyle name="見出し 3 5" xfId="932" xr:uid="{00000000-0005-0000-0000-00002D040000}"/>
    <cellStyle name="見出し 3 6" xfId="933" xr:uid="{00000000-0005-0000-0000-00002E040000}"/>
    <cellStyle name="見出し 3 7" xfId="934" xr:uid="{00000000-0005-0000-0000-00002F040000}"/>
    <cellStyle name="見出し 3 8" xfId="935" xr:uid="{00000000-0005-0000-0000-000030040000}"/>
    <cellStyle name="見出し 3 9" xfId="936" xr:uid="{00000000-0005-0000-0000-000031040000}"/>
    <cellStyle name="見出し 4 10" xfId="937" xr:uid="{00000000-0005-0000-0000-000032040000}"/>
    <cellStyle name="見出し 4 11" xfId="938" xr:uid="{00000000-0005-0000-0000-000033040000}"/>
    <cellStyle name="見出し 4 12" xfId="939" xr:uid="{00000000-0005-0000-0000-000034040000}"/>
    <cellStyle name="見出し 4 13" xfId="940" xr:uid="{00000000-0005-0000-0000-000035040000}"/>
    <cellStyle name="見出し 4 14" xfId="941" xr:uid="{00000000-0005-0000-0000-000036040000}"/>
    <cellStyle name="見出し 4 15" xfId="942" xr:uid="{00000000-0005-0000-0000-000037040000}"/>
    <cellStyle name="見出し 4 16" xfId="943" xr:uid="{00000000-0005-0000-0000-000038040000}"/>
    <cellStyle name="見出し 4 17" xfId="944" xr:uid="{00000000-0005-0000-0000-000039040000}"/>
    <cellStyle name="見出し 4 18" xfId="945" xr:uid="{00000000-0005-0000-0000-00003A040000}"/>
    <cellStyle name="見出し 4 19" xfId="946" xr:uid="{00000000-0005-0000-0000-00003B040000}"/>
    <cellStyle name="見出し 4 2" xfId="947" xr:uid="{00000000-0005-0000-0000-00003C040000}"/>
    <cellStyle name="見出し 4 2 2" xfId="948" xr:uid="{00000000-0005-0000-0000-00003D040000}"/>
    <cellStyle name="見出し 4 20" xfId="949" xr:uid="{00000000-0005-0000-0000-00003E040000}"/>
    <cellStyle name="見出し 4 21" xfId="950" xr:uid="{00000000-0005-0000-0000-00003F040000}"/>
    <cellStyle name="見出し 4 22" xfId="951" xr:uid="{00000000-0005-0000-0000-000040040000}"/>
    <cellStyle name="見出し 4 23" xfId="952" xr:uid="{00000000-0005-0000-0000-000041040000}"/>
    <cellStyle name="見出し 4 24" xfId="953" xr:uid="{00000000-0005-0000-0000-000042040000}"/>
    <cellStyle name="見出し 4 25" xfId="954" xr:uid="{00000000-0005-0000-0000-000043040000}"/>
    <cellStyle name="見出し 4 3" xfId="955" xr:uid="{00000000-0005-0000-0000-000044040000}"/>
    <cellStyle name="見出し 4 3 2" xfId="956" xr:uid="{00000000-0005-0000-0000-000045040000}"/>
    <cellStyle name="見出し 4 4" xfId="957" xr:uid="{00000000-0005-0000-0000-000046040000}"/>
    <cellStyle name="見出し 4 5" xfId="958" xr:uid="{00000000-0005-0000-0000-000047040000}"/>
    <cellStyle name="見出し 4 6" xfId="959" xr:uid="{00000000-0005-0000-0000-000048040000}"/>
    <cellStyle name="見出し 4 7" xfId="960" xr:uid="{00000000-0005-0000-0000-000049040000}"/>
    <cellStyle name="見出し 4 8" xfId="961" xr:uid="{00000000-0005-0000-0000-00004A040000}"/>
    <cellStyle name="見出し 4 9" xfId="962" xr:uid="{00000000-0005-0000-0000-00004B040000}"/>
    <cellStyle name="集計 10" xfId="963" xr:uid="{00000000-0005-0000-0000-00004C040000}"/>
    <cellStyle name="集計 11" xfId="964" xr:uid="{00000000-0005-0000-0000-00004D040000}"/>
    <cellStyle name="集計 12" xfId="965" xr:uid="{00000000-0005-0000-0000-00004E040000}"/>
    <cellStyle name="集計 13" xfId="966" xr:uid="{00000000-0005-0000-0000-00004F040000}"/>
    <cellStyle name="集計 14" xfId="967" xr:uid="{00000000-0005-0000-0000-000050040000}"/>
    <cellStyle name="集計 15" xfId="968" xr:uid="{00000000-0005-0000-0000-000051040000}"/>
    <cellStyle name="集計 16" xfId="969" xr:uid="{00000000-0005-0000-0000-000052040000}"/>
    <cellStyle name="集計 17" xfId="970" xr:uid="{00000000-0005-0000-0000-000053040000}"/>
    <cellStyle name="集計 18" xfId="971" xr:uid="{00000000-0005-0000-0000-000054040000}"/>
    <cellStyle name="集計 19" xfId="972" xr:uid="{00000000-0005-0000-0000-000055040000}"/>
    <cellStyle name="集計 2" xfId="973" xr:uid="{00000000-0005-0000-0000-000056040000}"/>
    <cellStyle name="集計 2 2" xfId="974" xr:uid="{00000000-0005-0000-0000-000057040000}"/>
    <cellStyle name="集計 2 2 2" xfId="975" xr:uid="{00000000-0005-0000-0000-000058040000}"/>
    <cellStyle name="集計 2 2 2 2" xfId="1439" xr:uid="{00000000-0005-0000-0000-000059040000}"/>
    <cellStyle name="集計 2 2 2 2 2" xfId="1440" xr:uid="{00000000-0005-0000-0000-00005A040000}"/>
    <cellStyle name="集計 2 2 2 3" xfId="1441" xr:uid="{00000000-0005-0000-0000-00005B040000}"/>
    <cellStyle name="集計 2 2 3" xfId="976" xr:uid="{00000000-0005-0000-0000-00005C040000}"/>
    <cellStyle name="集計 2 2 3 2" xfId="1442" xr:uid="{00000000-0005-0000-0000-00005D040000}"/>
    <cellStyle name="集計 2 2 4" xfId="1640" xr:uid="{00000000-0005-0000-0000-00005E040000}"/>
    <cellStyle name="集計 2 2 4 2" xfId="1641" xr:uid="{00000000-0005-0000-0000-00005F040000}"/>
    <cellStyle name="集計 2 2 5" xfId="1642" xr:uid="{00000000-0005-0000-0000-000060040000}"/>
    <cellStyle name="集計 2 2 5 2" xfId="1643" xr:uid="{00000000-0005-0000-0000-000061040000}"/>
    <cellStyle name="集計 2 2 6" xfId="1644" xr:uid="{00000000-0005-0000-0000-000062040000}"/>
    <cellStyle name="集計 20" xfId="977" xr:uid="{00000000-0005-0000-0000-000063040000}"/>
    <cellStyle name="集計 21" xfId="978" xr:uid="{00000000-0005-0000-0000-000064040000}"/>
    <cellStyle name="集計 22" xfId="979" xr:uid="{00000000-0005-0000-0000-000065040000}"/>
    <cellStyle name="集計 23" xfId="980" xr:uid="{00000000-0005-0000-0000-000066040000}"/>
    <cellStyle name="集計 24" xfId="981" xr:uid="{00000000-0005-0000-0000-000067040000}"/>
    <cellStyle name="集計 25" xfId="982" xr:uid="{00000000-0005-0000-0000-000068040000}"/>
    <cellStyle name="集計 3" xfId="983" xr:uid="{00000000-0005-0000-0000-000069040000}"/>
    <cellStyle name="集計 3 2" xfId="984" xr:uid="{00000000-0005-0000-0000-00006A040000}"/>
    <cellStyle name="集計 3 2 2" xfId="1443" xr:uid="{00000000-0005-0000-0000-00006B040000}"/>
    <cellStyle name="集計 3 2 2 2" xfId="1444" xr:uid="{00000000-0005-0000-0000-00006C040000}"/>
    <cellStyle name="集計 3 2 3" xfId="1445" xr:uid="{00000000-0005-0000-0000-00006D040000}"/>
    <cellStyle name="集計 3 3" xfId="985" xr:uid="{00000000-0005-0000-0000-00006E040000}"/>
    <cellStyle name="集計 3 3 2" xfId="1446" xr:uid="{00000000-0005-0000-0000-00006F040000}"/>
    <cellStyle name="集計 3 4" xfId="1645" xr:uid="{00000000-0005-0000-0000-000070040000}"/>
    <cellStyle name="集計 3 4 2" xfId="1646" xr:uid="{00000000-0005-0000-0000-000071040000}"/>
    <cellStyle name="集計 3 5" xfId="1647" xr:uid="{00000000-0005-0000-0000-000072040000}"/>
    <cellStyle name="集計 3 5 2" xfId="1648" xr:uid="{00000000-0005-0000-0000-000073040000}"/>
    <cellStyle name="集計 3 6" xfId="1649" xr:uid="{00000000-0005-0000-0000-000074040000}"/>
    <cellStyle name="集計 4" xfId="986" xr:uid="{00000000-0005-0000-0000-000075040000}"/>
    <cellStyle name="集計 4 2" xfId="987" xr:uid="{00000000-0005-0000-0000-000076040000}"/>
    <cellStyle name="集計 4 2 2" xfId="1447" xr:uid="{00000000-0005-0000-0000-000077040000}"/>
    <cellStyle name="集計 4 2 2 2" xfId="1448" xr:uid="{00000000-0005-0000-0000-000078040000}"/>
    <cellStyle name="集計 4 2 3" xfId="1449" xr:uid="{00000000-0005-0000-0000-000079040000}"/>
    <cellStyle name="集計 4 3" xfId="988" xr:uid="{00000000-0005-0000-0000-00007A040000}"/>
    <cellStyle name="集計 4 3 2" xfId="1450" xr:uid="{00000000-0005-0000-0000-00007B040000}"/>
    <cellStyle name="集計 4 4" xfId="1650" xr:uid="{00000000-0005-0000-0000-00007C040000}"/>
    <cellStyle name="集計 4 4 2" xfId="1651" xr:uid="{00000000-0005-0000-0000-00007D040000}"/>
    <cellStyle name="集計 4 5" xfId="1652" xr:uid="{00000000-0005-0000-0000-00007E040000}"/>
    <cellStyle name="集計 4 5 2" xfId="1653" xr:uid="{00000000-0005-0000-0000-00007F040000}"/>
    <cellStyle name="集計 4 6" xfId="1654" xr:uid="{00000000-0005-0000-0000-000080040000}"/>
    <cellStyle name="集計 5" xfId="989" xr:uid="{00000000-0005-0000-0000-000081040000}"/>
    <cellStyle name="集計 6" xfId="990" xr:uid="{00000000-0005-0000-0000-000082040000}"/>
    <cellStyle name="集計 7" xfId="991" xr:uid="{00000000-0005-0000-0000-000083040000}"/>
    <cellStyle name="集計 8" xfId="992" xr:uid="{00000000-0005-0000-0000-000084040000}"/>
    <cellStyle name="集計 9" xfId="993" xr:uid="{00000000-0005-0000-0000-000085040000}"/>
    <cellStyle name="出力 10" xfId="994" xr:uid="{00000000-0005-0000-0000-000086040000}"/>
    <cellStyle name="出力 11" xfId="995" xr:uid="{00000000-0005-0000-0000-000087040000}"/>
    <cellStyle name="出力 12" xfId="996" xr:uid="{00000000-0005-0000-0000-000088040000}"/>
    <cellStyle name="出力 13" xfId="997" xr:uid="{00000000-0005-0000-0000-000089040000}"/>
    <cellStyle name="出力 14" xfId="998" xr:uid="{00000000-0005-0000-0000-00008A040000}"/>
    <cellStyle name="出力 15" xfId="999" xr:uid="{00000000-0005-0000-0000-00008B040000}"/>
    <cellStyle name="出力 16" xfId="1000" xr:uid="{00000000-0005-0000-0000-00008C040000}"/>
    <cellStyle name="出力 17" xfId="1001" xr:uid="{00000000-0005-0000-0000-00008D040000}"/>
    <cellStyle name="出力 18" xfId="1002" xr:uid="{00000000-0005-0000-0000-00008E040000}"/>
    <cellStyle name="出力 19" xfId="1003" xr:uid="{00000000-0005-0000-0000-00008F040000}"/>
    <cellStyle name="出力 2" xfId="1004" xr:uid="{00000000-0005-0000-0000-000090040000}"/>
    <cellStyle name="出力 2 2" xfId="1005" xr:uid="{00000000-0005-0000-0000-000091040000}"/>
    <cellStyle name="出力 2 2 2" xfId="1006" xr:uid="{00000000-0005-0000-0000-000092040000}"/>
    <cellStyle name="出力 2 2 2 2" xfId="1451" xr:uid="{00000000-0005-0000-0000-000093040000}"/>
    <cellStyle name="出力 2 2 2 2 2" xfId="1452" xr:uid="{00000000-0005-0000-0000-000094040000}"/>
    <cellStyle name="出力 2 2 2 3" xfId="1453" xr:uid="{00000000-0005-0000-0000-000095040000}"/>
    <cellStyle name="出力 2 2 3" xfId="1007" xr:uid="{00000000-0005-0000-0000-000096040000}"/>
    <cellStyle name="出力 2 2 3 2" xfId="1454" xr:uid="{00000000-0005-0000-0000-000097040000}"/>
    <cellStyle name="出力 2 2 4" xfId="1655" xr:uid="{00000000-0005-0000-0000-000098040000}"/>
    <cellStyle name="出力 2 2 4 2" xfId="1656" xr:uid="{00000000-0005-0000-0000-000099040000}"/>
    <cellStyle name="出力 2 2 5" xfId="1657" xr:uid="{00000000-0005-0000-0000-00009A040000}"/>
    <cellStyle name="出力 2 2 5 2" xfId="1658" xr:uid="{00000000-0005-0000-0000-00009B040000}"/>
    <cellStyle name="出力 2 2 6" xfId="1659" xr:uid="{00000000-0005-0000-0000-00009C040000}"/>
    <cellStyle name="出力 20" xfId="1008" xr:uid="{00000000-0005-0000-0000-00009D040000}"/>
    <cellStyle name="出力 21" xfId="1009" xr:uid="{00000000-0005-0000-0000-00009E040000}"/>
    <cellStyle name="出力 22" xfId="1010" xr:uid="{00000000-0005-0000-0000-00009F040000}"/>
    <cellStyle name="出力 23" xfId="1011" xr:uid="{00000000-0005-0000-0000-0000A0040000}"/>
    <cellStyle name="出力 24" xfId="1012" xr:uid="{00000000-0005-0000-0000-0000A1040000}"/>
    <cellStyle name="出力 25" xfId="1013" xr:uid="{00000000-0005-0000-0000-0000A2040000}"/>
    <cellStyle name="出力 3" xfId="1014" xr:uid="{00000000-0005-0000-0000-0000A3040000}"/>
    <cellStyle name="出力 3 2" xfId="1015" xr:uid="{00000000-0005-0000-0000-0000A4040000}"/>
    <cellStyle name="出力 3 2 2" xfId="1455" xr:uid="{00000000-0005-0000-0000-0000A5040000}"/>
    <cellStyle name="出力 3 2 2 2" xfId="1456" xr:uid="{00000000-0005-0000-0000-0000A6040000}"/>
    <cellStyle name="出力 3 2 3" xfId="1457" xr:uid="{00000000-0005-0000-0000-0000A7040000}"/>
    <cellStyle name="出力 3 3" xfId="1016" xr:uid="{00000000-0005-0000-0000-0000A8040000}"/>
    <cellStyle name="出力 3 3 2" xfId="1458" xr:uid="{00000000-0005-0000-0000-0000A9040000}"/>
    <cellStyle name="出力 3 4" xfId="1660" xr:uid="{00000000-0005-0000-0000-0000AA040000}"/>
    <cellStyle name="出力 3 4 2" xfId="1661" xr:uid="{00000000-0005-0000-0000-0000AB040000}"/>
    <cellStyle name="出力 3 5" xfId="1662" xr:uid="{00000000-0005-0000-0000-0000AC040000}"/>
    <cellStyle name="出力 3 5 2" xfId="1663" xr:uid="{00000000-0005-0000-0000-0000AD040000}"/>
    <cellStyle name="出力 3 6" xfId="1664" xr:uid="{00000000-0005-0000-0000-0000AE040000}"/>
    <cellStyle name="出力 4" xfId="1017" xr:uid="{00000000-0005-0000-0000-0000AF040000}"/>
    <cellStyle name="出力 4 2" xfId="1018" xr:uid="{00000000-0005-0000-0000-0000B0040000}"/>
    <cellStyle name="出力 4 2 2" xfId="1459" xr:uid="{00000000-0005-0000-0000-0000B1040000}"/>
    <cellStyle name="出力 4 2 2 2" xfId="1460" xr:uid="{00000000-0005-0000-0000-0000B2040000}"/>
    <cellStyle name="出力 4 2 3" xfId="1461" xr:uid="{00000000-0005-0000-0000-0000B3040000}"/>
    <cellStyle name="出力 4 3" xfId="1019" xr:uid="{00000000-0005-0000-0000-0000B4040000}"/>
    <cellStyle name="出力 4 3 2" xfId="1462" xr:uid="{00000000-0005-0000-0000-0000B5040000}"/>
    <cellStyle name="出力 4 4" xfId="1665" xr:uid="{00000000-0005-0000-0000-0000B6040000}"/>
    <cellStyle name="出力 4 4 2" xfId="1666" xr:uid="{00000000-0005-0000-0000-0000B7040000}"/>
    <cellStyle name="出力 4 5" xfId="1667" xr:uid="{00000000-0005-0000-0000-0000B8040000}"/>
    <cellStyle name="出力 4 5 2" xfId="1668" xr:uid="{00000000-0005-0000-0000-0000B9040000}"/>
    <cellStyle name="出力 4 6" xfId="1669" xr:uid="{00000000-0005-0000-0000-0000BA040000}"/>
    <cellStyle name="出力 5" xfId="1020" xr:uid="{00000000-0005-0000-0000-0000BB040000}"/>
    <cellStyle name="出力 6" xfId="1021" xr:uid="{00000000-0005-0000-0000-0000BC040000}"/>
    <cellStyle name="出力 7" xfId="1022" xr:uid="{00000000-0005-0000-0000-0000BD040000}"/>
    <cellStyle name="出力 8" xfId="1023" xr:uid="{00000000-0005-0000-0000-0000BE040000}"/>
    <cellStyle name="出力 9" xfId="1024" xr:uid="{00000000-0005-0000-0000-0000BF040000}"/>
    <cellStyle name="説明文 10" xfId="1025" xr:uid="{00000000-0005-0000-0000-0000C0040000}"/>
    <cellStyle name="説明文 11" xfId="1026" xr:uid="{00000000-0005-0000-0000-0000C1040000}"/>
    <cellStyle name="説明文 12" xfId="1027" xr:uid="{00000000-0005-0000-0000-0000C2040000}"/>
    <cellStyle name="説明文 13" xfId="1028" xr:uid="{00000000-0005-0000-0000-0000C3040000}"/>
    <cellStyle name="説明文 14" xfId="1029" xr:uid="{00000000-0005-0000-0000-0000C4040000}"/>
    <cellStyle name="説明文 15" xfId="1030" xr:uid="{00000000-0005-0000-0000-0000C5040000}"/>
    <cellStyle name="説明文 16" xfId="1031" xr:uid="{00000000-0005-0000-0000-0000C6040000}"/>
    <cellStyle name="説明文 17" xfId="1032" xr:uid="{00000000-0005-0000-0000-0000C7040000}"/>
    <cellStyle name="説明文 18" xfId="1033" xr:uid="{00000000-0005-0000-0000-0000C8040000}"/>
    <cellStyle name="説明文 19" xfId="1034" xr:uid="{00000000-0005-0000-0000-0000C9040000}"/>
    <cellStyle name="説明文 2" xfId="1035" xr:uid="{00000000-0005-0000-0000-0000CA040000}"/>
    <cellStyle name="説明文 2 2" xfId="1036" xr:uid="{00000000-0005-0000-0000-0000CB040000}"/>
    <cellStyle name="説明文 20" xfId="1037" xr:uid="{00000000-0005-0000-0000-0000CC040000}"/>
    <cellStyle name="説明文 21" xfId="1038" xr:uid="{00000000-0005-0000-0000-0000CD040000}"/>
    <cellStyle name="説明文 22" xfId="1039" xr:uid="{00000000-0005-0000-0000-0000CE040000}"/>
    <cellStyle name="説明文 23" xfId="1040" xr:uid="{00000000-0005-0000-0000-0000CF040000}"/>
    <cellStyle name="説明文 24" xfId="1041" xr:uid="{00000000-0005-0000-0000-0000D0040000}"/>
    <cellStyle name="説明文 25" xfId="1042" xr:uid="{00000000-0005-0000-0000-0000D1040000}"/>
    <cellStyle name="説明文 3" xfId="1043" xr:uid="{00000000-0005-0000-0000-0000D2040000}"/>
    <cellStyle name="説明文 3 2" xfId="1044" xr:uid="{00000000-0005-0000-0000-0000D3040000}"/>
    <cellStyle name="説明文 4" xfId="1045" xr:uid="{00000000-0005-0000-0000-0000D4040000}"/>
    <cellStyle name="説明文 5" xfId="1046" xr:uid="{00000000-0005-0000-0000-0000D5040000}"/>
    <cellStyle name="説明文 6" xfId="1047" xr:uid="{00000000-0005-0000-0000-0000D6040000}"/>
    <cellStyle name="説明文 7" xfId="1048" xr:uid="{00000000-0005-0000-0000-0000D7040000}"/>
    <cellStyle name="説明文 8" xfId="1049" xr:uid="{00000000-0005-0000-0000-0000D8040000}"/>
    <cellStyle name="説明文 9" xfId="1050" xr:uid="{00000000-0005-0000-0000-0000D9040000}"/>
    <cellStyle name="通貨 2" xfId="1051" xr:uid="{00000000-0005-0000-0000-0000DA040000}"/>
    <cellStyle name="通貨 3" xfId="1052" xr:uid="{00000000-0005-0000-0000-0000DB040000}"/>
    <cellStyle name="通貨 3 2" xfId="1053" xr:uid="{00000000-0005-0000-0000-0000DC040000}"/>
    <cellStyle name="入力 10" xfId="1054" xr:uid="{00000000-0005-0000-0000-0000DD040000}"/>
    <cellStyle name="入力 11" xfId="1055" xr:uid="{00000000-0005-0000-0000-0000DE040000}"/>
    <cellStyle name="入力 12" xfId="1056" xr:uid="{00000000-0005-0000-0000-0000DF040000}"/>
    <cellStyle name="入力 13" xfId="1057" xr:uid="{00000000-0005-0000-0000-0000E0040000}"/>
    <cellStyle name="入力 14" xfId="1058" xr:uid="{00000000-0005-0000-0000-0000E1040000}"/>
    <cellStyle name="入力 15" xfId="1059" xr:uid="{00000000-0005-0000-0000-0000E2040000}"/>
    <cellStyle name="入力 16" xfId="1060" xr:uid="{00000000-0005-0000-0000-0000E3040000}"/>
    <cellStyle name="入力 17" xfId="1061" xr:uid="{00000000-0005-0000-0000-0000E4040000}"/>
    <cellStyle name="入力 18" xfId="1062" xr:uid="{00000000-0005-0000-0000-0000E5040000}"/>
    <cellStyle name="入力 19" xfId="1063" xr:uid="{00000000-0005-0000-0000-0000E6040000}"/>
    <cellStyle name="入力 2" xfId="1064" xr:uid="{00000000-0005-0000-0000-0000E7040000}"/>
    <cellStyle name="入力 2 2" xfId="1065" xr:uid="{00000000-0005-0000-0000-0000E8040000}"/>
    <cellStyle name="入力 2 2 2" xfId="1066" xr:uid="{00000000-0005-0000-0000-0000E9040000}"/>
    <cellStyle name="入力 2 2 2 2" xfId="1463" xr:uid="{00000000-0005-0000-0000-0000EA040000}"/>
    <cellStyle name="入力 2 2 2 2 2" xfId="1464" xr:uid="{00000000-0005-0000-0000-0000EB040000}"/>
    <cellStyle name="入力 2 2 2 3" xfId="1465" xr:uid="{00000000-0005-0000-0000-0000EC040000}"/>
    <cellStyle name="入力 2 2 3" xfId="1067" xr:uid="{00000000-0005-0000-0000-0000ED040000}"/>
    <cellStyle name="入力 2 2 3 2" xfId="1466" xr:uid="{00000000-0005-0000-0000-0000EE040000}"/>
    <cellStyle name="入力 2 2 4" xfId="1670" xr:uid="{00000000-0005-0000-0000-0000EF040000}"/>
    <cellStyle name="入力 2 2 4 2" xfId="1671" xr:uid="{00000000-0005-0000-0000-0000F0040000}"/>
    <cellStyle name="入力 2 2 5" xfId="1672" xr:uid="{00000000-0005-0000-0000-0000F1040000}"/>
    <cellStyle name="入力 2 2 6" xfId="1673" xr:uid="{00000000-0005-0000-0000-0000F2040000}"/>
    <cellStyle name="入力 2 2 6 2" xfId="1674" xr:uid="{00000000-0005-0000-0000-0000F3040000}"/>
    <cellStyle name="入力 20" xfId="1068" xr:uid="{00000000-0005-0000-0000-0000F4040000}"/>
    <cellStyle name="入力 21" xfId="1069" xr:uid="{00000000-0005-0000-0000-0000F5040000}"/>
    <cellStyle name="入力 22" xfId="1070" xr:uid="{00000000-0005-0000-0000-0000F6040000}"/>
    <cellStyle name="入力 23" xfId="1071" xr:uid="{00000000-0005-0000-0000-0000F7040000}"/>
    <cellStyle name="入力 24" xfId="1072" xr:uid="{00000000-0005-0000-0000-0000F8040000}"/>
    <cellStyle name="入力 25" xfId="1073" xr:uid="{00000000-0005-0000-0000-0000F9040000}"/>
    <cellStyle name="入力 3" xfId="1074" xr:uid="{00000000-0005-0000-0000-0000FA040000}"/>
    <cellStyle name="入力 3 2" xfId="1075" xr:uid="{00000000-0005-0000-0000-0000FB040000}"/>
    <cellStyle name="入力 3 2 2" xfId="1467" xr:uid="{00000000-0005-0000-0000-0000FC040000}"/>
    <cellStyle name="入力 3 2 2 2" xfId="1468" xr:uid="{00000000-0005-0000-0000-0000FD040000}"/>
    <cellStyle name="入力 3 2 3" xfId="1469" xr:uid="{00000000-0005-0000-0000-0000FE040000}"/>
    <cellStyle name="入力 3 3" xfId="1076" xr:uid="{00000000-0005-0000-0000-0000FF040000}"/>
    <cellStyle name="入力 3 3 2" xfId="1470" xr:uid="{00000000-0005-0000-0000-000000050000}"/>
    <cellStyle name="入力 3 4" xfId="1675" xr:uid="{00000000-0005-0000-0000-000001050000}"/>
    <cellStyle name="入力 3 4 2" xfId="1676" xr:uid="{00000000-0005-0000-0000-000002050000}"/>
    <cellStyle name="入力 3 5" xfId="1677" xr:uid="{00000000-0005-0000-0000-000003050000}"/>
    <cellStyle name="入力 3 6" xfId="1678" xr:uid="{00000000-0005-0000-0000-000004050000}"/>
    <cellStyle name="入力 3 6 2" xfId="1679" xr:uid="{00000000-0005-0000-0000-000005050000}"/>
    <cellStyle name="入力 4" xfId="1077" xr:uid="{00000000-0005-0000-0000-000006050000}"/>
    <cellStyle name="入力 4 2" xfId="1078" xr:uid="{00000000-0005-0000-0000-000007050000}"/>
    <cellStyle name="入力 4 2 2" xfId="1471" xr:uid="{00000000-0005-0000-0000-000008050000}"/>
    <cellStyle name="入力 4 2 2 2" xfId="1472" xr:uid="{00000000-0005-0000-0000-000009050000}"/>
    <cellStyle name="入力 4 2 3" xfId="1473" xr:uid="{00000000-0005-0000-0000-00000A050000}"/>
    <cellStyle name="入力 4 3" xfId="1079" xr:uid="{00000000-0005-0000-0000-00000B050000}"/>
    <cellStyle name="入力 4 3 2" xfId="1474" xr:uid="{00000000-0005-0000-0000-00000C050000}"/>
    <cellStyle name="入力 4 4" xfId="1680" xr:uid="{00000000-0005-0000-0000-00000D050000}"/>
    <cellStyle name="入力 4 4 2" xfId="1681" xr:uid="{00000000-0005-0000-0000-00000E050000}"/>
    <cellStyle name="入力 4 5" xfId="1682" xr:uid="{00000000-0005-0000-0000-00000F050000}"/>
    <cellStyle name="入力 4 6" xfId="1683" xr:uid="{00000000-0005-0000-0000-000010050000}"/>
    <cellStyle name="入力 4 6 2" xfId="1684" xr:uid="{00000000-0005-0000-0000-000011050000}"/>
    <cellStyle name="入力 5" xfId="1080" xr:uid="{00000000-0005-0000-0000-000012050000}"/>
    <cellStyle name="入力 6" xfId="1081" xr:uid="{00000000-0005-0000-0000-000013050000}"/>
    <cellStyle name="入力 7" xfId="1082" xr:uid="{00000000-0005-0000-0000-000014050000}"/>
    <cellStyle name="入力 8" xfId="1083" xr:uid="{00000000-0005-0000-0000-000015050000}"/>
    <cellStyle name="入力 9" xfId="1084" xr:uid="{00000000-0005-0000-0000-000016050000}"/>
    <cellStyle name="標準" xfId="0" builtinId="0"/>
    <cellStyle name="標準 10" xfId="1085" xr:uid="{00000000-0005-0000-0000-000018050000}"/>
    <cellStyle name="標準 10 10" xfId="1475" xr:uid="{00000000-0005-0000-0000-000019050000}"/>
    <cellStyle name="標準 10 11" xfId="1476" xr:uid="{00000000-0005-0000-0000-00001A050000}"/>
    <cellStyle name="標準 10 12" xfId="1477" xr:uid="{00000000-0005-0000-0000-00001B050000}"/>
    <cellStyle name="標準 10 2" xfId="1086" xr:uid="{00000000-0005-0000-0000-00001C050000}"/>
    <cellStyle name="標準 10 3" xfId="1087" xr:uid="{00000000-0005-0000-0000-00001D050000}"/>
    <cellStyle name="標準 10 4" xfId="1088" xr:uid="{00000000-0005-0000-0000-00001E050000}"/>
    <cellStyle name="標準 10 4 2" xfId="1478" xr:uid="{00000000-0005-0000-0000-00001F050000}"/>
    <cellStyle name="標準 10 4 2 2" xfId="1479" xr:uid="{00000000-0005-0000-0000-000020050000}"/>
    <cellStyle name="標準 10 4 2 2 2" xfId="1480" xr:uid="{00000000-0005-0000-0000-000021050000}"/>
    <cellStyle name="標準 10 4 2 2 2 2" xfId="1481" xr:uid="{00000000-0005-0000-0000-000022050000}"/>
    <cellStyle name="標準 10 4 2 2 2 2 2" xfId="1482" xr:uid="{00000000-0005-0000-0000-000023050000}"/>
    <cellStyle name="標準 10 4 2 2 2 2 2 2" xfId="1483" xr:uid="{00000000-0005-0000-0000-000024050000}"/>
    <cellStyle name="標準 10 4 3" xfId="1484" xr:uid="{00000000-0005-0000-0000-000025050000}"/>
    <cellStyle name="標準 10 4 3 2" xfId="1485" xr:uid="{00000000-0005-0000-0000-000026050000}"/>
    <cellStyle name="標準 10 5" xfId="1089" xr:uid="{00000000-0005-0000-0000-000027050000}"/>
    <cellStyle name="標準 10 6" xfId="1486" xr:uid="{00000000-0005-0000-0000-000028050000}"/>
    <cellStyle name="標準 10 6 2" xfId="1487" xr:uid="{00000000-0005-0000-0000-000029050000}"/>
    <cellStyle name="標準 10 6 2 2" xfId="1488" xr:uid="{00000000-0005-0000-0000-00002A050000}"/>
    <cellStyle name="標準 10 6 2 3" xfId="1489" xr:uid="{00000000-0005-0000-0000-00002B050000}"/>
    <cellStyle name="標準 10 6 2 3 2" xfId="1387" xr:uid="{00000000-0005-0000-0000-00002C050000}"/>
    <cellStyle name="標準 10 7" xfId="1490" xr:uid="{00000000-0005-0000-0000-00002D050000}"/>
    <cellStyle name="標準 10 8" xfId="1491" xr:uid="{00000000-0005-0000-0000-00002E050000}"/>
    <cellStyle name="標準 10 8 2" xfId="1492" xr:uid="{00000000-0005-0000-0000-00002F050000}"/>
    <cellStyle name="標準 10 8 2 2" xfId="1493" xr:uid="{00000000-0005-0000-0000-000030050000}"/>
    <cellStyle name="標準 10 8 2 2 2" xfId="1494" xr:uid="{00000000-0005-0000-0000-000031050000}"/>
    <cellStyle name="標準 10 8 2 2 3" xfId="1495" xr:uid="{00000000-0005-0000-0000-000032050000}"/>
    <cellStyle name="標準 10 8 2 2 3 2" xfId="1388" xr:uid="{00000000-0005-0000-0000-000033050000}"/>
    <cellStyle name="標準 10 8 2 2 3 2 2" xfId="1496" xr:uid="{00000000-0005-0000-0000-000034050000}"/>
    <cellStyle name="標準 10 8 2 3" xfId="1497" xr:uid="{00000000-0005-0000-0000-000035050000}"/>
    <cellStyle name="標準 10 8 2 4" xfId="1498" xr:uid="{00000000-0005-0000-0000-000036050000}"/>
    <cellStyle name="標準 10 8 2 4 2" xfId="1499" xr:uid="{00000000-0005-0000-0000-000037050000}"/>
    <cellStyle name="標準 10 8 2 4 2 2" xfId="1500" xr:uid="{00000000-0005-0000-0000-000038050000}"/>
    <cellStyle name="標準 10 8 3" xfId="1501" xr:uid="{00000000-0005-0000-0000-000039050000}"/>
    <cellStyle name="標準 10 8 4" xfId="1502" xr:uid="{00000000-0005-0000-0000-00003A050000}"/>
    <cellStyle name="標準 10 8 4 2" xfId="1503" xr:uid="{00000000-0005-0000-0000-00003B050000}"/>
    <cellStyle name="標準 10 8 4 2 2" xfId="1504" xr:uid="{00000000-0005-0000-0000-00003C050000}"/>
    <cellStyle name="標準 10 8 4 2 3" xfId="1505" xr:uid="{00000000-0005-0000-0000-00003D050000}"/>
    <cellStyle name="標準 10 9" xfId="1506" xr:uid="{00000000-0005-0000-0000-00003E050000}"/>
    <cellStyle name="標準 10 9 2" xfId="1507" xr:uid="{00000000-0005-0000-0000-00003F050000}"/>
    <cellStyle name="標準 10 9 3" xfId="1508" xr:uid="{00000000-0005-0000-0000-000040050000}"/>
    <cellStyle name="標準 10 9 3 2" xfId="1509" xr:uid="{00000000-0005-0000-0000-000041050000}"/>
    <cellStyle name="標準 11" xfId="1090" xr:uid="{00000000-0005-0000-0000-000042050000}"/>
    <cellStyle name="標準 11 2" xfId="1091" xr:uid="{00000000-0005-0000-0000-000043050000}"/>
    <cellStyle name="標準 11 2 2" xfId="1685" xr:uid="{00000000-0005-0000-0000-000044050000}"/>
    <cellStyle name="標準 11 3" xfId="1092" xr:uid="{00000000-0005-0000-0000-000045050000}"/>
    <cellStyle name="標準 11 4" xfId="1093" xr:uid="{00000000-0005-0000-0000-000046050000}"/>
    <cellStyle name="標準 12" xfId="1383" xr:uid="{00000000-0005-0000-0000-000047050000}"/>
    <cellStyle name="標準 12 2" xfId="1094" xr:uid="{00000000-0005-0000-0000-000048050000}"/>
    <cellStyle name="標準 12 3" xfId="1095" xr:uid="{00000000-0005-0000-0000-000049050000}"/>
    <cellStyle name="標準 12 4" xfId="1686" xr:uid="{00000000-0005-0000-0000-00004A050000}"/>
    <cellStyle name="標準 13" xfId="1096" xr:uid="{00000000-0005-0000-0000-00004B050000}"/>
    <cellStyle name="標準 13 2" xfId="1097" xr:uid="{00000000-0005-0000-0000-00004C050000}"/>
    <cellStyle name="標準 14" xfId="1384" xr:uid="{00000000-0005-0000-0000-00004D050000}"/>
    <cellStyle name="標準 14 2" xfId="1098" xr:uid="{00000000-0005-0000-0000-00004E050000}"/>
    <cellStyle name="標準 14 3" xfId="1099" xr:uid="{00000000-0005-0000-0000-00004F050000}"/>
    <cellStyle name="標準 14 4" xfId="1100" xr:uid="{00000000-0005-0000-0000-000050050000}"/>
    <cellStyle name="標準 14 5" xfId="1101" xr:uid="{00000000-0005-0000-0000-000051050000}"/>
    <cellStyle name="標準 14 6" xfId="1102" xr:uid="{00000000-0005-0000-0000-000052050000}"/>
    <cellStyle name="標準 14 7" xfId="1103" xr:uid="{00000000-0005-0000-0000-000053050000}"/>
    <cellStyle name="標準 14 8" xfId="1104" xr:uid="{00000000-0005-0000-0000-000054050000}"/>
    <cellStyle name="標準 15" xfId="1105" xr:uid="{00000000-0005-0000-0000-000055050000}"/>
    <cellStyle name="標準 15 2" xfId="1106" xr:uid="{00000000-0005-0000-0000-000056050000}"/>
    <cellStyle name="標準 15 3" xfId="1107" xr:uid="{00000000-0005-0000-0000-000057050000}"/>
    <cellStyle name="標準 15 4" xfId="1108" xr:uid="{00000000-0005-0000-0000-000058050000}"/>
    <cellStyle name="標準 15 5" xfId="1109" xr:uid="{00000000-0005-0000-0000-000059050000}"/>
    <cellStyle name="標準 15 6" xfId="1110" xr:uid="{00000000-0005-0000-0000-00005A050000}"/>
    <cellStyle name="標準 15 7" xfId="1111" xr:uid="{00000000-0005-0000-0000-00005B050000}"/>
    <cellStyle name="標準 16" xfId="1385" xr:uid="{00000000-0005-0000-0000-00005C050000}"/>
    <cellStyle name="標準 16 2" xfId="1112" xr:uid="{00000000-0005-0000-0000-00005D050000}"/>
    <cellStyle name="標準 16 3" xfId="1113" xr:uid="{00000000-0005-0000-0000-00005E050000}"/>
    <cellStyle name="標準 16 4" xfId="1114" xr:uid="{00000000-0005-0000-0000-00005F050000}"/>
    <cellStyle name="標準 16 5" xfId="1115" xr:uid="{00000000-0005-0000-0000-000060050000}"/>
    <cellStyle name="標準 16 6" xfId="1116" xr:uid="{00000000-0005-0000-0000-000061050000}"/>
    <cellStyle name="標準 17" xfId="1117" xr:uid="{00000000-0005-0000-0000-000062050000}"/>
    <cellStyle name="標準 17 2" xfId="1118" xr:uid="{00000000-0005-0000-0000-000063050000}"/>
    <cellStyle name="標準 17 3" xfId="1119" xr:uid="{00000000-0005-0000-0000-000064050000}"/>
    <cellStyle name="標準 17 4" xfId="1120" xr:uid="{00000000-0005-0000-0000-000065050000}"/>
    <cellStyle name="標準 17 5" xfId="1121" xr:uid="{00000000-0005-0000-0000-000066050000}"/>
    <cellStyle name="標準 18" xfId="1510" xr:uid="{00000000-0005-0000-0000-000067050000}"/>
    <cellStyle name="標準 18 2" xfId="1122" xr:uid="{00000000-0005-0000-0000-000068050000}"/>
    <cellStyle name="標準 18 3" xfId="1123" xr:uid="{00000000-0005-0000-0000-000069050000}"/>
    <cellStyle name="標準 19" xfId="1511" xr:uid="{00000000-0005-0000-0000-00006A050000}"/>
    <cellStyle name="標準 19 2" xfId="1124" xr:uid="{00000000-0005-0000-0000-00006B050000}"/>
    <cellStyle name="標準 19 2 2" xfId="1512" xr:uid="{00000000-0005-0000-0000-00006C050000}"/>
    <cellStyle name="標準 19 2 2 2" xfId="1513" xr:uid="{00000000-0005-0000-0000-00006D050000}"/>
    <cellStyle name="標準 19 2 2 2 2" xfId="1514" xr:uid="{00000000-0005-0000-0000-00006E050000}"/>
    <cellStyle name="標準 19 2 2 2 2 2" xfId="1515" xr:uid="{00000000-0005-0000-0000-00006F050000}"/>
    <cellStyle name="標準 19 2 2 2 2 2 2" xfId="1516" xr:uid="{00000000-0005-0000-0000-000070050000}"/>
    <cellStyle name="標準 19 2 2 2 2 2 2 2" xfId="1517" xr:uid="{00000000-0005-0000-0000-000071050000}"/>
    <cellStyle name="標準 19 2 2 2 2 2 2 2 2" xfId="1518" xr:uid="{00000000-0005-0000-0000-000072050000}"/>
    <cellStyle name="標準 19 2 2 2 2 2 3" xfId="1519" xr:uid="{00000000-0005-0000-0000-000073050000}"/>
    <cellStyle name="標準 19 2 2 2 2 2 4" xfId="1520" xr:uid="{00000000-0005-0000-0000-000074050000}"/>
    <cellStyle name="標準 19 2 2 2 2 2 4 2" xfId="1521" xr:uid="{00000000-0005-0000-0000-000075050000}"/>
    <cellStyle name="標準 19 2 2 2 2 2 4 3" xfId="1522" xr:uid="{00000000-0005-0000-0000-000076050000}"/>
    <cellStyle name="標準 19 2 2 2 3" xfId="1523" xr:uid="{00000000-0005-0000-0000-000077050000}"/>
    <cellStyle name="標準 19 2 2 2 3 2" xfId="1524" xr:uid="{00000000-0005-0000-0000-000078050000}"/>
    <cellStyle name="標準 19 2 2 2 3 2 2" xfId="1525" xr:uid="{00000000-0005-0000-0000-000079050000}"/>
    <cellStyle name="標準 19 2 2 2 3 2 3" xfId="1526" xr:uid="{00000000-0005-0000-0000-00007A050000}"/>
    <cellStyle name="標準 19 2 2 3" xfId="1527" xr:uid="{00000000-0005-0000-0000-00007B050000}"/>
    <cellStyle name="標準 19 2 2 3 2" xfId="1528" xr:uid="{00000000-0005-0000-0000-00007C050000}"/>
    <cellStyle name="標準 19 2 2 3 2 2" xfId="1529" xr:uid="{00000000-0005-0000-0000-00007D050000}"/>
    <cellStyle name="標準 2" xfId="2" xr:uid="{00000000-0005-0000-0000-00007E050000}"/>
    <cellStyle name="標準 2 10" xfId="1125" xr:uid="{00000000-0005-0000-0000-00007F050000}"/>
    <cellStyle name="標準 2 11" xfId="1126" xr:uid="{00000000-0005-0000-0000-000080050000}"/>
    <cellStyle name="標準 2 12" xfId="1127" xr:uid="{00000000-0005-0000-0000-000081050000}"/>
    <cellStyle name="標準 2 13" xfId="1128" xr:uid="{00000000-0005-0000-0000-000082050000}"/>
    <cellStyle name="標準 2 14" xfId="1129" xr:uid="{00000000-0005-0000-0000-000083050000}"/>
    <cellStyle name="標準 2 15" xfId="1130" xr:uid="{00000000-0005-0000-0000-000084050000}"/>
    <cellStyle name="標準 2 16" xfId="1131" xr:uid="{00000000-0005-0000-0000-000085050000}"/>
    <cellStyle name="標準 2 17" xfId="1132" xr:uid="{00000000-0005-0000-0000-000086050000}"/>
    <cellStyle name="標準 2 18" xfId="1133" xr:uid="{00000000-0005-0000-0000-000087050000}"/>
    <cellStyle name="標準 2 19" xfId="1134" xr:uid="{00000000-0005-0000-0000-000088050000}"/>
    <cellStyle name="標準 2 2" xfId="1135" xr:uid="{00000000-0005-0000-0000-000089050000}"/>
    <cellStyle name="標準 2 2 10" xfId="1136" xr:uid="{00000000-0005-0000-0000-00008A050000}"/>
    <cellStyle name="標準 2 2 11" xfId="1137" xr:uid="{00000000-0005-0000-0000-00008B050000}"/>
    <cellStyle name="標準 2 2 12" xfId="1138" xr:uid="{00000000-0005-0000-0000-00008C050000}"/>
    <cellStyle name="標準 2 2 13" xfId="1139" xr:uid="{00000000-0005-0000-0000-00008D050000}"/>
    <cellStyle name="標準 2 2 14" xfId="1140" xr:uid="{00000000-0005-0000-0000-00008E050000}"/>
    <cellStyle name="標準 2 2 15" xfId="1141" xr:uid="{00000000-0005-0000-0000-00008F050000}"/>
    <cellStyle name="標準 2 2 16" xfId="1142" xr:uid="{00000000-0005-0000-0000-000090050000}"/>
    <cellStyle name="標準 2 2 17" xfId="1143" xr:uid="{00000000-0005-0000-0000-000091050000}"/>
    <cellStyle name="標準 2 2 18" xfId="1144" xr:uid="{00000000-0005-0000-0000-000092050000}"/>
    <cellStyle name="標準 2 2 19" xfId="1145" xr:uid="{00000000-0005-0000-0000-000093050000}"/>
    <cellStyle name="標準 2 2 2" xfId="1146" xr:uid="{00000000-0005-0000-0000-000094050000}"/>
    <cellStyle name="標準 2 2 2 2" xfId="1147" xr:uid="{00000000-0005-0000-0000-000095050000}"/>
    <cellStyle name="標準 2 2 2 2 2" xfId="1148" xr:uid="{00000000-0005-0000-0000-000096050000}"/>
    <cellStyle name="標準 2 2 2 2_23_CRUDマトリックス(機能レベル)" xfId="1149" xr:uid="{00000000-0005-0000-0000-000097050000}"/>
    <cellStyle name="標準 2 2 2_23_CRUDマトリックス(機能レベル)" xfId="1150" xr:uid="{00000000-0005-0000-0000-000098050000}"/>
    <cellStyle name="標準 2 2 20" xfId="1151" xr:uid="{00000000-0005-0000-0000-000099050000}"/>
    <cellStyle name="標準 2 2 21" xfId="1152" xr:uid="{00000000-0005-0000-0000-00009A050000}"/>
    <cellStyle name="標準 2 2 22" xfId="1153" xr:uid="{00000000-0005-0000-0000-00009B050000}"/>
    <cellStyle name="標準 2 2 23" xfId="1154" xr:uid="{00000000-0005-0000-0000-00009C050000}"/>
    <cellStyle name="標準 2 2 24" xfId="1155" xr:uid="{00000000-0005-0000-0000-00009D050000}"/>
    <cellStyle name="標準 2 2 25" xfId="1156" xr:uid="{00000000-0005-0000-0000-00009E050000}"/>
    <cellStyle name="標準 2 2 26" xfId="1157" xr:uid="{00000000-0005-0000-0000-00009F050000}"/>
    <cellStyle name="標準 2 2 27" xfId="1158" xr:uid="{00000000-0005-0000-0000-0000A0050000}"/>
    <cellStyle name="標準 2 2 28" xfId="1159" xr:uid="{00000000-0005-0000-0000-0000A1050000}"/>
    <cellStyle name="標準 2 2 29" xfId="1160" xr:uid="{00000000-0005-0000-0000-0000A2050000}"/>
    <cellStyle name="標準 2 2 3" xfId="1161" xr:uid="{00000000-0005-0000-0000-0000A3050000}"/>
    <cellStyle name="標準 2 2 30" xfId="1162" xr:uid="{00000000-0005-0000-0000-0000A4050000}"/>
    <cellStyle name="標準 2 2 31" xfId="1163" xr:uid="{00000000-0005-0000-0000-0000A5050000}"/>
    <cellStyle name="標準 2 2 4" xfId="1164" xr:uid="{00000000-0005-0000-0000-0000A6050000}"/>
    <cellStyle name="標準 2 2 5" xfId="1165" xr:uid="{00000000-0005-0000-0000-0000A7050000}"/>
    <cellStyle name="標準 2 2 6" xfId="1166" xr:uid="{00000000-0005-0000-0000-0000A8050000}"/>
    <cellStyle name="標準 2 2 7" xfId="1167" xr:uid="{00000000-0005-0000-0000-0000A9050000}"/>
    <cellStyle name="標準 2 2 8" xfId="1168" xr:uid="{00000000-0005-0000-0000-0000AA050000}"/>
    <cellStyle name="標準 2 2 9" xfId="1169" xr:uid="{00000000-0005-0000-0000-0000AB050000}"/>
    <cellStyle name="標準 2 2_23_CRUDマトリックス(機能レベル)" xfId="1170" xr:uid="{00000000-0005-0000-0000-0000AC050000}"/>
    <cellStyle name="標準 2 20" xfId="1171" xr:uid="{00000000-0005-0000-0000-0000AD050000}"/>
    <cellStyle name="標準 2 21" xfId="1172" xr:uid="{00000000-0005-0000-0000-0000AE050000}"/>
    <cellStyle name="標準 2 22" xfId="1173" xr:uid="{00000000-0005-0000-0000-0000AF050000}"/>
    <cellStyle name="標準 2 23" xfId="1174" xr:uid="{00000000-0005-0000-0000-0000B0050000}"/>
    <cellStyle name="標準 2 24" xfId="1175" xr:uid="{00000000-0005-0000-0000-0000B1050000}"/>
    <cellStyle name="標準 2 25" xfId="1176" xr:uid="{00000000-0005-0000-0000-0000B2050000}"/>
    <cellStyle name="標準 2 26" xfId="1687" xr:uid="{00000000-0005-0000-0000-0000B3050000}"/>
    <cellStyle name="標準 2 26 2" xfId="1688" xr:uid="{00000000-0005-0000-0000-0000B4050000}"/>
    <cellStyle name="標準 2 26 3" xfId="1689" xr:uid="{00000000-0005-0000-0000-0000B5050000}"/>
    <cellStyle name="標準 2 3" xfId="1177" xr:uid="{00000000-0005-0000-0000-0000B6050000}"/>
    <cellStyle name="標準 2 3 10" xfId="1178" xr:uid="{00000000-0005-0000-0000-0000B7050000}"/>
    <cellStyle name="標準 2 3 11" xfId="1179" xr:uid="{00000000-0005-0000-0000-0000B8050000}"/>
    <cellStyle name="標準 2 3 12" xfId="1180" xr:uid="{00000000-0005-0000-0000-0000B9050000}"/>
    <cellStyle name="標準 2 3 13" xfId="1181" xr:uid="{00000000-0005-0000-0000-0000BA050000}"/>
    <cellStyle name="標準 2 3 14" xfId="1182" xr:uid="{00000000-0005-0000-0000-0000BB050000}"/>
    <cellStyle name="標準 2 3 15" xfId="1183" xr:uid="{00000000-0005-0000-0000-0000BC050000}"/>
    <cellStyle name="標準 2 3 16" xfId="1184" xr:uid="{00000000-0005-0000-0000-0000BD050000}"/>
    <cellStyle name="標準 2 3 17" xfId="1185" xr:uid="{00000000-0005-0000-0000-0000BE050000}"/>
    <cellStyle name="標準 2 3 18" xfId="1186" xr:uid="{00000000-0005-0000-0000-0000BF050000}"/>
    <cellStyle name="標準 2 3 19" xfId="1187" xr:uid="{00000000-0005-0000-0000-0000C0050000}"/>
    <cellStyle name="標準 2 3 2" xfId="1188" xr:uid="{00000000-0005-0000-0000-0000C1050000}"/>
    <cellStyle name="標準 2 3 2 2" xfId="1189" xr:uid="{00000000-0005-0000-0000-0000C2050000}"/>
    <cellStyle name="標準 2 3 2 2 2" xfId="1190" xr:uid="{00000000-0005-0000-0000-0000C3050000}"/>
    <cellStyle name="標準 2 3 2 2_23_CRUDマトリックス(機能レベル)" xfId="1191" xr:uid="{00000000-0005-0000-0000-0000C4050000}"/>
    <cellStyle name="標準 2 3 2 3" xfId="1690" xr:uid="{00000000-0005-0000-0000-0000C5050000}"/>
    <cellStyle name="標準 2 3 2_23_CRUDマトリックス(機能レベル)" xfId="1192" xr:uid="{00000000-0005-0000-0000-0000C6050000}"/>
    <cellStyle name="標準 2 3 20" xfId="1193" xr:uid="{00000000-0005-0000-0000-0000C7050000}"/>
    <cellStyle name="標準 2 3 21" xfId="1194" xr:uid="{00000000-0005-0000-0000-0000C8050000}"/>
    <cellStyle name="標準 2 3 22" xfId="1195" xr:uid="{00000000-0005-0000-0000-0000C9050000}"/>
    <cellStyle name="標準 2 3 23" xfId="1196" xr:uid="{00000000-0005-0000-0000-0000CA050000}"/>
    <cellStyle name="標準 2 3 24" xfId="1197" xr:uid="{00000000-0005-0000-0000-0000CB050000}"/>
    <cellStyle name="標準 2 3 25" xfId="1198" xr:uid="{00000000-0005-0000-0000-0000CC050000}"/>
    <cellStyle name="標準 2 3 26" xfId="1199" xr:uid="{00000000-0005-0000-0000-0000CD050000}"/>
    <cellStyle name="標準 2 3 27" xfId="1200" xr:uid="{00000000-0005-0000-0000-0000CE050000}"/>
    <cellStyle name="標準 2 3 28" xfId="1201" xr:uid="{00000000-0005-0000-0000-0000CF050000}"/>
    <cellStyle name="標準 2 3 29" xfId="1202" xr:uid="{00000000-0005-0000-0000-0000D0050000}"/>
    <cellStyle name="標準 2 3 3" xfId="1203" xr:uid="{00000000-0005-0000-0000-0000D1050000}"/>
    <cellStyle name="標準 2 3 4" xfId="1204" xr:uid="{00000000-0005-0000-0000-0000D2050000}"/>
    <cellStyle name="標準 2 3 4 2" xfId="1691" xr:uid="{00000000-0005-0000-0000-0000D3050000}"/>
    <cellStyle name="標準 2 3 5" xfId="1205" xr:uid="{00000000-0005-0000-0000-0000D4050000}"/>
    <cellStyle name="標準 2 3 6" xfId="1206" xr:uid="{00000000-0005-0000-0000-0000D5050000}"/>
    <cellStyle name="標準 2 3 7" xfId="1207" xr:uid="{00000000-0005-0000-0000-0000D6050000}"/>
    <cellStyle name="標準 2 3 8" xfId="1208" xr:uid="{00000000-0005-0000-0000-0000D7050000}"/>
    <cellStyle name="標準 2 3 9" xfId="1209" xr:uid="{00000000-0005-0000-0000-0000D8050000}"/>
    <cellStyle name="標準 2 3_23_CRUDマトリックス(機能レベル)" xfId="1210" xr:uid="{00000000-0005-0000-0000-0000D9050000}"/>
    <cellStyle name="標準 2 4" xfId="1211" xr:uid="{00000000-0005-0000-0000-0000DA050000}"/>
    <cellStyle name="標準 2 4 10" xfId="1212" xr:uid="{00000000-0005-0000-0000-0000DB050000}"/>
    <cellStyle name="標準 2 4 11" xfId="1213" xr:uid="{00000000-0005-0000-0000-0000DC050000}"/>
    <cellStyle name="標準 2 4 12" xfId="1214" xr:uid="{00000000-0005-0000-0000-0000DD050000}"/>
    <cellStyle name="標準 2 4 13" xfId="1215" xr:uid="{00000000-0005-0000-0000-0000DE050000}"/>
    <cellStyle name="標準 2 4 14" xfId="1216" xr:uid="{00000000-0005-0000-0000-0000DF050000}"/>
    <cellStyle name="標準 2 4 15" xfId="1217" xr:uid="{00000000-0005-0000-0000-0000E0050000}"/>
    <cellStyle name="標準 2 4 16" xfId="1218" xr:uid="{00000000-0005-0000-0000-0000E1050000}"/>
    <cellStyle name="標準 2 4 17" xfId="1219" xr:uid="{00000000-0005-0000-0000-0000E2050000}"/>
    <cellStyle name="標準 2 4 18" xfId="1220" xr:uid="{00000000-0005-0000-0000-0000E3050000}"/>
    <cellStyle name="標準 2 4 19" xfId="1221" xr:uid="{00000000-0005-0000-0000-0000E4050000}"/>
    <cellStyle name="標準 2 4 2" xfId="1222" xr:uid="{00000000-0005-0000-0000-0000E5050000}"/>
    <cellStyle name="標準 2 4 2 2" xfId="1692" xr:uid="{00000000-0005-0000-0000-0000E6050000}"/>
    <cellStyle name="標準 2 4 20" xfId="1223" xr:uid="{00000000-0005-0000-0000-0000E7050000}"/>
    <cellStyle name="標準 2 4 21" xfId="1224" xr:uid="{00000000-0005-0000-0000-0000E8050000}"/>
    <cellStyle name="標準 2 4 22" xfId="1225" xr:uid="{00000000-0005-0000-0000-0000E9050000}"/>
    <cellStyle name="標準 2 4 23" xfId="1226" xr:uid="{00000000-0005-0000-0000-0000EA050000}"/>
    <cellStyle name="標準 2 4 24" xfId="1227" xr:uid="{00000000-0005-0000-0000-0000EB050000}"/>
    <cellStyle name="標準 2 4 3" xfId="1228" xr:uid="{00000000-0005-0000-0000-0000EC050000}"/>
    <cellStyle name="標準 2 4 4" xfId="1229" xr:uid="{00000000-0005-0000-0000-0000ED050000}"/>
    <cellStyle name="標準 2 4 5" xfId="1230" xr:uid="{00000000-0005-0000-0000-0000EE050000}"/>
    <cellStyle name="標準 2 4 6" xfId="1231" xr:uid="{00000000-0005-0000-0000-0000EF050000}"/>
    <cellStyle name="標準 2 4 7" xfId="1232" xr:uid="{00000000-0005-0000-0000-0000F0050000}"/>
    <cellStyle name="標準 2 4 8" xfId="1233" xr:uid="{00000000-0005-0000-0000-0000F1050000}"/>
    <cellStyle name="標準 2 4 9" xfId="1234" xr:uid="{00000000-0005-0000-0000-0000F2050000}"/>
    <cellStyle name="標準 2 4_23_CRUDマトリックス(機能レベル)" xfId="1235" xr:uid="{00000000-0005-0000-0000-0000F3050000}"/>
    <cellStyle name="標準 2 5" xfId="1236" xr:uid="{00000000-0005-0000-0000-0000F4050000}"/>
    <cellStyle name="標準 2 5 10" xfId="1237" xr:uid="{00000000-0005-0000-0000-0000F5050000}"/>
    <cellStyle name="標準 2 5 11" xfId="1238" xr:uid="{00000000-0005-0000-0000-0000F6050000}"/>
    <cellStyle name="標準 2 5 12" xfId="1239" xr:uid="{00000000-0005-0000-0000-0000F7050000}"/>
    <cellStyle name="標準 2 5 13" xfId="1240" xr:uid="{00000000-0005-0000-0000-0000F8050000}"/>
    <cellStyle name="標準 2 5 14" xfId="1241" xr:uid="{00000000-0005-0000-0000-0000F9050000}"/>
    <cellStyle name="標準 2 5 15" xfId="1242" xr:uid="{00000000-0005-0000-0000-0000FA050000}"/>
    <cellStyle name="標準 2 5 16" xfId="1243" xr:uid="{00000000-0005-0000-0000-0000FB050000}"/>
    <cellStyle name="標準 2 5 17" xfId="1244" xr:uid="{00000000-0005-0000-0000-0000FC050000}"/>
    <cellStyle name="標準 2 5 18" xfId="1245" xr:uid="{00000000-0005-0000-0000-0000FD050000}"/>
    <cellStyle name="標準 2 5 19" xfId="1246" xr:uid="{00000000-0005-0000-0000-0000FE050000}"/>
    <cellStyle name="標準 2 5 2" xfId="1247" xr:uid="{00000000-0005-0000-0000-0000FF050000}"/>
    <cellStyle name="標準 2 5 2 2" xfId="1550" xr:uid="{00000000-0005-0000-0000-000000060000}"/>
    <cellStyle name="標準 2 5 2 2 2" xfId="1693" xr:uid="{00000000-0005-0000-0000-000001060000}"/>
    <cellStyle name="標準 2 5 20" xfId="1248" xr:uid="{00000000-0005-0000-0000-000002060000}"/>
    <cellStyle name="標準 2 5 21" xfId="1249" xr:uid="{00000000-0005-0000-0000-000003060000}"/>
    <cellStyle name="標準 2 5 22" xfId="1250" xr:uid="{00000000-0005-0000-0000-000004060000}"/>
    <cellStyle name="標準 2 5 23" xfId="1251" xr:uid="{00000000-0005-0000-0000-000005060000}"/>
    <cellStyle name="標準 2 5 3" xfId="1252" xr:uid="{00000000-0005-0000-0000-000006060000}"/>
    <cellStyle name="標準 2 5 3 2" xfId="1530" xr:uid="{00000000-0005-0000-0000-000007060000}"/>
    <cellStyle name="標準 2 5 4" xfId="1253" xr:uid="{00000000-0005-0000-0000-000008060000}"/>
    <cellStyle name="標準 2 5 5" xfId="1254" xr:uid="{00000000-0005-0000-0000-000009060000}"/>
    <cellStyle name="標準 2 5 6" xfId="1255" xr:uid="{00000000-0005-0000-0000-00000A060000}"/>
    <cellStyle name="標準 2 5 7" xfId="1256" xr:uid="{00000000-0005-0000-0000-00000B060000}"/>
    <cellStyle name="標準 2 5 8" xfId="1257" xr:uid="{00000000-0005-0000-0000-00000C060000}"/>
    <cellStyle name="標準 2 5 9" xfId="1258" xr:uid="{00000000-0005-0000-0000-00000D060000}"/>
    <cellStyle name="標準 2 5_23_CRUDマトリックス(機能レベル)" xfId="1259" xr:uid="{00000000-0005-0000-0000-00000E060000}"/>
    <cellStyle name="標準 2 6" xfId="1260" xr:uid="{00000000-0005-0000-0000-00000F060000}"/>
    <cellStyle name="標準 2 6 10" xfId="1261" xr:uid="{00000000-0005-0000-0000-000010060000}"/>
    <cellStyle name="標準 2 6 11" xfId="1262" xr:uid="{00000000-0005-0000-0000-000011060000}"/>
    <cellStyle name="標準 2 6 12" xfId="1263" xr:uid="{00000000-0005-0000-0000-000012060000}"/>
    <cellStyle name="標準 2 6 13" xfId="1264" xr:uid="{00000000-0005-0000-0000-000013060000}"/>
    <cellStyle name="標準 2 6 14" xfId="1265" xr:uid="{00000000-0005-0000-0000-000014060000}"/>
    <cellStyle name="標準 2 6 15" xfId="1266" xr:uid="{00000000-0005-0000-0000-000015060000}"/>
    <cellStyle name="標準 2 6 16" xfId="1267" xr:uid="{00000000-0005-0000-0000-000016060000}"/>
    <cellStyle name="標準 2 6 17" xfId="1268" xr:uid="{00000000-0005-0000-0000-000017060000}"/>
    <cellStyle name="標準 2 6 18" xfId="1269" xr:uid="{00000000-0005-0000-0000-000018060000}"/>
    <cellStyle name="標準 2 6 19" xfId="1270" xr:uid="{00000000-0005-0000-0000-000019060000}"/>
    <cellStyle name="標準 2 6 2" xfId="1271" xr:uid="{00000000-0005-0000-0000-00001A060000}"/>
    <cellStyle name="標準 2 6 20" xfId="1272" xr:uid="{00000000-0005-0000-0000-00001B060000}"/>
    <cellStyle name="標準 2 6 21" xfId="1273" xr:uid="{00000000-0005-0000-0000-00001C060000}"/>
    <cellStyle name="標準 2 6 22" xfId="1274" xr:uid="{00000000-0005-0000-0000-00001D060000}"/>
    <cellStyle name="標準 2 6 23" xfId="1694" xr:uid="{00000000-0005-0000-0000-00001E060000}"/>
    <cellStyle name="標準 2 6 3" xfId="1275" xr:uid="{00000000-0005-0000-0000-00001F060000}"/>
    <cellStyle name="標準 2 6 4" xfId="1276" xr:uid="{00000000-0005-0000-0000-000020060000}"/>
    <cellStyle name="標準 2 6 5" xfId="1277" xr:uid="{00000000-0005-0000-0000-000021060000}"/>
    <cellStyle name="標準 2 6 6" xfId="1278" xr:uid="{00000000-0005-0000-0000-000022060000}"/>
    <cellStyle name="標準 2 6 7" xfId="1279" xr:uid="{00000000-0005-0000-0000-000023060000}"/>
    <cellStyle name="標準 2 6 8" xfId="1280" xr:uid="{00000000-0005-0000-0000-000024060000}"/>
    <cellStyle name="標準 2 6 9" xfId="1281" xr:uid="{00000000-0005-0000-0000-000025060000}"/>
    <cellStyle name="標準 2 6_23_CRUDマトリックス(機能レベル)" xfId="1282" xr:uid="{00000000-0005-0000-0000-000026060000}"/>
    <cellStyle name="標準 2 7" xfId="1283" xr:uid="{00000000-0005-0000-0000-000027060000}"/>
    <cellStyle name="標準 2 7 2" xfId="1531" xr:uid="{00000000-0005-0000-0000-000028060000}"/>
    <cellStyle name="標準 2 7 2 2" xfId="1532" xr:uid="{00000000-0005-0000-0000-000029060000}"/>
    <cellStyle name="標準 2 7 2 3" xfId="1533" xr:uid="{00000000-0005-0000-0000-00002A060000}"/>
    <cellStyle name="標準 2 7 2 3 2" xfId="1389" xr:uid="{00000000-0005-0000-0000-00002B060000}"/>
    <cellStyle name="標準 2 8" xfId="1284" xr:uid="{00000000-0005-0000-0000-00002C060000}"/>
    <cellStyle name="標準 2 9" xfId="1285" xr:uid="{00000000-0005-0000-0000-00002D060000}"/>
    <cellStyle name="標準 2 9 2" xfId="1534" xr:uid="{00000000-0005-0000-0000-00002E060000}"/>
    <cellStyle name="標準 2 9 2 2" xfId="1535" xr:uid="{00000000-0005-0000-0000-00002F060000}"/>
    <cellStyle name="標準 2 9 2 2 2" xfId="1536" xr:uid="{00000000-0005-0000-0000-000030060000}"/>
    <cellStyle name="標準 2 9 2 2 3" xfId="1537" xr:uid="{00000000-0005-0000-0000-000031060000}"/>
    <cellStyle name="標準 2 9 2 2 3 2" xfId="1386" xr:uid="{00000000-0005-0000-0000-000032060000}"/>
    <cellStyle name="標準 2 9 2 2 3 2 2" xfId="1538" xr:uid="{00000000-0005-0000-0000-000033060000}"/>
    <cellStyle name="標準 2 9 2 3" xfId="1539" xr:uid="{00000000-0005-0000-0000-000034060000}"/>
    <cellStyle name="標準 2 9 2 4" xfId="1540" xr:uid="{00000000-0005-0000-0000-000035060000}"/>
    <cellStyle name="標準 2 9 2 4 2" xfId="1541" xr:uid="{00000000-0005-0000-0000-000036060000}"/>
    <cellStyle name="標準 2 9 2 4 2 2" xfId="1542" xr:uid="{00000000-0005-0000-0000-000037060000}"/>
    <cellStyle name="標準 2 9 2 4 2 2 2" xfId="1543" xr:uid="{00000000-0005-0000-0000-000038060000}"/>
    <cellStyle name="標準 20" xfId="1544" xr:uid="{00000000-0005-0000-0000-000039060000}"/>
    <cellStyle name="標準 20 2" xfId="1286" xr:uid="{00000000-0005-0000-0000-00003A060000}"/>
    <cellStyle name="標準 20 2 2" xfId="1545" xr:uid="{00000000-0005-0000-0000-00003B060000}"/>
    <cellStyle name="標準 20 3" xfId="1287" xr:uid="{00000000-0005-0000-0000-00003C060000}"/>
    <cellStyle name="標準 20 4" xfId="1288" xr:uid="{00000000-0005-0000-0000-00003D060000}"/>
    <cellStyle name="標準 21" xfId="1546" xr:uid="{00000000-0005-0000-0000-00003E060000}"/>
    <cellStyle name="標準 21 2" xfId="1289" xr:uid="{00000000-0005-0000-0000-00003F060000}"/>
    <cellStyle name="標準 21 3" xfId="1290" xr:uid="{00000000-0005-0000-0000-000040060000}"/>
    <cellStyle name="標準 22" xfId="1547" xr:uid="{00000000-0005-0000-0000-000041060000}"/>
    <cellStyle name="標準 22 2" xfId="1291" xr:uid="{00000000-0005-0000-0000-000042060000}"/>
    <cellStyle name="標準 22 2 2" xfId="1548" xr:uid="{00000000-0005-0000-0000-000043060000}"/>
    <cellStyle name="標準 23 2" xfId="1292" xr:uid="{00000000-0005-0000-0000-000044060000}"/>
    <cellStyle name="標準 23 3" xfId="1293" xr:uid="{00000000-0005-0000-0000-000045060000}"/>
    <cellStyle name="標準 23 4" xfId="1294" xr:uid="{00000000-0005-0000-0000-000046060000}"/>
    <cellStyle name="標準 24 2" xfId="1295" xr:uid="{00000000-0005-0000-0000-000047060000}"/>
    <cellStyle name="標準 24 3" xfId="1296" xr:uid="{00000000-0005-0000-0000-000048060000}"/>
    <cellStyle name="標準 25 2" xfId="1297" xr:uid="{00000000-0005-0000-0000-000049060000}"/>
    <cellStyle name="標準 3" xfId="1298" xr:uid="{00000000-0005-0000-0000-00004A060000}"/>
    <cellStyle name="標準 3 10" xfId="1299" xr:uid="{00000000-0005-0000-0000-00004B060000}"/>
    <cellStyle name="標準 3 11" xfId="1300" xr:uid="{00000000-0005-0000-0000-00004C060000}"/>
    <cellStyle name="標準 3 12" xfId="1301" xr:uid="{00000000-0005-0000-0000-00004D060000}"/>
    <cellStyle name="標準 3 13" xfId="1302" xr:uid="{00000000-0005-0000-0000-00004E060000}"/>
    <cellStyle name="標準 3 14" xfId="1303" xr:uid="{00000000-0005-0000-0000-00004F060000}"/>
    <cellStyle name="標準 3 15" xfId="1304" xr:uid="{00000000-0005-0000-0000-000050060000}"/>
    <cellStyle name="標準 3 16" xfId="1305" xr:uid="{00000000-0005-0000-0000-000051060000}"/>
    <cellStyle name="標準 3 17" xfId="1306" xr:uid="{00000000-0005-0000-0000-000052060000}"/>
    <cellStyle name="標準 3 18" xfId="1307" xr:uid="{00000000-0005-0000-0000-000053060000}"/>
    <cellStyle name="標準 3 19" xfId="1308" xr:uid="{00000000-0005-0000-0000-000054060000}"/>
    <cellStyle name="標準 3 2" xfId="1309" xr:uid="{00000000-0005-0000-0000-000055060000}"/>
    <cellStyle name="標準 3 2 2" xfId="1310" xr:uid="{00000000-0005-0000-0000-000056060000}"/>
    <cellStyle name="標準 3 2 2 2" xfId="1695" xr:uid="{00000000-0005-0000-0000-000057060000}"/>
    <cellStyle name="標準 3 2 2 2 2" xfId="1696" xr:uid="{00000000-0005-0000-0000-000058060000}"/>
    <cellStyle name="標準 3 2 2 2 2 2" xfId="1697" xr:uid="{00000000-0005-0000-0000-000059060000}"/>
    <cellStyle name="標準 3 2 2 2 3" xfId="1698" xr:uid="{00000000-0005-0000-0000-00005A060000}"/>
    <cellStyle name="標準 3 2 2 3" xfId="1699" xr:uid="{00000000-0005-0000-0000-00005B060000}"/>
    <cellStyle name="標準 3 2 2 4" xfId="1700" xr:uid="{00000000-0005-0000-0000-00005C060000}"/>
    <cellStyle name="標準 3 2 2 5" xfId="1701" xr:uid="{00000000-0005-0000-0000-00005D060000}"/>
    <cellStyle name="標準 3 2 3" xfId="1702" xr:uid="{00000000-0005-0000-0000-00005E060000}"/>
    <cellStyle name="標準 3 2 3 2" xfId="1703" xr:uid="{00000000-0005-0000-0000-00005F060000}"/>
    <cellStyle name="標準 3 2 3 2 2" xfId="1704" xr:uid="{00000000-0005-0000-0000-000060060000}"/>
    <cellStyle name="標準 3 2 3 2 2 2" xfId="1705" xr:uid="{00000000-0005-0000-0000-000061060000}"/>
    <cellStyle name="標準 3 2 3 3" xfId="1706" xr:uid="{00000000-0005-0000-0000-000062060000}"/>
    <cellStyle name="標準 3 2 3 3 2" xfId="1707" xr:uid="{00000000-0005-0000-0000-000063060000}"/>
    <cellStyle name="標準 3 2 3 4" xfId="1708" xr:uid="{00000000-0005-0000-0000-000064060000}"/>
    <cellStyle name="標準 3 2 4" xfId="1709" xr:uid="{00000000-0005-0000-0000-000065060000}"/>
    <cellStyle name="標準 3 2 5" xfId="1710" xr:uid="{00000000-0005-0000-0000-000066060000}"/>
    <cellStyle name="標準 3 2 5 2" xfId="1711" xr:uid="{00000000-0005-0000-0000-000067060000}"/>
    <cellStyle name="標準 3 20" xfId="1311" xr:uid="{00000000-0005-0000-0000-000068060000}"/>
    <cellStyle name="標準 3 21" xfId="1312" xr:uid="{00000000-0005-0000-0000-000069060000}"/>
    <cellStyle name="標準 3 22" xfId="1313" xr:uid="{00000000-0005-0000-0000-00006A060000}"/>
    <cellStyle name="標準 3 23" xfId="1314" xr:uid="{00000000-0005-0000-0000-00006B060000}"/>
    <cellStyle name="標準 3 24" xfId="1315" xr:uid="{00000000-0005-0000-0000-00006C060000}"/>
    <cellStyle name="標準 3 25" xfId="1316" xr:uid="{00000000-0005-0000-0000-00006D060000}"/>
    <cellStyle name="標準 3 26" xfId="1317" xr:uid="{00000000-0005-0000-0000-00006E060000}"/>
    <cellStyle name="標準 3 27" xfId="1318" xr:uid="{00000000-0005-0000-0000-00006F060000}"/>
    <cellStyle name="標準 3 28" xfId="1319" xr:uid="{00000000-0005-0000-0000-000070060000}"/>
    <cellStyle name="標準 3 29" xfId="1320" xr:uid="{00000000-0005-0000-0000-000071060000}"/>
    <cellStyle name="標準 3 3" xfId="1321" xr:uid="{00000000-0005-0000-0000-000072060000}"/>
    <cellStyle name="標準 3 3 2" xfId="1712" xr:uid="{00000000-0005-0000-0000-000073060000}"/>
    <cellStyle name="標準 3 3 2 2" xfId="1713" xr:uid="{00000000-0005-0000-0000-000074060000}"/>
    <cellStyle name="標準 3 3 3" xfId="1714" xr:uid="{00000000-0005-0000-0000-000075060000}"/>
    <cellStyle name="標準 3 3 3 2" xfId="1715" xr:uid="{00000000-0005-0000-0000-000076060000}"/>
    <cellStyle name="標準 3 3 4" xfId="1716" xr:uid="{00000000-0005-0000-0000-000077060000}"/>
    <cellStyle name="標準 3 4" xfId="1322" xr:uid="{00000000-0005-0000-0000-000078060000}"/>
    <cellStyle name="標準 3 4 2" xfId="1717" xr:uid="{00000000-0005-0000-0000-000079060000}"/>
    <cellStyle name="標準 3 5" xfId="1323" xr:uid="{00000000-0005-0000-0000-00007A060000}"/>
    <cellStyle name="標準 3 5 2" xfId="1718" xr:uid="{00000000-0005-0000-0000-00007B060000}"/>
    <cellStyle name="標準 3 6" xfId="1324" xr:uid="{00000000-0005-0000-0000-00007C060000}"/>
    <cellStyle name="標準 3 6 2" xfId="1719" xr:uid="{00000000-0005-0000-0000-00007D060000}"/>
    <cellStyle name="標準 3 7" xfId="1325" xr:uid="{00000000-0005-0000-0000-00007E060000}"/>
    <cellStyle name="標準 3 8" xfId="1326" xr:uid="{00000000-0005-0000-0000-00007F060000}"/>
    <cellStyle name="標準 3 9" xfId="1327" xr:uid="{00000000-0005-0000-0000-000080060000}"/>
    <cellStyle name="標準 4" xfId="1328" xr:uid="{00000000-0005-0000-0000-000081060000}"/>
    <cellStyle name="標準 4 2" xfId="1329" xr:uid="{00000000-0005-0000-0000-000082060000}"/>
    <cellStyle name="標準 4 2 2" xfId="1330" xr:uid="{00000000-0005-0000-0000-000083060000}"/>
    <cellStyle name="標準 4 2 2 2" xfId="1720" xr:uid="{00000000-0005-0000-0000-000084060000}"/>
    <cellStyle name="標準 4 2 3" xfId="1721" xr:uid="{00000000-0005-0000-0000-000085060000}"/>
    <cellStyle name="標準 4 2 3 2" xfId="1722" xr:uid="{00000000-0005-0000-0000-000086060000}"/>
    <cellStyle name="標準 4 2 4" xfId="1723" xr:uid="{00000000-0005-0000-0000-000087060000}"/>
    <cellStyle name="標準 4 3" xfId="1331" xr:uid="{00000000-0005-0000-0000-000088060000}"/>
    <cellStyle name="標準 4 3 2" xfId="1724" xr:uid="{00000000-0005-0000-0000-000089060000}"/>
    <cellStyle name="標準 4 3 2 2" xfId="1725" xr:uid="{00000000-0005-0000-0000-00008A060000}"/>
    <cellStyle name="標準 4 3 3" xfId="1726" xr:uid="{00000000-0005-0000-0000-00008B060000}"/>
    <cellStyle name="標準 4 3 3 2" xfId="1727" xr:uid="{00000000-0005-0000-0000-00008C060000}"/>
    <cellStyle name="標準 4 3 4" xfId="1728" xr:uid="{00000000-0005-0000-0000-00008D060000}"/>
    <cellStyle name="標準 4 3 5" xfId="1729" xr:uid="{00000000-0005-0000-0000-00008E060000}"/>
    <cellStyle name="標準 4 3 5 2" xfId="1730" xr:uid="{00000000-0005-0000-0000-00008F060000}"/>
    <cellStyle name="標準 4 4" xfId="1332" xr:uid="{00000000-0005-0000-0000-000090060000}"/>
    <cellStyle name="標準 4 4 2" xfId="1731" xr:uid="{00000000-0005-0000-0000-000091060000}"/>
    <cellStyle name="標準 4 5" xfId="1333" xr:uid="{00000000-0005-0000-0000-000092060000}"/>
    <cellStyle name="標準 4 5 2" xfId="1732" xr:uid="{00000000-0005-0000-0000-000093060000}"/>
    <cellStyle name="標準 5" xfId="1334" xr:uid="{00000000-0005-0000-0000-000094060000}"/>
    <cellStyle name="標準 5 2" xfId="1335" xr:uid="{00000000-0005-0000-0000-000095060000}"/>
    <cellStyle name="標準 5 2 2" xfId="1733" xr:uid="{00000000-0005-0000-0000-000096060000}"/>
    <cellStyle name="標準 5 2 2 2" xfId="1734" xr:uid="{00000000-0005-0000-0000-000097060000}"/>
    <cellStyle name="標準 5 2 3" xfId="1735" xr:uid="{00000000-0005-0000-0000-000098060000}"/>
    <cellStyle name="標準 5 3" xfId="1736" xr:uid="{00000000-0005-0000-0000-000099060000}"/>
    <cellStyle name="標準 5 3 2" xfId="1737" xr:uid="{00000000-0005-0000-0000-00009A060000}"/>
    <cellStyle name="標準 5 4" xfId="1738" xr:uid="{00000000-0005-0000-0000-00009B060000}"/>
    <cellStyle name="標準 6" xfId="1336" xr:uid="{00000000-0005-0000-0000-00009C060000}"/>
    <cellStyle name="標準 6 2" xfId="1337" xr:uid="{00000000-0005-0000-0000-00009D060000}"/>
    <cellStyle name="標準 6 2 2" xfId="1338" xr:uid="{00000000-0005-0000-0000-00009E060000}"/>
    <cellStyle name="標準 6 2 2 2" xfId="1339" xr:uid="{00000000-0005-0000-0000-00009F060000}"/>
    <cellStyle name="標準 6 2 3" xfId="1739" xr:uid="{00000000-0005-0000-0000-0000A0060000}"/>
    <cellStyle name="標準 6 3" xfId="1340" xr:uid="{00000000-0005-0000-0000-0000A1060000}"/>
    <cellStyle name="標準 6 3 2" xfId="1740" xr:uid="{00000000-0005-0000-0000-0000A2060000}"/>
    <cellStyle name="標準 6 3 3" xfId="1741" xr:uid="{00000000-0005-0000-0000-0000A3060000}"/>
    <cellStyle name="標準 6 3 3 2" xfId="1742" xr:uid="{00000000-0005-0000-0000-0000A4060000}"/>
    <cellStyle name="標準 7" xfId="1341" xr:uid="{00000000-0005-0000-0000-0000A5060000}"/>
    <cellStyle name="標準 7 2" xfId="1342" xr:uid="{00000000-0005-0000-0000-0000A6060000}"/>
    <cellStyle name="標準 7 3" xfId="1343" xr:uid="{00000000-0005-0000-0000-0000A7060000}"/>
    <cellStyle name="標準 8" xfId="1344" xr:uid="{00000000-0005-0000-0000-0000A8060000}"/>
    <cellStyle name="標準 8 2" xfId="1345" xr:uid="{00000000-0005-0000-0000-0000A9060000}"/>
    <cellStyle name="標準 8 3" xfId="1346" xr:uid="{00000000-0005-0000-0000-0000AA060000}"/>
    <cellStyle name="標準 8 4" xfId="1347" xr:uid="{00000000-0005-0000-0000-0000AB060000}"/>
    <cellStyle name="標準 8 5" xfId="1348" xr:uid="{00000000-0005-0000-0000-0000AC060000}"/>
    <cellStyle name="標準 8 6" xfId="1349" xr:uid="{00000000-0005-0000-0000-0000AD060000}"/>
    <cellStyle name="標準 8 7" xfId="1350" xr:uid="{00000000-0005-0000-0000-0000AE060000}"/>
    <cellStyle name="標準 9" xfId="1351" xr:uid="{00000000-0005-0000-0000-0000AF060000}"/>
    <cellStyle name="標準 9 2" xfId="1352" xr:uid="{00000000-0005-0000-0000-0000B0060000}"/>
    <cellStyle name="標準 9 3" xfId="1353" xr:uid="{00000000-0005-0000-0000-0000B1060000}"/>
    <cellStyle name="標準 9 4" xfId="1354" xr:uid="{00000000-0005-0000-0000-0000B2060000}"/>
    <cellStyle name="標準 9 5" xfId="1355" xr:uid="{00000000-0005-0000-0000-0000B3060000}"/>
    <cellStyle name="標準 9 6" xfId="1356" xr:uid="{00000000-0005-0000-0000-0000B4060000}"/>
    <cellStyle name="未定義" xfId="1743" xr:uid="{00000000-0005-0000-0000-0000B5060000}"/>
    <cellStyle name="良い 10" xfId="1357" xr:uid="{00000000-0005-0000-0000-0000B6060000}"/>
    <cellStyle name="良い 11" xfId="1358" xr:uid="{00000000-0005-0000-0000-0000B7060000}"/>
    <cellStyle name="良い 12" xfId="1359" xr:uid="{00000000-0005-0000-0000-0000B8060000}"/>
    <cellStyle name="良い 13" xfId="1360" xr:uid="{00000000-0005-0000-0000-0000B9060000}"/>
    <cellStyle name="良い 14" xfId="1361" xr:uid="{00000000-0005-0000-0000-0000BA060000}"/>
    <cellStyle name="良い 15" xfId="1362" xr:uid="{00000000-0005-0000-0000-0000BB060000}"/>
    <cellStyle name="良い 16" xfId="1363" xr:uid="{00000000-0005-0000-0000-0000BC060000}"/>
    <cellStyle name="良い 17" xfId="1364" xr:uid="{00000000-0005-0000-0000-0000BD060000}"/>
    <cellStyle name="良い 18" xfId="1365" xr:uid="{00000000-0005-0000-0000-0000BE060000}"/>
    <cellStyle name="良い 19" xfId="1366" xr:uid="{00000000-0005-0000-0000-0000BF060000}"/>
    <cellStyle name="良い 2" xfId="1367" xr:uid="{00000000-0005-0000-0000-0000C0060000}"/>
    <cellStyle name="良い 2 2" xfId="1368" xr:uid="{00000000-0005-0000-0000-0000C1060000}"/>
    <cellStyle name="良い 2 2 2" xfId="1744" xr:uid="{00000000-0005-0000-0000-0000C2060000}"/>
    <cellStyle name="良い 20" xfId="1369" xr:uid="{00000000-0005-0000-0000-0000C3060000}"/>
    <cellStyle name="良い 21" xfId="1370" xr:uid="{00000000-0005-0000-0000-0000C4060000}"/>
    <cellStyle name="良い 22" xfId="1371" xr:uid="{00000000-0005-0000-0000-0000C5060000}"/>
    <cellStyle name="良い 23" xfId="1372" xr:uid="{00000000-0005-0000-0000-0000C6060000}"/>
    <cellStyle name="良い 24" xfId="1373" xr:uid="{00000000-0005-0000-0000-0000C7060000}"/>
    <cellStyle name="良い 25" xfId="1374" xr:uid="{00000000-0005-0000-0000-0000C8060000}"/>
    <cellStyle name="良い 3" xfId="1375" xr:uid="{00000000-0005-0000-0000-0000C9060000}"/>
    <cellStyle name="良い 3 2" xfId="1376" xr:uid="{00000000-0005-0000-0000-0000CA060000}"/>
    <cellStyle name="良い 4" xfId="1377" xr:uid="{00000000-0005-0000-0000-0000CB060000}"/>
    <cellStyle name="良い 5" xfId="1378" xr:uid="{00000000-0005-0000-0000-0000CC060000}"/>
    <cellStyle name="良い 6" xfId="1379" xr:uid="{00000000-0005-0000-0000-0000CD060000}"/>
    <cellStyle name="良い 7" xfId="1380" xr:uid="{00000000-0005-0000-0000-0000CE060000}"/>
    <cellStyle name="良い 8" xfId="1381" xr:uid="{00000000-0005-0000-0000-0000CF060000}"/>
    <cellStyle name="良い 9" xfId="1382" xr:uid="{00000000-0005-0000-0000-0000D0060000}"/>
  </cellStyles>
  <dxfs count="0"/>
  <tableStyles count="0" defaultTableStyle="TableStyleMedium2" defaultPivotStyle="PivotStyleLight16"/>
  <colors>
    <mruColors>
      <color rgb="FFFFCCCC"/>
      <color rgb="FFFFC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27056840450721"/>
          <c:y val="0.12657270606186607"/>
          <c:w val="0.79924873133610097"/>
          <c:h val="0.796117499236773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年齢階層別_医療費!$O$21</c:f>
              <c:strCache>
                <c:ptCount val="1"/>
                <c:pt idx="0">
                  <c:v>医療費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dLbl>
              <c:idx val="1"/>
              <c:layout>
                <c:manualLayout>
                  <c:x val="0"/>
                  <c:y val="1.05867008886979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6E-4792-B8FE-B3B91F2240D6}"/>
                </c:ext>
              </c:extLst>
            </c:dLbl>
            <c:dLbl>
              <c:idx val="6"/>
              <c:layout>
                <c:manualLayout>
                  <c:x val="0"/>
                  <c:y val="7.09679571037913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8A-4C97-8829-35D4C6F67CC7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年齢階層別_医療費!$B$6:$B$12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年齢階層別_医療費!$H$6:$H$12</c:f>
              <c:numCache>
                <c:formatCode>General</c:formatCode>
                <c:ptCount val="7"/>
                <c:pt idx="0">
                  <c:v>3161307130</c:v>
                </c:pt>
                <c:pt idx="1">
                  <c:v>12874626400</c:v>
                </c:pt>
                <c:pt idx="2">
                  <c:v>315168978320</c:v>
                </c:pt>
                <c:pt idx="3">
                  <c:v>363725458450</c:v>
                </c:pt>
                <c:pt idx="4">
                  <c:v>279745645030</c:v>
                </c:pt>
                <c:pt idx="5">
                  <c:v>143525442970</c:v>
                </c:pt>
                <c:pt idx="6">
                  <c:v>51166215140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5-4C88-8BD0-391E78DD7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919744"/>
        <c:axId val="349883776"/>
      </c:barChart>
      <c:lineChart>
        <c:grouping val="standard"/>
        <c:varyColors val="0"/>
        <c:ser>
          <c:idx val="1"/>
          <c:order val="1"/>
          <c:tx>
            <c:strRef>
              <c:f>年齢階層別_医療費!$O$22</c:f>
              <c:strCache>
                <c:ptCount val="1"/>
                <c:pt idx="0">
                  <c:v>患者割合</c:v>
                </c:pt>
              </c:strCache>
            </c:strRef>
          </c:tx>
          <c:spPr>
            <a:ln>
              <a:solidFill>
                <a:srgbClr val="D99694"/>
              </a:solidFill>
            </a:ln>
          </c:spPr>
          <c:marker>
            <c:symbol val="circle"/>
            <c:size val="5"/>
            <c:spPr>
              <a:solidFill>
                <a:srgbClr val="D99694"/>
              </a:solidFill>
              <a:ln>
                <a:solidFill>
                  <a:srgbClr val="D99694"/>
                </a:solidFill>
              </a:ln>
            </c:spPr>
          </c:marker>
          <c:dLbls>
            <c:dLbl>
              <c:idx val="0"/>
              <c:layout>
                <c:manualLayout>
                  <c:x val="-3.1661159380194016E-2"/>
                  <c:y val="2.6315784280428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8A-4C97-8829-35D4C6F67CC7}"/>
                </c:ext>
              </c:extLst>
            </c:dLbl>
            <c:dLbl>
              <c:idx val="3"/>
              <c:layout>
                <c:manualLayout>
                  <c:x val="-3.1661159380194016E-2"/>
                  <c:y val="2.6315784280428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6E-4792-B8FE-B3B91F2240D6}"/>
                </c:ext>
              </c:extLst>
            </c:dLbl>
            <c:dLbl>
              <c:idx val="4"/>
              <c:layout>
                <c:manualLayout>
                  <c:x val="-3.1661159380194016E-2"/>
                  <c:y val="4.13533752978163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8A-4C97-8829-35D4C6F67CC7}"/>
                </c:ext>
              </c:extLst>
            </c:dLbl>
            <c:dLbl>
              <c:idx val="5"/>
              <c:layout>
                <c:manualLayout>
                  <c:x val="-3.1661159380194016E-2"/>
                  <c:y val="4.1353375297816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8A-4C97-8829-35D4C6F67CC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年齢階層別_医療費!$B$6:$B$12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年齢階層別_医療費!$N$6:$N$12</c:f>
              <c:numCache>
                <c:formatCode>0.0%</c:formatCode>
                <c:ptCount val="7"/>
                <c:pt idx="0">
                  <c:v>0.96865203761755481</c:v>
                </c:pt>
                <c:pt idx="1">
                  <c:v>0.9551032192868486</c:v>
                </c:pt>
                <c:pt idx="2">
                  <c:v>0.93183186848958333</c:v>
                </c:pt>
                <c:pt idx="3">
                  <c:v>0.95693565859981045</c:v>
                </c:pt>
                <c:pt idx="4">
                  <c:v>0.95419875415312949</c:v>
                </c:pt>
                <c:pt idx="5">
                  <c:v>0.92997706422018345</c:v>
                </c:pt>
                <c:pt idx="6">
                  <c:v>0.85686223415983487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85-4C88-8BD0-391E78DD7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235264"/>
        <c:axId val="349884352"/>
      </c:lineChart>
      <c:catAx>
        <c:axId val="349919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9883776"/>
        <c:crosses val="autoZero"/>
        <c:auto val="1"/>
        <c:lblAlgn val="ctr"/>
        <c:lblOffset val="100"/>
        <c:noMultiLvlLbl val="0"/>
      </c:catAx>
      <c:valAx>
        <c:axId val="349883776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医療費</a:t>
                </a: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r>
                  <a:rPr lang="ja-JP" altLang="ja-JP" sz="1000" b="1" i="0" u="none" strike="noStrike" baseline="0">
                    <a:effectLst/>
                  </a:rPr>
                  <a:t>　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1638063582892097E-2"/>
              <c:y val="3.0897171928282726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49919744"/>
        <c:crosses val="autoZero"/>
        <c:crossBetween val="between"/>
      </c:valAx>
      <c:valAx>
        <c:axId val="349884352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患者割合</a:t>
                </a:r>
                <a:r>
                  <a:rPr lang="en-US"/>
                  <a:t>(%)</a:t>
                </a:r>
              </a:p>
            </c:rich>
          </c:tx>
          <c:layout>
            <c:manualLayout>
              <c:xMode val="edge"/>
              <c:yMode val="edge"/>
              <c:x val="0.90611955628108942"/>
              <c:y val="2.8390877282246634E-2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48235264"/>
        <c:crosses val="max"/>
        <c:crossBetween val="between"/>
      </c:valAx>
      <c:catAx>
        <c:axId val="34823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84352"/>
        <c:crosses val="autoZero"/>
        <c:auto val="1"/>
        <c:lblAlgn val="ctr"/>
        <c:lblOffset val="100"/>
        <c:noMultiLvlLbl val="0"/>
      </c:catAx>
      <c:spPr>
        <a:ln>
          <a:solidFill>
            <a:srgbClr val="7F7F7F"/>
          </a:solidFill>
        </a:ln>
      </c:spPr>
    </c:plotArea>
    <c:legend>
      <c:legendPos val="t"/>
      <c:layout>
        <c:manualLayout>
          <c:xMode val="edge"/>
          <c:yMode val="edge"/>
          <c:x val="0.34289926944877208"/>
          <c:y val="2.5203131793079959E-2"/>
          <c:w val="0.35416622786485485"/>
          <c:h val="6.0358167000539344E-2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34006363191384"/>
          <c:y val="7.9886509773662545E-2"/>
          <c:w val="0.79839023494860495"/>
          <c:h val="0.89537012924382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市区町村別_医療費!$AJ$3</c:f>
              <c:strCache>
                <c:ptCount val="1"/>
                <c:pt idx="0">
                  <c:v>患者割合
(被保険者数に占める割合)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1081742535487029E-3"/>
                  <c:y val="-1.02060828189300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5B-4668-B8CF-46B9B80F5642}"/>
                </c:ext>
              </c:extLst>
            </c:dLbl>
            <c:dLbl>
              <c:idx val="1"/>
              <c:layout>
                <c:manualLayout>
                  <c:x val="9.32452276064610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5B-4668-B8CF-46B9B80F5642}"/>
                </c:ext>
              </c:extLst>
            </c:dLbl>
            <c:dLbl>
              <c:idx val="2"/>
              <c:layout>
                <c:manualLayout>
                  <c:x val="1.398886441507575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B9-49C8-91E2-2FF05000655F}"/>
                </c:ext>
              </c:extLst>
            </c:dLbl>
            <c:dLbl>
              <c:idx val="3"/>
              <c:layout>
                <c:manualLayout>
                  <c:x val="1.398886441507575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B9-49C8-91E2-2FF05000655F}"/>
                </c:ext>
              </c:extLst>
            </c:dLbl>
            <c:dLbl>
              <c:idx val="4"/>
              <c:layout>
                <c:manualLayout>
                  <c:x val="1.865308370044052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B9-49C8-91E2-2FF05000655F}"/>
                </c:ext>
              </c:extLst>
            </c:dLbl>
            <c:dLbl>
              <c:idx val="5"/>
              <c:layout>
                <c:manualLayout>
                  <c:x val="2.0204723445912873E-2"/>
                  <c:y val="8.0838044776678033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B9-49C8-91E2-2FF05000655F}"/>
                </c:ext>
              </c:extLst>
            </c:dLbl>
            <c:dLbl>
              <c:idx val="6"/>
              <c:layout>
                <c:manualLayout>
                  <c:x val="2.1761502692119319E-2"/>
                  <c:y val="1.616760895721776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B9-49C8-91E2-2FF05000655F}"/>
                </c:ext>
              </c:extLst>
            </c:dLbl>
            <c:dLbl>
              <c:idx val="7"/>
              <c:layout>
                <c:manualLayout>
                  <c:x val="2.7143783651492902E-2"/>
                  <c:y val="1.616760895533560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0C-4AAE-95F2-751FB556F6BE}"/>
                </c:ext>
              </c:extLst>
            </c:dLbl>
            <c:dLbl>
              <c:idx val="8"/>
              <c:layout>
                <c:manualLayout>
                  <c:x val="2.7143783651492902E-2"/>
                  <c:y val="4.041902238833901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0C-4AAE-95F2-751FB556F6BE}"/>
                </c:ext>
              </c:extLst>
            </c:dLbl>
            <c:dLbl>
              <c:idx val="9"/>
              <c:layout>
                <c:manualLayout>
                  <c:x val="2.9277655408712678E-2"/>
                  <c:y val="2.411265432473042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0C-4AAE-95F2-751FB556F6BE}"/>
                </c:ext>
              </c:extLst>
            </c:dLbl>
            <c:dLbl>
              <c:idx val="10"/>
              <c:layout>
                <c:manualLayout>
                  <c:x val="-7.7342143906020556E-3"/>
                  <c:y val="2.41126543209876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0C-4AAE-95F2-751FB556F6BE}"/>
                </c:ext>
              </c:extLst>
            </c:dLbl>
            <c:dLbl>
              <c:idx val="11"/>
              <c:layout>
                <c:manualLayout>
                  <c:x val="-7.7290748898678416E-3"/>
                  <c:y val="1.607510288440121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0C-4AAE-95F2-751FB556F6BE}"/>
                </c:ext>
              </c:extLst>
            </c:dLbl>
            <c:dLbl>
              <c:idx val="12"/>
              <c:layout>
                <c:manualLayout>
                  <c:x val="-8.7064366128242789E-3"/>
                  <c:y val="3.215020576131687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0C-4AAE-95F2-751FB556F6BE}"/>
                </c:ext>
              </c:extLst>
            </c:dLbl>
            <c:dLbl>
              <c:idx val="13"/>
              <c:layout>
                <c:manualLayout>
                  <c:x val="-5.5982623592755751E-3"/>
                  <c:y val="4.01877572016460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0C-4AAE-95F2-751FB556F6BE}"/>
                </c:ext>
              </c:extLst>
            </c:dLbl>
            <c:dLbl>
              <c:idx val="14"/>
              <c:layout>
                <c:manualLayout>
                  <c:x val="-4.0441752325013373E-3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0C-4AAE-95F2-751FB556F6BE}"/>
                </c:ext>
              </c:extLst>
            </c:dLbl>
            <c:dLbl>
              <c:idx val="15"/>
              <c:layout>
                <c:manualLayout>
                  <c:x val="-4.0441752325013373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E0C-4AAE-95F2-751FB556F6BE}"/>
                </c:ext>
              </c:extLst>
            </c:dLbl>
            <c:dLbl>
              <c:idx val="16"/>
              <c:layout>
                <c:manualLayout>
                  <c:x val="-3.8295398923153365E-3"/>
                  <c:y val="2.411265432473042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0C-4AAE-95F2-751FB556F6BE}"/>
                </c:ext>
              </c:extLst>
            </c:dLbl>
            <c:dLbl>
              <c:idx val="17"/>
              <c:layout>
                <c:manualLayout>
                  <c:x val="-3.8295398923153365E-3"/>
                  <c:y val="6.43004115226337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E0C-4AAE-95F2-751FB556F6BE}"/>
                </c:ext>
              </c:extLst>
            </c:dLbl>
            <c:dLbl>
              <c:idx val="18"/>
              <c:layout>
                <c:manualLayout>
                  <c:x val="-2.132770435633871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0C-4AAE-95F2-751FB556F6BE}"/>
                </c:ext>
              </c:extLst>
            </c:dLbl>
            <c:dLbl>
              <c:idx val="19"/>
              <c:layout>
                <c:manualLayout>
                  <c:x val="-3.6868575624082233E-3"/>
                  <c:y val="7.655119259440675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E0C-4AAE-95F2-751FB556F6BE}"/>
                </c:ext>
              </c:extLst>
            </c:dLbl>
            <c:dLbl>
              <c:idx val="20"/>
              <c:layout>
                <c:manualLayout>
                  <c:x val="-3.3975770925111274E-3"/>
                  <c:y val="3.287848686627744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E0C-4AAE-95F2-751FB556F6BE}"/>
                </c:ext>
              </c:extLst>
            </c:dLbl>
            <c:dLbl>
              <c:idx val="21"/>
              <c:layout>
                <c:manualLayout>
                  <c:x val="-3.39757709251112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E0C-4AAE-95F2-751FB556F6BE}"/>
                </c:ext>
              </c:extLst>
            </c:dLbl>
            <c:dLbl>
              <c:idx val="22"/>
              <c:layout>
                <c:manualLayout>
                  <c:x val="-3.3975770925110133E-3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E0C-4AAE-95F2-751FB556F6BE}"/>
                </c:ext>
              </c:extLst>
            </c:dLbl>
            <c:dLbl>
              <c:idx val="23"/>
              <c:layout>
                <c:manualLayout>
                  <c:x val="-3.5422173274597324E-3"/>
                  <c:y val="2.41126543209876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E0C-4AAE-95F2-751FB556F6BE}"/>
                </c:ext>
              </c:extLst>
            </c:dLbl>
            <c:dLbl>
              <c:idx val="24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5B-4668-B8CF-46B9B80F5642}"/>
                </c:ext>
              </c:extLst>
            </c:dLbl>
            <c:dLbl>
              <c:idx val="25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5B-4668-B8CF-46B9B80F5642}"/>
                </c:ext>
              </c:extLst>
            </c:dLbl>
            <c:dLbl>
              <c:idx val="26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5B-4668-B8CF-46B9B80F5642}"/>
                </c:ext>
              </c:extLst>
            </c:dLbl>
            <c:dLbl>
              <c:idx val="27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5B-4668-B8CF-46B9B80F5642}"/>
                </c:ext>
              </c:extLst>
            </c:dLbl>
            <c:dLbl>
              <c:idx val="28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5B-4668-B8CF-46B9B80F5642}"/>
                </c:ext>
              </c:extLst>
            </c:dLbl>
            <c:dLbl>
              <c:idx val="29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5B-4668-B8CF-46B9B80F5642}"/>
                </c:ext>
              </c:extLst>
            </c:dLbl>
            <c:dLbl>
              <c:idx val="30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5B-4668-B8CF-46B9B80F5642}"/>
                </c:ext>
              </c:extLst>
            </c:dLbl>
            <c:dLbl>
              <c:idx val="31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5B-4668-B8CF-46B9B80F5642}"/>
                </c:ext>
              </c:extLst>
            </c:dLbl>
            <c:dLbl>
              <c:idx val="32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5B-4668-B8CF-46B9B80F5642}"/>
                </c:ext>
              </c:extLst>
            </c:dLbl>
            <c:dLbl>
              <c:idx val="33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5B-4668-B8CF-46B9B80F5642}"/>
                </c:ext>
              </c:extLst>
            </c:dLbl>
            <c:dLbl>
              <c:idx val="34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5B-4668-B8CF-46B9B80F5642}"/>
                </c:ext>
              </c:extLst>
            </c:dLbl>
            <c:dLbl>
              <c:idx val="35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5B-4668-B8CF-46B9B80F5642}"/>
                </c:ext>
              </c:extLst>
            </c:dLbl>
            <c:dLbl>
              <c:idx val="36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5B-4668-B8CF-46B9B80F5642}"/>
                </c:ext>
              </c:extLst>
            </c:dLbl>
            <c:dLbl>
              <c:idx val="37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5B-4668-B8CF-46B9B80F5642}"/>
                </c:ext>
              </c:extLst>
            </c:dLbl>
            <c:dLbl>
              <c:idx val="38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5B-4668-B8CF-46B9B80F5642}"/>
                </c:ext>
              </c:extLst>
            </c:dLbl>
            <c:dLbl>
              <c:idx val="39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5B-4668-B8CF-46B9B80F5642}"/>
                </c:ext>
              </c:extLst>
            </c:dLbl>
            <c:dLbl>
              <c:idx val="40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5B-4668-B8CF-46B9B80F5642}"/>
                </c:ext>
              </c:extLst>
            </c:dLbl>
            <c:dLbl>
              <c:idx val="41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5B-4668-B8CF-46B9B80F5642}"/>
                </c:ext>
              </c:extLst>
            </c:dLbl>
            <c:dLbl>
              <c:idx val="42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5B-4668-B8CF-46B9B80F5642}"/>
                </c:ext>
              </c:extLst>
            </c:dLbl>
            <c:dLbl>
              <c:idx val="43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5B-4668-B8CF-46B9B80F5642}"/>
                </c:ext>
              </c:extLst>
            </c:dLbl>
            <c:dLbl>
              <c:idx val="44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5B-4668-B8CF-46B9B80F5642}"/>
                </c:ext>
              </c:extLst>
            </c:dLbl>
            <c:dLbl>
              <c:idx val="45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D5B-4668-B8CF-46B9B80F5642}"/>
                </c:ext>
              </c:extLst>
            </c:dLbl>
            <c:dLbl>
              <c:idx val="46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D5B-4668-B8CF-46B9B80F5642}"/>
                </c:ext>
              </c:extLst>
            </c:dLbl>
            <c:dLbl>
              <c:idx val="47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D5B-4668-B8CF-46B9B80F5642}"/>
                </c:ext>
              </c:extLst>
            </c:dLbl>
            <c:dLbl>
              <c:idx val="48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D5B-4668-B8CF-46B9B80F5642}"/>
                </c:ext>
              </c:extLst>
            </c:dLbl>
            <c:dLbl>
              <c:idx val="49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D5B-4668-B8CF-46B9B80F5642}"/>
                </c:ext>
              </c:extLst>
            </c:dLbl>
            <c:dLbl>
              <c:idx val="50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D5B-4668-B8CF-46B9B80F5642}"/>
                </c:ext>
              </c:extLst>
            </c:dLbl>
            <c:dLbl>
              <c:idx val="51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D5B-4668-B8CF-46B9B80F5642}"/>
                </c:ext>
              </c:extLst>
            </c:dLbl>
            <c:dLbl>
              <c:idx val="52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D5B-4668-B8CF-46B9B80F5642}"/>
                </c:ext>
              </c:extLst>
            </c:dLbl>
            <c:dLbl>
              <c:idx val="53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D5B-4668-B8CF-46B9B80F5642}"/>
                </c:ext>
              </c:extLst>
            </c:dLbl>
            <c:dLbl>
              <c:idx val="54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D5B-4668-B8CF-46B9B80F5642}"/>
                </c:ext>
              </c:extLst>
            </c:dLbl>
            <c:dLbl>
              <c:idx val="55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D5B-4668-B8CF-46B9B80F5642}"/>
                </c:ext>
              </c:extLst>
            </c:dLbl>
            <c:dLbl>
              <c:idx val="56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D5B-4668-B8CF-46B9B80F5642}"/>
                </c:ext>
              </c:extLst>
            </c:dLbl>
            <c:dLbl>
              <c:idx val="57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D5B-4668-B8CF-46B9B80F5642}"/>
                </c:ext>
              </c:extLst>
            </c:dLbl>
            <c:dLbl>
              <c:idx val="58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D5B-4668-B8CF-46B9B80F5642}"/>
                </c:ext>
              </c:extLst>
            </c:dLbl>
            <c:dLbl>
              <c:idx val="59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D5B-4668-B8CF-46B9B80F5642}"/>
                </c:ext>
              </c:extLst>
            </c:dLbl>
            <c:dLbl>
              <c:idx val="60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D5B-4668-B8CF-46B9B80F5642}"/>
                </c:ext>
              </c:extLst>
            </c:dLbl>
            <c:dLbl>
              <c:idx val="61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D5B-4668-B8CF-46B9B80F5642}"/>
                </c:ext>
              </c:extLst>
            </c:dLbl>
            <c:dLbl>
              <c:idx val="62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D5B-4668-B8CF-46B9B80F5642}"/>
                </c:ext>
              </c:extLst>
            </c:dLbl>
            <c:dLbl>
              <c:idx val="63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D5B-4668-B8CF-46B9B80F5642}"/>
                </c:ext>
              </c:extLst>
            </c:dLbl>
            <c:dLbl>
              <c:idx val="64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D5B-4668-B8CF-46B9B80F5642}"/>
                </c:ext>
              </c:extLst>
            </c:dLbl>
            <c:dLbl>
              <c:idx val="65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D5B-4668-B8CF-46B9B80F5642}"/>
                </c:ext>
              </c:extLst>
            </c:dLbl>
            <c:dLbl>
              <c:idx val="66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D5B-4668-B8CF-46B9B80F5642}"/>
                </c:ext>
              </c:extLst>
            </c:dLbl>
            <c:dLbl>
              <c:idx val="67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D5B-4668-B8CF-46B9B80F5642}"/>
                </c:ext>
              </c:extLst>
            </c:dLbl>
            <c:dLbl>
              <c:idx val="68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D5B-4668-B8CF-46B9B80F5642}"/>
                </c:ext>
              </c:extLst>
            </c:dLbl>
            <c:dLbl>
              <c:idx val="69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D5B-4668-B8CF-46B9B80F5642}"/>
                </c:ext>
              </c:extLst>
            </c:dLbl>
            <c:dLbl>
              <c:idx val="70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D5B-4668-B8CF-46B9B80F5642}"/>
                </c:ext>
              </c:extLst>
            </c:dLbl>
            <c:dLbl>
              <c:idx val="71"/>
              <c:layout>
                <c:manualLayout>
                  <c:x val="-3.108174253548759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D5B-4668-B8CF-46B9B80F5642}"/>
                </c:ext>
              </c:extLst>
            </c:dLbl>
            <c:dLbl>
              <c:idx val="72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2D5B-4668-B8CF-46B9B80F5642}"/>
                </c:ext>
              </c:extLst>
            </c:dLbl>
            <c:dLbl>
              <c:idx val="73"/>
              <c:layout>
                <c:manualLayout>
                  <c:x val="-3.11025452765546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B9-49C8-91E2-2FF05000655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市区町村別_医療費!$AJ$6:$AJ$79</c:f>
              <c:strCache>
                <c:ptCount val="74"/>
                <c:pt idx="0">
                  <c:v>豊能町</c:v>
                </c:pt>
                <c:pt idx="1">
                  <c:v>田尻町</c:v>
                </c:pt>
                <c:pt idx="2">
                  <c:v>島本町</c:v>
                </c:pt>
                <c:pt idx="3">
                  <c:v>高槻市</c:v>
                </c:pt>
                <c:pt idx="4">
                  <c:v>交野市</c:v>
                </c:pt>
                <c:pt idx="5">
                  <c:v>河内長野市</c:v>
                </c:pt>
                <c:pt idx="6">
                  <c:v>枚方市</c:v>
                </c:pt>
                <c:pt idx="7">
                  <c:v>大阪狭山市</c:v>
                </c:pt>
                <c:pt idx="8">
                  <c:v>太子町</c:v>
                </c:pt>
                <c:pt idx="9">
                  <c:v>八尾市</c:v>
                </c:pt>
                <c:pt idx="10">
                  <c:v>泉南市</c:v>
                </c:pt>
                <c:pt idx="11">
                  <c:v>熊取町</c:v>
                </c:pt>
                <c:pt idx="12">
                  <c:v>東大阪市</c:v>
                </c:pt>
                <c:pt idx="13">
                  <c:v>吹田市</c:v>
                </c:pt>
                <c:pt idx="14">
                  <c:v>池田市</c:v>
                </c:pt>
                <c:pt idx="15">
                  <c:v>茨木市</c:v>
                </c:pt>
                <c:pt idx="16">
                  <c:v>阪南市</c:v>
                </c:pt>
                <c:pt idx="17">
                  <c:v>高石市</c:v>
                </c:pt>
                <c:pt idx="18">
                  <c:v>岬町</c:v>
                </c:pt>
                <c:pt idx="19">
                  <c:v>松原市</c:v>
                </c:pt>
                <c:pt idx="20">
                  <c:v>泉佐野市</c:v>
                </c:pt>
                <c:pt idx="21">
                  <c:v>柏原市</c:v>
                </c:pt>
                <c:pt idx="22">
                  <c:v>岸和田市</c:v>
                </c:pt>
                <c:pt idx="23">
                  <c:v>四條畷市</c:v>
                </c:pt>
                <c:pt idx="24">
                  <c:v>箕面市</c:v>
                </c:pt>
                <c:pt idx="25">
                  <c:v>千早赤阪村</c:v>
                </c:pt>
                <c:pt idx="26">
                  <c:v>能勢町</c:v>
                </c:pt>
                <c:pt idx="27">
                  <c:v>和泉市</c:v>
                </c:pt>
                <c:pt idx="28">
                  <c:v>寝屋川市</c:v>
                </c:pt>
                <c:pt idx="29">
                  <c:v>富田林市</c:v>
                </c:pt>
                <c:pt idx="30">
                  <c:v>貝塚市</c:v>
                </c:pt>
                <c:pt idx="31">
                  <c:v>河南町</c:v>
                </c:pt>
                <c:pt idx="32">
                  <c:v>豊中市</c:v>
                </c:pt>
                <c:pt idx="33">
                  <c:v>泉大津市</c:v>
                </c:pt>
                <c:pt idx="34">
                  <c:v>堺市</c:v>
                </c:pt>
                <c:pt idx="35">
                  <c:v>羽曳野市</c:v>
                </c:pt>
                <c:pt idx="36">
                  <c:v>堺市美原区</c:v>
                </c:pt>
                <c:pt idx="37">
                  <c:v>大東市</c:v>
                </c:pt>
                <c:pt idx="38">
                  <c:v>摂津市</c:v>
                </c:pt>
                <c:pt idx="39">
                  <c:v>藤井寺市</c:v>
                </c:pt>
                <c:pt idx="40">
                  <c:v>守口市</c:v>
                </c:pt>
                <c:pt idx="41">
                  <c:v>大阪市</c:v>
                </c:pt>
                <c:pt idx="42">
                  <c:v>門真市</c:v>
                </c:pt>
                <c:pt idx="43">
                  <c:v>平野区</c:v>
                </c:pt>
                <c:pt idx="44">
                  <c:v>忠岡町</c:v>
                </c:pt>
                <c:pt idx="45">
                  <c:v>堺市南区</c:v>
                </c:pt>
                <c:pt idx="46">
                  <c:v>西淀川区</c:v>
                </c:pt>
                <c:pt idx="47">
                  <c:v>堺市北区</c:v>
                </c:pt>
                <c:pt idx="48">
                  <c:v>堺市東区</c:v>
                </c:pt>
                <c:pt idx="49">
                  <c:v>鶴見区</c:v>
                </c:pt>
                <c:pt idx="50">
                  <c:v>大正区</c:v>
                </c:pt>
                <c:pt idx="51">
                  <c:v>堺市西区</c:v>
                </c:pt>
                <c:pt idx="52">
                  <c:v>住之江区</c:v>
                </c:pt>
                <c:pt idx="53">
                  <c:v>淀川区</c:v>
                </c:pt>
                <c:pt idx="54">
                  <c:v>堺市中区</c:v>
                </c:pt>
                <c:pt idx="55">
                  <c:v>東淀川区</c:v>
                </c:pt>
                <c:pt idx="56">
                  <c:v>港区</c:v>
                </c:pt>
                <c:pt idx="57">
                  <c:v>此花区</c:v>
                </c:pt>
                <c:pt idx="58">
                  <c:v>東住吉区</c:v>
                </c:pt>
                <c:pt idx="59">
                  <c:v>城東区</c:v>
                </c:pt>
                <c:pt idx="60">
                  <c:v>福島区</c:v>
                </c:pt>
                <c:pt idx="61">
                  <c:v>旭区</c:v>
                </c:pt>
                <c:pt idx="62">
                  <c:v>生野区</c:v>
                </c:pt>
                <c:pt idx="63">
                  <c:v>住吉区</c:v>
                </c:pt>
                <c:pt idx="64">
                  <c:v>堺市堺区</c:v>
                </c:pt>
                <c:pt idx="65">
                  <c:v>北区</c:v>
                </c:pt>
                <c:pt idx="66">
                  <c:v>東成区</c:v>
                </c:pt>
                <c:pt idx="67">
                  <c:v>阿倍野区</c:v>
                </c:pt>
                <c:pt idx="68">
                  <c:v>都島区</c:v>
                </c:pt>
                <c:pt idx="69">
                  <c:v>西区</c:v>
                </c:pt>
                <c:pt idx="70">
                  <c:v>中央区</c:v>
                </c:pt>
                <c:pt idx="71">
                  <c:v>西成区</c:v>
                </c:pt>
                <c:pt idx="72">
                  <c:v>天王寺区</c:v>
                </c:pt>
                <c:pt idx="73">
                  <c:v>浪速区</c:v>
                </c:pt>
              </c:strCache>
            </c:strRef>
          </c:cat>
          <c:val>
            <c:numRef>
              <c:f>市区町村別_医療費!$AL$6:$AL$79</c:f>
              <c:numCache>
                <c:formatCode>0.0%</c:formatCode>
                <c:ptCount val="74"/>
                <c:pt idx="0">
                  <c:v>0.93899999999999995</c:v>
                </c:pt>
                <c:pt idx="1">
                  <c:v>0.93700000000000006</c:v>
                </c:pt>
                <c:pt idx="2">
                  <c:v>0.93500000000000005</c:v>
                </c:pt>
                <c:pt idx="3">
                  <c:v>0.93500000000000005</c:v>
                </c:pt>
                <c:pt idx="4">
                  <c:v>0.93300000000000005</c:v>
                </c:pt>
                <c:pt idx="5">
                  <c:v>0.93300000000000005</c:v>
                </c:pt>
                <c:pt idx="6">
                  <c:v>0.93200000000000005</c:v>
                </c:pt>
                <c:pt idx="7">
                  <c:v>0.93</c:v>
                </c:pt>
                <c:pt idx="8">
                  <c:v>0.93</c:v>
                </c:pt>
                <c:pt idx="9">
                  <c:v>0.92900000000000005</c:v>
                </c:pt>
                <c:pt idx="10">
                  <c:v>0.92700000000000005</c:v>
                </c:pt>
                <c:pt idx="11">
                  <c:v>0.92700000000000005</c:v>
                </c:pt>
                <c:pt idx="12">
                  <c:v>0.92700000000000005</c:v>
                </c:pt>
                <c:pt idx="13">
                  <c:v>0.92500000000000004</c:v>
                </c:pt>
                <c:pt idx="14">
                  <c:v>0.92500000000000004</c:v>
                </c:pt>
                <c:pt idx="15">
                  <c:v>0.92400000000000004</c:v>
                </c:pt>
                <c:pt idx="16">
                  <c:v>0.92300000000000004</c:v>
                </c:pt>
                <c:pt idx="17">
                  <c:v>0.92300000000000004</c:v>
                </c:pt>
                <c:pt idx="18">
                  <c:v>0.92300000000000004</c:v>
                </c:pt>
                <c:pt idx="19">
                  <c:v>0.92200000000000004</c:v>
                </c:pt>
                <c:pt idx="20">
                  <c:v>0.92200000000000004</c:v>
                </c:pt>
                <c:pt idx="21">
                  <c:v>0.92200000000000004</c:v>
                </c:pt>
                <c:pt idx="22">
                  <c:v>0.92100000000000004</c:v>
                </c:pt>
                <c:pt idx="23">
                  <c:v>0.92100000000000004</c:v>
                </c:pt>
                <c:pt idx="24">
                  <c:v>0.92</c:v>
                </c:pt>
                <c:pt idx="25">
                  <c:v>0.91900000000000004</c:v>
                </c:pt>
                <c:pt idx="26">
                  <c:v>0.91900000000000004</c:v>
                </c:pt>
                <c:pt idx="27">
                  <c:v>0.91800000000000004</c:v>
                </c:pt>
                <c:pt idx="28">
                  <c:v>0.91700000000000004</c:v>
                </c:pt>
                <c:pt idx="29">
                  <c:v>0.91700000000000004</c:v>
                </c:pt>
                <c:pt idx="30">
                  <c:v>0.91700000000000004</c:v>
                </c:pt>
                <c:pt idx="31">
                  <c:v>0.91600000000000004</c:v>
                </c:pt>
                <c:pt idx="32">
                  <c:v>0.91500000000000004</c:v>
                </c:pt>
                <c:pt idx="33">
                  <c:v>0.91400000000000003</c:v>
                </c:pt>
                <c:pt idx="34">
                  <c:v>0.91400000000000003</c:v>
                </c:pt>
                <c:pt idx="35">
                  <c:v>0.91400000000000003</c:v>
                </c:pt>
                <c:pt idx="36">
                  <c:v>0.91300000000000003</c:v>
                </c:pt>
                <c:pt idx="37">
                  <c:v>0.91200000000000003</c:v>
                </c:pt>
                <c:pt idx="38">
                  <c:v>0.91100000000000003</c:v>
                </c:pt>
                <c:pt idx="39">
                  <c:v>0.90900000000000003</c:v>
                </c:pt>
                <c:pt idx="40">
                  <c:v>0.90800000000000003</c:v>
                </c:pt>
                <c:pt idx="41">
                  <c:v>0.90600000000000003</c:v>
                </c:pt>
                <c:pt idx="42">
                  <c:v>0.90300000000000002</c:v>
                </c:pt>
                <c:pt idx="43">
                  <c:v>0.89900000000000002</c:v>
                </c:pt>
                <c:pt idx="44">
                  <c:v>0.89800000000000002</c:v>
                </c:pt>
                <c:pt idx="45">
                  <c:v>0.89800000000000002</c:v>
                </c:pt>
                <c:pt idx="46">
                  <c:v>0.89700000000000002</c:v>
                </c:pt>
                <c:pt idx="47">
                  <c:v>0.89600000000000002</c:v>
                </c:pt>
                <c:pt idx="48">
                  <c:v>0.89600000000000002</c:v>
                </c:pt>
                <c:pt idx="49">
                  <c:v>0.89600000000000002</c:v>
                </c:pt>
                <c:pt idx="50">
                  <c:v>0.89500000000000002</c:v>
                </c:pt>
                <c:pt idx="51">
                  <c:v>0.89400000000000002</c:v>
                </c:pt>
                <c:pt idx="52">
                  <c:v>0.89200000000000002</c:v>
                </c:pt>
                <c:pt idx="53">
                  <c:v>0.88800000000000001</c:v>
                </c:pt>
                <c:pt idx="54">
                  <c:v>0.88800000000000001</c:v>
                </c:pt>
                <c:pt idx="55">
                  <c:v>0.88500000000000001</c:v>
                </c:pt>
                <c:pt idx="56">
                  <c:v>0.88400000000000001</c:v>
                </c:pt>
                <c:pt idx="57">
                  <c:v>0.88400000000000001</c:v>
                </c:pt>
                <c:pt idx="58">
                  <c:v>0.879</c:v>
                </c:pt>
                <c:pt idx="59">
                  <c:v>0.878</c:v>
                </c:pt>
                <c:pt idx="60">
                  <c:v>0.877</c:v>
                </c:pt>
                <c:pt idx="61">
                  <c:v>0.876</c:v>
                </c:pt>
                <c:pt idx="62">
                  <c:v>0.876</c:v>
                </c:pt>
                <c:pt idx="63">
                  <c:v>0.872</c:v>
                </c:pt>
                <c:pt idx="64">
                  <c:v>0.871</c:v>
                </c:pt>
                <c:pt idx="65">
                  <c:v>0.87</c:v>
                </c:pt>
                <c:pt idx="66">
                  <c:v>0.86299999999999999</c:v>
                </c:pt>
                <c:pt idx="67">
                  <c:v>0.85699999999999998</c:v>
                </c:pt>
                <c:pt idx="68">
                  <c:v>0.85499999999999998</c:v>
                </c:pt>
                <c:pt idx="69">
                  <c:v>0.84499999999999997</c:v>
                </c:pt>
                <c:pt idx="70">
                  <c:v>0.84399999999999997</c:v>
                </c:pt>
                <c:pt idx="71">
                  <c:v>0.83599999999999997</c:v>
                </c:pt>
                <c:pt idx="72">
                  <c:v>0.83299999999999996</c:v>
                </c:pt>
                <c:pt idx="73">
                  <c:v>0.80400000000000005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12A-4B2F-B970-2DEBEBF8A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292032"/>
        <c:axId val="388295488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3185574544636833"/>
                  <c:y val="-0.87588985708847888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EB-48E1-B2BB-373C1CA5DB7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市区町村別_医療費!$BC$6:$BC$79</c:f>
              <c:numCache>
                <c:formatCode>0.0%</c:formatCode>
                <c:ptCount val="74"/>
                <c:pt idx="0">
                  <c:v>0.9411333768059621</c:v>
                </c:pt>
                <c:pt idx="1">
                  <c:v>0.9411333768059621</c:v>
                </c:pt>
                <c:pt idx="2">
                  <c:v>0.9411333768059621</c:v>
                </c:pt>
                <c:pt idx="3">
                  <c:v>0.9411333768059621</c:v>
                </c:pt>
                <c:pt idx="4">
                  <c:v>0.9411333768059621</c:v>
                </c:pt>
                <c:pt idx="5">
                  <c:v>0.9411333768059621</c:v>
                </c:pt>
                <c:pt idx="6">
                  <c:v>0.9411333768059621</c:v>
                </c:pt>
                <c:pt idx="7">
                  <c:v>0.9411333768059621</c:v>
                </c:pt>
                <c:pt idx="8">
                  <c:v>0.9411333768059621</c:v>
                </c:pt>
                <c:pt idx="9">
                  <c:v>0.9411333768059621</c:v>
                </c:pt>
                <c:pt idx="10">
                  <c:v>0.9411333768059621</c:v>
                </c:pt>
                <c:pt idx="11">
                  <c:v>0.9411333768059621</c:v>
                </c:pt>
                <c:pt idx="12">
                  <c:v>0.9411333768059621</c:v>
                </c:pt>
                <c:pt idx="13">
                  <c:v>0.9411333768059621</c:v>
                </c:pt>
                <c:pt idx="14">
                  <c:v>0.9411333768059621</c:v>
                </c:pt>
                <c:pt idx="15">
                  <c:v>0.9411333768059621</c:v>
                </c:pt>
                <c:pt idx="16">
                  <c:v>0.9411333768059621</c:v>
                </c:pt>
                <c:pt idx="17">
                  <c:v>0.9411333768059621</c:v>
                </c:pt>
                <c:pt idx="18">
                  <c:v>0.9411333768059621</c:v>
                </c:pt>
                <c:pt idx="19">
                  <c:v>0.9411333768059621</c:v>
                </c:pt>
                <c:pt idx="20">
                  <c:v>0.9411333768059621</c:v>
                </c:pt>
                <c:pt idx="21">
                  <c:v>0.9411333768059621</c:v>
                </c:pt>
                <c:pt idx="22">
                  <c:v>0.9411333768059621</c:v>
                </c:pt>
                <c:pt idx="23">
                  <c:v>0.9411333768059621</c:v>
                </c:pt>
                <c:pt idx="24">
                  <c:v>0.9411333768059621</c:v>
                </c:pt>
                <c:pt idx="25">
                  <c:v>0.9411333768059621</c:v>
                </c:pt>
                <c:pt idx="26">
                  <c:v>0.9411333768059621</c:v>
                </c:pt>
                <c:pt idx="27">
                  <c:v>0.9411333768059621</c:v>
                </c:pt>
                <c:pt idx="28">
                  <c:v>0.9411333768059621</c:v>
                </c:pt>
                <c:pt idx="29">
                  <c:v>0.9411333768059621</c:v>
                </c:pt>
                <c:pt idx="30">
                  <c:v>0.9411333768059621</c:v>
                </c:pt>
                <c:pt idx="31">
                  <c:v>0.9411333768059621</c:v>
                </c:pt>
                <c:pt idx="32">
                  <c:v>0.9411333768059621</c:v>
                </c:pt>
                <c:pt idx="33">
                  <c:v>0.9411333768059621</c:v>
                </c:pt>
                <c:pt idx="34">
                  <c:v>0.9411333768059621</c:v>
                </c:pt>
                <c:pt idx="35">
                  <c:v>0.9411333768059621</c:v>
                </c:pt>
                <c:pt idx="36">
                  <c:v>0.9411333768059621</c:v>
                </c:pt>
                <c:pt idx="37">
                  <c:v>0.9411333768059621</c:v>
                </c:pt>
                <c:pt idx="38">
                  <c:v>0.9411333768059621</c:v>
                </c:pt>
                <c:pt idx="39">
                  <c:v>0.9411333768059621</c:v>
                </c:pt>
                <c:pt idx="40">
                  <c:v>0.9411333768059621</c:v>
                </c:pt>
                <c:pt idx="41">
                  <c:v>0.9411333768059621</c:v>
                </c:pt>
                <c:pt idx="42">
                  <c:v>0.9411333768059621</c:v>
                </c:pt>
                <c:pt idx="43">
                  <c:v>0.9411333768059621</c:v>
                </c:pt>
                <c:pt idx="44">
                  <c:v>0.9411333768059621</c:v>
                </c:pt>
                <c:pt idx="45">
                  <c:v>0.9411333768059621</c:v>
                </c:pt>
                <c:pt idx="46">
                  <c:v>0.9411333768059621</c:v>
                </c:pt>
                <c:pt idx="47">
                  <c:v>0.9411333768059621</c:v>
                </c:pt>
                <c:pt idx="48">
                  <c:v>0.9411333768059621</c:v>
                </c:pt>
                <c:pt idx="49">
                  <c:v>0.9411333768059621</c:v>
                </c:pt>
                <c:pt idx="50">
                  <c:v>0.9411333768059621</c:v>
                </c:pt>
                <c:pt idx="51">
                  <c:v>0.9411333768059621</c:v>
                </c:pt>
                <c:pt idx="52">
                  <c:v>0.9411333768059621</c:v>
                </c:pt>
                <c:pt idx="53">
                  <c:v>0.9411333768059621</c:v>
                </c:pt>
                <c:pt idx="54">
                  <c:v>0.9411333768059621</c:v>
                </c:pt>
                <c:pt idx="55">
                  <c:v>0.9411333768059621</c:v>
                </c:pt>
                <c:pt idx="56">
                  <c:v>0.9411333768059621</c:v>
                </c:pt>
                <c:pt idx="57">
                  <c:v>0.9411333768059621</c:v>
                </c:pt>
                <c:pt idx="58">
                  <c:v>0.9411333768059621</c:v>
                </c:pt>
                <c:pt idx="59">
                  <c:v>0.9411333768059621</c:v>
                </c:pt>
                <c:pt idx="60">
                  <c:v>0.9411333768059621</c:v>
                </c:pt>
                <c:pt idx="61">
                  <c:v>0.9411333768059621</c:v>
                </c:pt>
                <c:pt idx="62">
                  <c:v>0.9411333768059621</c:v>
                </c:pt>
                <c:pt idx="63">
                  <c:v>0.9411333768059621</c:v>
                </c:pt>
                <c:pt idx="64">
                  <c:v>0.9411333768059621</c:v>
                </c:pt>
                <c:pt idx="65">
                  <c:v>0.9411333768059621</c:v>
                </c:pt>
                <c:pt idx="66">
                  <c:v>0.9411333768059621</c:v>
                </c:pt>
                <c:pt idx="67">
                  <c:v>0.9411333768059621</c:v>
                </c:pt>
                <c:pt idx="68">
                  <c:v>0.9411333768059621</c:v>
                </c:pt>
                <c:pt idx="69">
                  <c:v>0.9411333768059621</c:v>
                </c:pt>
                <c:pt idx="70">
                  <c:v>0.9411333768059621</c:v>
                </c:pt>
                <c:pt idx="71">
                  <c:v>0.9411333768059621</c:v>
                </c:pt>
                <c:pt idx="72">
                  <c:v>0.9411333768059621</c:v>
                </c:pt>
                <c:pt idx="73">
                  <c:v>0.9411333768059621</c:v>
                </c:pt>
              </c:numCache>
            </c:numRef>
          </c:xVal>
          <c:yVal>
            <c:numRef>
              <c:f>市区町村別_医療費!$BF$6:$BF$79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12A-4B2F-B970-2DEBEBF8A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96640"/>
        <c:axId val="388296064"/>
      </c:scatterChart>
      <c:catAx>
        <c:axId val="3892920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295488"/>
        <c:crosses val="autoZero"/>
        <c:auto val="1"/>
        <c:lblAlgn val="ctr"/>
        <c:lblOffset val="100"/>
        <c:noMultiLvlLbl val="0"/>
      </c:catAx>
      <c:valAx>
        <c:axId val="388295488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663668624571724"/>
              <c:y val="1.9817788708847737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292032"/>
        <c:crosses val="autoZero"/>
        <c:crossBetween val="between"/>
      </c:valAx>
      <c:valAx>
        <c:axId val="38829606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8296640"/>
        <c:crosses val="max"/>
        <c:crossBetween val="midCat"/>
      </c:valAx>
      <c:valAx>
        <c:axId val="388296640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38829606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172785119921682"/>
          <c:y val="1.3397312242798352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2.1757219774840922E-2"/>
          <c:y val="5.5153291971739342E-2"/>
          <c:w val="0.92176526084070021"/>
          <c:h val="0.921626788046607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市区町村別_医療費!$AO$5</c:f>
              <c:strCache>
                <c:ptCount val="1"/>
                <c:pt idx="0">
                  <c:v>前年度との差分(患者割合(被保険者数に占める割合))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numFmt formatCode="#,##0.0_ ;[Red]\-#,##0.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市区町村別_医療費!$AJ$6:$AJ$79</c:f>
              <c:strCache>
                <c:ptCount val="74"/>
                <c:pt idx="0">
                  <c:v>豊能町</c:v>
                </c:pt>
                <c:pt idx="1">
                  <c:v>田尻町</c:v>
                </c:pt>
                <c:pt idx="2">
                  <c:v>島本町</c:v>
                </c:pt>
                <c:pt idx="3">
                  <c:v>高槻市</c:v>
                </c:pt>
                <c:pt idx="4">
                  <c:v>交野市</c:v>
                </c:pt>
                <c:pt idx="5">
                  <c:v>河内長野市</c:v>
                </c:pt>
                <c:pt idx="6">
                  <c:v>枚方市</c:v>
                </c:pt>
                <c:pt idx="7">
                  <c:v>大阪狭山市</c:v>
                </c:pt>
                <c:pt idx="8">
                  <c:v>太子町</c:v>
                </c:pt>
                <c:pt idx="9">
                  <c:v>八尾市</c:v>
                </c:pt>
                <c:pt idx="10">
                  <c:v>泉南市</c:v>
                </c:pt>
                <c:pt idx="11">
                  <c:v>熊取町</c:v>
                </c:pt>
                <c:pt idx="12">
                  <c:v>東大阪市</c:v>
                </c:pt>
                <c:pt idx="13">
                  <c:v>吹田市</c:v>
                </c:pt>
                <c:pt idx="14">
                  <c:v>池田市</c:v>
                </c:pt>
                <c:pt idx="15">
                  <c:v>茨木市</c:v>
                </c:pt>
                <c:pt idx="16">
                  <c:v>阪南市</c:v>
                </c:pt>
                <c:pt idx="17">
                  <c:v>高石市</c:v>
                </c:pt>
                <c:pt idx="18">
                  <c:v>岬町</c:v>
                </c:pt>
                <c:pt idx="19">
                  <c:v>松原市</c:v>
                </c:pt>
                <c:pt idx="20">
                  <c:v>泉佐野市</c:v>
                </c:pt>
                <c:pt idx="21">
                  <c:v>柏原市</c:v>
                </c:pt>
                <c:pt idx="22">
                  <c:v>岸和田市</c:v>
                </c:pt>
                <c:pt idx="23">
                  <c:v>四條畷市</c:v>
                </c:pt>
                <c:pt idx="24">
                  <c:v>箕面市</c:v>
                </c:pt>
                <c:pt idx="25">
                  <c:v>千早赤阪村</c:v>
                </c:pt>
                <c:pt idx="26">
                  <c:v>能勢町</c:v>
                </c:pt>
                <c:pt idx="27">
                  <c:v>和泉市</c:v>
                </c:pt>
                <c:pt idx="28">
                  <c:v>寝屋川市</c:v>
                </c:pt>
                <c:pt idx="29">
                  <c:v>富田林市</c:v>
                </c:pt>
                <c:pt idx="30">
                  <c:v>貝塚市</c:v>
                </c:pt>
                <c:pt idx="31">
                  <c:v>河南町</c:v>
                </c:pt>
                <c:pt idx="32">
                  <c:v>豊中市</c:v>
                </c:pt>
                <c:pt idx="33">
                  <c:v>泉大津市</c:v>
                </c:pt>
                <c:pt idx="34">
                  <c:v>堺市</c:v>
                </c:pt>
                <c:pt idx="35">
                  <c:v>羽曳野市</c:v>
                </c:pt>
                <c:pt idx="36">
                  <c:v>堺市美原区</c:v>
                </c:pt>
                <c:pt idx="37">
                  <c:v>大東市</c:v>
                </c:pt>
                <c:pt idx="38">
                  <c:v>摂津市</c:v>
                </c:pt>
                <c:pt idx="39">
                  <c:v>藤井寺市</c:v>
                </c:pt>
                <c:pt idx="40">
                  <c:v>守口市</c:v>
                </c:pt>
                <c:pt idx="41">
                  <c:v>大阪市</c:v>
                </c:pt>
                <c:pt idx="42">
                  <c:v>門真市</c:v>
                </c:pt>
                <c:pt idx="43">
                  <c:v>平野区</c:v>
                </c:pt>
                <c:pt idx="44">
                  <c:v>忠岡町</c:v>
                </c:pt>
                <c:pt idx="45">
                  <c:v>堺市南区</c:v>
                </c:pt>
                <c:pt idx="46">
                  <c:v>西淀川区</c:v>
                </c:pt>
                <c:pt idx="47">
                  <c:v>堺市北区</c:v>
                </c:pt>
                <c:pt idx="48">
                  <c:v>堺市東区</c:v>
                </c:pt>
                <c:pt idx="49">
                  <c:v>鶴見区</c:v>
                </c:pt>
                <c:pt idx="50">
                  <c:v>大正区</c:v>
                </c:pt>
                <c:pt idx="51">
                  <c:v>堺市西区</c:v>
                </c:pt>
                <c:pt idx="52">
                  <c:v>住之江区</c:v>
                </c:pt>
                <c:pt idx="53">
                  <c:v>淀川区</c:v>
                </c:pt>
                <c:pt idx="54">
                  <c:v>堺市中区</c:v>
                </c:pt>
                <c:pt idx="55">
                  <c:v>東淀川区</c:v>
                </c:pt>
                <c:pt idx="56">
                  <c:v>港区</c:v>
                </c:pt>
                <c:pt idx="57">
                  <c:v>此花区</c:v>
                </c:pt>
                <c:pt idx="58">
                  <c:v>東住吉区</c:v>
                </c:pt>
                <c:pt idx="59">
                  <c:v>城東区</c:v>
                </c:pt>
                <c:pt idx="60">
                  <c:v>福島区</c:v>
                </c:pt>
                <c:pt idx="61">
                  <c:v>旭区</c:v>
                </c:pt>
                <c:pt idx="62">
                  <c:v>生野区</c:v>
                </c:pt>
                <c:pt idx="63">
                  <c:v>住吉区</c:v>
                </c:pt>
                <c:pt idx="64">
                  <c:v>堺市堺区</c:v>
                </c:pt>
                <c:pt idx="65">
                  <c:v>北区</c:v>
                </c:pt>
                <c:pt idx="66">
                  <c:v>東成区</c:v>
                </c:pt>
                <c:pt idx="67">
                  <c:v>阿倍野区</c:v>
                </c:pt>
                <c:pt idx="68">
                  <c:v>都島区</c:v>
                </c:pt>
                <c:pt idx="69">
                  <c:v>西区</c:v>
                </c:pt>
                <c:pt idx="70">
                  <c:v>中央区</c:v>
                </c:pt>
                <c:pt idx="71">
                  <c:v>西成区</c:v>
                </c:pt>
                <c:pt idx="72">
                  <c:v>天王寺区</c:v>
                </c:pt>
                <c:pt idx="73">
                  <c:v>浪速区</c:v>
                </c:pt>
              </c:strCache>
            </c:strRef>
          </c:cat>
          <c:val>
            <c:numRef>
              <c:f>市区町村別_医療費!$AO$6:$AO$79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-0.10000000000000009</c:v>
                </c:pt>
                <c:pt idx="3">
                  <c:v>-0.29999999999998916</c:v>
                </c:pt>
                <c:pt idx="4">
                  <c:v>-0.30000000000000027</c:v>
                </c:pt>
                <c:pt idx="5">
                  <c:v>-0.49999999999998934</c:v>
                </c:pt>
                <c:pt idx="6">
                  <c:v>-0.10000000000000009</c:v>
                </c:pt>
                <c:pt idx="7">
                  <c:v>-0.70000000000000062</c:v>
                </c:pt>
                <c:pt idx="8">
                  <c:v>-0.20000000000000018</c:v>
                </c:pt>
                <c:pt idx="9">
                  <c:v>-0.60000000000000053</c:v>
                </c:pt>
                <c:pt idx="10">
                  <c:v>-0.50000000000000044</c:v>
                </c:pt>
                <c:pt idx="11">
                  <c:v>-1.0000000000000009</c:v>
                </c:pt>
                <c:pt idx="12">
                  <c:v>-0.50000000000000044</c:v>
                </c:pt>
                <c:pt idx="13">
                  <c:v>-0.30000000000000027</c:v>
                </c:pt>
                <c:pt idx="14">
                  <c:v>-0.40000000000000036</c:v>
                </c:pt>
                <c:pt idx="15">
                  <c:v>-0.40000000000000036</c:v>
                </c:pt>
                <c:pt idx="16">
                  <c:v>-0.9000000000000008</c:v>
                </c:pt>
                <c:pt idx="17">
                  <c:v>-0.20000000000000018</c:v>
                </c:pt>
                <c:pt idx="18">
                  <c:v>-0.50000000000000044</c:v>
                </c:pt>
                <c:pt idx="19">
                  <c:v>-0.40000000000000036</c:v>
                </c:pt>
                <c:pt idx="20">
                  <c:v>-0.40000000000000036</c:v>
                </c:pt>
                <c:pt idx="21">
                  <c:v>-0.70000000000000062</c:v>
                </c:pt>
                <c:pt idx="22">
                  <c:v>-0.10000000000000009</c:v>
                </c:pt>
                <c:pt idx="23">
                  <c:v>-1.0000000000000009</c:v>
                </c:pt>
                <c:pt idx="24">
                  <c:v>-0.60000000000000053</c:v>
                </c:pt>
                <c:pt idx="25">
                  <c:v>-0.70000000000000062</c:v>
                </c:pt>
                <c:pt idx="26">
                  <c:v>-1.100000000000001</c:v>
                </c:pt>
                <c:pt idx="27">
                  <c:v>-0.50000000000000044</c:v>
                </c:pt>
                <c:pt idx="28">
                  <c:v>-0.20000000000000018</c:v>
                </c:pt>
                <c:pt idx="29">
                  <c:v>-0.50000000000000044</c:v>
                </c:pt>
                <c:pt idx="30">
                  <c:v>-0.30000000000000027</c:v>
                </c:pt>
                <c:pt idx="31">
                  <c:v>-1.2000000000000011</c:v>
                </c:pt>
                <c:pt idx="32">
                  <c:v>-0.10000000000000009</c:v>
                </c:pt>
                <c:pt idx="33">
                  <c:v>-0.9000000000000008</c:v>
                </c:pt>
                <c:pt idx="34">
                  <c:v>-0.30000000000000027</c:v>
                </c:pt>
                <c:pt idx="35">
                  <c:v>-0.60000000000000053</c:v>
                </c:pt>
                <c:pt idx="36">
                  <c:v>-0.20000000000000018</c:v>
                </c:pt>
                <c:pt idx="37">
                  <c:v>-0.20000000000000018</c:v>
                </c:pt>
                <c:pt idx="38">
                  <c:v>-0.40000000000000036</c:v>
                </c:pt>
                <c:pt idx="39">
                  <c:v>-0.80000000000000071</c:v>
                </c:pt>
                <c:pt idx="40">
                  <c:v>-0.40000000000000036</c:v>
                </c:pt>
                <c:pt idx="41">
                  <c:v>-0.60000000000000053</c:v>
                </c:pt>
                <c:pt idx="42">
                  <c:v>-0.40000000000000036</c:v>
                </c:pt>
                <c:pt idx="43">
                  <c:v>-1.0000000000000009</c:v>
                </c:pt>
                <c:pt idx="44">
                  <c:v>-0.60000000000000053</c:v>
                </c:pt>
                <c:pt idx="45">
                  <c:v>-0.20000000000000018</c:v>
                </c:pt>
                <c:pt idx="46">
                  <c:v>-0.60000000000000053</c:v>
                </c:pt>
                <c:pt idx="47">
                  <c:v>-0.70000000000000062</c:v>
                </c:pt>
                <c:pt idx="48">
                  <c:v>-0.50000000000000044</c:v>
                </c:pt>
                <c:pt idx="49">
                  <c:v>-1.0000000000000009</c:v>
                </c:pt>
                <c:pt idx="50">
                  <c:v>-0.40000000000000036</c:v>
                </c:pt>
                <c:pt idx="51">
                  <c:v>-0.40000000000000036</c:v>
                </c:pt>
                <c:pt idx="52">
                  <c:v>-0.80000000000000071</c:v>
                </c:pt>
                <c:pt idx="53">
                  <c:v>-0.70000000000000062</c:v>
                </c:pt>
                <c:pt idx="54">
                  <c:v>-0.20000000000000018</c:v>
                </c:pt>
                <c:pt idx="55">
                  <c:v>-0.30000000000000027</c:v>
                </c:pt>
                <c:pt idx="56">
                  <c:v>-0.70000000000000062</c:v>
                </c:pt>
                <c:pt idx="57">
                  <c:v>-0.70000000000000062</c:v>
                </c:pt>
                <c:pt idx="58">
                  <c:v>-0.80000000000000071</c:v>
                </c:pt>
                <c:pt idx="59">
                  <c:v>-0.70000000000000062</c:v>
                </c:pt>
                <c:pt idx="60">
                  <c:v>-0.30000000000000027</c:v>
                </c:pt>
                <c:pt idx="61">
                  <c:v>-0.50000000000000044</c:v>
                </c:pt>
                <c:pt idx="62">
                  <c:v>-0.9000000000000008</c:v>
                </c:pt>
                <c:pt idx="63">
                  <c:v>-0.80000000000000071</c:v>
                </c:pt>
                <c:pt idx="64">
                  <c:v>-0.30000000000000027</c:v>
                </c:pt>
                <c:pt idx="65">
                  <c:v>-0.9000000000000008</c:v>
                </c:pt>
                <c:pt idx="66">
                  <c:v>-0.30000000000000027</c:v>
                </c:pt>
                <c:pt idx="67">
                  <c:v>-0.80000000000000071</c:v>
                </c:pt>
                <c:pt idx="68">
                  <c:v>-0.80000000000000071</c:v>
                </c:pt>
                <c:pt idx="69">
                  <c:v>-0.50000000000000044</c:v>
                </c:pt>
                <c:pt idx="70">
                  <c:v>-1.8000000000000016</c:v>
                </c:pt>
                <c:pt idx="71">
                  <c:v>-0.70000000000000062</c:v>
                </c:pt>
                <c:pt idx="72">
                  <c:v>-0.40000000000000036</c:v>
                </c:pt>
                <c:pt idx="73">
                  <c:v>-1.2999999999999901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7-4845-8D62-0C0901120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292032"/>
        <c:axId val="388295488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7559911894273139"/>
                  <c:y val="-0.87588983731995884"/>
                </c:manualLayout>
              </c:layout>
              <c:tx>
                <c:rich>
                  <a:bodyPr/>
                  <a:lstStyle/>
                  <a:p>
                    <a:fld id="{00B34505-07D6-497A-BE3B-FBB9A5D88664}" type="SERIESNAME">
                      <a:rPr lang="ja-JP" altLang="en-US"/>
                      <a:pPr/>
                      <a:t>[系列名]</a:t>
                    </a:fld>
                    <a:r>
                      <a:rPr lang="ja-JP" altLang="en-US" baseline="0"/>
                      <a:t>
</a:t>
                    </a:r>
                    <a:fld id="{3579B9F2-17B5-4418-88E3-85A89519617A}" type="XVALUE">
                      <a:rPr lang="en-US" altLang="ja-JP" baseline="0">
                        <a:solidFill>
                          <a:srgbClr val="FF0000"/>
                        </a:solidFill>
                      </a:rPr>
                      <a:pPr/>
                      <a:t>[X 値]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947-4845-8D62-0C09011206F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市区町村別_医療費!$BE$6:$BE$79</c:f>
              <c:numCache>
                <c:formatCode>General</c:formatCode>
                <c:ptCount val="74"/>
                <c:pt idx="0">
                  <c:v>-0.30000000000000027</c:v>
                </c:pt>
                <c:pt idx="1">
                  <c:v>-0.30000000000000027</c:v>
                </c:pt>
                <c:pt idx="2">
                  <c:v>-0.30000000000000027</c:v>
                </c:pt>
                <c:pt idx="3">
                  <c:v>-0.30000000000000027</c:v>
                </c:pt>
                <c:pt idx="4">
                  <c:v>-0.30000000000000027</c:v>
                </c:pt>
                <c:pt idx="5">
                  <c:v>-0.30000000000000027</c:v>
                </c:pt>
                <c:pt idx="6">
                  <c:v>-0.30000000000000027</c:v>
                </c:pt>
                <c:pt idx="7">
                  <c:v>-0.30000000000000027</c:v>
                </c:pt>
                <c:pt idx="8">
                  <c:v>-0.30000000000000027</c:v>
                </c:pt>
                <c:pt idx="9">
                  <c:v>-0.30000000000000027</c:v>
                </c:pt>
                <c:pt idx="10">
                  <c:v>-0.30000000000000027</c:v>
                </c:pt>
                <c:pt idx="11">
                  <c:v>-0.30000000000000027</c:v>
                </c:pt>
                <c:pt idx="12">
                  <c:v>-0.30000000000000027</c:v>
                </c:pt>
                <c:pt idx="13">
                  <c:v>-0.30000000000000027</c:v>
                </c:pt>
                <c:pt idx="14">
                  <c:v>-0.30000000000000027</c:v>
                </c:pt>
                <c:pt idx="15">
                  <c:v>-0.30000000000000027</c:v>
                </c:pt>
                <c:pt idx="16">
                  <c:v>-0.30000000000000027</c:v>
                </c:pt>
                <c:pt idx="17">
                  <c:v>-0.30000000000000027</c:v>
                </c:pt>
                <c:pt idx="18">
                  <c:v>-0.30000000000000027</c:v>
                </c:pt>
                <c:pt idx="19">
                  <c:v>-0.30000000000000027</c:v>
                </c:pt>
                <c:pt idx="20">
                  <c:v>-0.30000000000000027</c:v>
                </c:pt>
                <c:pt idx="21">
                  <c:v>-0.30000000000000027</c:v>
                </c:pt>
                <c:pt idx="22">
                  <c:v>-0.30000000000000027</c:v>
                </c:pt>
                <c:pt idx="23">
                  <c:v>-0.30000000000000027</c:v>
                </c:pt>
                <c:pt idx="24">
                  <c:v>-0.30000000000000027</c:v>
                </c:pt>
                <c:pt idx="25">
                  <c:v>-0.30000000000000027</c:v>
                </c:pt>
                <c:pt idx="26">
                  <c:v>-0.30000000000000027</c:v>
                </c:pt>
                <c:pt idx="27">
                  <c:v>-0.30000000000000027</c:v>
                </c:pt>
                <c:pt idx="28">
                  <c:v>-0.30000000000000027</c:v>
                </c:pt>
                <c:pt idx="29">
                  <c:v>-0.30000000000000027</c:v>
                </c:pt>
                <c:pt idx="30">
                  <c:v>-0.30000000000000027</c:v>
                </c:pt>
                <c:pt idx="31">
                  <c:v>-0.30000000000000027</c:v>
                </c:pt>
                <c:pt idx="32">
                  <c:v>-0.30000000000000027</c:v>
                </c:pt>
                <c:pt idx="33">
                  <c:v>-0.30000000000000027</c:v>
                </c:pt>
                <c:pt idx="34">
                  <c:v>-0.30000000000000027</c:v>
                </c:pt>
                <c:pt idx="35">
                  <c:v>-0.30000000000000027</c:v>
                </c:pt>
                <c:pt idx="36">
                  <c:v>-0.30000000000000027</c:v>
                </c:pt>
                <c:pt idx="37">
                  <c:v>-0.30000000000000027</c:v>
                </c:pt>
                <c:pt idx="38">
                  <c:v>-0.30000000000000027</c:v>
                </c:pt>
                <c:pt idx="39">
                  <c:v>-0.30000000000000027</c:v>
                </c:pt>
                <c:pt idx="40">
                  <c:v>-0.30000000000000027</c:v>
                </c:pt>
                <c:pt idx="41">
                  <c:v>-0.30000000000000027</c:v>
                </c:pt>
                <c:pt idx="42">
                  <c:v>-0.30000000000000027</c:v>
                </c:pt>
                <c:pt idx="43">
                  <c:v>-0.30000000000000027</c:v>
                </c:pt>
                <c:pt idx="44">
                  <c:v>-0.30000000000000027</c:v>
                </c:pt>
                <c:pt idx="45">
                  <c:v>-0.30000000000000027</c:v>
                </c:pt>
                <c:pt idx="46">
                  <c:v>-0.30000000000000027</c:v>
                </c:pt>
                <c:pt idx="47">
                  <c:v>-0.30000000000000027</c:v>
                </c:pt>
                <c:pt idx="48">
                  <c:v>-0.30000000000000027</c:v>
                </c:pt>
                <c:pt idx="49">
                  <c:v>-0.30000000000000027</c:v>
                </c:pt>
                <c:pt idx="50">
                  <c:v>-0.30000000000000027</c:v>
                </c:pt>
                <c:pt idx="51">
                  <c:v>-0.30000000000000027</c:v>
                </c:pt>
                <c:pt idx="52">
                  <c:v>-0.30000000000000027</c:v>
                </c:pt>
                <c:pt idx="53">
                  <c:v>-0.30000000000000027</c:v>
                </c:pt>
                <c:pt idx="54">
                  <c:v>-0.30000000000000027</c:v>
                </c:pt>
                <c:pt idx="55">
                  <c:v>-0.30000000000000027</c:v>
                </c:pt>
                <c:pt idx="56">
                  <c:v>-0.30000000000000027</c:v>
                </c:pt>
                <c:pt idx="57">
                  <c:v>-0.30000000000000027</c:v>
                </c:pt>
                <c:pt idx="58">
                  <c:v>-0.30000000000000027</c:v>
                </c:pt>
                <c:pt idx="59">
                  <c:v>-0.30000000000000027</c:v>
                </c:pt>
                <c:pt idx="60">
                  <c:v>-0.30000000000000027</c:v>
                </c:pt>
                <c:pt idx="61">
                  <c:v>-0.30000000000000027</c:v>
                </c:pt>
                <c:pt idx="62">
                  <c:v>-0.30000000000000027</c:v>
                </c:pt>
                <c:pt idx="63">
                  <c:v>-0.30000000000000027</c:v>
                </c:pt>
                <c:pt idx="64">
                  <c:v>-0.30000000000000027</c:v>
                </c:pt>
                <c:pt idx="65">
                  <c:v>-0.30000000000000027</c:v>
                </c:pt>
                <c:pt idx="66">
                  <c:v>-0.30000000000000027</c:v>
                </c:pt>
                <c:pt idx="67">
                  <c:v>-0.30000000000000027</c:v>
                </c:pt>
                <c:pt idx="68">
                  <c:v>-0.30000000000000027</c:v>
                </c:pt>
                <c:pt idx="69">
                  <c:v>-0.30000000000000027</c:v>
                </c:pt>
                <c:pt idx="70">
                  <c:v>-0.30000000000000027</c:v>
                </c:pt>
                <c:pt idx="71">
                  <c:v>-0.30000000000000027</c:v>
                </c:pt>
                <c:pt idx="72">
                  <c:v>-0.30000000000000027</c:v>
                </c:pt>
                <c:pt idx="73">
                  <c:v>-0.30000000000000027</c:v>
                </c:pt>
              </c:numCache>
            </c:numRef>
          </c:xVal>
          <c:yVal>
            <c:numRef>
              <c:f>市区町村別_医療費!$BF$6:$BF$79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47-4845-8D62-0C0901120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96640"/>
        <c:axId val="388296064"/>
      </c:scatterChart>
      <c:catAx>
        <c:axId val="3892920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388295488"/>
        <c:crosses val="autoZero"/>
        <c:auto val="1"/>
        <c:lblAlgn val="ctr"/>
        <c:lblOffset val="100"/>
        <c:noMultiLvlLbl val="0"/>
      </c:catAx>
      <c:valAx>
        <c:axId val="388295488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(pt)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663668624571724"/>
              <c:y val="1.9817788708847737E-2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292032"/>
        <c:crosses val="autoZero"/>
        <c:crossBetween val="between"/>
      </c:valAx>
      <c:valAx>
        <c:axId val="38829606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8296640"/>
        <c:crosses val="max"/>
        <c:crossBetween val="midCat"/>
      </c:valAx>
      <c:valAx>
        <c:axId val="388296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29606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172785119921682"/>
          <c:y val="1.3397312242798352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51207729468598"/>
          <c:y val="7.9407769756184382E-2"/>
          <c:w val="0.77557946859903382"/>
          <c:h val="0.874566666666666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市区町村別_年齢調整医療費!$O$2:$O$3</c:f>
              <c:strCache>
                <c:ptCount val="2"/>
                <c:pt idx="0">
                  <c:v>年齢調整後被保険者一人当たりの医療費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71-414C-8534-76DDB468CC2B}"/>
                </c:ext>
              </c:extLst>
            </c:dLbl>
            <c:dLbl>
              <c:idx val="1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71-414C-8534-76DDB468CC2B}"/>
                </c:ext>
              </c:extLst>
            </c:dLbl>
            <c:dLbl>
              <c:idx val="2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71-414C-8534-76DDB468CC2B}"/>
                </c:ext>
              </c:extLst>
            </c:dLbl>
            <c:dLbl>
              <c:idx val="3"/>
              <c:layout>
                <c:manualLayout>
                  <c:x val="-4.66020842506983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71-414C-8534-76DDB468CC2B}"/>
                </c:ext>
              </c:extLst>
            </c:dLbl>
            <c:dLbl>
              <c:idx val="4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71-414C-8534-76DDB468CC2B}"/>
                </c:ext>
              </c:extLst>
            </c:dLbl>
            <c:dLbl>
              <c:idx val="5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71-414C-8534-76DDB468CC2B}"/>
                </c:ext>
              </c:extLst>
            </c:dLbl>
            <c:dLbl>
              <c:idx val="6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71-414C-8534-76DDB468CC2B}"/>
                </c:ext>
              </c:extLst>
            </c:dLbl>
            <c:dLbl>
              <c:idx val="7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71-414C-8534-76DDB468CC2B}"/>
                </c:ext>
              </c:extLst>
            </c:dLbl>
            <c:dLbl>
              <c:idx val="8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71-414C-8534-76DDB468CC2B}"/>
                </c:ext>
              </c:extLst>
            </c:dLbl>
            <c:dLbl>
              <c:idx val="9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71-414C-8534-76DDB468CC2B}"/>
                </c:ext>
              </c:extLst>
            </c:dLbl>
            <c:dLbl>
              <c:idx val="10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B71-414C-8534-76DDB468CC2B}"/>
                </c:ext>
              </c:extLst>
            </c:dLbl>
            <c:dLbl>
              <c:idx val="11"/>
              <c:layout>
                <c:manualLayout>
                  <c:x val="-3.106805616713260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71-414C-8534-76DDB468CC2B}"/>
                </c:ext>
              </c:extLst>
            </c:dLbl>
            <c:dLbl>
              <c:idx val="12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B71-414C-8534-76DDB468CC2B}"/>
                </c:ext>
              </c:extLst>
            </c:dLbl>
            <c:dLbl>
              <c:idx val="13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B71-414C-8534-76DDB468CC2B}"/>
                </c:ext>
              </c:extLst>
            </c:dLbl>
            <c:dLbl>
              <c:idx val="14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B71-414C-8534-76DDB468CC2B}"/>
                </c:ext>
              </c:extLst>
            </c:dLbl>
            <c:dLbl>
              <c:idx val="15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B71-414C-8534-76DDB468CC2B}"/>
                </c:ext>
              </c:extLst>
            </c:dLbl>
            <c:dLbl>
              <c:idx val="16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B71-414C-8534-76DDB468CC2B}"/>
                </c:ext>
              </c:extLst>
            </c:dLbl>
            <c:dLbl>
              <c:idx val="17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B71-414C-8534-76DDB468CC2B}"/>
                </c:ext>
              </c:extLst>
            </c:dLbl>
            <c:dLbl>
              <c:idx val="18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B71-414C-8534-76DDB468CC2B}"/>
                </c:ext>
              </c:extLst>
            </c:dLbl>
            <c:dLbl>
              <c:idx val="19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B71-414C-8534-76DDB468CC2B}"/>
                </c:ext>
              </c:extLst>
            </c:dLbl>
            <c:dLbl>
              <c:idx val="20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B71-414C-8534-76DDB468CC2B}"/>
                </c:ext>
              </c:extLst>
            </c:dLbl>
            <c:dLbl>
              <c:idx val="21"/>
              <c:layout>
                <c:manualLayout>
                  <c:x val="-3.106805616713260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B71-414C-8534-76DDB468CC2B}"/>
                </c:ext>
              </c:extLst>
            </c:dLbl>
            <c:dLbl>
              <c:idx val="22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B71-414C-8534-76DDB468CC2B}"/>
                </c:ext>
              </c:extLst>
            </c:dLbl>
            <c:dLbl>
              <c:idx val="23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B71-414C-8534-76DDB468CC2B}"/>
                </c:ext>
              </c:extLst>
            </c:dLbl>
            <c:dLbl>
              <c:idx val="24"/>
              <c:layout>
                <c:manualLayout>
                  <c:x val="-3.106805616713260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B71-414C-8534-76DDB468CC2B}"/>
                </c:ext>
              </c:extLst>
            </c:dLbl>
            <c:dLbl>
              <c:idx val="25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B71-414C-8534-76DDB468CC2B}"/>
                </c:ext>
              </c:extLst>
            </c:dLbl>
            <c:dLbl>
              <c:idx val="26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B71-414C-8534-76DDB468CC2B}"/>
                </c:ext>
              </c:extLst>
            </c:dLbl>
            <c:dLbl>
              <c:idx val="28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B71-414C-8534-76DDB468CC2B}"/>
                </c:ext>
              </c:extLst>
            </c:dLbl>
            <c:dLbl>
              <c:idx val="29"/>
              <c:layout>
                <c:manualLayout>
                  <c:x val="-3.106805616713260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B71-414C-8534-76DDB468CC2B}"/>
                </c:ext>
              </c:extLst>
            </c:dLbl>
            <c:dLbl>
              <c:idx val="30"/>
              <c:layout>
                <c:manualLayout>
                  <c:x val="1.553402808356573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B71-414C-8534-76DDB468CC2B}"/>
                </c:ext>
              </c:extLst>
            </c:dLbl>
            <c:dLbl>
              <c:idx val="31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B71-414C-8534-76DDB468CC2B}"/>
                </c:ext>
              </c:extLst>
            </c:dLbl>
            <c:dLbl>
              <c:idx val="32"/>
              <c:layout>
                <c:manualLayout>
                  <c:x val="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B71-414C-8534-76DDB468CC2B}"/>
                </c:ext>
              </c:extLst>
            </c:dLbl>
            <c:dLbl>
              <c:idx val="33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B71-414C-8534-76DDB468CC2B}"/>
                </c:ext>
              </c:extLst>
            </c:dLbl>
            <c:dLbl>
              <c:idx val="34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B71-414C-8534-76DDB468CC2B}"/>
                </c:ext>
              </c:extLst>
            </c:dLbl>
            <c:dLbl>
              <c:idx val="35"/>
              <c:layout>
                <c:manualLayout>
                  <c:x val="-3.106805616713260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B71-414C-8534-76DDB468CC2B}"/>
                </c:ext>
              </c:extLst>
            </c:dLbl>
            <c:dLbl>
              <c:idx val="36"/>
              <c:layout>
                <c:manualLayout>
                  <c:x val="-3.106805616713260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B71-414C-8534-76DDB468CC2B}"/>
                </c:ext>
              </c:extLst>
            </c:dLbl>
            <c:dLbl>
              <c:idx val="37"/>
              <c:layout>
                <c:manualLayout>
                  <c:x val="-4.66020842506983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B71-414C-8534-76DDB468CC2B}"/>
                </c:ext>
              </c:extLst>
            </c:dLbl>
            <c:dLbl>
              <c:idx val="38"/>
              <c:layout>
                <c:manualLayout>
                  <c:x val="3.2545623562795474E-3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83-476D-97CF-057813BD0F9D}"/>
                </c:ext>
              </c:extLst>
            </c:dLbl>
            <c:dLbl>
              <c:idx val="39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B71-414C-8534-76DDB468CC2B}"/>
                </c:ext>
              </c:extLst>
            </c:dLbl>
            <c:dLbl>
              <c:idx val="40"/>
              <c:layout>
                <c:manualLayout>
                  <c:x val="-1.553402808356573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B71-414C-8534-76DDB468CC2B}"/>
                </c:ext>
              </c:extLst>
            </c:dLbl>
            <c:dLbl>
              <c:idx val="41"/>
              <c:layout>
                <c:manualLayout>
                  <c:x val="4.66020842506960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B71-414C-8534-76DDB468CC2B}"/>
                </c:ext>
              </c:extLst>
            </c:dLbl>
            <c:dLbl>
              <c:idx val="42"/>
              <c:layout>
                <c:manualLayout>
                  <c:x val="1.553402808356459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B71-414C-8534-76DDB468CC2B}"/>
                </c:ext>
              </c:extLst>
            </c:dLbl>
            <c:dLbl>
              <c:idx val="43"/>
              <c:layout>
                <c:manualLayout>
                  <c:x val="3.4023190958460624E-3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83-476D-97CF-057813BD0F9D}"/>
                </c:ext>
              </c:extLst>
            </c:dLbl>
            <c:dLbl>
              <c:idx val="44"/>
              <c:layout>
                <c:manualLayout>
                  <c:x val="-3.106805616713260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B71-414C-8534-76DDB468CC2B}"/>
                </c:ext>
              </c:extLst>
            </c:dLbl>
            <c:dLbl>
              <c:idx val="45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B71-414C-8534-76DDB468CC2B}"/>
                </c:ext>
              </c:extLst>
            </c:dLbl>
            <c:dLbl>
              <c:idx val="46"/>
              <c:layout>
                <c:manualLayout>
                  <c:x val="8.217133910660878E-3"/>
                  <c:y val="1.658292291371343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83-476D-97CF-057813BD0F9D}"/>
                </c:ext>
              </c:extLst>
            </c:dLbl>
            <c:dLbl>
              <c:idx val="47"/>
              <c:layout>
                <c:manualLayout>
                  <c:x val="1.553402808356459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B71-414C-8534-76DDB468CC2B}"/>
                </c:ext>
              </c:extLst>
            </c:dLbl>
            <c:dLbl>
              <c:idx val="48"/>
              <c:layout>
                <c:manualLayout>
                  <c:x val="5.2512353833357797E-3"/>
                  <c:y val="8.478959462094811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83-476D-97CF-057813BD0F9D}"/>
                </c:ext>
              </c:extLst>
            </c:dLbl>
            <c:dLbl>
              <c:idx val="49"/>
              <c:layout>
                <c:manualLayout>
                  <c:x val="6.6568814521257239E-3"/>
                  <c:y val="8.478959454198165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83-476D-97CF-057813BD0F9D}"/>
                </c:ext>
              </c:extLst>
            </c:dLbl>
            <c:dLbl>
              <c:idx val="50"/>
              <c:layout>
                <c:manualLayout>
                  <c:x val="1.553402808356573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B71-414C-8534-76DDB468CC2B}"/>
                </c:ext>
              </c:extLst>
            </c:dLbl>
            <c:dLbl>
              <c:idx val="51"/>
              <c:layout>
                <c:manualLayout>
                  <c:x val="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AB71-414C-8534-76DDB468CC2B}"/>
                </c:ext>
              </c:extLst>
            </c:dLbl>
            <c:dLbl>
              <c:idx val="52"/>
              <c:layout>
                <c:manualLayout>
                  <c:x val="-1.553402808356687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B71-414C-8534-76DDB468CC2B}"/>
                </c:ext>
              </c:extLst>
            </c:dLbl>
            <c:dLbl>
              <c:idx val="53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B71-414C-8534-76DDB468CC2B}"/>
                </c:ext>
              </c:extLst>
            </c:dLbl>
            <c:dLbl>
              <c:idx val="54"/>
              <c:layout>
                <c:manualLayout>
                  <c:x val="3.8455893145457215E-3"/>
                  <c:y val="2.54368784020777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83-476D-97CF-057813BD0F9D}"/>
                </c:ext>
              </c:extLst>
            </c:dLbl>
            <c:dLbl>
              <c:idx val="55"/>
              <c:layout>
                <c:manualLayout>
                  <c:x val="1.176036009589510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83-476D-97CF-057813BD0F9D}"/>
                </c:ext>
              </c:extLst>
            </c:dLbl>
            <c:dLbl>
              <c:idx val="56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B71-414C-8534-76DDB468CC2B}"/>
                </c:ext>
              </c:extLst>
            </c:dLbl>
            <c:dLbl>
              <c:idx val="57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B71-414C-8534-76DDB468CC2B}"/>
                </c:ext>
              </c:extLst>
            </c:dLbl>
            <c:dLbl>
              <c:idx val="58"/>
              <c:layout>
                <c:manualLayout>
                  <c:x val="4.95572190420263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83-476D-97CF-057813BD0F9D}"/>
                </c:ext>
              </c:extLst>
            </c:dLbl>
            <c:dLbl>
              <c:idx val="59"/>
              <c:layout>
                <c:manualLayout>
                  <c:x val="3.106805616713032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AB71-414C-8534-76DDB468CC2B}"/>
                </c:ext>
              </c:extLst>
            </c:dLbl>
            <c:dLbl>
              <c:idx val="60"/>
              <c:layout>
                <c:manualLayout>
                  <c:x val="1.3461519643818191E-2"/>
                  <c:y val="8.47895947788810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683-476D-97CF-057813BD0F9D}"/>
                </c:ext>
              </c:extLst>
            </c:dLbl>
            <c:dLbl>
              <c:idx val="61"/>
              <c:layout>
                <c:manualLayout>
                  <c:x val="8.3580410000488117E-3"/>
                  <c:y val="1.5793292712596826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83-476D-97CF-057813BD0F9D}"/>
                </c:ext>
              </c:extLst>
            </c:dLbl>
            <c:dLbl>
              <c:idx val="62"/>
              <c:layout>
                <c:manualLayout>
                  <c:x val="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AB71-414C-8534-76DDB468CC2B}"/>
                </c:ext>
              </c:extLst>
            </c:dLbl>
            <c:dLbl>
              <c:idx val="63"/>
              <c:layout>
                <c:manualLayout>
                  <c:x val="-3.106805616713260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AB71-414C-8534-76DDB468CC2B}"/>
                </c:ext>
              </c:extLst>
            </c:dLbl>
            <c:dLbl>
              <c:idx val="64"/>
              <c:layout>
                <c:manualLayout>
                  <c:x val="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AB71-414C-8534-76DDB468CC2B}"/>
                </c:ext>
              </c:extLst>
            </c:dLbl>
            <c:dLbl>
              <c:idx val="65"/>
              <c:layout>
                <c:manualLayout>
                  <c:x val="9.608346788003213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683-476D-97CF-057813BD0F9D}"/>
                </c:ext>
              </c:extLst>
            </c:dLbl>
            <c:dLbl>
              <c:idx val="66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AB71-414C-8534-76DDB468CC2B}"/>
                </c:ext>
              </c:extLst>
            </c:dLbl>
            <c:dLbl>
              <c:idx val="67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AB71-414C-8534-76DDB468CC2B}"/>
                </c:ext>
              </c:extLst>
            </c:dLbl>
            <c:dLbl>
              <c:idx val="68"/>
              <c:layout>
                <c:manualLayout>
                  <c:x val="9.312833308870182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C7-4303-B116-9FA9742105A1}"/>
                </c:ext>
              </c:extLst>
            </c:dLbl>
            <c:dLbl>
              <c:idx val="69"/>
              <c:layout>
                <c:manualLayout>
                  <c:x val="-4.66020842506983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AB71-414C-8534-76DDB468CC2B}"/>
                </c:ext>
              </c:extLst>
            </c:dLbl>
            <c:dLbl>
              <c:idx val="70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AB71-414C-8534-76DDB468CC2B}"/>
                </c:ext>
              </c:extLst>
            </c:dLbl>
            <c:dLbl>
              <c:idx val="71"/>
              <c:layout>
                <c:manualLayout>
                  <c:x val="1.553402808356459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AB71-414C-8534-76DDB468CC2B}"/>
                </c:ext>
              </c:extLst>
            </c:dLbl>
            <c:dLbl>
              <c:idx val="72"/>
              <c:layout>
                <c:manualLayout>
                  <c:x val="-1.553402808356573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AB71-414C-8534-76DDB468CC2B}"/>
                </c:ext>
              </c:extLst>
            </c:dLbl>
            <c:dLbl>
              <c:idx val="73"/>
              <c:layout>
                <c:manualLayout>
                  <c:x val="7.74511962424776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C7-4303-B116-9FA9742105A1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市区町村別_年齢調整医療費!$C$5:$C$78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市区町村別_年齢調整医療費!$E$5:$E$78</c:f>
              <c:numCache>
                <c:formatCode>General</c:formatCode>
                <c:ptCount val="74"/>
                <c:pt idx="0">
                  <c:v>870772.547662923</c:v>
                </c:pt>
                <c:pt idx="1">
                  <c:v>872836.69938902406</c:v>
                </c:pt>
                <c:pt idx="2">
                  <c:v>872435.70296059095</c:v>
                </c:pt>
                <c:pt idx="3">
                  <c:v>872439.23718628299</c:v>
                </c:pt>
                <c:pt idx="4">
                  <c:v>866397.68612587696</c:v>
                </c:pt>
                <c:pt idx="5">
                  <c:v>872472.79039989004</c:v>
                </c:pt>
                <c:pt idx="6">
                  <c:v>866661.55154456105</c:v>
                </c:pt>
                <c:pt idx="7">
                  <c:v>877561.45876584505</c:v>
                </c:pt>
                <c:pt idx="8">
                  <c:v>870906.79518869298</c:v>
                </c:pt>
                <c:pt idx="9">
                  <c:v>863924.829478628</c:v>
                </c:pt>
                <c:pt idx="10">
                  <c:v>870338.33726019796</c:v>
                </c:pt>
                <c:pt idx="11">
                  <c:v>880499.62637598405</c:v>
                </c:pt>
                <c:pt idx="12">
                  <c:v>878373.42923908099</c:v>
                </c:pt>
                <c:pt idx="13">
                  <c:v>881042.77267367695</c:v>
                </c:pt>
                <c:pt idx="14">
                  <c:v>872333.629850314</c:v>
                </c:pt>
                <c:pt idx="15">
                  <c:v>883947.604157269</c:v>
                </c:pt>
                <c:pt idx="16">
                  <c:v>882613.31469993398</c:v>
                </c:pt>
                <c:pt idx="17">
                  <c:v>880928.63943705498</c:v>
                </c:pt>
                <c:pt idx="18">
                  <c:v>876827.72709191195</c:v>
                </c:pt>
                <c:pt idx="19">
                  <c:v>866331.24271771696</c:v>
                </c:pt>
                <c:pt idx="20">
                  <c:v>872501.56986288098</c:v>
                </c:pt>
                <c:pt idx="21">
                  <c:v>860077.99996200902</c:v>
                </c:pt>
                <c:pt idx="22">
                  <c:v>873717.32369091595</c:v>
                </c:pt>
                <c:pt idx="23">
                  <c:v>868862.68313605897</c:v>
                </c:pt>
                <c:pt idx="24">
                  <c:v>874853.03324758203</c:v>
                </c:pt>
                <c:pt idx="25">
                  <c:v>857805.69338076503</c:v>
                </c:pt>
                <c:pt idx="26">
                  <c:v>873103.12047412898</c:v>
                </c:pt>
                <c:pt idx="27">
                  <c:v>852174.44007924304</c:v>
                </c:pt>
                <c:pt idx="28">
                  <c:v>862174.70004182402</c:v>
                </c:pt>
                <c:pt idx="29">
                  <c:v>865725.00507305504</c:v>
                </c:pt>
                <c:pt idx="30">
                  <c:v>851387.19416541199</c:v>
                </c:pt>
                <c:pt idx="31">
                  <c:v>864565.62252776104</c:v>
                </c:pt>
                <c:pt idx="32">
                  <c:v>845308.63943951298</c:v>
                </c:pt>
                <c:pt idx="33">
                  <c:v>862572.48659041803</c:v>
                </c:pt>
                <c:pt idx="34">
                  <c:v>858494.35634987801</c:v>
                </c:pt>
                <c:pt idx="35">
                  <c:v>865958.23043903196</c:v>
                </c:pt>
                <c:pt idx="36">
                  <c:v>856581.49558914499</c:v>
                </c:pt>
                <c:pt idx="37">
                  <c:v>857963.74203394901</c:v>
                </c:pt>
                <c:pt idx="38">
                  <c:v>852511.20581525099</c:v>
                </c:pt>
                <c:pt idx="39">
                  <c:v>867084.81173710397</c:v>
                </c:pt>
                <c:pt idx="40">
                  <c:v>858080.60490714398</c:v>
                </c:pt>
                <c:pt idx="41">
                  <c:v>847439.920842155</c:v>
                </c:pt>
                <c:pt idx="42">
                  <c:v>850370.05725459196</c:v>
                </c:pt>
                <c:pt idx="43">
                  <c:v>851409.62980906502</c:v>
                </c:pt>
                <c:pt idx="44">
                  <c:v>867152.64106254606</c:v>
                </c:pt>
                <c:pt idx="45">
                  <c:v>860957.54423833895</c:v>
                </c:pt>
                <c:pt idx="46">
                  <c:v>845145.292553404</c:v>
                </c:pt>
                <c:pt idx="47">
                  <c:v>850765.62509850995</c:v>
                </c:pt>
                <c:pt idx="48">
                  <c:v>850165.30427110696</c:v>
                </c:pt>
                <c:pt idx="49">
                  <c:v>846638.61546384101</c:v>
                </c:pt>
                <c:pt idx="50">
                  <c:v>848331.12417134503</c:v>
                </c:pt>
                <c:pt idx="51">
                  <c:v>850256.32241756201</c:v>
                </c:pt>
                <c:pt idx="52">
                  <c:v>854499.92125882802</c:v>
                </c:pt>
                <c:pt idx="53">
                  <c:v>856782.47436249</c:v>
                </c:pt>
                <c:pt idx="54">
                  <c:v>851771.98668159102</c:v>
                </c:pt>
                <c:pt idx="55">
                  <c:v>840882.84883700602</c:v>
                </c:pt>
                <c:pt idx="56">
                  <c:v>861389.69947486802</c:v>
                </c:pt>
                <c:pt idx="57">
                  <c:v>859927.50443674601</c:v>
                </c:pt>
                <c:pt idx="58">
                  <c:v>849565.37033057003</c:v>
                </c:pt>
                <c:pt idx="59">
                  <c:v>850291.98695847602</c:v>
                </c:pt>
                <c:pt idx="60">
                  <c:v>839235.29993578803</c:v>
                </c:pt>
                <c:pt idx="61">
                  <c:v>845630.62291540997</c:v>
                </c:pt>
                <c:pt idx="62">
                  <c:v>852417.575513319</c:v>
                </c:pt>
                <c:pt idx="63">
                  <c:v>853776.14440094295</c:v>
                </c:pt>
                <c:pt idx="64">
                  <c:v>847485.14089863305</c:v>
                </c:pt>
                <c:pt idx="65">
                  <c:v>841403.08982214704</c:v>
                </c:pt>
                <c:pt idx="66">
                  <c:v>866882.92090716702</c:v>
                </c:pt>
                <c:pt idx="67">
                  <c:v>873408.90544286103</c:v>
                </c:pt>
                <c:pt idx="68">
                  <c:v>841842.23613851902</c:v>
                </c:pt>
                <c:pt idx="69">
                  <c:v>867535.02395433199</c:v>
                </c:pt>
                <c:pt idx="70">
                  <c:v>860360.63951154205</c:v>
                </c:pt>
                <c:pt idx="71">
                  <c:v>850524.88994667097</c:v>
                </c:pt>
                <c:pt idx="72">
                  <c:v>858851.26729663997</c:v>
                </c:pt>
                <c:pt idx="73">
                  <c:v>841164.01874963404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24896"/>
        <c:axId val="447624832"/>
      </c:barChart>
      <c:scatterChart>
        <c:scatterStyle val="lineMarker"/>
        <c:varyColors val="0"/>
        <c:ser>
          <c:idx val="1"/>
          <c:order val="1"/>
          <c:tx>
            <c:strRef>
              <c:f>市区町村別_年齢調整医療費!$B$79:$C$79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3111335758796075"/>
                  <c:y val="-0.85725460992907798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AD-45F9-A9A2-5C3D48F0079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市区町村別_年齢調整医療費!$O$5:$O$78</c:f>
              <c:numCache>
                <c:formatCode>General</c:formatCode>
                <c:ptCount val="74"/>
                <c:pt idx="0">
                  <c:v>855816.27430789603</c:v>
                </c:pt>
                <c:pt idx="1">
                  <c:v>855816.27430789603</c:v>
                </c:pt>
                <c:pt idx="2">
                  <c:v>855816.27430789603</c:v>
                </c:pt>
                <c:pt idx="3">
                  <c:v>855816.27430789603</c:v>
                </c:pt>
                <c:pt idx="4">
                  <c:v>855816.27430789603</c:v>
                </c:pt>
                <c:pt idx="5">
                  <c:v>855816.27430789603</c:v>
                </c:pt>
                <c:pt idx="6">
                  <c:v>855816.27430789603</c:v>
                </c:pt>
                <c:pt idx="7">
                  <c:v>855816.27430789603</c:v>
                </c:pt>
                <c:pt idx="8">
                  <c:v>855816.27430789603</c:v>
                </c:pt>
                <c:pt idx="9">
                  <c:v>855816.27430789603</c:v>
                </c:pt>
                <c:pt idx="10">
                  <c:v>855816.27430789603</c:v>
                </c:pt>
                <c:pt idx="11">
                  <c:v>855816.27430789603</c:v>
                </c:pt>
                <c:pt idx="12">
                  <c:v>855816.27430789603</c:v>
                </c:pt>
                <c:pt idx="13">
                  <c:v>855816.27430789603</c:v>
                </c:pt>
                <c:pt idx="14">
                  <c:v>855816.27430789603</c:v>
                </c:pt>
                <c:pt idx="15">
                  <c:v>855816.27430789603</c:v>
                </c:pt>
                <c:pt idx="16">
                  <c:v>855816.27430789603</c:v>
                </c:pt>
                <c:pt idx="17">
                  <c:v>855816.27430789603</c:v>
                </c:pt>
                <c:pt idx="18">
                  <c:v>855816.27430789603</c:v>
                </c:pt>
                <c:pt idx="19">
                  <c:v>855816.27430789603</c:v>
                </c:pt>
                <c:pt idx="20">
                  <c:v>855816.27430789603</c:v>
                </c:pt>
                <c:pt idx="21">
                  <c:v>855816.27430789603</c:v>
                </c:pt>
                <c:pt idx="22">
                  <c:v>855816.27430789603</c:v>
                </c:pt>
                <c:pt idx="23">
                  <c:v>855816.27430789603</c:v>
                </c:pt>
                <c:pt idx="24">
                  <c:v>855816.27430789603</c:v>
                </c:pt>
                <c:pt idx="25">
                  <c:v>855816.27430789603</c:v>
                </c:pt>
                <c:pt idx="26">
                  <c:v>855816.27430789603</c:v>
                </c:pt>
                <c:pt idx="27">
                  <c:v>855816.27430789603</c:v>
                </c:pt>
                <c:pt idx="28">
                  <c:v>855816.27430789603</c:v>
                </c:pt>
                <c:pt idx="29">
                  <c:v>855816.27430789603</c:v>
                </c:pt>
                <c:pt idx="30">
                  <c:v>855816.27430789603</c:v>
                </c:pt>
                <c:pt idx="31">
                  <c:v>855816.27430789603</c:v>
                </c:pt>
                <c:pt idx="32">
                  <c:v>855816.27430789603</c:v>
                </c:pt>
                <c:pt idx="33">
                  <c:v>855816.27430789603</c:v>
                </c:pt>
                <c:pt idx="34">
                  <c:v>855816.27430789603</c:v>
                </c:pt>
                <c:pt idx="35">
                  <c:v>855816.27430789603</c:v>
                </c:pt>
                <c:pt idx="36">
                  <c:v>855816.27430789603</c:v>
                </c:pt>
                <c:pt idx="37">
                  <c:v>855816.27430789603</c:v>
                </c:pt>
                <c:pt idx="38">
                  <c:v>855816.27430789603</c:v>
                </c:pt>
                <c:pt idx="39">
                  <c:v>855816.27430789603</c:v>
                </c:pt>
                <c:pt idx="40">
                  <c:v>855816.27430789603</c:v>
                </c:pt>
                <c:pt idx="41">
                  <c:v>855816.27430789603</c:v>
                </c:pt>
                <c:pt idx="42">
                  <c:v>855816.27430789603</c:v>
                </c:pt>
                <c:pt idx="43">
                  <c:v>855816.27430789603</c:v>
                </c:pt>
                <c:pt idx="44">
                  <c:v>855816.27430789603</c:v>
                </c:pt>
                <c:pt idx="45">
                  <c:v>855816.27430789603</c:v>
                </c:pt>
                <c:pt idx="46">
                  <c:v>855816.27430789603</c:v>
                </c:pt>
                <c:pt idx="47">
                  <c:v>855816.27430789603</c:v>
                </c:pt>
                <c:pt idx="48">
                  <c:v>855816.27430789603</c:v>
                </c:pt>
                <c:pt idx="49">
                  <c:v>855816.27430789603</c:v>
                </c:pt>
                <c:pt idx="50">
                  <c:v>855816.27430789603</c:v>
                </c:pt>
                <c:pt idx="51">
                  <c:v>855816.27430789603</c:v>
                </c:pt>
                <c:pt idx="52">
                  <c:v>855816.27430789603</c:v>
                </c:pt>
                <c:pt idx="53">
                  <c:v>855816.27430789603</c:v>
                </c:pt>
                <c:pt idx="54">
                  <c:v>855816.27430789603</c:v>
                </c:pt>
                <c:pt idx="55">
                  <c:v>855816.27430789603</c:v>
                </c:pt>
                <c:pt idx="56">
                  <c:v>855816.27430789603</c:v>
                </c:pt>
                <c:pt idx="57">
                  <c:v>855816.27430789603</c:v>
                </c:pt>
                <c:pt idx="58">
                  <c:v>855816.27430789603</c:v>
                </c:pt>
                <c:pt idx="59">
                  <c:v>855816.27430789603</c:v>
                </c:pt>
                <c:pt idx="60">
                  <c:v>855816.27430789603</c:v>
                </c:pt>
                <c:pt idx="61">
                  <c:v>855816.27430789603</c:v>
                </c:pt>
                <c:pt idx="62">
                  <c:v>855816.27430789603</c:v>
                </c:pt>
                <c:pt idx="63">
                  <c:v>855816.27430789603</c:v>
                </c:pt>
                <c:pt idx="64">
                  <c:v>855816.27430789603</c:v>
                </c:pt>
                <c:pt idx="65">
                  <c:v>855816.27430789603</c:v>
                </c:pt>
                <c:pt idx="66">
                  <c:v>855816.27430789603</c:v>
                </c:pt>
                <c:pt idx="67">
                  <c:v>855816.27430789603</c:v>
                </c:pt>
                <c:pt idx="68">
                  <c:v>855816.27430789603</c:v>
                </c:pt>
                <c:pt idx="69">
                  <c:v>855816.27430789603</c:v>
                </c:pt>
                <c:pt idx="70">
                  <c:v>855816.27430789603</c:v>
                </c:pt>
                <c:pt idx="71">
                  <c:v>855816.27430789603</c:v>
                </c:pt>
                <c:pt idx="72">
                  <c:v>855816.27430789603</c:v>
                </c:pt>
                <c:pt idx="73">
                  <c:v>855816.27430789603</c:v>
                </c:pt>
              </c:numCache>
            </c:numRef>
          </c:xVal>
          <c:yVal>
            <c:numRef>
              <c:f>市区町村別_年齢調整医療費!$R$5:$R$78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625984"/>
        <c:axId val="447625408"/>
      </c:scatterChart>
      <c:catAx>
        <c:axId val="44782489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447624832"/>
        <c:crosses val="autoZero"/>
        <c:auto val="1"/>
        <c:lblAlgn val="ctr"/>
        <c:lblOffset val="100"/>
        <c:noMultiLvlLbl val="0"/>
      </c:catAx>
      <c:valAx>
        <c:axId val="447624832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287536231884046"/>
              <c:y val="2.2323590982286635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447824896"/>
        <c:crosses val="autoZero"/>
        <c:crossBetween val="between"/>
      </c:valAx>
      <c:valAx>
        <c:axId val="44762540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47625984"/>
        <c:crosses val="max"/>
        <c:crossBetween val="midCat"/>
      </c:valAx>
      <c:valAx>
        <c:axId val="447625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762540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5.8662850432995746E-2"/>
          <c:y val="6.3165011820330963E-2"/>
          <c:w val="0.90679583149860565"/>
          <c:h val="0.9030089834515366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市区町村別_年齢調整医療費!$N$2:$N$3</c:f>
              <c:strCache>
                <c:ptCount val="2"/>
                <c:pt idx="0">
                  <c:v>年齢調整前被保険者一人当たりの医療費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641420813265243E-5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29-4320-A3AE-A945BD1440B8}"/>
                </c:ext>
              </c:extLst>
            </c:dLbl>
            <c:dLbl>
              <c:idx val="1"/>
              <c:layout>
                <c:manualLayout>
                  <c:x val="4.3324771270609991E-2"/>
                  <c:y val="1.974161589074603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B6-4219-AB8F-77CFB0A009B0}"/>
                </c:ext>
              </c:extLst>
            </c:dLbl>
            <c:dLbl>
              <c:idx val="2"/>
              <c:layout>
                <c:manualLayout>
                  <c:x val="-4.649567004256682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29-4320-A3AE-A945BD1440B8}"/>
                </c:ext>
              </c:extLst>
            </c:dLbl>
            <c:dLbl>
              <c:idx val="3"/>
              <c:layout>
                <c:manualLayout>
                  <c:x val="-4.6728068887909226E-3"/>
                  <c:y val="3.316584581391332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329-4320-A3AE-A945BD1440B8}"/>
                </c:ext>
              </c:extLst>
            </c:dLbl>
            <c:dLbl>
              <c:idx val="4"/>
              <c:layout>
                <c:manualLayout>
                  <c:x val="-2.7974705220411957E-3"/>
                  <c:y val="7.880220648012850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B6-4219-AB8F-77CFB0A009B0}"/>
                </c:ext>
              </c:extLst>
            </c:dLbl>
            <c:dLbl>
              <c:idx val="5"/>
              <c:layout>
                <c:manualLayout>
                  <c:x val="9.331058270952477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29-4320-A3AE-A945BD1440B8}"/>
                </c:ext>
              </c:extLst>
            </c:dLbl>
            <c:dLbl>
              <c:idx val="6"/>
              <c:layout>
                <c:manualLayout>
                  <c:x val="-3.096164195899881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29-4320-A3AE-A945BD1440B8}"/>
                </c:ext>
              </c:extLst>
            </c:dLbl>
            <c:dLbl>
              <c:idx val="7"/>
              <c:layout>
                <c:manualLayout>
                  <c:x val="5.1434879397230668E-2"/>
                  <c:y val="1.974161589074603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B6-4219-AB8F-77CFB0A009B0}"/>
                </c:ext>
              </c:extLst>
            </c:dLbl>
            <c:dLbl>
              <c:idx val="8"/>
              <c:layout>
                <c:manualLayout>
                  <c:x val="4.76455550662947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B6-4219-AB8F-77CFB0A009B0}"/>
                </c:ext>
              </c:extLst>
            </c:dLbl>
            <c:dLbl>
              <c:idx val="9"/>
              <c:layout>
                <c:manualLayout>
                  <c:x val="3.8845711629727483E-2"/>
                  <c:y val="7.880220646178093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329-4320-A3AE-A945BD1440B8}"/>
                </c:ext>
              </c:extLst>
            </c:dLbl>
            <c:dLbl>
              <c:idx val="10"/>
              <c:layout>
                <c:manualLayout>
                  <c:x val="4.3234747296833345E-3"/>
                  <c:y val="8.478959462094811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B6-4219-AB8F-77CFB0A009B0}"/>
                </c:ext>
              </c:extLst>
            </c:dLbl>
            <c:dLbl>
              <c:idx val="11"/>
              <c:layout>
                <c:manualLayout>
                  <c:x val="2.023704682225146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29-4320-A3AE-A945BD1440B8}"/>
                </c:ext>
              </c:extLst>
            </c:dLbl>
            <c:dLbl>
              <c:idx val="12"/>
              <c:layout>
                <c:manualLayout>
                  <c:x val="6.971965360226611E-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29-4320-A3AE-A945BD1440B8}"/>
                </c:ext>
              </c:extLst>
            </c:dLbl>
            <c:dLbl>
              <c:idx val="13"/>
              <c:layout>
                <c:manualLayout>
                  <c:x val="3.2975194481138885E-2"/>
                  <c:y val="3.948323178149206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B6-4219-AB8F-77CFB0A009B0}"/>
                </c:ext>
              </c:extLst>
            </c:dLbl>
            <c:dLbl>
              <c:idx val="14"/>
              <c:layout>
                <c:manualLayout>
                  <c:x val="3.918880571456517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B6-4219-AB8F-77CFB0A009B0}"/>
                </c:ext>
              </c:extLst>
            </c:dLbl>
            <c:dLbl>
              <c:idx val="15"/>
              <c:layout>
                <c:manualLayout>
                  <c:x val="4.4697636870688277E-2"/>
                  <c:y val="3.948323178149206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B6-4219-AB8F-77CFB0A009B0}"/>
                </c:ext>
              </c:extLst>
            </c:dLbl>
            <c:dLbl>
              <c:idx val="16"/>
              <c:layout>
                <c:manualLayout>
                  <c:x val="7.777655462596017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29-4320-A3AE-A945BD1440B8}"/>
                </c:ext>
              </c:extLst>
            </c:dLbl>
            <c:dLbl>
              <c:idx val="17"/>
              <c:layout>
                <c:manualLayout>
                  <c:x val="2.175828073780517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329-4320-A3AE-A945BD1440B8}"/>
                </c:ext>
              </c:extLst>
            </c:dLbl>
            <c:dLbl>
              <c:idx val="18"/>
              <c:layout>
                <c:manualLayout>
                  <c:x val="2.797189197123146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29-4320-A3AE-A945BD1440B8}"/>
                </c:ext>
              </c:extLst>
            </c:dLbl>
            <c:dLbl>
              <c:idx val="19"/>
              <c:layout>
                <c:manualLayout>
                  <c:x val="7.777655462595903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329-4320-A3AE-A945BD1440B8}"/>
                </c:ext>
              </c:extLst>
            </c:dLbl>
            <c:dLbl>
              <c:idx val="20"/>
              <c:layout>
                <c:manualLayout>
                  <c:x val="4.67084984588287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329-4320-A3AE-A945BD1440B8}"/>
                </c:ext>
              </c:extLst>
            </c:dLbl>
            <c:dLbl>
              <c:idx val="21"/>
              <c:layout>
                <c:manualLayout>
                  <c:x val="1.865147512109202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329-4320-A3AE-A945BD1440B8}"/>
                </c:ext>
              </c:extLst>
            </c:dLbl>
            <c:dLbl>
              <c:idx val="22"/>
              <c:layout>
                <c:manualLayout>
                  <c:x val="9.331058270952589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329-4320-A3AE-A945BD1440B8}"/>
                </c:ext>
              </c:extLst>
            </c:dLbl>
            <c:dLbl>
              <c:idx val="23"/>
              <c:layout>
                <c:manualLayout>
                  <c:x val="3.418550320465776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329-4320-A3AE-A945BD1440B8}"/>
                </c:ext>
              </c:extLst>
            </c:dLbl>
            <c:dLbl>
              <c:idx val="24"/>
              <c:layout>
                <c:manualLayout>
                  <c:x val="5.3017637849209959E-2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B6-4219-AB8F-77CFB0A009B0}"/>
                </c:ext>
              </c:extLst>
            </c:dLbl>
            <c:dLbl>
              <c:idx val="25"/>
              <c:layout>
                <c:manualLayout>
                  <c:x val="1.55446695043787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329-4320-A3AE-A945BD1440B8}"/>
                </c:ext>
              </c:extLst>
            </c:dLbl>
            <c:dLbl>
              <c:idx val="26"/>
              <c:layout>
                <c:manualLayout>
                  <c:x val="3.5749792064191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29-4320-A3AE-A945BD1440B8}"/>
                </c:ext>
              </c:extLst>
            </c:dLbl>
            <c:dLbl>
              <c:idx val="27"/>
              <c:layout>
                <c:manualLayout>
                  <c:x val="2.656245413180683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B6-4219-AB8F-77CFB0A009B0}"/>
                </c:ext>
              </c:extLst>
            </c:dLbl>
            <c:dLbl>
              <c:idx val="28"/>
              <c:layout>
                <c:manualLayout>
                  <c:x val="2.2606903468858439E-2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B6-4219-AB8F-77CFB0A009B0}"/>
                </c:ext>
              </c:extLst>
            </c:dLbl>
            <c:dLbl>
              <c:idx val="29"/>
              <c:layout>
                <c:manualLayout>
                  <c:x val="2.0890943783942462E-2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DB6-4219-AB8F-77CFB0A009B0}"/>
                </c:ext>
              </c:extLst>
            </c:dLbl>
            <c:dLbl>
              <c:idx val="30"/>
              <c:layout>
                <c:manualLayout>
                  <c:x val="5.0011008366358321E-2"/>
                  <c:y val="8.478959462094811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DB6-4219-AB8F-77CFB0A009B0}"/>
                </c:ext>
              </c:extLst>
            </c:dLbl>
            <c:dLbl>
              <c:idx val="31"/>
              <c:layout>
                <c:manualLayout>
                  <c:x val="1.39912666960223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329-4320-A3AE-A945BD1440B8}"/>
                </c:ext>
              </c:extLst>
            </c:dLbl>
            <c:dLbl>
              <c:idx val="32"/>
              <c:layout>
                <c:manualLayout>
                  <c:x val="1.24341944322128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29-4320-A3AE-A945BD1440B8}"/>
                </c:ext>
              </c:extLst>
            </c:dLbl>
            <c:dLbl>
              <c:idx val="33"/>
              <c:layout>
                <c:manualLayout>
                  <c:x val="-3.09983365135280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29-4320-A3AE-A945BD1440B8}"/>
                </c:ext>
              </c:extLst>
            </c:dLbl>
            <c:dLbl>
              <c:idx val="34"/>
              <c:layout>
                <c:manualLayout>
                  <c:x val="3.430842996232681E-2"/>
                  <c:y val="1.632506468806882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B6-4219-AB8F-77CFB0A009B0}"/>
                </c:ext>
              </c:extLst>
            </c:dLbl>
            <c:dLbl>
              <c:idx val="35"/>
              <c:layout>
                <c:manualLayout>
                  <c:x val="3.3473017270903661E-2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DB6-4219-AB8F-77CFB0A009B0}"/>
                </c:ext>
              </c:extLst>
            </c:dLbl>
            <c:dLbl>
              <c:idx val="36"/>
              <c:layout>
                <c:manualLayout>
                  <c:x val="2.656600127207777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DB6-4219-AB8F-77CFB0A009B0}"/>
                </c:ext>
              </c:extLst>
            </c:dLbl>
            <c:dLbl>
              <c:idx val="37"/>
              <c:layout>
                <c:manualLayout>
                  <c:x val="-4.6435735603503111E-3"/>
                  <c:y val="8.162532351636364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329-4320-A3AE-A945BD1440B8}"/>
                </c:ext>
              </c:extLst>
            </c:dLbl>
            <c:dLbl>
              <c:idx val="38"/>
              <c:layout>
                <c:manualLayout>
                  <c:x val="3.36577131953616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DB6-4219-AB8F-77CFB0A009B0}"/>
                </c:ext>
              </c:extLst>
            </c:dLbl>
            <c:dLbl>
              <c:idx val="39"/>
              <c:layout>
                <c:manualLayout>
                  <c:x val="-4.653236459709378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329-4320-A3AE-A945BD1440B8}"/>
                </c:ext>
              </c:extLst>
            </c:dLbl>
            <c:dLbl>
              <c:idx val="40"/>
              <c:layout>
                <c:manualLayout>
                  <c:x val="2.7784749743138003E-2"/>
                  <c:y val="8.162532351636364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DB6-4219-AB8F-77CFB0A009B0}"/>
                </c:ext>
              </c:extLst>
            </c:dLbl>
            <c:dLbl>
              <c:idx val="41"/>
              <c:layout>
                <c:manualLayout>
                  <c:x val="-4.1077107490581728E-3"/>
                  <c:y val="1.576044129235618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DB6-4219-AB8F-77CFB0A009B0}"/>
                </c:ext>
              </c:extLst>
            </c:dLbl>
            <c:dLbl>
              <c:idx val="42"/>
              <c:layout>
                <c:manualLayout>
                  <c:x val="2.331168354616175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329-4320-A3AE-A945BD1440B8}"/>
                </c:ext>
              </c:extLst>
            </c:dLbl>
            <c:dLbl>
              <c:idx val="43"/>
              <c:layout>
                <c:manualLayout>
                  <c:x val="4.350592005479719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329-4320-A3AE-A945BD1440B8}"/>
                </c:ext>
              </c:extLst>
            </c:dLbl>
            <c:dLbl>
              <c:idx val="44"/>
              <c:layout>
                <c:manualLayout>
                  <c:x val="-4.653236459709378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329-4320-A3AE-A945BD1440B8}"/>
                </c:ext>
              </c:extLst>
            </c:dLbl>
            <c:dLbl>
              <c:idx val="45"/>
              <c:layout>
                <c:manualLayout>
                  <c:x val="3.4691031850873216E-2"/>
                  <c:y val="3.329277995295230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DB6-4219-AB8F-77CFB0A009B0}"/>
                </c:ext>
              </c:extLst>
            </c:dLbl>
            <c:dLbl>
              <c:idx val="46"/>
              <c:layout>
                <c:manualLayout>
                  <c:x val="4.0698175057488024E-2"/>
                  <c:y val="-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DB6-4219-AB8F-77CFB0A009B0}"/>
                </c:ext>
              </c:extLst>
            </c:dLbl>
            <c:dLbl>
              <c:idx val="47"/>
              <c:layout>
                <c:manualLayout>
                  <c:x val="3.577755761045049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329-4320-A3AE-A945BD1440B8}"/>
                </c:ext>
              </c:extLst>
            </c:dLbl>
            <c:dLbl>
              <c:idx val="48"/>
              <c:layout>
                <c:manualLayout>
                  <c:x val="1.0641420813151329E-5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329-4320-A3AE-A945BD1440B8}"/>
                </c:ext>
              </c:extLst>
            </c:dLbl>
            <c:dLbl>
              <c:idx val="49"/>
              <c:layout>
                <c:manualLayout>
                  <c:x val="3.9677699496061453E-2"/>
                  <c:y val="2.54368784020777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DB6-4219-AB8F-77CFB0A009B0}"/>
                </c:ext>
              </c:extLst>
            </c:dLbl>
            <c:dLbl>
              <c:idx val="50"/>
              <c:layout>
                <c:manualLayout>
                  <c:x val="1.088446107930916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329-4320-A3AE-A945BD1440B8}"/>
                </c:ext>
              </c:extLst>
            </c:dLbl>
            <c:dLbl>
              <c:idx val="51"/>
              <c:layout>
                <c:manualLayout>
                  <c:x val="3.5059934439062461E-2"/>
                  <c:y val="2.54368783941810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DB6-4219-AB8F-77CFB0A009B0}"/>
                </c:ext>
              </c:extLst>
            </c:dLbl>
            <c:dLbl>
              <c:idx val="52"/>
              <c:layout>
                <c:manualLayout>
                  <c:x val="-3.3390821468761841E-3"/>
                  <c:y val="8.478959462094811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DB6-4219-AB8F-77CFB0A009B0}"/>
                </c:ext>
              </c:extLst>
            </c:dLbl>
            <c:dLbl>
              <c:idx val="53"/>
              <c:layout>
                <c:manualLayout>
                  <c:x val="4.79432702186994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DB6-4219-AB8F-77CFB0A009B0}"/>
                </c:ext>
              </c:extLst>
            </c:dLbl>
            <c:dLbl>
              <c:idx val="54"/>
              <c:layout>
                <c:manualLayout>
                  <c:x val="4.74427564949361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DB6-4219-AB8F-77CFB0A009B0}"/>
                </c:ext>
              </c:extLst>
            </c:dLbl>
            <c:dLbl>
              <c:idx val="55"/>
              <c:layout>
                <c:manualLayout>
                  <c:x val="3.4593057390283399E-2"/>
                  <c:y val="1.5793292712596826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DB6-4219-AB8F-77CFB0A009B0}"/>
                </c:ext>
              </c:extLst>
            </c:dLbl>
            <c:dLbl>
              <c:idx val="56"/>
              <c:layout>
                <c:manualLayout>
                  <c:x val="-3.096164195899995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329-4320-A3AE-A945BD1440B8}"/>
                </c:ext>
              </c:extLst>
            </c:dLbl>
            <c:dLbl>
              <c:idx val="57"/>
              <c:layout>
                <c:manualLayout>
                  <c:x val="3.988991633641567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DB6-4219-AB8F-77CFB0A009B0}"/>
                </c:ext>
              </c:extLst>
            </c:dLbl>
            <c:dLbl>
              <c:idx val="58"/>
              <c:layout>
                <c:manualLayout>
                  <c:x val="2.207201917902050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DB6-4219-AB8F-77CFB0A009B0}"/>
                </c:ext>
              </c:extLst>
            </c:dLbl>
            <c:dLbl>
              <c:idx val="59"/>
              <c:layout>
                <c:manualLayout>
                  <c:x val="2.6758036107441655E-2"/>
                  <c:y val="8.478959462094811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DB6-4219-AB8F-77CFB0A009B0}"/>
                </c:ext>
              </c:extLst>
            </c:dLbl>
            <c:dLbl>
              <c:idx val="60"/>
              <c:layout>
                <c:manualLayout>
                  <c:x val="3.033734527129496E-2"/>
                  <c:y val="3.391583784837924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DB6-4219-AB8F-77CFB0A009B0}"/>
                </c:ext>
              </c:extLst>
            </c:dLbl>
            <c:dLbl>
              <c:idx val="61"/>
              <c:layout>
                <c:manualLayout>
                  <c:x val="-4.64956700425656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329-4320-A3AE-A945BD1440B8}"/>
                </c:ext>
              </c:extLst>
            </c:dLbl>
            <c:dLbl>
              <c:idx val="62"/>
              <c:layout>
                <c:manualLayout>
                  <c:x val="4.6930011252996721E-2"/>
                  <c:y val="8.47895947788810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DB6-4219-AB8F-77CFB0A009B0}"/>
                </c:ext>
              </c:extLst>
            </c:dLbl>
            <c:dLbl>
              <c:idx val="63"/>
              <c:layout>
                <c:manualLayout>
                  <c:x val="4.67084984588275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329-4320-A3AE-A945BD1440B8}"/>
                </c:ext>
              </c:extLst>
            </c:dLbl>
            <c:dLbl>
              <c:idx val="64"/>
              <c:layout>
                <c:manualLayout>
                  <c:x val="3.005602035324624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DB6-4219-AB8F-77CFB0A009B0}"/>
                </c:ext>
              </c:extLst>
            </c:dLbl>
            <c:dLbl>
              <c:idx val="65"/>
              <c:layout>
                <c:manualLayout>
                  <c:x val="-3.096164195899995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329-4320-A3AE-A945BD1440B8}"/>
                </c:ext>
              </c:extLst>
            </c:dLbl>
            <c:dLbl>
              <c:idx val="66"/>
              <c:layout>
                <c:manualLayout>
                  <c:x val="2.641848916287478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329-4320-A3AE-A945BD1440B8}"/>
                </c:ext>
              </c:extLst>
            </c:dLbl>
            <c:dLbl>
              <c:idx val="67"/>
              <c:layout>
                <c:manualLayout>
                  <c:x val="1.0641420813037413E-5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329-4320-A3AE-A945BD1440B8}"/>
                </c:ext>
              </c:extLst>
            </c:dLbl>
            <c:dLbl>
              <c:idx val="68"/>
              <c:layout>
                <c:manualLayout>
                  <c:x val="3.314129849796956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DB6-4219-AB8F-77CFB0A009B0}"/>
                </c:ext>
              </c:extLst>
            </c:dLbl>
            <c:dLbl>
              <c:idx val="69"/>
              <c:layout>
                <c:manualLayout>
                  <c:x val="3.117447037526297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329-4320-A3AE-A945BD1440B8}"/>
                </c:ext>
              </c:extLst>
            </c:dLbl>
            <c:dLbl>
              <c:idx val="70"/>
              <c:layout>
                <c:manualLayout>
                  <c:x val="-4.67084984588287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329-4320-A3AE-A945BD1440B8}"/>
                </c:ext>
              </c:extLst>
            </c:dLbl>
            <c:dLbl>
              <c:idx val="71"/>
              <c:layout>
                <c:manualLayout>
                  <c:x val="-4.64956700425656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329-4320-A3AE-A945BD1440B8}"/>
                </c:ext>
              </c:extLst>
            </c:dLbl>
            <c:dLbl>
              <c:idx val="72"/>
              <c:layout>
                <c:manualLayout>
                  <c:x val="-4.64956700425656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329-4320-A3AE-A945BD1440B8}"/>
                </c:ext>
              </c:extLst>
            </c:dLbl>
            <c:dLbl>
              <c:idx val="73"/>
              <c:layout>
                <c:manualLayout>
                  <c:x val="2.9539727971035764E-2"/>
                  <c:y val="1.576044129235618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329-4320-A3AE-A945BD1440B8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市区町村別_年齢調整医療費!$C$5:$C$78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市区町村別_年齢調整医療費!$D$5:$D$78</c:f>
              <c:numCache>
                <c:formatCode>General</c:formatCode>
                <c:ptCount val="74"/>
                <c:pt idx="0">
                  <c:v>864509.93406208395</c:v>
                </c:pt>
                <c:pt idx="1">
                  <c:v>798647.84252183395</c:v>
                </c:pt>
                <c:pt idx="2">
                  <c:v>879097.53062540304</c:v>
                </c:pt>
                <c:pt idx="3">
                  <c:v>895077.40527577896</c:v>
                </c:pt>
                <c:pt idx="4">
                  <c:v>748221.36509635998</c:v>
                </c:pt>
                <c:pt idx="5">
                  <c:v>848667.68357601401</c:v>
                </c:pt>
                <c:pt idx="6">
                  <c:v>910694.04379689402</c:v>
                </c:pt>
                <c:pt idx="7">
                  <c:v>785955.69343831996</c:v>
                </c:pt>
                <c:pt idx="8">
                  <c:v>792043.99548896402</c:v>
                </c:pt>
                <c:pt idx="9">
                  <c:v>805142.30261757795</c:v>
                </c:pt>
                <c:pt idx="10">
                  <c:v>856796.29625015601</c:v>
                </c:pt>
                <c:pt idx="11">
                  <c:v>834178.920025695</c:v>
                </c:pt>
                <c:pt idx="12">
                  <c:v>863291.84621864499</c:v>
                </c:pt>
                <c:pt idx="13">
                  <c:v>818226.72056563199</c:v>
                </c:pt>
                <c:pt idx="14">
                  <c:v>809417.34051772906</c:v>
                </c:pt>
                <c:pt idx="15">
                  <c:v>800457.34815741598</c:v>
                </c:pt>
                <c:pt idx="16">
                  <c:v>853694.53888755105</c:v>
                </c:pt>
                <c:pt idx="17">
                  <c:v>834554.26829268294</c:v>
                </c:pt>
                <c:pt idx="18">
                  <c:v>824645.82728265796</c:v>
                </c:pt>
                <c:pt idx="19">
                  <c:v>852604.37084979401</c:v>
                </c:pt>
                <c:pt idx="20">
                  <c:v>854846.95774288301</c:v>
                </c:pt>
                <c:pt idx="21">
                  <c:v>835962.73286767898</c:v>
                </c:pt>
                <c:pt idx="22">
                  <c:v>849783.79335657903</c:v>
                </c:pt>
                <c:pt idx="23">
                  <c:v>812834.41501406697</c:v>
                </c:pt>
                <c:pt idx="24">
                  <c:v>784337.61250497797</c:v>
                </c:pt>
                <c:pt idx="25">
                  <c:v>843421.52734888799</c:v>
                </c:pt>
                <c:pt idx="26">
                  <c:v>811035.23692982795</c:v>
                </c:pt>
                <c:pt idx="27">
                  <c:v>825326.57024375396</c:v>
                </c:pt>
                <c:pt idx="28">
                  <c:v>830196.20119847497</c:v>
                </c:pt>
                <c:pt idx="29">
                  <c:v>838557.70118584204</c:v>
                </c:pt>
                <c:pt idx="30">
                  <c:v>787526.68676931399</c:v>
                </c:pt>
                <c:pt idx="31">
                  <c:v>847301.327021954</c:v>
                </c:pt>
                <c:pt idx="32">
                  <c:v>851825.27859649097</c:v>
                </c:pt>
                <c:pt idx="33">
                  <c:v>907561.62833397801</c:v>
                </c:pt>
                <c:pt idx="34">
                  <c:v>814353.65293720504</c:v>
                </c:pt>
                <c:pt idx="35">
                  <c:v>816866.34487463802</c:v>
                </c:pt>
                <c:pt idx="36">
                  <c:v>832068.27467969398</c:v>
                </c:pt>
                <c:pt idx="37">
                  <c:v>900440.96358987899</c:v>
                </c:pt>
                <c:pt idx="38">
                  <c:v>815577.58237083</c:v>
                </c:pt>
                <c:pt idx="39">
                  <c:v>905002.38393703103</c:v>
                </c:pt>
                <c:pt idx="40">
                  <c:v>825408.40683855198</c:v>
                </c:pt>
                <c:pt idx="41">
                  <c:v>779869.63946188299</c:v>
                </c:pt>
                <c:pt idx="42">
                  <c:v>835926.60603263997</c:v>
                </c:pt>
                <c:pt idx="43">
                  <c:v>797069.35507634596</c:v>
                </c:pt>
                <c:pt idx="44">
                  <c:v>889812.06810790102</c:v>
                </c:pt>
                <c:pt idx="45">
                  <c:v>809798.32944678701</c:v>
                </c:pt>
                <c:pt idx="46">
                  <c:v>800626.53832965996</c:v>
                </c:pt>
                <c:pt idx="47">
                  <c:v>811909.47817360796</c:v>
                </c:pt>
                <c:pt idx="48">
                  <c:v>780427.31668413605</c:v>
                </c:pt>
                <c:pt idx="49">
                  <c:v>801250.47619047598</c:v>
                </c:pt>
                <c:pt idx="50">
                  <c:v>852494.98828604398</c:v>
                </c:pt>
                <c:pt idx="51">
                  <c:v>814684.75222947495</c:v>
                </c:pt>
                <c:pt idx="52">
                  <c:v>774689.14529914502</c:v>
                </c:pt>
                <c:pt idx="53">
                  <c:v>790232.50789110304</c:v>
                </c:pt>
                <c:pt idx="54">
                  <c:v>790298.92867305304</c:v>
                </c:pt>
                <c:pt idx="55">
                  <c:v>817156.20971335203</c:v>
                </c:pt>
                <c:pt idx="56">
                  <c:v>901391.88202247198</c:v>
                </c:pt>
                <c:pt idx="57">
                  <c:v>801654.82844666298</c:v>
                </c:pt>
                <c:pt idx="58">
                  <c:v>823156.59364513005</c:v>
                </c:pt>
                <c:pt idx="59">
                  <c:v>831128.24297473696</c:v>
                </c:pt>
                <c:pt idx="60">
                  <c:v>824721.75621837005</c:v>
                </c:pt>
                <c:pt idx="61">
                  <c:v>744713.59903381602</c:v>
                </c:pt>
                <c:pt idx="62">
                  <c:v>791885.27534480998</c:v>
                </c:pt>
                <c:pt idx="63">
                  <c:v>861054.05255614</c:v>
                </c:pt>
                <c:pt idx="64">
                  <c:v>817238.07404565497</c:v>
                </c:pt>
                <c:pt idx="65">
                  <c:v>771444.26223384403</c:v>
                </c:pt>
                <c:pt idx="66">
                  <c:v>831727.71153003105</c:v>
                </c:pt>
                <c:pt idx="67">
                  <c:v>945510.92036553496</c:v>
                </c:pt>
                <c:pt idx="68">
                  <c:v>813028.67528931203</c:v>
                </c:pt>
                <c:pt idx="69">
                  <c:v>869273.54943273903</c:v>
                </c:pt>
                <c:pt idx="70">
                  <c:v>906362.99679487199</c:v>
                </c:pt>
                <c:pt idx="71">
                  <c:v>753036.50364650402</c:v>
                </c:pt>
                <c:pt idx="72">
                  <c:v>747309.70690198499</c:v>
                </c:pt>
                <c:pt idx="73">
                  <c:v>818479.12983425404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27456"/>
        <c:axId val="448021632"/>
      </c:barChart>
      <c:scatterChart>
        <c:scatterStyle val="lineMarker"/>
        <c:varyColors val="0"/>
        <c:ser>
          <c:idx val="1"/>
          <c:order val="1"/>
          <c:tx>
            <c:strRef>
              <c:f>市区町村別_年齢調整医療費!$B$79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6659247215874268"/>
                  <c:y val="-0.85840748620961382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7E-4D49-96BB-AC7060F0A63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市区町村別_年齢調整医療費!$N$5:$N$78</c:f>
              <c:numCache>
                <c:formatCode>General</c:formatCode>
                <c:ptCount val="74"/>
                <c:pt idx="0">
                  <c:v>855816.27430789603</c:v>
                </c:pt>
                <c:pt idx="1">
                  <c:v>855816.27430789603</c:v>
                </c:pt>
                <c:pt idx="2">
                  <c:v>855816.27430789603</c:v>
                </c:pt>
                <c:pt idx="3">
                  <c:v>855816.27430789603</c:v>
                </c:pt>
                <c:pt idx="4">
                  <c:v>855816.27430789603</c:v>
                </c:pt>
                <c:pt idx="5">
                  <c:v>855816.27430789603</c:v>
                </c:pt>
                <c:pt idx="6">
                  <c:v>855816.27430789603</c:v>
                </c:pt>
                <c:pt idx="7">
                  <c:v>855816.27430789603</c:v>
                </c:pt>
                <c:pt idx="8">
                  <c:v>855816.27430789603</c:v>
                </c:pt>
                <c:pt idx="9">
                  <c:v>855816.27430789603</c:v>
                </c:pt>
                <c:pt idx="10">
                  <c:v>855816.27430789603</c:v>
                </c:pt>
                <c:pt idx="11">
                  <c:v>855816.27430789603</c:v>
                </c:pt>
                <c:pt idx="12">
                  <c:v>855816.27430789603</c:v>
                </c:pt>
                <c:pt idx="13">
                  <c:v>855816.27430789603</c:v>
                </c:pt>
                <c:pt idx="14">
                  <c:v>855816.27430789603</c:v>
                </c:pt>
                <c:pt idx="15">
                  <c:v>855816.27430789603</c:v>
                </c:pt>
                <c:pt idx="16">
                  <c:v>855816.27430789603</c:v>
                </c:pt>
                <c:pt idx="17">
                  <c:v>855816.27430789603</c:v>
                </c:pt>
                <c:pt idx="18">
                  <c:v>855816.27430789603</c:v>
                </c:pt>
                <c:pt idx="19">
                  <c:v>855816.27430789603</c:v>
                </c:pt>
                <c:pt idx="20">
                  <c:v>855816.27430789603</c:v>
                </c:pt>
                <c:pt idx="21">
                  <c:v>855816.27430789603</c:v>
                </c:pt>
                <c:pt idx="22">
                  <c:v>855816.27430789603</c:v>
                </c:pt>
                <c:pt idx="23">
                  <c:v>855816.27430789603</c:v>
                </c:pt>
                <c:pt idx="24">
                  <c:v>855816.27430789603</c:v>
                </c:pt>
                <c:pt idx="25">
                  <c:v>855816.27430789603</c:v>
                </c:pt>
                <c:pt idx="26">
                  <c:v>855816.27430789603</c:v>
                </c:pt>
                <c:pt idx="27">
                  <c:v>855816.27430789603</c:v>
                </c:pt>
                <c:pt idx="28">
                  <c:v>855816.27430789603</c:v>
                </c:pt>
                <c:pt idx="29">
                  <c:v>855816.27430789603</c:v>
                </c:pt>
                <c:pt idx="30">
                  <c:v>855816.27430789603</c:v>
                </c:pt>
                <c:pt idx="31">
                  <c:v>855816.27430789603</c:v>
                </c:pt>
                <c:pt idx="32">
                  <c:v>855816.27430789603</c:v>
                </c:pt>
                <c:pt idx="33">
                  <c:v>855816.27430789603</c:v>
                </c:pt>
                <c:pt idx="34">
                  <c:v>855816.27430789603</c:v>
                </c:pt>
                <c:pt idx="35">
                  <c:v>855816.27430789603</c:v>
                </c:pt>
                <c:pt idx="36">
                  <c:v>855816.27430789603</c:v>
                </c:pt>
                <c:pt idx="37">
                  <c:v>855816.27430789603</c:v>
                </c:pt>
                <c:pt idx="38">
                  <c:v>855816.27430789603</c:v>
                </c:pt>
                <c:pt idx="39">
                  <c:v>855816.27430789603</c:v>
                </c:pt>
                <c:pt idx="40">
                  <c:v>855816.27430789603</c:v>
                </c:pt>
                <c:pt idx="41">
                  <c:v>855816.27430789603</c:v>
                </c:pt>
                <c:pt idx="42">
                  <c:v>855816.27430789603</c:v>
                </c:pt>
                <c:pt idx="43">
                  <c:v>855816.27430789603</c:v>
                </c:pt>
                <c:pt idx="44">
                  <c:v>855816.27430789603</c:v>
                </c:pt>
                <c:pt idx="45">
                  <c:v>855816.27430789603</c:v>
                </c:pt>
                <c:pt idx="46">
                  <c:v>855816.27430789603</c:v>
                </c:pt>
                <c:pt idx="47">
                  <c:v>855816.27430789603</c:v>
                </c:pt>
                <c:pt idx="48">
                  <c:v>855816.27430789603</c:v>
                </c:pt>
                <c:pt idx="49">
                  <c:v>855816.27430789603</c:v>
                </c:pt>
                <c:pt idx="50">
                  <c:v>855816.27430789603</c:v>
                </c:pt>
                <c:pt idx="51">
                  <c:v>855816.27430789603</c:v>
                </c:pt>
                <c:pt idx="52">
                  <c:v>855816.27430789603</c:v>
                </c:pt>
                <c:pt idx="53">
                  <c:v>855816.27430789603</c:v>
                </c:pt>
                <c:pt idx="54">
                  <c:v>855816.27430789603</c:v>
                </c:pt>
                <c:pt idx="55">
                  <c:v>855816.27430789603</c:v>
                </c:pt>
                <c:pt idx="56">
                  <c:v>855816.27430789603</c:v>
                </c:pt>
                <c:pt idx="57">
                  <c:v>855816.27430789603</c:v>
                </c:pt>
                <c:pt idx="58">
                  <c:v>855816.27430789603</c:v>
                </c:pt>
                <c:pt idx="59">
                  <c:v>855816.27430789603</c:v>
                </c:pt>
                <c:pt idx="60">
                  <c:v>855816.27430789603</c:v>
                </c:pt>
                <c:pt idx="61">
                  <c:v>855816.27430789603</c:v>
                </c:pt>
                <c:pt idx="62">
                  <c:v>855816.27430789603</c:v>
                </c:pt>
                <c:pt idx="63">
                  <c:v>855816.27430789603</c:v>
                </c:pt>
                <c:pt idx="64">
                  <c:v>855816.27430789603</c:v>
                </c:pt>
                <c:pt idx="65">
                  <c:v>855816.27430789603</c:v>
                </c:pt>
                <c:pt idx="66">
                  <c:v>855816.27430789603</c:v>
                </c:pt>
                <c:pt idx="67">
                  <c:v>855816.27430789603</c:v>
                </c:pt>
                <c:pt idx="68">
                  <c:v>855816.27430789603</c:v>
                </c:pt>
                <c:pt idx="69">
                  <c:v>855816.27430789603</c:v>
                </c:pt>
                <c:pt idx="70">
                  <c:v>855816.27430789603</c:v>
                </c:pt>
                <c:pt idx="71">
                  <c:v>855816.27430789603</c:v>
                </c:pt>
                <c:pt idx="72">
                  <c:v>855816.27430789603</c:v>
                </c:pt>
                <c:pt idx="73">
                  <c:v>855816.27430789603</c:v>
                </c:pt>
              </c:numCache>
            </c:numRef>
          </c:xVal>
          <c:yVal>
            <c:numRef>
              <c:f>市区町村別_年齢調整医療費!$R$5:$R$78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022784"/>
        <c:axId val="448022208"/>
      </c:scatterChart>
      <c:catAx>
        <c:axId val="4478274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448021632"/>
        <c:crosses val="autoZero"/>
        <c:auto val="1"/>
        <c:lblAlgn val="ctr"/>
        <c:lblOffset val="100"/>
        <c:noMultiLvlLbl val="0"/>
      </c:catAx>
      <c:valAx>
        <c:axId val="44802163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980772946859898"/>
              <c:y val="2.8458856682769727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447827456"/>
        <c:crosses val="autoZero"/>
        <c:crossBetween val="between"/>
      </c:valAx>
      <c:valAx>
        <c:axId val="44802220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48022784"/>
        <c:crosses val="max"/>
        <c:crossBetween val="midCat"/>
      </c:valAx>
      <c:valAx>
        <c:axId val="448022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802220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851207729468598"/>
          <c:y val="7.9407769756184382E-2"/>
          <c:w val="0.77557946859903382"/>
          <c:h val="0.874566666666666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市区町村別_年齢調整医療費!$L$4</c:f>
              <c:strCache>
                <c:ptCount val="1"/>
                <c:pt idx="0">
                  <c:v>前年度との差分(年齢調整後被保険者一人当たりの医療費)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08743089192230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6A-46A9-83D8-F2C800E41C81}"/>
                </c:ext>
              </c:extLst>
            </c:dLbl>
            <c:dLbl>
              <c:idx val="1"/>
              <c:layout>
                <c:manualLayout>
                  <c:x val="1.708743089192230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FA-4500-B080-E72F14962EDC}"/>
                </c:ext>
              </c:extLst>
            </c:dLbl>
            <c:dLbl>
              <c:idx val="2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FA-4500-B080-E72F14962EDC}"/>
                </c:ext>
              </c:extLst>
            </c:dLbl>
            <c:dLbl>
              <c:idx val="3"/>
              <c:layout>
                <c:manualLayout>
                  <c:x val="2.796125055041820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FA-4500-B080-E72F14962EDC}"/>
                </c:ext>
              </c:extLst>
            </c:dLbl>
            <c:dLbl>
              <c:idx val="4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FA-4500-B080-E72F14962EDC}"/>
                </c:ext>
              </c:extLst>
            </c:dLbl>
            <c:dLbl>
              <c:idx val="5"/>
              <c:layout>
                <c:manualLayout>
                  <c:x val="-4.66020842506983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FA-4500-B080-E72F14962EDC}"/>
                </c:ext>
              </c:extLst>
            </c:dLbl>
            <c:dLbl>
              <c:idx val="6"/>
              <c:layout>
                <c:manualLayout>
                  <c:x val="2.330104212534848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FA-4500-B080-E72F14962EDC}"/>
                </c:ext>
              </c:extLst>
            </c:dLbl>
            <c:dLbl>
              <c:idx val="7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FA-4500-B080-E72F14962EDC}"/>
                </c:ext>
              </c:extLst>
            </c:dLbl>
            <c:dLbl>
              <c:idx val="8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FA-4500-B080-E72F14962EDC}"/>
                </c:ext>
              </c:extLst>
            </c:dLbl>
            <c:dLbl>
              <c:idx val="9"/>
              <c:layout>
                <c:manualLayout>
                  <c:x val="-1.553402808356687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6A-46A9-83D8-F2C800E41C81}"/>
                </c:ext>
              </c:extLst>
            </c:dLbl>
            <c:dLbl>
              <c:idx val="10"/>
              <c:layout>
                <c:manualLayout>
                  <c:x val="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FA-4500-B080-E72F14962EDC}"/>
                </c:ext>
              </c:extLst>
            </c:dLbl>
            <c:dLbl>
              <c:idx val="11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FA-4500-B080-E72F14962EDC}"/>
                </c:ext>
              </c:extLst>
            </c:dLbl>
            <c:dLbl>
              <c:idx val="12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FA-4500-B080-E72F14962EDC}"/>
                </c:ext>
              </c:extLst>
            </c:dLbl>
            <c:dLbl>
              <c:idx val="13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FA-4500-B080-E72F14962EDC}"/>
                </c:ext>
              </c:extLst>
            </c:dLbl>
            <c:dLbl>
              <c:idx val="14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FFA-4500-B080-E72F14962EDC}"/>
                </c:ext>
              </c:extLst>
            </c:dLbl>
            <c:dLbl>
              <c:idx val="15"/>
              <c:layout>
                <c:manualLayout>
                  <c:x val="3.106805616713146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6A-46A9-83D8-F2C800E41C81}"/>
                </c:ext>
              </c:extLst>
            </c:dLbl>
            <c:dLbl>
              <c:idx val="16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FA-4500-B080-E72F14962EDC}"/>
                </c:ext>
              </c:extLst>
            </c:dLbl>
            <c:dLbl>
              <c:idx val="17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FFA-4500-B080-E72F14962EDC}"/>
                </c:ext>
              </c:extLst>
            </c:dLbl>
            <c:dLbl>
              <c:idx val="18"/>
              <c:layout>
                <c:manualLayout>
                  <c:x val="9.32041685013932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FFA-4500-B080-E72F14962EDC}"/>
                </c:ext>
              </c:extLst>
            </c:dLbl>
            <c:dLbl>
              <c:idx val="19"/>
              <c:layout>
                <c:manualLayout>
                  <c:x val="-3.106805616713260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FFA-4500-B080-E72F14962EDC}"/>
                </c:ext>
              </c:extLst>
            </c:dLbl>
            <c:dLbl>
              <c:idx val="20"/>
              <c:layout>
                <c:manualLayout>
                  <c:x val="-3.106805616713260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FFA-4500-B080-E72F14962EDC}"/>
                </c:ext>
              </c:extLst>
            </c:dLbl>
            <c:dLbl>
              <c:idx val="21"/>
              <c:layout>
                <c:manualLayout>
                  <c:x val="-3.106805616713260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E7-4F2C-BAEA-88BCF9435C4C}"/>
                </c:ext>
              </c:extLst>
            </c:dLbl>
            <c:dLbl>
              <c:idx val="22"/>
              <c:layout>
                <c:manualLayout>
                  <c:x val="-3.106805616713260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FFA-4500-B080-E72F14962EDC}"/>
                </c:ext>
              </c:extLst>
            </c:dLbl>
            <c:dLbl>
              <c:idx val="23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FFA-4500-B080-E72F14962EDC}"/>
                </c:ext>
              </c:extLst>
            </c:dLbl>
            <c:dLbl>
              <c:idx val="24"/>
              <c:layout>
                <c:manualLayout>
                  <c:x val="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FFA-4500-B080-E72F14962EDC}"/>
                </c:ext>
              </c:extLst>
            </c:dLbl>
            <c:dLbl>
              <c:idx val="25"/>
              <c:layout>
                <c:manualLayout>
                  <c:x val="1.553402808356573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FFA-4500-B080-E72F14962EDC}"/>
                </c:ext>
              </c:extLst>
            </c:dLbl>
            <c:dLbl>
              <c:idx val="26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FFA-4500-B080-E72F14962EDC}"/>
                </c:ext>
              </c:extLst>
            </c:dLbl>
            <c:dLbl>
              <c:idx val="27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FFA-4500-B080-E72F14962EDC}"/>
                </c:ext>
              </c:extLst>
            </c:dLbl>
            <c:dLbl>
              <c:idx val="28"/>
              <c:layout>
                <c:manualLayout>
                  <c:x val="7.767014041782866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FFA-4500-B080-E72F14962EDC}"/>
                </c:ext>
              </c:extLst>
            </c:dLbl>
            <c:dLbl>
              <c:idx val="29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6A-46A9-83D8-F2C800E41C81}"/>
                </c:ext>
              </c:extLst>
            </c:dLbl>
            <c:dLbl>
              <c:idx val="30"/>
              <c:layout>
                <c:manualLayout>
                  <c:x val="1.864083370027887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6A-46A9-83D8-F2C800E41C81}"/>
                </c:ext>
              </c:extLst>
            </c:dLbl>
            <c:dLbl>
              <c:idx val="31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FFA-4500-B080-E72F14962EDC}"/>
                </c:ext>
              </c:extLst>
            </c:dLbl>
            <c:dLbl>
              <c:idx val="32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AFFA-4500-B080-E72F14962EDC}"/>
                </c:ext>
              </c:extLst>
            </c:dLbl>
            <c:dLbl>
              <c:idx val="33"/>
              <c:layout>
                <c:manualLayout>
                  <c:x val="1.553402808356573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FFA-4500-B080-E72F14962EDC}"/>
                </c:ext>
              </c:extLst>
            </c:dLbl>
            <c:dLbl>
              <c:idx val="34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FFA-4500-B080-E72F14962EDC}"/>
                </c:ext>
              </c:extLst>
            </c:dLbl>
            <c:dLbl>
              <c:idx val="35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FFA-4500-B080-E72F14962EDC}"/>
                </c:ext>
              </c:extLst>
            </c:dLbl>
            <c:dLbl>
              <c:idx val="36"/>
              <c:layout>
                <c:manualLayout>
                  <c:x val="6.21361123342629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FFA-4500-B080-E72F14962EDC}"/>
                </c:ext>
              </c:extLst>
            </c:dLbl>
            <c:dLbl>
              <c:idx val="37"/>
              <c:layout>
                <c:manualLayout>
                  <c:x val="1.553402808356573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FFA-4500-B080-E72F14962EDC}"/>
                </c:ext>
              </c:extLst>
            </c:dLbl>
            <c:dLbl>
              <c:idx val="38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25-4DB2-8585-BA9497347879}"/>
                </c:ext>
              </c:extLst>
            </c:dLbl>
            <c:dLbl>
              <c:idx val="39"/>
              <c:layout>
                <c:manualLayout>
                  <c:x val="2.796125055041820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AFFA-4500-B080-E72F14962EDC}"/>
                </c:ext>
              </c:extLst>
            </c:dLbl>
            <c:dLbl>
              <c:idx val="4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FFA-4500-B080-E72F14962EDC}"/>
                </c:ext>
              </c:extLst>
            </c:dLbl>
            <c:dLbl>
              <c:idx val="41"/>
              <c:layout>
                <c:manualLayout>
                  <c:x val="1.553402808356561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FFA-4500-B080-E72F14962EDC}"/>
                </c:ext>
              </c:extLst>
            </c:dLbl>
            <c:dLbl>
              <c:idx val="42"/>
              <c:layout>
                <c:manualLayout>
                  <c:x val="7.767014041782866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FFA-4500-B080-E72F14962EDC}"/>
                </c:ext>
              </c:extLst>
            </c:dLbl>
            <c:dLbl>
              <c:idx val="43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25-4DB2-8585-BA9497347879}"/>
                </c:ext>
              </c:extLst>
            </c:dLbl>
            <c:dLbl>
              <c:idx val="44"/>
              <c:layout>
                <c:manualLayout>
                  <c:x val="-4.66020842506983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FFA-4500-B080-E72F14962EDC}"/>
                </c:ext>
              </c:extLst>
            </c:dLbl>
            <c:dLbl>
              <c:idx val="45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FFA-4500-B080-E72F14962EDC}"/>
                </c:ext>
              </c:extLst>
            </c:dLbl>
            <c:dLbl>
              <c:idx val="46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25-4DB2-8585-BA9497347879}"/>
                </c:ext>
              </c:extLst>
            </c:dLbl>
            <c:dLbl>
              <c:idx val="47"/>
              <c:layout>
                <c:manualLayout>
                  <c:x val="1.398062527520915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FFA-4500-B080-E72F14962EDC}"/>
                </c:ext>
              </c:extLst>
            </c:dLbl>
            <c:dLbl>
              <c:idx val="48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25-4DB2-8585-BA9497347879}"/>
                </c:ext>
              </c:extLst>
            </c:dLbl>
            <c:dLbl>
              <c:idx val="49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25-4DB2-8585-BA9497347879}"/>
                </c:ext>
              </c:extLst>
            </c:dLbl>
            <c:dLbl>
              <c:idx val="50"/>
              <c:layout>
                <c:manualLayout>
                  <c:x val="-4.66020842506971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FFA-4500-B080-E72F14962EDC}"/>
                </c:ext>
              </c:extLst>
            </c:dLbl>
            <c:dLbl>
              <c:idx val="51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FFA-4500-B080-E72F14962EDC}"/>
                </c:ext>
              </c:extLst>
            </c:dLbl>
            <c:dLbl>
              <c:idx val="52"/>
              <c:layout>
                <c:manualLayout>
                  <c:x val="1.398062527520904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FFA-4500-B080-E72F14962EDC}"/>
                </c:ext>
              </c:extLst>
            </c:dLbl>
            <c:dLbl>
              <c:idx val="53"/>
              <c:layout>
                <c:manualLayout>
                  <c:x val="2.796125055041831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FFA-4500-B080-E72F14962EDC}"/>
                </c:ext>
              </c:extLst>
            </c:dLbl>
            <c:dLbl>
              <c:idx val="54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25-4DB2-8585-BA9497347879}"/>
                </c:ext>
              </c:extLst>
            </c:dLbl>
            <c:dLbl>
              <c:idx val="55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325-4DB2-8585-BA9497347879}"/>
                </c:ext>
              </c:extLst>
            </c:dLbl>
            <c:dLbl>
              <c:idx val="56"/>
              <c:layout>
                <c:manualLayout>
                  <c:x val="2.640784774206174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AFFA-4500-B080-E72F14962EDC}"/>
                </c:ext>
              </c:extLst>
            </c:dLbl>
            <c:dLbl>
              <c:idx val="57"/>
              <c:layout>
                <c:manualLayout>
                  <c:x val="-1.1391488999161879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FFA-4500-B080-E72F14962EDC}"/>
                </c:ext>
              </c:extLst>
            </c:dLbl>
            <c:dLbl>
              <c:idx val="58"/>
              <c:layout>
                <c:manualLayout>
                  <c:x val="-1.1391488999161879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25-4DB2-8585-BA9497347879}"/>
                </c:ext>
              </c:extLst>
            </c:dLbl>
            <c:dLbl>
              <c:idx val="59"/>
              <c:layout>
                <c:manualLayout>
                  <c:x val="-3.106805616713260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FFA-4500-B080-E72F14962EDC}"/>
                </c:ext>
              </c:extLst>
            </c:dLbl>
            <c:dLbl>
              <c:idx val="60"/>
              <c:layout>
                <c:manualLayout>
                  <c:x val="1.1391488999161879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325-4DB2-8585-BA9497347879}"/>
                </c:ext>
              </c:extLst>
            </c:dLbl>
            <c:dLbl>
              <c:idx val="61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325-4DB2-8585-BA9497347879}"/>
                </c:ext>
              </c:extLst>
            </c:dLbl>
            <c:dLbl>
              <c:idx val="62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FFA-4500-B080-E72F14962EDC}"/>
                </c:ext>
              </c:extLst>
            </c:dLbl>
            <c:dLbl>
              <c:idx val="63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FFA-4500-B080-E72F14962EDC}"/>
                </c:ext>
              </c:extLst>
            </c:dLbl>
            <c:dLbl>
              <c:idx val="64"/>
              <c:layout>
                <c:manualLayout>
                  <c:x val="-3.106805616713146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AFFA-4500-B080-E72F14962EDC}"/>
                </c:ext>
              </c:extLst>
            </c:dLbl>
            <c:dLbl>
              <c:idx val="65"/>
              <c:layout>
                <c:manualLayout>
                  <c:x val="-1.553402808356573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325-4DB2-8585-BA9497347879}"/>
                </c:ext>
              </c:extLst>
            </c:dLbl>
            <c:dLbl>
              <c:idx val="66"/>
              <c:layout>
                <c:manualLayout>
                  <c:x val="1.223151817603601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AFFA-4500-B080-E72F14962EDC}"/>
                </c:ext>
              </c:extLst>
            </c:dLbl>
            <c:dLbl>
              <c:idx val="67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AFFA-4500-B080-E72F14962EDC}"/>
                </c:ext>
              </c:extLst>
            </c:dLbl>
            <c:dLbl>
              <c:idx val="68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325-4DB2-8585-BA9497347879}"/>
                </c:ext>
              </c:extLst>
            </c:dLbl>
            <c:dLbl>
              <c:idx val="69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AFFA-4500-B080-E72F14962EDC}"/>
                </c:ext>
              </c:extLst>
            </c:dLbl>
            <c:dLbl>
              <c:idx val="7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AFFA-4500-B080-E72F14962EDC}"/>
                </c:ext>
              </c:extLst>
            </c:dLbl>
            <c:dLbl>
              <c:idx val="71"/>
              <c:layout>
                <c:manualLayout>
                  <c:x val="3.262145897548803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AFFA-4500-B080-E72F14962EDC}"/>
                </c:ext>
              </c:extLst>
            </c:dLbl>
            <c:dLbl>
              <c:idx val="72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AFFA-4500-B080-E72F14962EDC}"/>
                </c:ext>
              </c:extLst>
            </c:dLbl>
            <c:dLbl>
              <c:idx val="73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325-4DB2-8585-BA9497347879}"/>
                </c:ext>
              </c:extLst>
            </c:dLbl>
            <c:numFmt formatCode="#,##0_ ;[Red]\-#,##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市区町村別_年齢調整医療費!$I$5:$I$78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市区町村別_年齢調整医療費!$L$5:$L$78</c:f>
              <c:numCache>
                <c:formatCode>General</c:formatCode>
                <c:ptCount val="74"/>
                <c:pt idx="0">
                  <c:v>7034</c:v>
                </c:pt>
                <c:pt idx="1">
                  <c:v>6998</c:v>
                </c:pt>
                <c:pt idx="2">
                  <c:v>2051</c:v>
                </c:pt>
                <c:pt idx="3">
                  <c:v>6686</c:v>
                </c:pt>
                <c:pt idx="4">
                  <c:v>5920</c:v>
                </c:pt>
                <c:pt idx="5">
                  <c:v>8227</c:v>
                </c:pt>
                <c:pt idx="6">
                  <c:v>6824</c:v>
                </c:pt>
                <c:pt idx="7">
                  <c:v>4862</c:v>
                </c:pt>
                <c:pt idx="8">
                  <c:v>6268</c:v>
                </c:pt>
                <c:pt idx="9">
                  <c:v>7863</c:v>
                </c:pt>
                <c:pt idx="10">
                  <c:v>7394</c:v>
                </c:pt>
                <c:pt idx="11">
                  <c:v>7946</c:v>
                </c:pt>
                <c:pt idx="12">
                  <c:v>9170</c:v>
                </c:pt>
                <c:pt idx="13">
                  <c:v>9276</c:v>
                </c:pt>
                <c:pt idx="14">
                  <c:v>8269</c:v>
                </c:pt>
                <c:pt idx="15">
                  <c:v>6573</c:v>
                </c:pt>
                <c:pt idx="16">
                  <c:v>7875</c:v>
                </c:pt>
                <c:pt idx="17">
                  <c:v>8901</c:v>
                </c:pt>
                <c:pt idx="18">
                  <c:v>7303</c:v>
                </c:pt>
                <c:pt idx="19">
                  <c:v>6169</c:v>
                </c:pt>
                <c:pt idx="20">
                  <c:v>10916</c:v>
                </c:pt>
                <c:pt idx="21">
                  <c:v>4003</c:v>
                </c:pt>
                <c:pt idx="22">
                  <c:v>11338</c:v>
                </c:pt>
                <c:pt idx="23">
                  <c:v>4732</c:v>
                </c:pt>
                <c:pt idx="24">
                  <c:v>7758</c:v>
                </c:pt>
                <c:pt idx="25">
                  <c:v>7059</c:v>
                </c:pt>
                <c:pt idx="26">
                  <c:v>6359</c:v>
                </c:pt>
                <c:pt idx="27">
                  <c:v>8329</c:v>
                </c:pt>
                <c:pt idx="28">
                  <c:v>7425</c:v>
                </c:pt>
                <c:pt idx="29">
                  <c:v>8065</c:v>
                </c:pt>
                <c:pt idx="30">
                  <c:v>6911</c:v>
                </c:pt>
                <c:pt idx="31">
                  <c:v>9630</c:v>
                </c:pt>
                <c:pt idx="32">
                  <c:v>2693</c:v>
                </c:pt>
                <c:pt idx="33">
                  <c:v>7028</c:v>
                </c:pt>
                <c:pt idx="34">
                  <c:v>9774</c:v>
                </c:pt>
                <c:pt idx="35">
                  <c:v>9585</c:v>
                </c:pt>
                <c:pt idx="36">
                  <c:v>7436</c:v>
                </c:pt>
                <c:pt idx="37">
                  <c:v>7117</c:v>
                </c:pt>
                <c:pt idx="38">
                  <c:v>10393</c:v>
                </c:pt>
                <c:pt idx="39">
                  <c:v>6644</c:v>
                </c:pt>
                <c:pt idx="40">
                  <c:v>9966</c:v>
                </c:pt>
                <c:pt idx="41">
                  <c:v>7148</c:v>
                </c:pt>
                <c:pt idx="42">
                  <c:v>7476</c:v>
                </c:pt>
                <c:pt idx="43">
                  <c:v>10417</c:v>
                </c:pt>
                <c:pt idx="44">
                  <c:v>6360</c:v>
                </c:pt>
                <c:pt idx="45">
                  <c:v>5198</c:v>
                </c:pt>
                <c:pt idx="46">
                  <c:v>10197</c:v>
                </c:pt>
                <c:pt idx="47">
                  <c:v>7211</c:v>
                </c:pt>
                <c:pt idx="48">
                  <c:v>10914</c:v>
                </c:pt>
                <c:pt idx="49">
                  <c:v>8584</c:v>
                </c:pt>
                <c:pt idx="50">
                  <c:v>4832</c:v>
                </c:pt>
                <c:pt idx="51">
                  <c:v>7967</c:v>
                </c:pt>
                <c:pt idx="52">
                  <c:v>7155</c:v>
                </c:pt>
                <c:pt idx="53">
                  <c:v>6658</c:v>
                </c:pt>
                <c:pt idx="54">
                  <c:v>11170</c:v>
                </c:pt>
                <c:pt idx="55">
                  <c:v>9903</c:v>
                </c:pt>
                <c:pt idx="56">
                  <c:v>6741</c:v>
                </c:pt>
                <c:pt idx="57">
                  <c:v>9322</c:v>
                </c:pt>
                <c:pt idx="58">
                  <c:v>9463</c:v>
                </c:pt>
                <c:pt idx="59">
                  <c:v>7789</c:v>
                </c:pt>
                <c:pt idx="60">
                  <c:v>11385</c:v>
                </c:pt>
                <c:pt idx="61">
                  <c:v>11009</c:v>
                </c:pt>
                <c:pt idx="62">
                  <c:v>10787</c:v>
                </c:pt>
                <c:pt idx="63">
                  <c:v>3124</c:v>
                </c:pt>
                <c:pt idx="64">
                  <c:v>6378</c:v>
                </c:pt>
                <c:pt idx="65">
                  <c:v>7525</c:v>
                </c:pt>
                <c:pt idx="66">
                  <c:v>-3905</c:v>
                </c:pt>
                <c:pt idx="67">
                  <c:v>8598</c:v>
                </c:pt>
                <c:pt idx="68">
                  <c:v>7755</c:v>
                </c:pt>
                <c:pt idx="69">
                  <c:v>7845</c:v>
                </c:pt>
                <c:pt idx="70">
                  <c:v>7627</c:v>
                </c:pt>
                <c:pt idx="71">
                  <c:v>6521</c:v>
                </c:pt>
                <c:pt idx="72">
                  <c:v>10769</c:v>
                </c:pt>
                <c:pt idx="73">
                  <c:v>4697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325-4DB2-8585-BA9497347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24896"/>
        <c:axId val="447624832"/>
      </c:barChart>
      <c:scatterChart>
        <c:scatterStyle val="lineMarker"/>
        <c:varyColors val="0"/>
        <c:ser>
          <c:idx val="1"/>
          <c:order val="1"/>
          <c:tx>
            <c:strRef>
              <c:f>市区町村別_年齢調整医療費!$B$79:$C$79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6.9275649493615143E-2"/>
                  <c:y val="-0.85725460992907798"/>
                </c:manualLayout>
              </c:layout>
              <c:tx>
                <c:rich>
                  <a:bodyPr/>
                  <a:lstStyle/>
                  <a:p>
                    <a:fld id="{9F97B7B5-BBEA-4E1B-B99B-D2391597A940}" type="SERIESNAME">
                      <a:rPr lang="ja-JP" altLang="en-US">
                        <a:solidFill>
                          <a:sysClr val="windowText" lastClr="000000"/>
                        </a:solidFill>
                      </a:rPr>
                      <a:pPr/>
                      <a:t>[系列名]</a:t>
                    </a:fld>
                    <a:r>
                      <a:rPr lang="ja-JP" alt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B925C182-7BB8-4F7D-A75F-89C1E604D7BB}" type="XVALUE">
                      <a:rPr lang="en-US" altLang="ja-JP" baseline="0">
                        <a:solidFill>
                          <a:sysClr val="windowText" lastClr="000000"/>
                        </a:solidFill>
                      </a:rPr>
                      <a:pPr/>
                      <a:t>[X 値]</a:t>
                    </a:fld>
                    <a:endParaRPr lang="ja-JP" alt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3325-4DB2-8585-BA9497347879}"/>
                </c:ext>
              </c:extLst>
            </c:dLbl>
            <c:numFmt formatCode="#,##0_ ;[Red]\-#,##0\ 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市区町村別_年齢調整医療費!$Q$5:$Q$78</c:f>
              <c:numCache>
                <c:formatCode>General</c:formatCode>
                <c:ptCount val="74"/>
                <c:pt idx="0">
                  <c:v>7410</c:v>
                </c:pt>
                <c:pt idx="1">
                  <c:v>7410</c:v>
                </c:pt>
                <c:pt idx="2">
                  <c:v>7410</c:v>
                </c:pt>
                <c:pt idx="3">
                  <c:v>7410</c:v>
                </c:pt>
                <c:pt idx="4">
                  <c:v>7410</c:v>
                </c:pt>
                <c:pt idx="5">
                  <c:v>7410</c:v>
                </c:pt>
                <c:pt idx="6">
                  <c:v>7410</c:v>
                </c:pt>
                <c:pt idx="7">
                  <c:v>7410</c:v>
                </c:pt>
                <c:pt idx="8">
                  <c:v>7410</c:v>
                </c:pt>
                <c:pt idx="9">
                  <c:v>7410</c:v>
                </c:pt>
                <c:pt idx="10">
                  <c:v>7410</c:v>
                </c:pt>
                <c:pt idx="11">
                  <c:v>7410</c:v>
                </c:pt>
                <c:pt idx="12">
                  <c:v>7410</c:v>
                </c:pt>
                <c:pt idx="13">
                  <c:v>7410</c:v>
                </c:pt>
                <c:pt idx="14">
                  <c:v>7410</c:v>
                </c:pt>
                <c:pt idx="15">
                  <c:v>7410</c:v>
                </c:pt>
                <c:pt idx="16">
                  <c:v>7410</c:v>
                </c:pt>
                <c:pt idx="17">
                  <c:v>7410</c:v>
                </c:pt>
                <c:pt idx="18">
                  <c:v>7410</c:v>
                </c:pt>
                <c:pt idx="19">
                  <c:v>7410</c:v>
                </c:pt>
                <c:pt idx="20">
                  <c:v>7410</c:v>
                </c:pt>
                <c:pt idx="21">
                  <c:v>7410</c:v>
                </c:pt>
                <c:pt idx="22">
                  <c:v>7410</c:v>
                </c:pt>
                <c:pt idx="23">
                  <c:v>7410</c:v>
                </c:pt>
                <c:pt idx="24">
                  <c:v>7410</c:v>
                </c:pt>
                <c:pt idx="25">
                  <c:v>7410</c:v>
                </c:pt>
                <c:pt idx="26">
                  <c:v>7410</c:v>
                </c:pt>
                <c:pt idx="27">
                  <c:v>7410</c:v>
                </c:pt>
                <c:pt idx="28">
                  <c:v>7410</c:v>
                </c:pt>
                <c:pt idx="29">
                  <c:v>7410</c:v>
                </c:pt>
                <c:pt idx="30">
                  <c:v>7410</c:v>
                </c:pt>
                <c:pt idx="31">
                  <c:v>7410</c:v>
                </c:pt>
                <c:pt idx="32">
                  <c:v>7410</c:v>
                </c:pt>
                <c:pt idx="33">
                  <c:v>7410</c:v>
                </c:pt>
                <c:pt idx="34">
                  <c:v>7410</c:v>
                </c:pt>
                <c:pt idx="35">
                  <c:v>7410</c:v>
                </c:pt>
                <c:pt idx="36">
                  <c:v>7410</c:v>
                </c:pt>
                <c:pt idx="37">
                  <c:v>7410</c:v>
                </c:pt>
                <c:pt idx="38">
                  <c:v>7410</c:v>
                </c:pt>
                <c:pt idx="39">
                  <c:v>7410</c:v>
                </c:pt>
                <c:pt idx="40">
                  <c:v>7410</c:v>
                </c:pt>
                <c:pt idx="41">
                  <c:v>7410</c:v>
                </c:pt>
                <c:pt idx="42">
                  <c:v>7410</c:v>
                </c:pt>
                <c:pt idx="43">
                  <c:v>7410</c:v>
                </c:pt>
                <c:pt idx="44">
                  <c:v>7410</c:v>
                </c:pt>
                <c:pt idx="45">
                  <c:v>7410</c:v>
                </c:pt>
                <c:pt idx="46">
                  <c:v>7410</c:v>
                </c:pt>
                <c:pt idx="47">
                  <c:v>7410</c:v>
                </c:pt>
                <c:pt idx="48">
                  <c:v>7410</c:v>
                </c:pt>
                <c:pt idx="49">
                  <c:v>7410</c:v>
                </c:pt>
                <c:pt idx="50">
                  <c:v>7410</c:v>
                </c:pt>
                <c:pt idx="51">
                  <c:v>7410</c:v>
                </c:pt>
                <c:pt idx="52">
                  <c:v>7410</c:v>
                </c:pt>
                <c:pt idx="53">
                  <c:v>7410</c:v>
                </c:pt>
                <c:pt idx="54">
                  <c:v>7410</c:v>
                </c:pt>
                <c:pt idx="55">
                  <c:v>7410</c:v>
                </c:pt>
                <c:pt idx="56">
                  <c:v>7410</c:v>
                </c:pt>
                <c:pt idx="57">
                  <c:v>7410</c:v>
                </c:pt>
                <c:pt idx="58">
                  <c:v>7410</c:v>
                </c:pt>
                <c:pt idx="59">
                  <c:v>7410</c:v>
                </c:pt>
                <c:pt idx="60">
                  <c:v>7410</c:v>
                </c:pt>
                <c:pt idx="61">
                  <c:v>7410</c:v>
                </c:pt>
                <c:pt idx="62">
                  <c:v>7410</c:v>
                </c:pt>
                <c:pt idx="63">
                  <c:v>7410</c:v>
                </c:pt>
                <c:pt idx="64">
                  <c:v>7410</c:v>
                </c:pt>
                <c:pt idx="65">
                  <c:v>7410</c:v>
                </c:pt>
                <c:pt idx="66">
                  <c:v>7410</c:v>
                </c:pt>
                <c:pt idx="67">
                  <c:v>7410</c:v>
                </c:pt>
                <c:pt idx="68">
                  <c:v>7410</c:v>
                </c:pt>
                <c:pt idx="69">
                  <c:v>7410</c:v>
                </c:pt>
                <c:pt idx="70">
                  <c:v>7410</c:v>
                </c:pt>
                <c:pt idx="71">
                  <c:v>7410</c:v>
                </c:pt>
                <c:pt idx="72">
                  <c:v>7410</c:v>
                </c:pt>
                <c:pt idx="73">
                  <c:v>7410</c:v>
                </c:pt>
              </c:numCache>
            </c:numRef>
          </c:xVal>
          <c:yVal>
            <c:numRef>
              <c:f>市区町村別_年齢調整医療費!$R$5:$R$78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3325-4DB2-8585-BA9497347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625984"/>
        <c:axId val="447625408"/>
      </c:scatterChart>
      <c:catAx>
        <c:axId val="44782489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447624832"/>
        <c:crosses val="autoZero"/>
        <c:auto val="1"/>
        <c:lblAlgn val="ctr"/>
        <c:lblOffset val="100"/>
        <c:noMultiLvlLbl val="0"/>
      </c:catAx>
      <c:valAx>
        <c:axId val="44762483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287536231884046"/>
              <c:y val="2.2323590982286635E-2"/>
            </c:manualLayout>
          </c:layout>
          <c:overlay val="0"/>
        </c:title>
        <c:numFmt formatCode="#,##0_ ;[Red]\-#,##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447824896"/>
        <c:crosses val="autoZero"/>
        <c:crossBetween val="between"/>
      </c:valAx>
      <c:valAx>
        <c:axId val="44762540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47625984"/>
        <c:crosses val="max"/>
        <c:crossBetween val="midCat"/>
      </c:valAx>
      <c:valAx>
        <c:axId val="447625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762540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470772946859904"/>
          <c:y val="7.9407769756184382E-2"/>
          <c:w val="0.78938381642512079"/>
          <c:h val="0.893012233153292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市区町村別_医療費!$R$3</c:f>
              <c:strCache>
                <c:ptCount val="1"/>
                <c:pt idx="0">
                  <c:v>被保険者一人当たりの医療費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9.3245227606459941E-3"/>
                  <c:y val="8.037551441264912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B0-4A67-BA69-56DE52B69200}"/>
                </c:ext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B0-4A67-BA69-56DE52B69200}"/>
                </c:ext>
              </c:extLst>
            </c:dLbl>
            <c:dLbl>
              <c:idx val="2"/>
              <c:layout>
                <c:manualLayout>
                  <c:x val="-1.1396507276254021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B0-4A67-BA69-56DE52B69200}"/>
                </c:ext>
              </c:extLst>
            </c:dLbl>
            <c:dLbl>
              <c:idx val="3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5B0-4A67-BA69-56DE52B69200}"/>
                </c:ext>
              </c:extLst>
            </c:dLbl>
            <c:dLbl>
              <c:idx val="4"/>
              <c:layout>
                <c:manualLayout>
                  <c:x val="-1.1396507276254021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B0-4A67-BA69-56DE52B69200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B0-4A67-BA69-56DE52B69200}"/>
                </c:ext>
              </c:extLst>
            </c:dLbl>
            <c:dLbl>
              <c:idx val="6"/>
              <c:layout>
                <c:manualLayout>
                  <c:x val="-1.55408712677446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B0-4A67-BA69-56DE52B69200}"/>
                </c:ext>
              </c:extLst>
            </c:dLbl>
            <c:dLbl>
              <c:idx val="7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B0-4A67-BA69-56DE52B69200}"/>
                </c:ext>
              </c:extLst>
            </c:dLbl>
            <c:dLbl>
              <c:idx val="8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5B0-4A67-BA69-56DE52B69200}"/>
                </c:ext>
              </c:extLst>
            </c:dLbl>
            <c:dLbl>
              <c:idx val="9"/>
              <c:layout>
                <c:manualLayout>
                  <c:x val="1.55408712677435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B0-4A67-BA69-56DE52B69200}"/>
                </c:ext>
              </c:extLst>
            </c:dLbl>
            <c:dLbl>
              <c:idx val="10"/>
              <c:layout>
                <c:manualLayout>
                  <c:x val="6.216348507097405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5B0-4A67-BA69-56DE52B69200}"/>
                </c:ext>
              </c:extLst>
            </c:dLbl>
            <c:dLbl>
              <c:idx val="11"/>
              <c:layout>
                <c:manualLayout>
                  <c:x val="9.324522760645994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5B0-4A67-BA69-56DE52B69200}"/>
                </c:ext>
              </c:extLst>
            </c:dLbl>
            <c:dLbl>
              <c:idx val="12"/>
              <c:layout>
                <c:manualLayout>
                  <c:x val="9.324522760645994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5B0-4A67-BA69-56DE52B69200}"/>
                </c:ext>
              </c:extLst>
            </c:dLbl>
            <c:dLbl>
              <c:idx val="13"/>
              <c:layout>
                <c:manualLayout>
                  <c:x val="1.087860988742057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5B0-4A67-BA69-56DE52B69200}"/>
                </c:ext>
              </c:extLst>
            </c:dLbl>
            <c:dLbl>
              <c:idx val="14"/>
              <c:layout>
                <c:manualLayout>
                  <c:x val="1.087860988742046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5B0-4A67-BA69-56DE52B69200}"/>
                </c:ext>
              </c:extLst>
            </c:dLbl>
            <c:dLbl>
              <c:idx val="15"/>
              <c:layout>
                <c:manualLayout>
                  <c:x val="1.243269701419469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5B0-4A67-BA69-56DE52B69200}"/>
                </c:ext>
              </c:extLst>
            </c:dLbl>
            <c:dLbl>
              <c:idx val="16"/>
              <c:layout>
                <c:manualLayout>
                  <c:x val="1.243269701419481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5B0-4A67-BA69-56DE52B69200}"/>
                </c:ext>
              </c:extLst>
            </c:dLbl>
            <c:dLbl>
              <c:idx val="17"/>
              <c:layout>
                <c:manualLayout>
                  <c:x val="1.243269701419481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5B0-4A67-BA69-56DE52B69200}"/>
                </c:ext>
              </c:extLst>
            </c:dLbl>
            <c:dLbl>
              <c:idx val="18"/>
              <c:layout>
                <c:manualLayout>
                  <c:x val="1.243269701419481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5B0-4A67-BA69-56DE52B69200}"/>
                </c:ext>
              </c:extLst>
            </c:dLbl>
            <c:dLbl>
              <c:idx val="19"/>
              <c:layout>
                <c:manualLayout>
                  <c:x val="1.243269701419481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5B0-4A67-BA69-56DE52B69200}"/>
                </c:ext>
              </c:extLst>
            </c:dLbl>
            <c:dLbl>
              <c:idx val="20"/>
              <c:layout>
                <c:manualLayout>
                  <c:x val="1.087860988742046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B0-4A67-BA69-56DE52B69200}"/>
                </c:ext>
              </c:extLst>
            </c:dLbl>
            <c:dLbl>
              <c:idx val="21"/>
              <c:layout>
                <c:manualLayout>
                  <c:x val="3.1081742535485888E-3"/>
                  <c:y val="-4.0187757201646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079295154185022E-2"/>
                      <c:h val="1.2657536008230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05B0-4A67-BA69-56DE52B69200}"/>
                </c:ext>
              </c:extLst>
            </c:dLbl>
            <c:dLbl>
              <c:idx val="22"/>
              <c:layout>
                <c:manualLayout>
                  <c:x val="1.2432697014194811E-2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B0-4A67-BA69-56DE52B69200}"/>
                </c:ext>
              </c:extLst>
            </c:dLbl>
            <c:dLbl>
              <c:idx val="23"/>
              <c:layout>
                <c:manualLayout>
                  <c:x val="1.3986784140969049E-2"/>
                  <c:y val="8.037551447814771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B0-4A67-BA69-56DE52B69200}"/>
                </c:ext>
              </c:extLst>
            </c:dLbl>
            <c:dLbl>
              <c:idx val="24"/>
              <c:layout>
                <c:manualLayout>
                  <c:x val="1.7094958394517867E-2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B0-4A67-BA69-56DE52B69200}"/>
                </c:ext>
              </c:extLst>
            </c:dLbl>
            <c:dLbl>
              <c:idx val="25"/>
              <c:layout>
                <c:manualLayout>
                  <c:x val="1.8649045521292217E-2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B0-4A67-BA69-56DE52B69200}"/>
                </c:ext>
              </c:extLst>
            </c:dLbl>
            <c:dLbl>
              <c:idx val="26"/>
              <c:layout>
                <c:manualLayout>
                  <c:x val="1.9118330885951919E-2"/>
                  <c:y val="1.822112911522633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B0-4A67-BA69-56DE52B69200}"/>
                </c:ext>
              </c:extLst>
            </c:dLbl>
            <c:dLbl>
              <c:idx val="27"/>
              <c:layout>
                <c:manualLayout>
                  <c:x val="1.8649045521292217E-2"/>
                  <c:y val="8.037551447814771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B0-4A67-BA69-56DE52B69200}"/>
                </c:ext>
              </c:extLst>
            </c:dLbl>
            <c:dLbl>
              <c:idx val="28"/>
              <c:layout>
                <c:manualLayout>
                  <c:x val="2.0203132648066453E-2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B0-4A67-BA69-56DE52B69200}"/>
                </c:ext>
              </c:extLst>
            </c:dLbl>
            <c:dLbl>
              <c:idx val="29"/>
              <c:layout>
                <c:manualLayout>
                  <c:x val="2.0203132648066453E-2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B0-4A67-BA69-56DE52B69200}"/>
                </c:ext>
              </c:extLst>
            </c:dLbl>
            <c:dLbl>
              <c:idx val="30"/>
              <c:layout>
                <c:manualLayout>
                  <c:x val="2.0203132648066453E-2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95-442C-91F4-7CAFDDE9D3A1}"/>
                </c:ext>
              </c:extLst>
            </c:dLbl>
            <c:dLbl>
              <c:idx val="31"/>
              <c:layout>
                <c:manualLayout>
                  <c:x val="2.0203132648066568E-2"/>
                  <c:y val="8.037551447814771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95-442C-91F4-7CAFDDE9D3A1}"/>
                </c:ext>
              </c:extLst>
            </c:dLbl>
            <c:dLbl>
              <c:idx val="32"/>
              <c:layout>
                <c:manualLayout>
                  <c:x val="2.1757219774840807E-2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95-442C-91F4-7CAFDDE9D3A1}"/>
                </c:ext>
              </c:extLst>
            </c:dLbl>
            <c:dLbl>
              <c:idx val="33"/>
              <c:layout>
                <c:manualLayout>
                  <c:x val="2.3311306901615158E-2"/>
                  <c:y val="8.037551447814771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95-442C-91F4-7CAFDDE9D3A1}"/>
                </c:ext>
              </c:extLst>
            </c:dLbl>
            <c:dLbl>
              <c:idx val="34"/>
              <c:layout>
                <c:manualLayout>
                  <c:x val="2.3311306901615272E-2"/>
                  <c:y val="8.037551447814771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95-442C-91F4-7CAFDDE9D3A1}"/>
                </c:ext>
              </c:extLst>
            </c:dLbl>
            <c:dLbl>
              <c:idx val="35"/>
              <c:layout>
                <c:manualLayout>
                  <c:x val="2.3311306901615158E-2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95-442C-91F4-7CAFDDE9D3A1}"/>
                </c:ext>
              </c:extLst>
            </c:dLbl>
            <c:dLbl>
              <c:idx val="36"/>
              <c:layout>
                <c:manualLayout>
                  <c:x val="2.4865394028389623E-2"/>
                  <c:y val="8.037551447814771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95-442C-91F4-7CAFDDE9D3A1}"/>
                </c:ext>
              </c:extLst>
            </c:dLbl>
            <c:dLbl>
              <c:idx val="37"/>
              <c:layout>
                <c:manualLayout>
                  <c:x val="2.4865394028389623E-2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95-442C-91F4-7CAFDDE9D3A1}"/>
                </c:ext>
              </c:extLst>
            </c:dLbl>
            <c:dLbl>
              <c:idx val="38"/>
              <c:layout>
                <c:manualLayout>
                  <c:x val="2.7973568281938213E-2"/>
                  <c:y val="8.037551447814771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95-442C-91F4-7CAFDDE9D3A1}"/>
                </c:ext>
              </c:extLst>
            </c:dLbl>
            <c:dLbl>
              <c:idx val="39"/>
              <c:layout>
                <c:manualLayout>
                  <c:x val="2.7973568281938328E-2"/>
                  <c:y val="8.037551432843665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95-442C-91F4-7CAFDDE9D3A1}"/>
                </c:ext>
              </c:extLst>
            </c:dLbl>
            <c:dLbl>
              <c:idx val="40"/>
              <c:layout>
                <c:manualLayout>
                  <c:x val="2.7973568281938328E-2"/>
                  <c:y val="8.037551447814771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95-442C-91F4-7CAFDDE9D3A1}"/>
                </c:ext>
              </c:extLst>
            </c:dLbl>
            <c:dLbl>
              <c:idx val="41"/>
              <c:layout>
                <c:manualLayout>
                  <c:x val="2.7973568281938213E-2"/>
                  <c:y val="8.037551447814771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95-442C-91F4-7CAFDDE9D3A1}"/>
                </c:ext>
              </c:extLst>
            </c:dLbl>
            <c:dLbl>
              <c:idx val="42"/>
              <c:layout>
                <c:manualLayout>
                  <c:x val="2.8750611845325388E-2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95-442C-91F4-7CAFDDE9D3A1}"/>
                </c:ext>
              </c:extLst>
            </c:dLbl>
            <c:dLbl>
              <c:idx val="43"/>
              <c:layout>
                <c:manualLayout>
                  <c:x val="2.9527655408712678E-2"/>
                  <c:y val="8.037551447814771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95-442C-91F4-7CAFDDE9D3A1}"/>
                </c:ext>
              </c:extLst>
            </c:dLbl>
            <c:dLbl>
              <c:idx val="44"/>
              <c:layout>
                <c:manualLayout>
                  <c:x val="3.1081742535486914E-2"/>
                  <c:y val="8.037551447814771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95-442C-91F4-7CAFDDE9D3A1}"/>
                </c:ext>
              </c:extLst>
            </c:dLbl>
            <c:dLbl>
              <c:idx val="45"/>
              <c:layout>
                <c:manualLayout>
                  <c:x val="3.1081742535487029E-2"/>
                  <c:y val="8.037551447814771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B95-442C-91F4-7CAFDDE9D3A1}"/>
                </c:ext>
              </c:extLst>
            </c:dLbl>
            <c:dLbl>
              <c:idx val="46"/>
              <c:layout>
                <c:manualLayout>
                  <c:x val="3.1858786098874207E-2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B95-442C-91F4-7CAFDDE9D3A1}"/>
                </c:ext>
              </c:extLst>
            </c:dLbl>
            <c:dLbl>
              <c:idx val="47"/>
              <c:layout>
                <c:manualLayout>
                  <c:x val="3.185878609887409E-2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B95-442C-91F4-7CAFDDE9D3A1}"/>
                </c:ext>
              </c:extLst>
            </c:dLbl>
            <c:dLbl>
              <c:idx val="48"/>
              <c:layout>
                <c:manualLayout>
                  <c:x val="3.1858786098874207E-2"/>
                  <c:y val="8.0375514553003249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B95-442C-91F4-7CAFDDE9D3A1}"/>
                </c:ext>
              </c:extLst>
            </c:dLbl>
            <c:dLbl>
              <c:idx val="49"/>
              <c:layout>
                <c:manualLayout>
                  <c:x val="3.3412873225648558E-2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95-442C-91F4-7CAFDDE9D3A1}"/>
                </c:ext>
              </c:extLst>
            </c:dLbl>
            <c:dLbl>
              <c:idx val="50"/>
              <c:layout>
                <c:manualLayout>
                  <c:x val="3.4966960352422909E-2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B95-442C-91F4-7CAFDDE9D3A1}"/>
                </c:ext>
              </c:extLst>
            </c:dLbl>
            <c:dLbl>
              <c:idx val="51"/>
              <c:layout>
                <c:manualLayout>
                  <c:x val="3.4189916789035733E-2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B95-442C-91F4-7CAFDDE9D3A1}"/>
                </c:ext>
              </c:extLst>
            </c:dLbl>
            <c:dLbl>
              <c:idx val="52"/>
              <c:layout>
                <c:manualLayout>
                  <c:x val="3.807513460597161E-2"/>
                  <c:y val="8.0375514553003249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B95-442C-91F4-7CAFDDE9D3A1}"/>
                </c:ext>
              </c:extLst>
            </c:dLbl>
            <c:dLbl>
              <c:idx val="53"/>
              <c:layout>
                <c:manualLayout>
                  <c:x val="4.1183308859520311E-2"/>
                  <c:y val="8.0375514553003249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B95-442C-91F4-7CAFDDE9D3A1}"/>
                </c:ext>
              </c:extLst>
            </c:dLbl>
            <c:dLbl>
              <c:idx val="54"/>
              <c:layout>
                <c:manualLayout>
                  <c:x val="4.11833088595202E-2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B95-442C-91F4-7CAFDDE9D3A1}"/>
                </c:ext>
              </c:extLst>
            </c:dLbl>
            <c:dLbl>
              <c:idx val="55"/>
              <c:layout>
                <c:manualLayout>
                  <c:x val="4.1960352422907486E-2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B95-442C-91F4-7CAFDDE9D3A1}"/>
                </c:ext>
              </c:extLst>
            </c:dLbl>
            <c:dLbl>
              <c:idx val="56"/>
              <c:layout>
                <c:manualLayout>
                  <c:x val="4.1960352422907375E-2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B95-442C-91F4-7CAFDDE9D3A1}"/>
                </c:ext>
              </c:extLst>
            </c:dLbl>
            <c:dLbl>
              <c:idx val="57"/>
              <c:layout>
                <c:manualLayout>
                  <c:x val="4.3514439549681726E-2"/>
                  <c:y val="8.0375514553003249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B95-442C-91F4-7CAFDDE9D3A1}"/>
                </c:ext>
              </c:extLst>
            </c:dLbl>
            <c:dLbl>
              <c:idx val="58"/>
              <c:layout>
                <c:manualLayout>
                  <c:x val="4.5068526676456194E-2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B95-442C-91F4-7CAFDDE9D3A1}"/>
                </c:ext>
              </c:extLst>
            </c:dLbl>
            <c:dLbl>
              <c:idx val="59"/>
              <c:layout>
                <c:manualLayout>
                  <c:x val="-7.770435633871757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B95-442C-91F4-7CAFDDE9D3A1}"/>
                </c:ext>
              </c:extLst>
            </c:dLbl>
            <c:dLbl>
              <c:idx val="60"/>
              <c:layout>
                <c:manualLayout>
                  <c:x val="-7.770435633871870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B95-442C-91F4-7CAFDDE9D3A1}"/>
                </c:ext>
              </c:extLst>
            </c:dLbl>
            <c:dLbl>
              <c:idx val="61"/>
              <c:layout>
                <c:manualLayout>
                  <c:x val="-7.770435633871757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B95-442C-91F4-7CAFDDE9D3A1}"/>
                </c:ext>
              </c:extLst>
            </c:dLbl>
            <c:dLbl>
              <c:idx val="62"/>
              <c:layout>
                <c:manualLayout>
                  <c:x val="-7.770435633871757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B95-442C-91F4-7CAFDDE9D3A1}"/>
                </c:ext>
              </c:extLst>
            </c:dLbl>
            <c:dLbl>
              <c:idx val="63"/>
              <c:layout>
                <c:manualLayout>
                  <c:x val="-7.770435633871757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B95-442C-91F4-7CAFDDE9D3A1}"/>
                </c:ext>
              </c:extLst>
            </c:dLbl>
            <c:dLbl>
              <c:idx val="64"/>
              <c:layout>
                <c:manualLayout>
                  <c:x val="-7.770435633871757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B95-442C-91F4-7CAFDDE9D3A1}"/>
                </c:ext>
              </c:extLst>
            </c:dLbl>
            <c:dLbl>
              <c:idx val="65"/>
              <c:layout>
                <c:manualLayout>
                  <c:x val="-7.770435633871757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B95-442C-91F4-7CAFDDE9D3A1}"/>
                </c:ext>
              </c:extLst>
            </c:dLbl>
            <c:dLbl>
              <c:idx val="66"/>
              <c:layout>
                <c:manualLayout>
                  <c:x val="-6.216348507097405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B95-442C-91F4-7CAFDDE9D3A1}"/>
                </c:ext>
              </c:extLst>
            </c:dLbl>
            <c:dLbl>
              <c:idx val="67"/>
              <c:layout>
                <c:manualLayout>
                  <c:x val="-7.770435633871757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B95-442C-91F4-7CAFDDE9D3A1}"/>
                </c:ext>
              </c:extLst>
            </c:dLbl>
            <c:dLbl>
              <c:idx val="68"/>
              <c:layout>
                <c:manualLayout>
                  <c:x val="-6.216348507097405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5B0-4A67-BA69-56DE52B69200}"/>
                </c:ext>
              </c:extLst>
            </c:dLbl>
            <c:dLbl>
              <c:idx val="69"/>
              <c:layout>
                <c:manualLayout>
                  <c:x val="-7.770435633871757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5B0-4A67-BA69-56DE52B69200}"/>
                </c:ext>
              </c:extLst>
            </c:dLbl>
            <c:dLbl>
              <c:idx val="70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5B0-4A67-BA69-56DE52B69200}"/>
                </c:ext>
              </c:extLst>
            </c:dLbl>
            <c:dLbl>
              <c:idx val="71"/>
              <c:layout>
                <c:manualLayout>
                  <c:x val="-3.1081742535487029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5B0-4A67-BA69-56DE52B69200}"/>
                </c:ext>
              </c:extLst>
            </c:dLbl>
            <c:dLbl>
              <c:idx val="72"/>
              <c:layout>
                <c:manualLayout>
                  <c:x val="-3.1081742535487029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5B0-4A67-BA69-56DE52B69200}"/>
                </c:ext>
              </c:extLst>
            </c:dLbl>
            <c:dLbl>
              <c:idx val="73"/>
              <c:layout>
                <c:manualLayout>
                  <c:x val="-4.6622613803231679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5B0-4A67-BA69-56DE52B69200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市区町村別_医療費!$R$6:$R$79</c:f>
              <c:strCache>
                <c:ptCount val="74"/>
                <c:pt idx="0">
                  <c:v>忠岡町</c:v>
                </c:pt>
                <c:pt idx="1">
                  <c:v>大正区</c:v>
                </c:pt>
                <c:pt idx="2">
                  <c:v>岸和田市</c:v>
                </c:pt>
                <c:pt idx="3">
                  <c:v>岬町</c:v>
                </c:pt>
                <c:pt idx="4">
                  <c:v>貝塚市</c:v>
                </c:pt>
                <c:pt idx="5">
                  <c:v>高石市</c:v>
                </c:pt>
                <c:pt idx="6">
                  <c:v>泉大津市</c:v>
                </c:pt>
                <c:pt idx="7">
                  <c:v>此花区</c:v>
                </c:pt>
                <c:pt idx="8">
                  <c:v>泉佐野市</c:v>
                </c:pt>
                <c:pt idx="9">
                  <c:v>福島区</c:v>
                </c:pt>
                <c:pt idx="10">
                  <c:v>田尻町</c:v>
                </c:pt>
                <c:pt idx="11">
                  <c:v>大阪市</c:v>
                </c:pt>
                <c:pt idx="12">
                  <c:v>生野区</c:v>
                </c:pt>
                <c:pt idx="13">
                  <c:v>阪南市</c:v>
                </c:pt>
                <c:pt idx="14">
                  <c:v>東淀川区</c:v>
                </c:pt>
                <c:pt idx="15">
                  <c:v>鶴見区</c:v>
                </c:pt>
                <c:pt idx="16">
                  <c:v>住吉区</c:v>
                </c:pt>
                <c:pt idx="17">
                  <c:v>淀川区</c:v>
                </c:pt>
                <c:pt idx="18">
                  <c:v>和泉市</c:v>
                </c:pt>
                <c:pt idx="19">
                  <c:v>堺市美原区</c:v>
                </c:pt>
                <c:pt idx="20">
                  <c:v>平野区</c:v>
                </c:pt>
                <c:pt idx="21">
                  <c:v>港区</c:v>
                </c:pt>
                <c:pt idx="22">
                  <c:v>堺市北区</c:v>
                </c:pt>
                <c:pt idx="23">
                  <c:v>堺市</c:v>
                </c:pt>
                <c:pt idx="24">
                  <c:v>堺市西区</c:v>
                </c:pt>
                <c:pt idx="25">
                  <c:v>住之江区</c:v>
                </c:pt>
                <c:pt idx="26">
                  <c:v>茨木市</c:v>
                </c:pt>
                <c:pt idx="27">
                  <c:v>東住吉区</c:v>
                </c:pt>
                <c:pt idx="28">
                  <c:v>東成区</c:v>
                </c:pt>
                <c:pt idx="29">
                  <c:v>吹田市</c:v>
                </c:pt>
                <c:pt idx="30">
                  <c:v>能勢町</c:v>
                </c:pt>
                <c:pt idx="31">
                  <c:v>泉南市</c:v>
                </c:pt>
                <c:pt idx="32">
                  <c:v>堺市東区</c:v>
                </c:pt>
                <c:pt idx="33">
                  <c:v>守口市</c:v>
                </c:pt>
                <c:pt idx="34">
                  <c:v>堺市中区</c:v>
                </c:pt>
                <c:pt idx="35">
                  <c:v>四條畷市</c:v>
                </c:pt>
                <c:pt idx="36">
                  <c:v>西成区</c:v>
                </c:pt>
                <c:pt idx="37">
                  <c:v>東大阪市</c:v>
                </c:pt>
                <c:pt idx="38">
                  <c:v>千早赤阪村</c:v>
                </c:pt>
                <c:pt idx="39">
                  <c:v>旭区</c:v>
                </c:pt>
                <c:pt idx="40">
                  <c:v>島本町</c:v>
                </c:pt>
                <c:pt idx="41">
                  <c:v>摂津市</c:v>
                </c:pt>
                <c:pt idx="42">
                  <c:v>池田市</c:v>
                </c:pt>
                <c:pt idx="43">
                  <c:v>高槻市</c:v>
                </c:pt>
                <c:pt idx="44">
                  <c:v>箕面市</c:v>
                </c:pt>
                <c:pt idx="45">
                  <c:v>豊中市</c:v>
                </c:pt>
                <c:pt idx="46">
                  <c:v>熊取町</c:v>
                </c:pt>
                <c:pt idx="47">
                  <c:v>北区</c:v>
                </c:pt>
                <c:pt idx="48">
                  <c:v>河内長野市</c:v>
                </c:pt>
                <c:pt idx="49">
                  <c:v>堺市堺区</c:v>
                </c:pt>
                <c:pt idx="50">
                  <c:v>富田林市</c:v>
                </c:pt>
                <c:pt idx="51">
                  <c:v>城東区</c:v>
                </c:pt>
                <c:pt idx="52">
                  <c:v>西淀川区</c:v>
                </c:pt>
                <c:pt idx="53">
                  <c:v>藤井寺市</c:v>
                </c:pt>
                <c:pt idx="54">
                  <c:v>大東市</c:v>
                </c:pt>
                <c:pt idx="55">
                  <c:v>寝屋川市</c:v>
                </c:pt>
                <c:pt idx="56">
                  <c:v>阿倍野区</c:v>
                </c:pt>
                <c:pt idx="57">
                  <c:v>都島区</c:v>
                </c:pt>
                <c:pt idx="58">
                  <c:v>八尾市</c:v>
                </c:pt>
                <c:pt idx="59">
                  <c:v>浪速区</c:v>
                </c:pt>
                <c:pt idx="60">
                  <c:v>大阪狭山市</c:v>
                </c:pt>
                <c:pt idx="61">
                  <c:v>門真市</c:v>
                </c:pt>
                <c:pt idx="62">
                  <c:v>羽曳野市</c:v>
                </c:pt>
                <c:pt idx="63">
                  <c:v>堺市南区</c:v>
                </c:pt>
                <c:pt idx="64">
                  <c:v>天王寺区</c:v>
                </c:pt>
                <c:pt idx="65">
                  <c:v>中央区</c:v>
                </c:pt>
                <c:pt idx="66">
                  <c:v>松原市</c:v>
                </c:pt>
                <c:pt idx="67">
                  <c:v>枚方市</c:v>
                </c:pt>
                <c:pt idx="68">
                  <c:v>柏原市</c:v>
                </c:pt>
                <c:pt idx="69">
                  <c:v>豊能町</c:v>
                </c:pt>
                <c:pt idx="70">
                  <c:v>太子町</c:v>
                </c:pt>
                <c:pt idx="71">
                  <c:v>西区</c:v>
                </c:pt>
                <c:pt idx="72">
                  <c:v>河南町</c:v>
                </c:pt>
                <c:pt idx="73">
                  <c:v>交野市</c:v>
                </c:pt>
              </c:strCache>
            </c:strRef>
          </c:cat>
          <c:val>
            <c:numRef>
              <c:f>市区町村別_医療費!$S$6:$S$79</c:f>
              <c:numCache>
                <c:formatCode>General</c:formatCode>
                <c:ptCount val="74"/>
                <c:pt idx="0">
                  <c:v>945510.9203655353</c:v>
                </c:pt>
                <c:pt idx="1">
                  <c:v>910694.04379689414</c:v>
                </c:pt>
                <c:pt idx="2">
                  <c:v>907561.62833397754</c:v>
                </c:pt>
                <c:pt idx="3">
                  <c:v>906362.99679487175</c:v>
                </c:pt>
                <c:pt idx="4">
                  <c:v>905002.3839370308</c:v>
                </c:pt>
                <c:pt idx="5">
                  <c:v>901391.88202247187</c:v>
                </c:pt>
                <c:pt idx="6">
                  <c:v>900440.96358987922</c:v>
                </c:pt>
                <c:pt idx="7">
                  <c:v>895077.40527577943</c:v>
                </c:pt>
                <c:pt idx="8">
                  <c:v>889812.06810790126</c:v>
                </c:pt>
                <c:pt idx="9">
                  <c:v>879097.53062540293</c:v>
                </c:pt>
                <c:pt idx="10">
                  <c:v>869273.54943273903</c:v>
                </c:pt>
                <c:pt idx="11">
                  <c:v>864509.93406208418</c:v>
                </c:pt>
                <c:pt idx="12">
                  <c:v>863291.84621864476</c:v>
                </c:pt>
                <c:pt idx="13">
                  <c:v>861054.05255613953</c:v>
                </c:pt>
                <c:pt idx="14">
                  <c:v>856796.29625015578</c:v>
                </c:pt>
                <c:pt idx="15">
                  <c:v>854846.95774288266</c:v>
                </c:pt>
                <c:pt idx="16">
                  <c:v>853694.53888755117</c:v>
                </c:pt>
                <c:pt idx="17">
                  <c:v>852604.37084979401</c:v>
                </c:pt>
                <c:pt idx="18">
                  <c:v>852494.98828604363</c:v>
                </c:pt>
                <c:pt idx="19">
                  <c:v>851825.2785964912</c:v>
                </c:pt>
                <c:pt idx="20">
                  <c:v>849783.79335657915</c:v>
                </c:pt>
                <c:pt idx="21">
                  <c:v>848667.68357601378</c:v>
                </c:pt>
                <c:pt idx="22">
                  <c:v>847301.32702195377</c:v>
                </c:pt>
                <c:pt idx="23">
                  <c:v>843421.52734888776</c:v>
                </c:pt>
                <c:pt idx="24">
                  <c:v>838557.70118584228</c:v>
                </c:pt>
                <c:pt idx="25">
                  <c:v>835962.73286767933</c:v>
                </c:pt>
                <c:pt idx="26">
                  <c:v>835926.60603264032</c:v>
                </c:pt>
                <c:pt idx="27">
                  <c:v>834554.26829268294</c:v>
                </c:pt>
                <c:pt idx="28">
                  <c:v>834178.92002569453</c:v>
                </c:pt>
                <c:pt idx="29">
                  <c:v>832068.27467969398</c:v>
                </c:pt>
                <c:pt idx="30">
                  <c:v>831727.71153003071</c:v>
                </c:pt>
                <c:pt idx="31">
                  <c:v>831128.24297473743</c:v>
                </c:pt>
                <c:pt idx="32">
                  <c:v>830196.20119847462</c:v>
                </c:pt>
                <c:pt idx="33">
                  <c:v>825408.40683855175</c:v>
                </c:pt>
                <c:pt idx="34">
                  <c:v>825326.57024375442</c:v>
                </c:pt>
                <c:pt idx="35">
                  <c:v>824721.75621836982</c:v>
                </c:pt>
                <c:pt idx="36">
                  <c:v>824645.82728265761</c:v>
                </c:pt>
                <c:pt idx="37">
                  <c:v>823156.59364513028</c:v>
                </c:pt>
                <c:pt idx="38">
                  <c:v>818479.12983425416</c:v>
                </c:pt>
                <c:pt idx="39">
                  <c:v>818226.72056563175</c:v>
                </c:pt>
                <c:pt idx="40">
                  <c:v>817238.07404565508</c:v>
                </c:pt>
                <c:pt idx="41">
                  <c:v>817156.20971335215</c:v>
                </c:pt>
                <c:pt idx="42">
                  <c:v>816866.34487463755</c:v>
                </c:pt>
                <c:pt idx="43">
                  <c:v>815577.58237083023</c:v>
                </c:pt>
                <c:pt idx="44">
                  <c:v>814684.75222947507</c:v>
                </c:pt>
                <c:pt idx="45">
                  <c:v>814353.65293720458</c:v>
                </c:pt>
                <c:pt idx="46">
                  <c:v>813028.67528931249</c:v>
                </c:pt>
                <c:pt idx="47">
                  <c:v>812834.41501406708</c:v>
                </c:pt>
                <c:pt idx="48">
                  <c:v>811909.47817360761</c:v>
                </c:pt>
                <c:pt idx="49">
                  <c:v>811035.2369298283</c:v>
                </c:pt>
                <c:pt idx="50">
                  <c:v>809798.32944678736</c:v>
                </c:pt>
                <c:pt idx="51">
                  <c:v>809417.34051772859</c:v>
                </c:pt>
                <c:pt idx="52">
                  <c:v>805142.30261757819</c:v>
                </c:pt>
                <c:pt idx="53">
                  <c:v>801654.82844666252</c:v>
                </c:pt>
                <c:pt idx="54">
                  <c:v>801250.47619047621</c:v>
                </c:pt>
                <c:pt idx="55">
                  <c:v>800626.53832965961</c:v>
                </c:pt>
                <c:pt idx="56">
                  <c:v>800457.34815741586</c:v>
                </c:pt>
                <c:pt idx="57">
                  <c:v>798647.84252183407</c:v>
                </c:pt>
                <c:pt idx="58">
                  <c:v>797069.35507634608</c:v>
                </c:pt>
                <c:pt idx="59">
                  <c:v>792043.99548896402</c:v>
                </c:pt>
                <c:pt idx="60">
                  <c:v>791885.27534481022</c:v>
                </c:pt>
                <c:pt idx="61">
                  <c:v>790298.92867305316</c:v>
                </c:pt>
                <c:pt idx="62">
                  <c:v>790232.50789110281</c:v>
                </c:pt>
                <c:pt idx="63">
                  <c:v>787526.68676931364</c:v>
                </c:pt>
                <c:pt idx="64">
                  <c:v>785955.69343832019</c:v>
                </c:pt>
                <c:pt idx="65">
                  <c:v>784337.61250497808</c:v>
                </c:pt>
                <c:pt idx="66">
                  <c:v>780427.31668413617</c:v>
                </c:pt>
                <c:pt idx="67">
                  <c:v>779869.63946188346</c:v>
                </c:pt>
                <c:pt idx="68">
                  <c:v>774689.14529914525</c:v>
                </c:pt>
                <c:pt idx="69">
                  <c:v>771444.26223384391</c:v>
                </c:pt>
                <c:pt idx="70">
                  <c:v>753036.50364650367</c:v>
                </c:pt>
                <c:pt idx="71">
                  <c:v>748221.36509635975</c:v>
                </c:pt>
                <c:pt idx="72">
                  <c:v>747309.70690198545</c:v>
                </c:pt>
                <c:pt idx="73">
                  <c:v>744713.59903381637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91E-4AA0-AE64-CC5B7BE92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894272"/>
        <c:axId val="388180224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2738791266450361"/>
                  <c:y val="-0.87502999848774743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AA-4F25-99C3-095E08502591}"/>
                </c:ext>
              </c:extLst>
            </c:dLbl>
            <c:dLbl>
              <c:idx val="7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AA-4F25-99C3-095E085025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市区町村別_医療費!$AQ$6:$AQ$79</c:f>
              <c:numCache>
                <c:formatCode>General</c:formatCode>
                <c:ptCount val="74"/>
                <c:pt idx="0">
                  <c:v>855816.27430789603</c:v>
                </c:pt>
                <c:pt idx="1">
                  <c:v>855816.27430789603</c:v>
                </c:pt>
                <c:pt idx="2">
                  <c:v>855816.27430789603</c:v>
                </c:pt>
                <c:pt idx="3">
                  <c:v>855816.27430789603</c:v>
                </c:pt>
                <c:pt idx="4">
                  <c:v>855816.27430789603</c:v>
                </c:pt>
                <c:pt idx="5">
                  <c:v>855816.27430789603</c:v>
                </c:pt>
                <c:pt idx="6">
                  <c:v>855816.27430789603</c:v>
                </c:pt>
                <c:pt idx="7">
                  <c:v>855816.27430789603</c:v>
                </c:pt>
                <c:pt idx="8">
                  <c:v>855816.27430789603</c:v>
                </c:pt>
                <c:pt idx="9">
                  <c:v>855816.27430789603</c:v>
                </c:pt>
                <c:pt idx="10">
                  <c:v>855816.27430789603</c:v>
                </c:pt>
                <c:pt idx="11">
                  <c:v>855816.27430789603</c:v>
                </c:pt>
                <c:pt idx="12">
                  <c:v>855816.27430789603</c:v>
                </c:pt>
                <c:pt idx="13">
                  <c:v>855816.27430789603</c:v>
                </c:pt>
                <c:pt idx="14">
                  <c:v>855816.27430789603</c:v>
                </c:pt>
                <c:pt idx="15">
                  <c:v>855816.27430789603</c:v>
                </c:pt>
                <c:pt idx="16">
                  <c:v>855816.27430789603</c:v>
                </c:pt>
                <c:pt idx="17">
                  <c:v>855816.27430789603</c:v>
                </c:pt>
                <c:pt idx="18">
                  <c:v>855816.27430789603</c:v>
                </c:pt>
                <c:pt idx="19">
                  <c:v>855816.27430789603</c:v>
                </c:pt>
                <c:pt idx="20">
                  <c:v>855816.27430789603</c:v>
                </c:pt>
                <c:pt idx="21">
                  <c:v>855816.27430789603</c:v>
                </c:pt>
                <c:pt idx="22">
                  <c:v>855816.27430789603</c:v>
                </c:pt>
                <c:pt idx="23">
                  <c:v>855816.27430789603</c:v>
                </c:pt>
                <c:pt idx="24">
                  <c:v>855816.27430789603</c:v>
                </c:pt>
                <c:pt idx="25">
                  <c:v>855816.27430789603</c:v>
                </c:pt>
                <c:pt idx="26">
                  <c:v>855816.27430789603</c:v>
                </c:pt>
                <c:pt idx="27">
                  <c:v>855816.27430789603</c:v>
                </c:pt>
                <c:pt idx="28">
                  <c:v>855816.27430789603</c:v>
                </c:pt>
                <c:pt idx="29">
                  <c:v>855816.27430789603</c:v>
                </c:pt>
                <c:pt idx="30">
                  <c:v>855816.27430789603</c:v>
                </c:pt>
                <c:pt idx="31">
                  <c:v>855816.27430789603</c:v>
                </c:pt>
                <c:pt idx="32">
                  <c:v>855816.27430789603</c:v>
                </c:pt>
                <c:pt idx="33">
                  <c:v>855816.27430789603</c:v>
                </c:pt>
                <c:pt idx="34">
                  <c:v>855816.27430789603</c:v>
                </c:pt>
                <c:pt idx="35">
                  <c:v>855816.27430789603</c:v>
                </c:pt>
                <c:pt idx="36">
                  <c:v>855816.27430789603</c:v>
                </c:pt>
                <c:pt idx="37">
                  <c:v>855816.27430789603</c:v>
                </c:pt>
                <c:pt idx="38">
                  <c:v>855816.27430789603</c:v>
                </c:pt>
                <c:pt idx="39">
                  <c:v>855816.27430789603</c:v>
                </c:pt>
                <c:pt idx="40">
                  <c:v>855816.27430789603</c:v>
                </c:pt>
                <c:pt idx="41">
                  <c:v>855816.27430789603</c:v>
                </c:pt>
                <c:pt idx="42">
                  <c:v>855816.27430789603</c:v>
                </c:pt>
                <c:pt idx="43">
                  <c:v>855816.27430789603</c:v>
                </c:pt>
                <c:pt idx="44">
                  <c:v>855816.27430789603</c:v>
                </c:pt>
                <c:pt idx="45">
                  <c:v>855816.27430789603</c:v>
                </c:pt>
                <c:pt idx="46">
                  <c:v>855816.27430789603</c:v>
                </c:pt>
                <c:pt idx="47">
                  <c:v>855816.27430789603</c:v>
                </c:pt>
                <c:pt idx="48">
                  <c:v>855816.27430789603</c:v>
                </c:pt>
                <c:pt idx="49">
                  <c:v>855816.27430789603</c:v>
                </c:pt>
                <c:pt idx="50">
                  <c:v>855816.27430789603</c:v>
                </c:pt>
                <c:pt idx="51">
                  <c:v>855816.27430789603</c:v>
                </c:pt>
                <c:pt idx="52">
                  <c:v>855816.27430789603</c:v>
                </c:pt>
                <c:pt idx="53">
                  <c:v>855816.27430789603</c:v>
                </c:pt>
                <c:pt idx="54">
                  <c:v>855816.27430789603</c:v>
                </c:pt>
                <c:pt idx="55">
                  <c:v>855816.27430789603</c:v>
                </c:pt>
                <c:pt idx="56">
                  <c:v>855816.27430789603</c:v>
                </c:pt>
                <c:pt idx="57">
                  <c:v>855816.27430789603</c:v>
                </c:pt>
                <c:pt idx="58">
                  <c:v>855816.27430789603</c:v>
                </c:pt>
                <c:pt idx="59">
                  <c:v>855816.27430789603</c:v>
                </c:pt>
                <c:pt idx="60">
                  <c:v>855816.27430789603</c:v>
                </c:pt>
                <c:pt idx="61">
                  <c:v>855816.27430789603</c:v>
                </c:pt>
                <c:pt idx="62">
                  <c:v>855816.27430789603</c:v>
                </c:pt>
                <c:pt idx="63">
                  <c:v>855816.27430789603</c:v>
                </c:pt>
                <c:pt idx="64">
                  <c:v>855816.27430789603</c:v>
                </c:pt>
                <c:pt idx="65">
                  <c:v>855816.27430789603</c:v>
                </c:pt>
                <c:pt idx="66">
                  <c:v>855816.27430789603</c:v>
                </c:pt>
                <c:pt idx="67">
                  <c:v>855816.27430789603</c:v>
                </c:pt>
                <c:pt idx="68">
                  <c:v>855816.27430789603</c:v>
                </c:pt>
                <c:pt idx="69">
                  <c:v>855816.27430789603</c:v>
                </c:pt>
                <c:pt idx="70">
                  <c:v>855816.27430789603</c:v>
                </c:pt>
                <c:pt idx="71">
                  <c:v>855816.27430789603</c:v>
                </c:pt>
                <c:pt idx="72">
                  <c:v>855816.27430789603</c:v>
                </c:pt>
                <c:pt idx="73">
                  <c:v>855816.27430789603</c:v>
                </c:pt>
              </c:numCache>
            </c:numRef>
          </c:xVal>
          <c:yVal>
            <c:numRef>
              <c:f>市区町村別_医療費!$BF$6:$BF$79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291E-4AA0-AE64-CC5B7BE92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181376"/>
        <c:axId val="388180800"/>
      </c:scatterChart>
      <c:catAx>
        <c:axId val="3878942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180224"/>
        <c:crosses val="autoZero"/>
        <c:auto val="1"/>
        <c:lblAlgn val="ctr"/>
        <c:lblOffset val="100"/>
        <c:noMultiLvlLbl val="0"/>
      </c:catAx>
      <c:valAx>
        <c:axId val="388180224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円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8124816446402365"/>
              <c:y val="3.1494582690329218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7894272"/>
        <c:crosses val="autoZero"/>
        <c:crossBetween val="between"/>
      </c:valAx>
      <c:valAx>
        <c:axId val="388180800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8181376"/>
        <c:crosses val="max"/>
        <c:crossBetween val="midCat"/>
      </c:valAx>
      <c:valAx>
        <c:axId val="3881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180800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05910425844347"/>
          <c:y val="8.1449331275720169E-2"/>
          <c:w val="0.78384214390602058"/>
          <c:h val="0.894033002186213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市区町村別_医療費!$U$5</c:f>
              <c:strCache>
                <c:ptCount val="1"/>
                <c:pt idx="0">
                  <c:v>前年度との差分(被保険者一人当たりの医療費)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1"/>
              <c:layout>
                <c:manualLayout>
                  <c:x val="-1.55408712677435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45-44D5-AF50-93D5AA408FA9}"/>
                </c:ext>
              </c:extLst>
            </c:dLbl>
            <c:dLbl>
              <c:idx val="2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45-44D5-AF50-93D5AA408FA9}"/>
                </c:ext>
              </c:extLst>
            </c:dLbl>
            <c:dLbl>
              <c:idx val="4"/>
              <c:layout>
                <c:manualLayout>
                  <c:x val="2.641948115516391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45-44D5-AF50-93D5AA408FA9}"/>
                </c:ext>
              </c:extLst>
            </c:dLbl>
            <c:dLbl>
              <c:idx val="5"/>
              <c:layout>
                <c:manualLayout>
                  <c:x val="2.020313264806656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45-44D5-AF50-93D5AA408FA9}"/>
                </c:ext>
              </c:extLst>
            </c:dLbl>
            <c:dLbl>
              <c:idx val="11"/>
              <c:layout>
                <c:manualLayout>
                  <c:x val="2.1757219774840922E-2"/>
                  <c:y val="3.742776550505877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45-44D5-AF50-93D5AA408FA9}"/>
                </c:ext>
              </c:extLst>
            </c:dLbl>
            <c:dLbl>
              <c:idx val="16"/>
              <c:layout>
                <c:manualLayout>
                  <c:x val="-3.108051884483602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45-44D5-AF50-93D5AA408FA9}"/>
                </c:ext>
              </c:extLst>
            </c:dLbl>
            <c:dLbl>
              <c:idx val="18"/>
              <c:layout>
                <c:manualLayout>
                  <c:x val="2.1757219774840922E-2"/>
                  <c:y val="3.742776550505877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45-44D5-AF50-93D5AA408FA9}"/>
                </c:ext>
              </c:extLst>
            </c:dLbl>
            <c:dLbl>
              <c:idx val="19"/>
              <c:layout>
                <c:manualLayout>
                  <c:x val="1.5540871267743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45-44D5-AF50-93D5AA408FA9}"/>
                </c:ext>
              </c:extLst>
            </c:dLbl>
            <c:dLbl>
              <c:idx val="21"/>
              <c:layout>
                <c:manualLayout>
                  <c:x val="1.243269701419469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45-44D5-AF50-93D5AA408FA9}"/>
                </c:ext>
              </c:extLst>
            </c:dLbl>
            <c:dLbl>
              <c:idx val="23"/>
              <c:layout>
                <c:manualLayout>
                  <c:x val="1.864904552129221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45-44D5-AF50-93D5AA408FA9}"/>
                </c:ext>
              </c:extLst>
            </c:dLbl>
            <c:dLbl>
              <c:idx val="34"/>
              <c:layout>
                <c:manualLayout>
                  <c:x val="1.864904552129221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45-44D5-AF50-93D5AA408FA9}"/>
                </c:ext>
              </c:extLst>
            </c:dLbl>
            <c:dLbl>
              <c:idx val="35"/>
              <c:layout>
                <c:manualLayout>
                  <c:x val="1.554087126774351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45-44D5-AF50-93D5AA408FA9}"/>
                </c:ext>
              </c:extLst>
            </c:dLbl>
            <c:dLbl>
              <c:idx val="36"/>
              <c:layout>
                <c:manualLayout>
                  <c:x val="1.398678414096916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45-44D5-AF50-93D5AA408FA9}"/>
                </c:ext>
              </c:extLst>
            </c:dLbl>
            <c:dLbl>
              <c:idx val="37"/>
              <c:layout>
                <c:manualLayout>
                  <c:x val="7.770435633871757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45-44D5-AF50-93D5AA408FA9}"/>
                </c:ext>
              </c:extLst>
            </c:dLbl>
            <c:dLbl>
              <c:idx val="39"/>
              <c:layout>
                <c:manualLayout>
                  <c:x val="2.3311306901615213E-2"/>
                  <c:y val="7.485553101011755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445-44D5-AF50-93D5AA408FA9}"/>
                </c:ext>
              </c:extLst>
            </c:dLbl>
            <c:dLbl>
              <c:idx val="40"/>
              <c:layout>
                <c:manualLayout>
                  <c:x val="3.108174253548588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445-44D5-AF50-93D5AA408FA9}"/>
                </c:ext>
              </c:extLst>
            </c:dLbl>
            <c:dLbl>
              <c:idx val="43"/>
              <c:layout>
                <c:manualLayout>
                  <c:x val="-4.662261380323111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445-44D5-AF50-93D5AA408FA9}"/>
                </c:ext>
              </c:extLst>
            </c:dLbl>
            <c:dLbl>
              <c:idx val="50"/>
              <c:layout>
                <c:manualLayout>
                  <c:x val="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445-44D5-AF50-93D5AA408FA9}"/>
                </c:ext>
              </c:extLst>
            </c:dLbl>
            <c:dLbl>
              <c:idx val="53"/>
              <c:layout>
                <c:manualLayout>
                  <c:x val="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445-44D5-AF50-93D5AA408FA9}"/>
                </c:ext>
              </c:extLst>
            </c:dLbl>
            <c:dLbl>
              <c:idx val="55"/>
              <c:layout>
                <c:manualLayout>
                  <c:x val="2.3311306901615213E-2"/>
                  <c:y val="1.4971106202023511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445-44D5-AF50-93D5AA408FA9}"/>
                </c:ext>
              </c:extLst>
            </c:dLbl>
            <c:dLbl>
              <c:idx val="57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445-44D5-AF50-93D5AA408FA9}"/>
                </c:ext>
              </c:extLst>
            </c:dLbl>
            <c:dLbl>
              <c:idx val="61"/>
              <c:layout>
                <c:manualLayout>
                  <c:x val="2.020313264806656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445-44D5-AF50-93D5AA408FA9}"/>
                </c:ext>
              </c:extLst>
            </c:dLbl>
            <c:dLbl>
              <c:idx val="62"/>
              <c:layout>
                <c:manualLayout>
                  <c:x val="-6.21634850709746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445-44D5-AF50-93D5AA408FA9}"/>
                </c:ext>
              </c:extLst>
            </c:dLbl>
            <c:dLbl>
              <c:idx val="63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445-44D5-AF50-93D5AA408FA9}"/>
                </c:ext>
              </c:extLst>
            </c:dLbl>
            <c:dLbl>
              <c:idx val="64"/>
              <c:layout>
                <c:manualLayout>
                  <c:x val="-4.66201664219279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445-44D5-AF50-93D5AA408FA9}"/>
                </c:ext>
              </c:extLst>
            </c:dLbl>
            <c:dLbl>
              <c:idx val="66"/>
              <c:layout>
                <c:manualLayout>
                  <c:x val="2.020313264806656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445-44D5-AF50-93D5AA408FA9}"/>
                </c:ext>
              </c:extLst>
            </c:dLbl>
            <c:dLbl>
              <c:idx val="68"/>
              <c:layout>
                <c:manualLayout>
                  <c:x val="1.243269701419481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445-44D5-AF50-93D5AA408FA9}"/>
                </c:ext>
              </c:extLst>
            </c:dLbl>
            <c:dLbl>
              <c:idx val="72"/>
              <c:layout>
                <c:manualLayout>
                  <c:x val="1.243269701419469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445-44D5-AF50-93D5AA408FA9}"/>
                </c:ext>
              </c:extLst>
            </c:dLbl>
            <c:dLbl>
              <c:idx val="73"/>
              <c:layout>
                <c:manualLayout>
                  <c:x val="-6.216348507097405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445-44D5-AF50-93D5AA408FA9}"/>
                </c:ext>
              </c:extLst>
            </c:dLbl>
            <c:numFmt formatCode="#,##0_ ;[Red]\-#,##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市区町村別_医療費!$R$6:$R$79</c:f>
              <c:strCache>
                <c:ptCount val="74"/>
                <c:pt idx="0">
                  <c:v>忠岡町</c:v>
                </c:pt>
                <c:pt idx="1">
                  <c:v>大正区</c:v>
                </c:pt>
                <c:pt idx="2">
                  <c:v>岸和田市</c:v>
                </c:pt>
                <c:pt idx="3">
                  <c:v>岬町</c:v>
                </c:pt>
                <c:pt idx="4">
                  <c:v>貝塚市</c:v>
                </c:pt>
                <c:pt idx="5">
                  <c:v>高石市</c:v>
                </c:pt>
                <c:pt idx="6">
                  <c:v>泉大津市</c:v>
                </c:pt>
                <c:pt idx="7">
                  <c:v>此花区</c:v>
                </c:pt>
                <c:pt idx="8">
                  <c:v>泉佐野市</c:v>
                </c:pt>
                <c:pt idx="9">
                  <c:v>福島区</c:v>
                </c:pt>
                <c:pt idx="10">
                  <c:v>田尻町</c:v>
                </c:pt>
                <c:pt idx="11">
                  <c:v>大阪市</c:v>
                </c:pt>
                <c:pt idx="12">
                  <c:v>生野区</c:v>
                </c:pt>
                <c:pt idx="13">
                  <c:v>阪南市</c:v>
                </c:pt>
                <c:pt idx="14">
                  <c:v>東淀川区</c:v>
                </c:pt>
                <c:pt idx="15">
                  <c:v>鶴見区</c:v>
                </c:pt>
                <c:pt idx="16">
                  <c:v>住吉区</c:v>
                </c:pt>
                <c:pt idx="17">
                  <c:v>淀川区</c:v>
                </c:pt>
                <c:pt idx="18">
                  <c:v>和泉市</c:v>
                </c:pt>
                <c:pt idx="19">
                  <c:v>堺市美原区</c:v>
                </c:pt>
                <c:pt idx="20">
                  <c:v>平野区</c:v>
                </c:pt>
                <c:pt idx="21">
                  <c:v>港区</c:v>
                </c:pt>
                <c:pt idx="22">
                  <c:v>堺市北区</c:v>
                </c:pt>
                <c:pt idx="23">
                  <c:v>堺市</c:v>
                </c:pt>
                <c:pt idx="24">
                  <c:v>堺市西区</c:v>
                </c:pt>
                <c:pt idx="25">
                  <c:v>住之江区</c:v>
                </c:pt>
                <c:pt idx="26">
                  <c:v>茨木市</c:v>
                </c:pt>
                <c:pt idx="27">
                  <c:v>東住吉区</c:v>
                </c:pt>
                <c:pt idx="28">
                  <c:v>東成区</c:v>
                </c:pt>
                <c:pt idx="29">
                  <c:v>吹田市</c:v>
                </c:pt>
                <c:pt idx="30">
                  <c:v>能勢町</c:v>
                </c:pt>
                <c:pt idx="31">
                  <c:v>泉南市</c:v>
                </c:pt>
                <c:pt idx="32">
                  <c:v>堺市東区</c:v>
                </c:pt>
                <c:pt idx="33">
                  <c:v>守口市</c:v>
                </c:pt>
                <c:pt idx="34">
                  <c:v>堺市中区</c:v>
                </c:pt>
                <c:pt idx="35">
                  <c:v>四條畷市</c:v>
                </c:pt>
                <c:pt idx="36">
                  <c:v>西成区</c:v>
                </c:pt>
                <c:pt idx="37">
                  <c:v>東大阪市</c:v>
                </c:pt>
                <c:pt idx="38">
                  <c:v>千早赤阪村</c:v>
                </c:pt>
                <c:pt idx="39">
                  <c:v>旭区</c:v>
                </c:pt>
                <c:pt idx="40">
                  <c:v>島本町</c:v>
                </c:pt>
                <c:pt idx="41">
                  <c:v>摂津市</c:v>
                </c:pt>
                <c:pt idx="42">
                  <c:v>池田市</c:v>
                </c:pt>
                <c:pt idx="43">
                  <c:v>高槻市</c:v>
                </c:pt>
                <c:pt idx="44">
                  <c:v>箕面市</c:v>
                </c:pt>
                <c:pt idx="45">
                  <c:v>豊中市</c:v>
                </c:pt>
                <c:pt idx="46">
                  <c:v>熊取町</c:v>
                </c:pt>
                <c:pt idx="47">
                  <c:v>北区</c:v>
                </c:pt>
                <c:pt idx="48">
                  <c:v>河内長野市</c:v>
                </c:pt>
                <c:pt idx="49">
                  <c:v>堺市堺区</c:v>
                </c:pt>
                <c:pt idx="50">
                  <c:v>富田林市</c:v>
                </c:pt>
                <c:pt idx="51">
                  <c:v>城東区</c:v>
                </c:pt>
                <c:pt idx="52">
                  <c:v>西淀川区</c:v>
                </c:pt>
                <c:pt idx="53">
                  <c:v>藤井寺市</c:v>
                </c:pt>
                <c:pt idx="54">
                  <c:v>大東市</c:v>
                </c:pt>
                <c:pt idx="55">
                  <c:v>寝屋川市</c:v>
                </c:pt>
                <c:pt idx="56">
                  <c:v>阿倍野区</c:v>
                </c:pt>
                <c:pt idx="57">
                  <c:v>都島区</c:v>
                </c:pt>
                <c:pt idx="58">
                  <c:v>八尾市</c:v>
                </c:pt>
                <c:pt idx="59">
                  <c:v>浪速区</c:v>
                </c:pt>
                <c:pt idx="60">
                  <c:v>大阪狭山市</c:v>
                </c:pt>
                <c:pt idx="61">
                  <c:v>門真市</c:v>
                </c:pt>
                <c:pt idx="62">
                  <c:v>羽曳野市</c:v>
                </c:pt>
                <c:pt idx="63">
                  <c:v>堺市南区</c:v>
                </c:pt>
                <c:pt idx="64">
                  <c:v>天王寺区</c:v>
                </c:pt>
                <c:pt idx="65">
                  <c:v>中央区</c:v>
                </c:pt>
                <c:pt idx="66">
                  <c:v>松原市</c:v>
                </c:pt>
                <c:pt idx="67">
                  <c:v>枚方市</c:v>
                </c:pt>
                <c:pt idx="68">
                  <c:v>柏原市</c:v>
                </c:pt>
                <c:pt idx="69">
                  <c:v>豊能町</c:v>
                </c:pt>
                <c:pt idx="70">
                  <c:v>太子町</c:v>
                </c:pt>
                <c:pt idx="71">
                  <c:v>西区</c:v>
                </c:pt>
                <c:pt idx="72">
                  <c:v>河南町</c:v>
                </c:pt>
                <c:pt idx="73">
                  <c:v>交野市</c:v>
                </c:pt>
              </c:strCache>
            </c:strRef>
          </c:cat>
          <c:val>
            <c:numRef>
              <c:f>市区町村別_医療費!$U$6:$U$79</c:f>
              <c:numCache>
                <c:formatCode>General</c:formatCode>
                <c:ptCount val="74"/>
                <c:pt idx="0">
                  <c:v>84999</c:v>
                </c:pt>
                <c:pt idx="1">
                  <c:v>-7762</c:v>
                </c:pt>
                <c:pt idx="2">
                  <c:v>976</c:v>
                </c:pt>
                <c:pt idx="3">
                  <c:v>-14924</c:v>
                </c:pt>
                <c:pt idx="4">
                  <c:v>1028</c:v>
                </c:pt>
                <c:pt idx="5">
                  <c:v>2953</c:v>
                </c:pt>
                <c:pt idx="6">
                  <c:v>50178</c:v>
                </c:pt>
                <c:pt idx="7">
                  <c:v>-8537</c:v>
                </c:pt>
                <c:pt idx="8">
                  <c:v>15428</c:v>
                </c:pt>
                <c:pt idx="9">
                  <c:v>28492</c:v>
                </c:pt>
                <c:pt idx="10">
                  <c:v>23734</c:v>
                </c:pt>
                <c:pt idx="11">
                  <c:v>3230</c:v>
                </c:pt>
                <c:pt idx="12">
                  <c:v>17448</c:v>
                </c:pt>
                <c:pt idx="13">
                  <c:v>-18530</c:v>
                </c:pt>
                <c:pt idx="14">
                  <c:v>35772</c:v>
                </c:pt>
                <c:pt idx="15">
                  <c:v>9337</c:v>
                </c:pt>
                <c:pt idx="16">
                  <c:v>-5613</c:v>
                </c:pt>
                <c:pt idx="17">
                  <c:v>14894</c:v>
                </c:pt>
                <c:pt idx="18">
                  <c:v>2659</c:v>
                </c:pt>
                <c:pt idx="19">
                  <c:v>4837</c:v>
                </c:pt>
                <c:pt idx="20">
                  <c:v>-9399</c:v>
                </c:pt>
                <c:pt idx="21">
                  <c:v>6327</c:v>
                </c:pt>
                <c:pt idx="22">
                  <c:v>-6550</c:v>
                </c:pt>
                <c:pt idx="23">
                  <c:v>4301</c:v>
                </c:pt>
                <c:pt idx="24">
                  <c:v>21477</c:v>
                </c:pt>
                <c:pt idx="25">
                  <c:v>-12925</c:v>
                </c:pt>
                <c:pt idx="26">
                  <c:v>-11997</c:v>
                </c:pt>
                <c:pt idx="27">
                  <c:v>-7240</c:v>
                </c:pt>
                <c:pt idx="28">
                  <c:v>13314</c:v>
                </c:pt>
                <c:pt idx="29">
                  <c:v>17934</c:v>
                </c:pt>
                <c:pt idx="30">
                  <c:v>-57784</c:v>
                </c:pt>
                <c:pt idx="31">
                  <c:v>-21625</c:v>
                </c:pt>
                <c:pt idx="32">
                  <c:v>18279</c:v>
                </c:pt>
                <c:pt idx="33">
                  <c:v>11253</c:v>
                </c:pt>
                <c:pt idx="34">
                  <c:v>3652</c:v>
                </c:pt>
                <c:pt idx="35">
                  <c:v>4807</c:v>
                </c:pt>
                <c:pt idx="36">
                  <c:v>5424</c:v>
                </c:pt>
                <c:pt idx="37">
                  <c:v>8241</c:v>
                </c:pt>
                <c:pt idx="38">
                  <c:v>-14337</c:v>
                </c:pt>
                <c:pt idx="39">
                  <c:v>1616</c:v>
                </c:pt>
                <c:pt idx="40">
                  <c:v>9527</c:v>
                </c:pt>
                <c:pt idx="41">
                  <c:v>27569</c:v>
                </c:pt>
                <c:pt idx="42">
                  <c:v>28364</c:v>
                </c:pt>
                <c:pt idx="43">
                  <c:v>983</c:v>
                </c:pt>
                <c:pt idx="44">
                  <c:v>23345</c:v>
                </c:pt>
                <c:pt idx="45">
                  <c:v>16547</c:v>
                </c:pt>
                <c:pt idx="46">
                  <c:v>-9930</c:v>
                </c:pt>
                <c:pt idx="47">
                  <c:v>-8950</c:v>
                </c:pt>
                <c:pt idx="48">
                  <c:v>-2185</c:v>
                </c:pt>
                <c:pt idx="49">
                  <c:v>-10186</c:v>
                </c:pt>
                <c:pt idx="50">
                  <c:v>9138</c:v>
                </c:pt>
                <c:pt idx="51">
                  <c:v>-12030</c:v>
                </c:pt>
                <c:pt idx="52">
                  <c:v>-5232</c:v>
                </c:pt>
                <c:pt idx="53">
                  <c:v>9460</c:v>
                </c:pt>
                <c:pt idx="54">
                  <c:v>17614</c:v>
                </c:pt>
                <c:pt idx="55">
                  <c:v>1619</c:v>
                </c:pt>
                <c:pt idx="56">
                  <c:v>-9364</c:v>
                </c:pt>
                <c:pt idx="57">
                  <c:v>307</c:v>
                </c:pt>
                <c:pt idx="58">
                  <c:v>21991</c:v>
                </c:pt>
                <c:pt idx="59">
                  <c:v>15788</c:v>
                </c:pt>
                <c:pt idx="60">
                  <c:v>-22570</c:v>
                </c:pt>
                <c:pt idx="61">
                  <c:v>3410</c:v>
                </c:pt>
                <c:pt idx="62">
                  <c:v>188</c:v>
                </c:pt>
                <c:pt idx="63">
                  <c:v>883</c:v>
                </c:pt>
                <c:pt idx="64">
                  <c:v>-1287</c:v>
                </c:pt>
                <c:pt idx="65">
                  <c:v>-11816</c:v>
                </c:pt>
                <c:pt idx="66">
                  <c:v>3503</c:v>
                </c:pt>
                <c:pt idx="67">
                  <c:v>-1887</c:v>
                </c:pt>
                <c:pt idx="68">
                  <c:v>5811</c:v>
                </c:pt>
                <c:pt idx="69">
                  <c:v>58094</c:v>
                </c:pt>
                <c:pt idx="70">
                  <c:v>38734</c:v>
                </c:pt>
                <c:pt idx="71">
                  <c:v>-22274</c:v>
                </c:pt>
                <c:pt idx="72">
                  <c:v>6363</c:v>
                </c:pt>
                <c:pt idx="73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8445-44D5-AF50-93D5AA408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894272"/>
        <c:axId val="388180224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4.6669848262359162E-2"/>
                  <c:y val="-0.8658430587705761"/>
                </c:manualLayout>
              </c:layout>
              <c:tx>
                <c:rich>
                  <a:bodyPr/>
                  <a:lstStyle/>
                  <a:p>
                    <a:fld id="{9C0304F7-C2EF-432E-839D-9D9B7D223F13}" type="SERIESNAME">
                      <a:rPr lang="ja-JP" altLang="en-US"/>
                      <a:pPr/>
                      <a:t>[系列名]</a:t>
                    </a:fld>
                    <a:r>
                      <a:rPr lang="ja-JP" altLang="en-US" baseline="0"/>
                      <a:t>
</a:t>
                    </a:r>
                    <a:fld id="{E06C053E-87BD-44C6-BD48-E01AFF884746}" type="XVALUE">
                      <a:rPr lang="en-US" altLang="ja-JP" baseline="0">
                        <a:solidFill>
                          <a:sysClr val="windowText" lastClr="000000"/>
                        </a:solidFill>
                      </a:rPr>
                      <a:pPr/>
                      <a:t>[X 値]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8445-44D5-AF50-93D5AA408FA9}"/>
                </c:ext>
              </c:extLst>
            </c:dLbl>
            <c:dLbl>
              <c:idx val="73"/>
              <c:layout>
                <c:manualLayout>
                  <c:x val="-4.6622613803230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445-44D5-AF50-93D5AA408FA9}"/>
                </c:ext>
              </c:extLst>
            </c:dLbl>
            <c:numFmt formatCode="#,##0_ ;[Red]\-#,##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市区町村別_医療費!$AS$6:$AS$79</c:f>
              <c:numCache>
                <c:formatCode>General</c:formatCode>
                <c:ptCount val="74"/>
                <c:pt idx="0">
                  <c:v>7410</c:v>
                </c:pt>
                <c:pt idx="1">
                  <c:v>7410</c:v>
                </c:pt>
                <c:pt idx="2">
                  <c:v>7410</c:v>
                </c:pt>
                <c:pt idx="3">
                  <c:v>7410</c:v>
                </c:pt>
                <c:pt idx="4">
                  <c:v>7410</c:v>
                </c:pt>
                <c:pt idx="5">
                  <c:v>7410</c:v>
                </c:pt>
                <c:pt idx="6">
                  <c:v>7410</c:v>
                </c:pt>
                <c:pt idx="7">
                  <c:v>7410</c:v>
                </c:pt>
                <c:pt idx="8">
                  <c:v>7410</c:v>
                </c:pt>
                <c:pt idx="9">
                  <c:v>7410</c:v>
                </c:pt>
                <c:pt idx="10">
                  <c:v>7410</c:v>
                </c:pt>
                <c:pt idx="11">
                  <c:v>7410</c:v>
                </c:pt>
                <c:pt idx="12">
                  <c:v>7410</c:v>
                </c:pt>
                <c:pt idx="13">
                  <c:v>7410</c:v>
                </c:pt>
                <c:pt idx="14">
                  <c:v>7410</c:v>
                </c:pt>
                <c:pt idx="15">
                  <c:v>7410</c:v>
                </c:pt>
                <c:pt idx="16">
                  <c:v>7410</c:v>
                </c:pt>
                <c:pt idx="17">
                  <c:v>7410</c:v>
                </c:pt>
                <c:pt idx="18">
                  <c:v>7410</c:v>
                </c:pt>
                <c:pt idx="19">
                  <c:v>7410</c:v>
                </c:pt>
                <c:pt idx="20">
                  <c:v>7410</c:v>
                </c:pt>
                <c:pt idx="21">
                  <c:v>7410</c:v>
                </c:pt>
                <c:pt idx="22">
                  <c:v>7410</c:v>
                </c:pt>
                <c:pt idx="23">
                  <c:v>7410</c:v>
                </c:pt>
                <c:pt idx="24">
                  <c:v>7410</c:v>
                </c:pt>
                <c:pt idx="25">
                  <c:v>7410</c:v>
                </c:pt>
                <c:pt idx="26">
                  <c:v>7410</c:v>
                </c:pt>
                <c:pt idx="27">
                  <c:v>7410</c:v>
                </c:pt>
                <c:pt idx="28">
                  <c:v>7410</c:v>
                </c:pt>
                <c:pt idx="29">
                  <c:v>7410</c:v>
                </c:pt>
                <c:pt idx="30">
                  <c:v>7410</c:v>
                </c:pt>
                <c:pt idx="31">
                  <c:v>7410</c:v>
                </c:pt>
                <c:pt idx="32">
                  <c:v>7410</c:v>
                </c:pt>
                <c:pt idx="33">
                  <c:v>7410</c:v>
                </c:pt>
                <c:pt idx="34">
                  <c:v>7410</c:v>
                </c:pt>
                <c:pt idx="35">
                  <c:v>7410</c:v>
                </c:pt>
                <c:pt idx="36">
                  <c:v>7410</c:v>
                </c:pt>
                <c:pt idx="37">
                  <c:v>7410</c:v>
                </c:pt>
                <c:pt idx="38">
                  <c:v>7410</c:v>
                </c:pt>
                <c:pt idx="39">
                  <c:v>7410</c:v>
                </c:pt>
                <c:pt idx="40">
                  <c:v>7410</c:v>
                </c:pt>
                <c:pt idx="41">
                  <c:v>7410</c:v>
                </c:pt>
                <c:pt idx="42">
                  <c:v>7410</c:v>
                </c:pt>
                <c:pt idx="43">
                  <c:v>7410</c:v>
                </c:pt>
                <c:pt idx="44">
                  <c:v>7410</c:v>
                </c:pt>
                <c:pt idx="45">
                  <c:v>7410</c:v>
                </c:pt>
                <c:pt idx="46">
                  <c:v>7410</c:v>
                </c:pt>
                <c:pt idx="47">
                  <c:v>7410</c:v>
                </c:pt>
                <c:pt idx="48">
                  <c:v>7410</c:v>
                </c:pt>
                <c:pt idx="49">
                  <c:v>7410</c:v>
                </c:pt>
                <c:pt idx="50">
                  <c:v>7410</c:v>
                </c:pt>
                <c:pt idx="51">
                  <c:v>7410</c:v>
                </c:pt>
                <c:pt idx="52">
                  <c:v>7410</c:v>
                </c:pt>
                <c:pt idx="53">
                  <c:v>7410</c:v>
                </c:pt>
                <c:pt idx="54">
                  <c:v>7410</c:v>
                </c:pt>
                <c:pt idx="55">
                  <c:v>7410</c:v>
                </c:pt>
                <c:pt idx="56">
                  <c:v>7410</c:v>
                </c:pt>
                <c:pt idx="57">
                  <c:v>7410</c:v>
                </c:pt>
                <c:pt idx="58">
                  <c:v>7410</c:v>
                </c:pt>
                <c:pt idx="59">
                  <c:v>7410</c:v>
                </c:pt>
                <c:pt idx="60">
                  <c:v>7410</c:v>
                </c:pt>
                <c:pt idx="61">
                  <c:v>7410</c:v>
                </c:pt>
                <c:pt idx="62">
                  <c:v>7410</c:v>
                </c:pt>
                <c:pt idx="63">
                  <c:v>7410</c:v>
                </c:pt>
                <c:pt idx="64">
                  <c:v>7410</c:v>
                </c:pt>
                <c:pt idx="65">
                  <c:v>7410</c:v>
                </c:pt>
                <c:pt idx="66">
                  <c:v>7410</c:v>
                </c:pt>
                <c:pt idx="67">
                  <c:v>7410</c:v>
                </c:pt>
                <c:pt idx="68">
                  <c:v>7410</c:v>
                </c:pt>
                <c:pt idx="69">
                  <c:v>7410</c:v>
                </c:pt>
                <c:pt idx="70">
                  <c:v>7410</c:v>
                </c:pt>
                <c:pt idx="71">
                  <c:v>7410</c:v>
                </c:pt>
                <c:pt idx="72">
                  <c:v>7410</c:v>
                </c:pt>
                <c:pt idx="73">
                  <c:v>7410</c:v>
                </c:pt>
              </c:numCache>
            </c:numRef>
          </c:xVal>
          <c:yVal>
            <c:numRef>
              <c:f>市区町村別_医療費!$BF$6:$BF$79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8445-44D5-AF50-93D5AA408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181376"/>
        <c:axId val="388180800"/>
      </c:scatterChart>
      <c:catAx>
        <c:axId val="3878942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388180224"/>
        <c:crosses val="autoZero"/>
        <c:auto val="1"/>
        <c:lblAlgn val="ctr"/>
        <c:lblOffset val="100"/>
        <c:noMultiLvlLbl val="0"/>
      </c:catAx>
      <c:valAx>
        <c:axId val="388180224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1388401559454191"/>
              <c:y val="3.1494582690329218E-2"/>
            </c:manualLayout>
          </c:layout>
          <c:overlay val="0"/>
        </c:title>
        <c:numFmt formatCode="#,##0_ ;[Red]\-#,##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7894272"/>
        <c:crosses val="autoZero"/>
        <c:crossBetween val="between"/>
      </c:valAx>
      <c:valAx>
        <c:axId val="388180800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8181376"/>
        <c:crosses val="max"/>
        <c:crossBetween val="midCat"/>
      </c:valAx>
      <c:valAx>
        <c:axId val="3881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180800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337789855072463"/>
          <c:y val="7.2786609996886034E-2"/>
          <c:w val="0.78627669082125606"/>
          <c:h val="0.89567909272119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市区町村別_医療費!$V$3</c:f>
              <c:strCache>
                <c:ptCount val="1"/>
                <c:pt idx="0">
                  <c:v>レセプト一件当たりの医療費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30-4AFE-9219-88E29E0D284B}"/>
                </c:ext>
              </c:extLst>
            </c:dLbl>
            <c:dLbl>
              <c:idx val="1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30-4AFE-9219-88E29E0D284B}"/>
                </c:ext>
              </c:extLst>
            </c:dLbl>
            <c:dLbl>
              <c:idx val="2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30-4AFE-9219-88E29E0D284B}"/>
                </c:ext>
              </c:extLst>
            </c:dLbl>
            <c:dLbl>
              <c:idx val="3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30-4AFE-9219-88E29E0D284B}"/>
                </c:ext>
              </c:extLst>
            </c:dLbl>
            <c:dLbl>
              <c:idx val="4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30-4AFE-9219-88E29E0D284B}"/>
                </c:ext>
              </c:extLst>
            </c:dLbl>
            <c:dLbl>
              <c:idx val="5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330-4AFE-9219-88E29E0D284B}"/>
                </c:ext>
              </c:extLst>
            </c:dLbl>
            <c:dLbl>
              <c:idx val="6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330-4AFE-9219-88E29E0D284B}"/>
                </c:ext>
              </c:extLst>
            </c:dLbl>
            <c:dLbl>
              <c:idx val="7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330-4AFE-9219-88E29E0D284B}"/>
                </c:ext>
              </c:extLst>
            </c:dLbl>
            <c:dLbl>
              <c:idx val="8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330-4AFE-9219-88E29E0D284B}"/>
                </c:ext>
              </c:extLst>
            </c:dLbl>
            <c:dLbl>
              <c:idx val="9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330-4AFE-9219-88E29E0D284B}"/>
                </c:ext>
              </c:extLst>
            </c:dLbl>
            <c:dLbl>
              <c:idx val="10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330-4AFE-9219-88E29E0D284B}"/>
                </c:ext>
              </c:extLst>
            </c:dLbl>
            <c:dLbl>
              <c:idx val="11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330-4AFE-9219-88E29E0D284B}"/>
                </c:ext>
              </c:extLst>
            </c:dLbl>
            <c:dLbl>
              <c:idx val="12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330-4AFE-9219-88E29E0D284B}"/>
                </c:ext>
              </c:extLst>
            </c:dLbl>
            <c:dLbl>
              <c:idx val="13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330-4AFE-9219-88E29E0D284B}"/>
                </c:ext>
              </c:extLst>
            </c:dLbl>
            <c:dLbl>
              <c:idx val="14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330-4AFE-9219-88E29E0D284B}"/>
                </c:ext>
              </c:extLst>
            </c:dLbl>
            <c:dLbl>
              <c:idx val="15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330-4AFE-9219-88E29E0D284B}"/>
                </c:ext>
              </c:extLst>
            </c:dLbl>
            <c:dLbl>
              <c:idx val="16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330-4AFE-9219-88E29E0D284B}"/>
                </c:ext>
              </c:extLst>
            </c:dLbl>
            <c:dLbl>
              <c:idx val="17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330-4AFE-9219-88E29E0D284B}"/>
                </c:ext>
              </c:extLst>
            </c:dLbl>
            <c:dLbl>
              <c:idx val="18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330-4AFE-9219-88E29E0D284B}"/>
                </c:ext>
              </c:extLst>
            </c:dLbl>
            <c:dLbl>
              <c:idx val="19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330-4AFE-9219-88E29E0D284B}"/>
                </c:ext>
              </c:extLst>
            </c:dLbl>
            <c:dLbl>
              <c:idx val="20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330-4AFE-9219-88E29E0D284B}"/>
                </c:ext>
              </c:extLst>
            </c:dLbl>
            <c:dLbl>
              <c:idx val="21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330-4AFE-9219-88E29E0D284B}"/>
                </c:ext>
              </c:extLst>
            </c:dLbl>
            <c:dLbl>
              <c:idx val="22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330-4AFE-9219-88E29E0D284B}"/>
                </c:ext>
              </c:extLst>
            </c:dLbl>
            <c:dLbl>
              <c:idx val="23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330-4AFE-9219-88E29E0D284B}"/>
                </c:ext>
              </c:extLst>
            </c:dLbl>
            <c:dLbl>
              <c:idx val="24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330-4AFE-9219-88E29E0D284B}"/>
                </c:ext>
              </c:extLst>
            </c:dLbl>
            <c:dLbl>
              <c:idx val="25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330-4AFE-9219-88E29E0D284B}"/>
                </c:ext>
              </c:extLst>
            </c:dLbl>
            <c:dLbl>
              <c:idx val="26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330-4AFE-9219-88E29E0D284B}"/>
                </c:ext>
              </c:extLst>
            </c:dLbl>
            <c:dLbl>
              <c:idx val="27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330-4AFE-9219-88E29E0D284B}"/>
                </c:ext>
              </c:extLst>
            </c:dLbl>
            <c:dLbl>
              <c:idx val="28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330-4AFE-9219-88E29E0D284B}"/>
                </c:ext>
              </c:extLst>
            </c:dLbl>
            <c:dLbl>
              <c:idx val="29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330-4AFE-9219-88E29E0D284B}"/>
                </c:ext>
              </c:extLst>
            </c:dLbl>
            <c:dLbl>
              <c:idx val="30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330-4AFE-9219-88E29E0D284B}"/>
                </c:ext>
              </c:extLst>
            </c:dLbl>
            <c:dLbl>
              <c:idx val="31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330-4AFE-9219-88E29E0D284B}"/>
                </c:ext>
              </c:extLst>
            </c:dLbl>
            <c:dLbl>
              <c:idx val="32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330-4AFE-9219-88E29E0D284B}"/>
                </c:ext>
              </c:extLst>
            </c:dLbl>
            <c:dLbl>
              <c:idx val="33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330-4AFE-9219-88E29E0D284B}"/>
                </c:ext>
              </c:extLst>
            </c:dLbl>
            <c:dLbl>
              <c:idx val="34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330-4AFE-9219-88E29E0D284B}"/>
                </c:ext>
              </c:extLst>
            </c:dLbl>
            <c:dLbl>
              <c:idx val="35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330-4AFE-9219-88E29E0D284B}"/>
                </c:ext>
              </c:extLst>
            </c:dLbl>
            <c:dLbl>
              <c:idx val="36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330-4AFE-9219-88E29E0D284B}"/>
                </c:ext>
              </c:extLst>
            </c:dLbl>
            <c:dLbl>
              <c:idx val="37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330-4AFE-9219-88E29E0D284B}"/>
                </c:ext>
              </c:extLst>
            </c:dLbl>
            <c:dLbl>
              <c:idx val="38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C330-4AFE-9219-88E29E0D284B}"/>
                </c:ext>
              </c:extLst>
            </c:dLbl>
            <c:dLbl>
              <c:idx val="39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C330-4AFE-9219-88E29E0D284B}"/>
                </c:ext>
              </c:extLst>
            </c:dLbl>
            <c:dLbl>
              <c:idx val="40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C330-4AFE-9219-88E29E0D284B}"/>
                </c:ext>
              </c:extLst>
            </c:dLbl>
            <c:dLbl>
              <c:idx val="41"/>
              <c:layout>
                <c:manualLayout>
                  <c:x val="-1.554087126774465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C330-4AFE-9219-88E29E0D284B}"/>
                </c:ext>
              </c:extLst>
            </c:dLbl>
            <c:dLbl>
              <c:idx val="42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C330-4AFE-9219-88E29E0D284B}"/>
                </c:ext>
              </c:extLst>
            </c:dLbl>
            <c:dLbl>
              <c:idx val="43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C330-4AFE-9219-88E29E0D284B}"/>
                </c:ext>
              </c:extLst>
            </c:dLbl>
            <c:dLbl>
              <c:idx val="44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C330-4AFE-9219-88E29E0D284B}"/>
                </c:ext>
              </c:extLst>
            </c:dLbl>
            <c:dLbl>
              <c:idx val="45"/>
              <c:layout>
                <c:manualLayout>
                  <c:x val="1.55408712677435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C330-4AFE-9219-88E29E0D284B}"/>
                </c:ext>
              </c:extLst>
            </c:dLbl>
            <c:dLbl>
              <c:idx val="46"/>
              <c:layout>
                <c:manualLayout>
                  <c:x val="1.5551884483602546E-3"/>
                  <c:y val="1.613644592892916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30-4AFE-9219-88E29E0D284B}"/>
                </c:ext>
              </c:extLst>
            </c:dLbl>
            <c:dLbl>
              <c:idx val="47"/>
              <c:layout>
                <c:manualLayout>
                  <c:x val="3.111355849241311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30-4AFE-9219-88E29E0D284B}"/>
                </c:ext>
              </c:extLst>
            </c:dLbl>
            <c:dLbl>
              <c:idx val="48"/>
              <c:layout>
                <c:manualLayout>
                  <c:x val="4.66544297601566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30-4AFE-9219-88E29E0D284B}"/>
                </c:ext>
              </c:extLst>
            </c:dLbl>
            <c:dLbl>
              <c:idx val="49"/>
              <c:layout>
                <c:manualLayout>
                  <c:x val="6.219530102790014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30-4AFE-9219-88E29E0D284B}"/>
                </c:ext>
              </c:extLst>
            </c:dLbl>
            <c:dLbl>
              <c:idx val="50"/>
              <c:layout>
                <c:manualLayout>
                  <c:x val="8.0766030347527006E-3"/>
                  <c:y val="2.420466887085139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F9-482D-BCBC-D744EF836463}"/>
                </c:ext>
              </c:extLst>
            </c:dLbl>
            <c:dLbl>
              <c:idx val="51"/>
              <c:layout>
                <c:manualLayout>
                  <c:x val="1.118587860988742E-2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F9-482D-BCBC-D744EF836463}"/>
                </c:ext>
              </c:extLst>
            </c:dLbl>
            <c:dLbl>
              <c:idx val="52"/>
              <c:layout>
                <c:manualLayout>
                  <c:x val="1.1186979931473323E-2"/>
                  <c:y val="-1.0244222688440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F9-482D-BCBC-D744EF836463}"/>
                </c:ext>
              </c:extLst>
            </c:dLbl>
            <c:dLbl>
              <c:idx val="53"/>
              <c:layout>
                <c:manualLayout>
                  <c:x val="1.1337983357807032E-2"/>
                  <c:y val="-1.0244222688440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F9-482D-BCBC-D744EF836463}"/>
                </c:ext>
              </c:extLst>
            </c:dLbl>
            <c:dLbl>
              <c:idx val="54"/>
              <c:layout>
                <c:manualLayout>
                  <c:x val="1.2892070484581498E-2"/>
                  <c:y val="3.22728918278018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F9-482D-BCBC-D744EF836463}"/>
                </c:ext>
              </c:extLst>
            </c:dLbl>
            <c:dLbl>
              <c:idx val="55"/>
              <c:layout>
                <c:manualLayout>
                  <c:x val="1.3194077337249144E-2"/>
                  <c:y val="1.613644591390092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F9-482D-BCBC-D744EF836463}"/>
                </c:ext>
              </c:extLst>
            </c:dLbl>
            <c:dLbl>
              <c:idx val="56"/>
              <c:layout>
                <c:manualLayout>
                  <c:x val="1.3348262359275576E-2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F9-482D-BCBC-D744EF836463}"/>
                </c:ext>
              </c:extLst>
            </c:dLbl>
            <c:dLbl>
              <c:idx val="57"/>
              <c:layout>
                <c:manualLayout>
                  <c:x val="1.490137053352901E-2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F9-482D-BCBC-D744EF836463}"/>
                </c:ext>
              </c:extLst>
            </c:dLbl>
            <c:dLbl>
              <c:idx val="58"/>
              <c:layout>
                <c:manualLayout>
                  <c:x val="1.490234948604992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F9-482D-BCBC-D744EF836463}"/>
                </c:ext>
              </c:extLst>
            </c:dLbl>
            <c:dLbl>
              <c:idx val="59"/>
              <c:layout>
                <c:manualLayout>
                  <c:x val="1.5055433186490455E-2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F9-482D-BCBC-D744EF836463}"/>
                </c:ext>
              </c:extLst>
            </c:dLbl>
            <c:dLbl>
              <c:idx val="60"/>
              <c:layout>
                <c:manualLayout>
                  <c:x val="1.6611722956436498E-2"/>
                  <c:y val="4.840933774170278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F9-482D-BCBC-D744EF836463}"/>
                </c:ext>
              </c:extLst>
            </c:dLbl>
            <c:dLbl>
              <c:idx val="61"/>
              <c:layout>
                <c:manualLayout>
                  <c:x val="1.6913607440039159E-2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F9-482D-BCBC-D744EF836463}"/>
                </c:ext>
              </c:extLst>
            </c:dLbl>
            <c:dLbl>
              <c:idx val="62"/>
              <c:layout>
                <c:manualLayout>
                  <c:x val="1.7216837983357807E-2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F9-482D-BCBC-D744EF836463}"/>
                </c:ext>
              </c:extLst>
            </c:dLbl>
            <c:dLbl>
              <c:idx val="63"/>
              <c:layout>
                <c:manualLayout>
                  <c:x val="1.8922907488986784E-2"/>
                  <c:y val="1.5308640462214704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EF9-482D-BCBC-D744EF836463}"/>
                </c:ext>
              </c:extLst>
            </c:dLbl>
            <c:dLbl>
              <c:idx val="64"/>
              <c:layout>
                <c:manualLayout>
                  <c:x val="1.982892804698972E-2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EF9-482D-BCBC-D744EF836463}"/>
                </c:ext>
              </c:extLst>
            </c:dLbl>
            <c:dLbl>
              <c:idx val="65"/>
              <c:layout>
                <c:manualLayout>
                  <c:x val="2.2936123348017506E-2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EF9-482D-BCBC-D744EF836463}"/>
                </c:ext>
              </c:extLst>
            </c:dLbl>
            <c:dLbl>
              <c:idx val="66"/>
              <c:layout>
                <c:manualLayout>
                  <c:x val="3.1009544787077712E-2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EF9-482D-BCBC-D744EF836463}"/>
                </c:ext>
              </c:extLst>
            </c:dLbl>
            <c:dLbl>
              <c:idx val="67"/>
              <c:layout>
                <c:manualLayout>
                  <c:x val="3.3456069505628863E-2"/>
                  <c:y val="4.034111478475231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EF9-482D-BCBC-D744EF836463}"/>
                </c:ext>
              </c:extLst>
            </c:dLbl>
            <c:dLbl>
              <c:idx val="68"/>
              <c:layout>
                <c:manualLayout>
                  <c:x val="3.732036221243269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30-4AFE-9219-88E29E0D284B}"/>
                </c:ext>
              </c:extLst>
            </c:dLbl>
            <c:dLbl>
              <c:idx val="69"/>
              <c:layout>
                <c:manualLayout>
                  <c:x val="3.8876651982378857E-2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C330-4AFE-9219-88E29E0D284B}"/>
                </c:ext>
              </c:extLst>
            </c:dLbl>
            <c:dLbl>
              <c:idx val="70"/>
              <c:layout>
                <c:manualLayout>
                  <c:x val="4.1957170827214882E-2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C330-4AFE-9219-88E29E0D284B}"/>
                </c:ext>
              </c:extLst>
            </c:dLbl>
            <c:dLbl>
              <c:idx val="71"/>
              <c:layout>
                <c:manualLayout>
                  <c:x val="-4.665449323179339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C330-4AFE-9219-88E29E0D284B}"/>
                </c:ext>
              </c:extLst>
            </c:dLbl>
            <c:dLbl>
              <c:idx val="72"/>
              <c:layout>
                <c:manualLayout>
                  <c:x val="-4.66544932317922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C330-4AFE-9219-88E29E0D284B}"/>
                </c:ext>
              </c:extLst>
            </c:dLbl>
            <c:dLbl>
              <c:idx val="73"/>
              <c:layout>
                <c:manualLayout>
                  <c:x val="-4.66544932317922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C330-4AFE-9219-88E29E0D284B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市区町村別_医療費!$V$6:$V$79</c:f>
              <c:strCache>
                <c:ptCount val="74"/>
                <c:pt idx="0">
                  <c:v>能勢町</c:v>
                </c:pt>
                <c:pt idx="1">
                  <c:v>岸和田市</c:v>
                </c:pt>
                <c:pt idx="2">
                  <c:v>千早赤阪村</c:v>
                </c:pt>
                <c:pt idx="3">
                  <c:v>忠岡町</c:v>
                </c:pt>
                <c:pt idx="4">
                  <c:v>貝塚市</c:v>
                </c:pt>
                <c:pt idx="5">
                  <c:v>大正区</c:v>
                </c:pt>
                <c:pt idx="6">
                  <c:v>阪南市</c:v>
                </c:pt>
                <c:pt idx="7">
                  <c:v>和泉市</c:v>
                </c:pt>
                <c:pt idx="8">
                  <c:v>堺市美原区</c:v>
                </c:pt>
                <c:pt idx="9">
                  <c:v>泉南市</c:v>
                </c:pt>
                <c:pt idx="10">
                  <c:v>岬町</c:v>
                </c:pt>
                <c:pt idx="11">
                  <c:v>堺市中区</c:v>
                </c:pt>
                <c:pt idx="12">
                  <c:v>富田林市</c:v>
                </c:pt>
                <c:pt idx="13">
                  <c:v>此花区</c:v>
                </c:pt>
                <c:pt idx="14">
                  <c:v>大東市</c:v>
                </c:pt>
                <c:pt idx="15">
                  <c:v>高石市</c:v>
                </c:pt>
                <c:pt idx="16">
                  <c:v>堺市東区</c:v>
                </c:pt>
                <c:pt idx="17">
                  <c:v>泉佐野市</c:v>
                </c:pt>
                <c:pt idx="18">
                  <c:v>太子町</c:v>
                </c:pt>
                <c:pt idx="19">
                  <c:v>浪速区</c:v>
                </c:pt>
                <c:pt idx="20">
                  <c:v>福島区</c:v>
                </c:pt>
                <c:pt idx="21">
                  <c:v>堺市堺区</c:v>
                </c:pt>
                <c:pt idx="22">
                  <c:v>田尻町</c:v>
                </c:pt>
                <c:pt idx="23">
                  <c:v>大阪狭山市</c:v>
                </c:pt>
                <c:pt idx="24">
                  <c:v>生野区</c:v>
                </c:pt>
                <c:pt idx="25">
                  <c:v>堺市</c:v>
                </c:pt>
                <c:pt idx="26">
                  <c:v>河南町</c:v>
                </c:pt>
                <c:pt idx="27">
                  <c:v>堺市北区</c:v>
                </c:pt>
                <c:pt idx="28">
                  <c:v>旭区</c:v>
                </c:pt>
                <c:pt idx="29">
                  <c:v>四條畷市</c:v>
                </c:pt>
                <c:pt idx="30">
                  <c:v>港区</c:v>
                </c:pt>
                <c:pt idx="31">
                  <c:v>西成区</c:v>
                </c:pt>
                <c:pt idx="32">
                  <c:v>東成区</c:v>
                </c:pt>
                <c:pt idx="33">
                  <c:v>摂津市</c:v>
                </c:pt>
                <c:pt idx="34">
                  <c:v>堺市西区</c:v>
                </c:pt>
                <c:pt idx="35">
                  <c:v>守口市</c:v>
                </c:pt>
                <c:pt idx="36">
                  <c:v>東淀川区</c:v>
                </c:pt>
                <c:pt idx="37">
                  <c:v>平野区</c:v>
                </c:pt>
                <c:pt idx="38">
                  <c:v>堺市南区</c:v>
                </c:pt>
                <c:pt idx="39">
                  <c:v>淀川区</c:v>
                </c:pt>
                <c:pt idx="40">
                  <c:v>大阪市</c:v>
                </c:pt>
                <c:pt idx="41">
                  <c:v>西淀川区</c:v>
                </c:pt>
                <c:pt idx="42">
                  <c:v>泉大津市</c:v>
                </c:pt>
                <c:pt idx="43">
                  <c:v>茨木市</c:v>
                </c:pt>
                <c:pt idx="44">
                  <c:v>寝屋川市</c:v>
                </c:pt>
                <c:pt idx="45">
                  <c:v>東大阪市</c:v>
                </c:pt>
                <c:pt idx="46">
                  <c:v>東住吉区</c:v>
                </c:pt>
                <c:pt idx="47">
                  <c:v>鶴見区</c:v>
                </c:pt>
                <c:pt idx="48">
                  <c:v>門真市</c:v>
                </c:pt>
                <c:pt idx="49">
                  <c:v>熊取町</c:v>
                </c:pt>
                <c:pt idx="50">
                  <c:v>池田市</c:v>
                </c:pt>
                <c:pt idx="51">
                  <c:v>北区</c:v>
                </c:pt>
                <c:pt idx="52">
                  <c:v>枚方市</c:v>
                </c:pt>
                <c:pt idx="53">
                  <c:v>西区</c:v>
                </c:pt>
                <c:pt idx="54">
                  <c:v>城東区</c:v>
                </c:pt>
                <c:pt idx="55">
                  <c:v>藤井寺市</c:v>
                </c:pt>
                <c:pt idx="56">
                  <c:v>羽曳野市</c:v>
                </c:pt>
                <c:pt idx="57">
                  <c:v>中央区</c:v>
                </c:pt>
                <c:pt idx="58">
                  <c:v>河内長野市</c:v>
                </c:pt>
                <c:pt idx="59">
                  <c:v>箕面市</c:v>
                </c:pt>
                <c:pt idx="60">
                  <c:v>島本町</c:v>
                </c:pt>
                <c:pt idx="61">
                  <c:v>住之江区</c:v>
                </c:pt>
                <c:pt idx="62">
                  <c:v>天王寺区</c:v>
                </c:pt>
                <c:pt idx="63">
                  <c:v>住吉区</c:v>
                </c:pt>
                <c:pt idx="64">
                  <c:v>都島区</c:v>
                </c:pt>
                <c:pt idx="65">
                  <c:v>八尾市</c:v>
                </c:pt>
                <c:pt idx="66">
                  <c:v>高槻市</c:v>
                </c:pt>
                <c:pt idx="67">
                  <c:v>豊能町</c:v>
                </c:pt>
                <c:pt idx="68">
                  <c:v>交野市</c:v>
                </c:pt>
                <c:pt idx="69">
                  <c:v>吹田市</c:v>
                </c:pt>
                <c:pt idx="70">
                  <c:v>阿倍野区</c:v>
                </c:pt>
                <c:pt idx="71">
                  <c:v>豊中市</c:v>
                </c:pt>
                <c:pt idx="72">
                  <c:v>松原市</c:v>
                </c:pt>
                <c:pt idx="73">
                  <c:v>柏原市</c:v>
                </c:pt>
              </c:strCache>
            </c:strRef>
          </c:cat>
          <c:val>
            <c:numRef>
              <c:f>市区町村別_医療費!$W$6:$W$79</c:f>
              <c:numCache>
                <c:formatCode>General</c:formatCode>
                <c:ptCount val="74"/>
                <c:pt idx="0">
                  <c:v>45656.653189902056</c:v>
                </c:pt>
                <c:pt idx="1">
                  <c:v>40737.445474893291</c:v>
                </c:pt>
                <c:pt idx="2">
                  <c:v>40523.756411133145</c:v>
                </c:pt>
                <c:pt idx="3">
                  <c:v>39715.476866132019</c:v>
                </c:pt>
                <c:pt idx="4">
                  <c:v>39634.908968458149</c:v>
                </c:pt>
                <c:pt idx="5">
                  <c:v>38459.661288599207</c:v>
                </c:pt>
                <c:pt idx="6">
                  <c:v>38283.620721153231</c:v>
                </c:pt>
                <c:pt idx="7">
                  <c:v>38180.868846151927</c:v>
                </c:pt>
                <c:pt idx="8">
                  <c:v>38136.876727994771</c:v>
                </c:pt>
                <c:pt idx="9">
                  <c:v>38029.614300619527</c:v>
                </c:pt>
                <c:pt idx="10">
                  <c:v>37982.81931028307</c:v>
                </c:pt>
                <c:pt idx="11">
                  <c:v>37053.956620553581</c:v>
                </c:pt>
                <c:pt idx="12">
                  <c:v>36995.825496236153</c:v>
                </c:pt>
                <c:pt idx="13">
                  <c:v>36820.14453923433</c:v>
                </c:pt>
                <c:pt idx="14">
                  <c:v>36812.491876523149</c:v>
                </c:pt>
                <c:pt idx="15">
                  <c:v>36742.202493532932</c:v>
                </c:pt>
                <c:pt idx="16">
                  <c:v>36649.497887713464</c:v>
                </c:pt>
                <c:pt idx="17">
                  <c:v>36637.520027938022</c:v>
                </c:pt>
                <c:pt idx="18">
                  <c:v>36394.188177728014</c:v>
                </c:pt>
                <c:pt idx="19">
                  <c:v>36243.527763852435</c:v>
                </c:pt>
                <c:pt idx="20">
                  <c:v>36080.929094060521</c:v>
                </c:pt>
                <c:pt idx="21">
                  <c:v>35995.954971168736</c:v>
                </c:pt>
                <c:pt idx="22">
                  <c:v>35917.748535074505</c:v>
                </c:pt>
                <c:pt idx="23">
                  <c:v>35880.506700969796</c:v>
                </c:pt>
                <c:pt idx="24">
                  <c:v>35758.79909201579</c:v>
                </c:pt>
                <c:pt idx="25">
                  <c:v>35501.159285591784</c:v>
                </c:pt>
                <c:pt idx="26">
                  <c:v>35365.385016927918</c:v>
                </c:pt>
                <c:pt idx="27">
                  <c:v>35146.87660487798</c:v>
                </c:pt>
                <c:pt idx="28">
                  <c:v>35120.872581696502</c:v>
                </c:pt>
                <c:pt idx="29">
                  <c:v>34717.295889690686</c:v>
                </c:pt>
                <c:pt idx="30">
                  <c:v>34640.382770685879</c:v>
                </c:pt>
                <c:pt idx="31">
                  <c:v>34633.032922254904</c:v>
                </c:pt>
                <c:pt idx="32">
                  <c:v>34462.519223496784</c:v>
                </c:pt>
                <c:pt idx="33">
                  <c:v>34457.808618972762</c:v>
                </c:pt>
                <c:pt idx="34">
                  <c:v>34349.762220829638</c:v>
                </c:pt>
                <c:pt idx="35">
                  <c:v>34201.554431779696</c:v>
                </c:pt>
                <c:pt idx="36">
                  <c:v>34187.748937044533</c:v>
                </c:pt>
                <c:pt idx="37">
                  <c:v>34105.349182070611</c:v>
                </c:pt>
                <c:pt idx="38">
                  <c:v>34090.826288984565</c:v>
                </c:pt>
                <c:pt idx="39">
                  <c:v>34045.795895077783</c:v>
                </c:pt>
                <c:pt idx="40">
                  <c:v>33908.342300120326</c:v>
                </c:pt>
                <c:pt idx="41">
                  <c:v>33851.46347501126</c:v>
                </c:pt>
                <c:pt idx="42">
                  <c:v>33783.065801833749</c:v>
                </c:pt>
                <c:pt idx="43">
                  <c:v>33751.695355185897</c:v>
                </c:pt>
                <c:pt idx="44">
                  <c:v>33747.254255625558</c:v>
                </c:pt>
                <c:pt idx="45">
                  <c:v>33658.668031375724</c:v>
                </c:pt>
                <c:pt idx="46">
                  <c:v>33641.85592350494</c:v>
                </c:pt>
                <c:pt idx="47">
                  <c:v>33539.781911803009</c:v>
                </c:pt>
                <c:pt idx="48">
                  <c:v>33458.170288036432</c:v>
                </c:pt>
                <c:pt idx="49">
                  <c:v>33341.125348251626</c:v>
                </c:pt>
                <c:pt idx="50">
                  <c:v>33199.457777038362</c:v>
                </c:pt>
                <c:pt idx="51">
                  <c:v>33075.060256102399</c:v>
                </c:pt>
                <c:pt idx="52">
                  <c:v>33036.012423343476</c:v>
                </c:pt>
                <c:pt idx="53">
                  <c:v>33008.778629559827</c:v>
                </c:pt>
                <c:pt idx="54">
                  <c:v>32949.545663711382</c:v>
                </c:pt>
                <c:pt idx="55">
                  <c:v>32948.137947959091</c:v>
                </c:pt>
                <c:pt idx="56">
                  <c:v>32927.098803361194</c:v>
                </c:pt>
                <c:pt idx="57">
                  <c:v>32829.863936222966</c:v>
                </c:pt>
                <c:pt idx="58">
                  <c:v>32796.45988952068</c:v>
                </c:pt>
                <c:pt idx="59">
                  <c:v>32784.877001113629</c:v>
                </c:pt>
                <c:pt idx="60">
                  <c:v>32697.802474442022</c:v>
                </c:pt>
                <c:pt idx="61">
                  <c:v>32681.595080192255</c:v>
                </c:pt>
                <c:pt idx="62">
                  <c:v>32641.917730570673</c:v>
                </c:pt>
                <c:pt idx="63">
                  <c:v>32560.89837902374</c:v>
                </c:pt>
                <c:pt idx="64">
                  <c:v>32512.125137839947</c:v>
                </c:pt>
                <c:pt idx="65">
                  <c:v>32269.378589639426</c:v>
                </c:pt>
                <c:pt idx="66">
                  <c:v>31756.890728048147</c:v>
                </c:pt>
                <c:pt idx="67">
                  <c:v>31583.349875740776</c:v>
                </c:pt>
                <c:pt idx="68">
                  <c:v>31347.618767388765</c:v>
                </c:pt>
                <c:pt idx="69">
                  <c:v>31292.364685638062</c:v>
                </c:pt>
                <c:pt idx="70">
                  <c:v>31102.963978636002</c:v>
                </c:pt>
                <c:pt idx="71">
                  <c:v>31061.286881190787</c:v>
                </c:pt>
                <c:pt idx="72">
                  <c:v>30469.538515463479</c:v>
                </c:pt>
                <c:pt idx="73">
                  <c:v>29565.684783572542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51-476A-A2B5-9E722BBFB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382208"/>
        <c:axId val="388184832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6-9F51-476A-A2B5-9E722BBFB642}"/>
              </c:ext>
            </c:extLst>
          </c:dPt>
          <c:dLbls>
            <c:dLbl>
              <c:idx val="0"/>
              <c:layout>
                <c:manualLayout>
                  <c:x val="-0.1210363436123348"/>
                  <c:y val="-0.877712356418197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45-4F30-A8A5-EF929813A3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市区町村別_医療費!$AT$6:$AT$79</c:f>
              <c:numCache>
                <c:formatCode>General</c:formatCode>
                <c:ptCount val="74"/>
                <c:pt idx="0">
                  <c:v>33912.728237244854</c:v>
                </c:pt>
                <c:pt idx="1">
                  <c:v>33912.728237244854</c:v>
                </c:pt>
                <c:pt idx="2">
                  <c:v>33912.728237244854</c:v>
                </c:pt>
                <c:pt idx="3">
                  <c:v>33912.728237244854</c:v>
                </c:pt>
                <c:pt idx="4">
                  <c:v>33912.728237244854</c:v>
                </c:pt>
                <c:pt idx="5">
                  <c:v>33912.728237244854</c:v>
                </c:pt>
                <c:pt idx="6">
                  <c:v>33912.728237244854</c:v>
                </c:pt>
                <c:pt idx="7">
                  <c:v>33912.728237244854</c:v>
                </c:pt>
                <c:pt idx="8">
                  <c:v>33912.728237244854</c:v>
                </c:pt>
                <c:pt idx="9">
                  <c:v>33912.728237244854</c:v>
                </c:pt>
                <c:pt idx="10">
                  <c:v>33912.728237244854</c:v>
                </c:pt>
                <c:pt idx="11">
                  <c:v>33912.728237244854</c:v>
                </c:pt>
                <c:pt idx="12">
                  <c:v>33912.728237244854</c:v>
                </c:pt>
                <c:pt idx="13">
                  <c:v>33912.728237244854</c:v>
                </c:pt>
                <c:pt idx="14">
                  <c:v>33912.728237244854</c:v>
                </c:pt>
                <c:pt idx="15">
                  <c:v>33912.728237244854</c:v>
                </c:pt>
                <c:pt idx="16">
                  <c:v>33912.728237244854</c:v>
                </c:pt>
                <c:pt idx="17">
                  <c:v>33912.728237244854</c:v>
                </c:pt>
                <c:pt idx="18">
                  <c:v>33912.728237244854</c:v>
                </c:pt>
                <c:pt idx="19">
                  <c:v>33912.728237244854</c:v>
                </c:pt>
                <c:pt idx="20">
                  <c:v>33912.728237244854</c:v>
                </c:pt>
                <c:pt idx="21">
                  <c:v>33912.728237244854</c:v>
                </c:pt>
                <c:pt idx="22">
                  <c:v>33912.728237244854</c:v>
                </c:pt>
                <c:pt idx="23">
                  <c:v>33912.728237244854</c:v>
                </c:pt>
                <c:pt idx="24">
                  <c:v>33912.728237244854</c:v>
                </c:pt>
                <c:pt idx="25">
                  <c:v>33912.728237244854</c:v>
                </c:pt>
                <c:pt idx="26">
                  <c:v>33912.728237244854</c:v>
                </c:pt>
                <c:pt idx="27">
                  <c:v>33912.728237244854</c:v>
                </c:pt>
                <c:pt idx="28">
                  <c:v>33912.728237244854</c:v>
                </c:pt>
                <c:pt idx="29">
                  <c:v>33912.728237244854</c:v>
                </c:pt>
                <c:pt idx="30">
                  <c:v>33912.728237244854</c:v>
                </c:pt>
                <c:pt idx="31">
                  <c:v>33912.728237244854</c:v>
                </c:pt>
                <c:pt idx="32">
                  <c:v>33912.728237244854</c:v>
                </c:pt>
                <c:pt idx="33">
                  <c:v>33912.728237244854</c:v>
                </c:pt>
                <c:pt idx="34">
                  <c:v>33912.728237244854</c:v>
                </c:pt>
                <c:pt idx="35">
                  <c:v>33912.728237244854</c:v>
                </c:pt>
                <c:pt idx="36">
                  <c:v>33912.728237244854</c:v>
                </c:pt>
                <c:pt idx="37">
                  <c:v>33912.728237244854</c:v>
                </c:pt>
                <c:pt idx="38">
                  <c:v>33912.728237244854</c:v>
                </c:pt>
                <c:pt idx="39">
                  <c:v>33912.728237244854</c:v>
                </c:pt>
                <c:pt idx="40">
                  <c:v>33912.728237244854</c:v>
                </c:pt>
                <c:pt idx="41">
                  <c:v>33912.728237244854</c:v>
                </c:pt>
                <c:pt idx="42">
                  <c:v>33912.728237244854</c:v>
                </c:pt>
                <c:pt idx="43">
                  <c:v>33912.728237244854</c:v>
                </c:pt>
                <c:pt idx="44">
                  <c:v>33912.728237244854</c:v>
                </c:pt>
                <c:pt idx="45">
                  <c:v>33912.728237244854</c:v>
                </c:pt>
                <c:pt idx="46">
                  <c:v>33912.728237244854</c:v>
                </c:pt>
                <c:pt idx="47">
                  <c:v>33912.728237244854</c:v>
                </c:pt>
                <c:pt idx="48">
                  <c:v>33912.728237244854</c:v>
                </c:pt>
                <c:pt idx="49">
                  <c:v>33912.728237244854</c:v>
                </c:pt>
                <c:pt idx="50">
                  <c:v>33912.728237244854</c:v>
                </c:pt>
                <c:pt idx="51">
                  <c:v>33912.728237244854</c:v>
                </c:pt>
                <c:pt idx="52">
                  <c:v>33912.728237244854</c:v>
                </c:pt>
                <c:pt idx="53">
                  <c:v>33912.728237244854</c:v>
                </c:pt>
                <c:pt idx="54">
                  <c:v>33912.728237244854</c:v>
                </c:pt>
                <c:pt idx="55">
                  <c:v>33912.728237244854</c:v>
                </c:pt>
                <c:pt idx="56">
                  <c:v>33912.728237244854</c:v>
                </c:pt>
                <c:pt idx="57">
                  <c:v>33912.728237244854</c:v>
                </c:pt>
                <c:pt idx="58">
                  <c:v>33912.728237244854</c:v>
                </c:pt>
                <c:pt idx="59">
                  <c:v>33912.728237244854</c:v>
                </c:pt>
                <c:pt idx="60">
                  <c:v>33912.728237244854</c:v>
                </c:pt>
                <c:pt idx="61">
                  <c:v>33912.728237244854</c:v>
                </c:pt>
                <c:pt idx="62">
                  <c:v>33912.728237244854</c:v>
                </c:pt>
                <c:pt idx="63">
                  <c:v>33912.728237244854</c:v>
                </c:pt>
                <c:pt idx="64">
                  <c:v>33912.728237244854</c:v>
                </c:pt>
                <c:pt idx="65">
                  <c:v>33912.728237244854</c:v>
                </c:pt>
                <c:pt idx="66">
                  <c:v>33912.728237244854</c:v>
                </c:pt>
                <c:pt idx="67">
                  <c:v>33912.728237244854</c:v>
                </c:pt>
                <c:pt idx="68">
                  <c:v>33912.728237244854</c:v>
                </c:pt>
                <c:pt idx="69">
                  <c:v>33912.728237244854</c:v>
                </c:pt>
                <c:pt idx="70">
                  <c:v>33912.728237244854</c:v>
                </c:pt>
                <c:pt idx="71">
                  <c:v>33912.728237244854</c:v>
                </c:pt>
                <c:pt idx="72">
                  <c:v>33912.728237244854</c:v>
                </c:pt>
                <c:pt idx="73">
                  <c:v>33912.728237244854</c:v>
                </c:pt>
              </c:numCache>
            </c:numRef>
          </c:xVal>
          <c:yVal>
            <c:numRef>
              <c:f>市区町村別_医療費!$BF$6:$BF$79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F51-476A-A2B5-9E722BBFB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51648"/>
        <c:axId val="388185408"/>
      </c:scatterChart>
      <c:catAx>
        <c:axId val="3883822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184832"/>
        <c:crossesAt val="0"/>
        <c:auto val="1"/>
        <c:lblAlgn val="ctr"/>
        <c:lblOffset val="100"/>
        <c:noMultiLvlLbl val="0"/>
      </c:catAx>
      <c:valAx>
        <c:axId val="38818483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862691239884239"/>
              <c:y val="2.0472527649176956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8382208"/>
        <c:crosses val="autoZero"/>
        <c:crossBetween val="between"/>
      </c:valAx>
      <c:valAx>
        <c:axId val="38818540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8251648"/>
        <c:crosses val="max"/>
        <c:crossBetween val="midCat"/>
      </c:valAx>
      <c:valAx>
        <c:axId val="388251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18540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4684860299"/>
          <c:y val="1.0392156692771791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04013705335291"/>
          <c:y val="6.9724311985596713E-2"/>
          <c:w val="0.78627669082125606"/>
          <c:h val="0.89567909272119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市区町村別_医療費!$Y$5</c:f>
              <c:strCache>
                <c:ptCount val="1"/>
                <c:pt idx="0">
                  <c:v>前年度との差分(レセプト一件当たりの医療費)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10780714635337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14-4089-AE4F-164E3352D624}"/>
                </c:ext>
              </c:extLst>
            </c:dLbl>
            <c:dLbl>
              <c:idx val="1"/>
              <c:layout>
                <c:manualLayout>
                  <c:x val="2.4473813020068529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14-4089-AE4F-164E3352D624}"/>
                </c:ext>
              </c:extLst>
            </c:dLbl>
            <c:dLbl>
              <c:idx val="2"/>
              <c:layout>
                <c:manualLayout>
                  <c:x val="-4.661649534997495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14-4089-AE4F-164E3352D624}"/>
                </c:ext>
              </c:extLst>
            </c:dLbl>
            <c:dLbl>
              <c:idx val="3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14-4089-AE4F-164E3352D624}"/>
                </c:ext>
              </c:extLst>
            </c:dLbl>
            <c:dLbl>
              <c:idx val="4"/>
              <c:layout>
                <c:manualLayout>
                  <c:x val="1.0878609887420461E-2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14-4089-AE4F-164E3352D624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14-4089-AE4F-164E3352D624}"/>
                </c:ext>
              </c:extLst>
            </c:dLbl>
            <c:dLbl>
              <c:idx val="6"/>
              <c:layout>
                <c:manualLayout>
                  <c:x val="-1.1396507276254021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14-4089-AE4F-164E3352D624}"/>
                </c:ext>
              </c:extLst>
            </c:dLbl>
            <c:dLbl>
              <c:idx val="7"/>
              <c:layout>
                <c:manualLayout>
                  <c:x val="6.216593245227606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14-4089-AE4F-164E3352D624}"/>
                </c:ext>
              </c:extLst>
            </c:dLbl>
            <c:dLbl>
              <c:idx val="8"/>
              <c:layout>
                <c:manualLayout>
                  <c:x val="-1.55347528144884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14-4089-AE4F-164E3352D624}"/>
                </c:ext>
              </c:extLst>
            </c:dLbl>
            <c:dLbl>
              <c:idx val="9"/>
              <c:layout>
                <c:manualLayout>
                  <c:x val="2.4473813025766779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14-4089-AE4F-164E3352D624}"/>
                </c:ext>
              </c:extLst>
            </c:dLbl>
            <c:dLbl>
              <c:idx val="10"/>
              <c:layout>
                <c:manualLayout>
                  <c:x val="-3.10768477728830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14-4089-AE4F-164E3352D624}"/>
                </c:ext>
              </c:extLst>
            </c:dLbl>
            <c:dLbl>
              <c:idx val="11"/>
              <c:layout>
                <c:manualLayout>
                  <c:x val="-4.66067058247663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14-4089-AE4F-164E3352D624}"/>
                </c:ext>
              </c:extLst>
            </c:dLbl>
            <c:dLbl>
              <c:idx val="12"/>
              <c:layout>
                <c:manualLayout>
                  <c:x val="-3.10768477728830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14-4089-AE4F-164E3352D624}"/>
                </c:ext>
              </c:extLst>
            </c:dLbl>
            <c:dLbl>
              <c:idx val="13"/>
              <c:layout>
                <c:manualLayout>
                  <c:x val="9.3247674987763669E-3"/>
                  <c:y val="8.0375514440719953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14-4089-AE4F-164E3352D624}"/>
                </c:ext>
              </c:extLst>
            </c:dLbl>
            <c:dLbl>
              <c:idx val="14"/>
              <c:layout>
                <c:manualLayout>
                  <c:x val="-1.55347528144884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14-4089-AE4F-164E3352D624}"/>
                </c:ext>
              </c:extLst>
            </c:dLbl>
            <c:dLbl>
              <c:idx val="15"/>
              <c:layout>
                <c:manualLayout>
                  <c:x val="-4.66189427312775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614-4089-AE4F-164E3352D624}"/>
                </c:ext>
              </c:extLst>
            </c:dLbl>
            <c:dLbl>
              <c:idx val="16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614-4089-AE4F-164E3352D624}"/>
                </c:ext>
              </c:extLst>
            </c:dLbl>
            <c:dLbl>
              <c:idx val="17"/>
              <c:layout>
                <c:manualLayout>
                  <c:x val="-3.10780714635351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614-4089-AE4F-164E3352D624}"/>
                </c:ext>
              </c:extLst>
            </c:dLbl>
            <c:dLbl>
              <c:idx val="18"/>
              <c:layout>
                <c:manualLayout>
                  <c:x val="4.8947626028740548E-7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614-4089-AE4F-164E3352D624}"/>
                </c:ext>
              </c:extLst>
            </c:dLbl>
            <c:dLbl>
              <c:idx val="19"/>
              <c:layout>
                <c:manualLayout>
                  <c:x val="-1.55384238864415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14-4089-AE4F-164E3352D624}"/>
                </c:ext>
              </c:extLst>
            </c:dLbl>
            <c:dLbl>
              <c:idx val="20"/>
              <c:layout>
                <c:manualLayout>
                  <c:x val="-3.107929515418616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614-4089-AE4F-164E3352D624}"/>
                </c:ext>
              </c:extLst>
            </c:dLbl>
            <c:dLbl>
              <c:idx val="21"/>
              <c:layout>
                <c:manualLayout>
                  <c:x val="-3.10719530102784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614-4089-AE4F-164E3352D624}"/>
                </c:ext>
              </c:extLst>
            </c:dLbl>
            <c:dLbl>
              <c:idx val="22"/>
              <c:layout>
                <c:manualLayout>
                  <c:x val="-4.66189427312772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614-4089-AE4F-164E3352D624}"/>
                </c:ext>
              </c:extLst>
            </c:dLbl>
            <c:dLbl>
              <c:idx val="23"/>
              <c:layout>
                <c:manualLayout>
                  <c:x val="-4.66189427312775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614-4089-AE4F-164E3352D624}"/>
                </c:ext>
              </c:extLst>
            </c:dLbl>
            <c:dLbl>
              <c:idx val="24"/>
              <c:layout>
                <c:manualLayout>
                  <c:x val="-1.55384238864415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614-4089-AE4F-164E3352D624}"/>
                </c:ext>
              </c:extLst>
            </c:dLbl>
            <c:dLbl>
              <c:idx val="25"/>
              <c:layout>
                <c:manualLayout>
                  <c:x val="7.7706803720019582E-3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614-4089-AE4F-164E3352D624}"/>
                </c:ext>
              </c:extLst>
            </c:dLbl>
            <c:dLbl>
              <c:idx val="26"/>
              <c:layout>
                <c:manualLayout>
                  <c:x val="-1.55372001957905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614-4089-AE4F-164E3352D624}"/>
                </c:ext>
              </c:extLst>
            </c:dLbl>
            <c:dLbl>
              <c:idx val="27"/>
              <c:layout>
                <c:manualLayout>
                  <c:x val="-6.215736661771904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614-4089-AE4F-164E3352D624}"/>
                </c:ext>
              </c:extLst>
            </c:dLbl>
            <c:dLbl>
              <c:idx val="28"/>
              <c:layout>
                <c:manualLayout>
                  <c:x val="-3.10744003915810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614-4089-AE4F-164E3352D624}"/>
                </c:ext>
              </c:extLst>
            </c:dLbl>
            <c:dLbl>
              <c:idx val="29"/>
              <c:layout>
                <c:manualLayout>
                  <c:x val="9.3247674987763096E-3"/>
                  <c:y val="8.037551447814771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614-4089-AE4F-164E3352D624}"/>
                </c:ext>
              </c:extLst>
            </c:dLbl>
            <c:dLbl>
              <c:idx val="30"/>
              <c:layout>
                <c:manualLayout>
                  <c:x val="-4.662016642192910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614-4089-AE4F-164E3352D624}"/>
                </c:ext>
              </c:extLst>
            </c:dLbl>
            <c:dLbl>
              <c:idx val="31"/>
              <c:layout>
                <c:manualLayout>
                  <c:x val="-3.107929515418502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614-4089-AE4F-164E3352D624}"/>
                </c:ext>
              </c:extLst>
            </c:dLbl>
            <c:dLbl>
              <c:idx val="32"/>
              <c:layout>
                <c:manualLayout>
                  <c:x val="-1.553842388644264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614-4089-AE4F-164E3352D624}"/>
                </c:ext>
              </c:extLst>
            </c:dLbl>
            <c:dLbl>
              <c:idx val="33"/>
              <c:layout>
                <c:manualLayout>
                  <c:x val="-1.55384238864415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614-4089-AE4F-164E3352D624}"/>
                </c:ext>
              </c:extLst>
            </c:dLbl>
            <c:dLbl>
              <c:idx val="34"/>
              <c:layout>
                <c:manualLayout>
                  <c:x val="-3.10744003915810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614-4089-AE4F-164E3352D624}"/>
                </c:ext>
              </c:extLst>
            </c:dLbl>
            <c:dLbl>
              <c:idx val="35"/>
              <c:layout>
                <c:manualLayout>
                  <c:x val="-4.661894273127696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614-4089-AE4F-164E3352D624}"/>
                </c:ext>
              </c:extLst>
            </c:dLbl>
            <c:dLbl>
              <c:idx val="36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614-4089-AE4F-164E3352D624}"/>
                </c:ext>
              </c:extLst>
            </c:dLbl>
            <c:dLbl>
              <c:idx val="37"/>
              <c:layout>
                <c:manualLayout>
                  <c:x val="-3.105726872246639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614-4089-AE4F-164E3352D624}"/>
                </c:ext>
              </c:extLst>
            </c:dLbl>
            <c:dLbl>
              <c:idx val="38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614-4089-AE4F-164E3352D624}"/>
                </c:ext>
              </c:extLst>
            </c:dLbl>
            <c:dLbl>
              <c:idx val="39"/>
              <c:layout>
                <c:manualLayout>
                  <c:x val="-4.661894273127696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614-4089-AE4F-164E3352D624}"/>
                </c:ext>
              </c:extLst>
            </c:dLbl>
            <c:dLbl>
              <c:idx val="40"/>
              <c:layout>
                <c:manualLayout>
                  <c:x val="6.216715614292592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614-4089-AE4F-164E3352D624}"/>
                </c:ext>
              </c:extLst>
            </c:dLbl>
            <c:dLbl>
              <c:idx val="41"/>
              <c:layout>
                <c:manualLayout>
                  <c:x val="-1.553720019578993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614-4089-AE4F-164E3352D624}"/>
                </c:ext>
              </c:extLst>
            </c:dLbl>
            <c:dLbl>
              <c:idx val="42"/>
              <c:layout>
                <c:manualLayout>
                  <c:x val="-3.10780714635351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614-4089-AE4F-164E3352D624}"/>
                </c:ext>
              </c:extLst>
            </c:dLbl>
            <c:dLbl>
              <c:idx val="43"/>
              <c:layout>
                <c:manualLayout>
                  <c:x val="-4.66189427312775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614-4089-AE4F-164E3352D624}"/>
                </c:ext>
              </c:extLst>
            </c:dLbl>
            <c:dLbl>
              <c:idx val="44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614-4089-AE4F-164E3352D624}"/>
                </c:ext>
              </c:extLst>
            </c:dLbl>
            <c:dLbl>
              <c:idx val="45"/>
              <c:layout>
                <c:manualLayout>
                  <c:x val="-3.107807146353459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614-4089-AE4F-164E3352D624}"/>
                </c:ext>
              </c:extLst>
            </c:dLbl>
            <c:dLbl>
              <c:idx val="46"/>
              <c:layout>
                <c:manualLayout>
                  <c:x val="-3.1067058247674418E-3"/>
                  <c:y val="1.613644592892916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614-4089-AE4F-164E3352D624}"/>
                </c:ext>
              </c:extLst>
            </c:dLbl>
            <c:dLbl>
              <c:idx val="47"/>
              <c:layout>
                <c:manualLayout>
                  <c:x val="-3.104992657856093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614-4089-AE4F-164E3352D624}"/>
                </c:ext>
              </c:extLst>
            </c:dLbl>
            <c:dLbl>
              <c:idx val="48"/>
              <c:layout>
                <c:manualLayout>
                  <c:x val="1.088228095937347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614-4089-AE4F-164E3352D624}"/>
                </c:ext>
              </c:extLst>
            </c:dLbl>
            <c:dLbl>
              <c:idx val="49"/>
              <c:layout>
                <c:manualLayout>
                  <c:x val="-4.65859030837001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F614-4089-AE4F-164E3352D624}"/>
                </c:ext>
              </c:extLst>
            </c:dLbl>
            <c:dLbl>
              <c:idx val="50"/>
              <c:layout>
                <c:manualLayout>
                  <c:x val="-4.3552373959862946E-3"/>
                  <c:y val="2.420466887085139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614-4089-AE4F-164E3352D624}"/>
                </c:ext>
              </c:extLst>
            </c:dLbl>
            <c:dLbl>
              <c:idx val="51"/>
              <c:layout>
                <c:manualLayout>
                  <c:x val="-4.3542584434654351E-3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F614-4089-AE4F-164E3352D624}"/>
                </c:ext>
              </c:extLst>
            </c:dLbl>
            <c:dLbl>
              <c:idx val="52"/>
              <c:layout>
                <c:manualLayout>
                  <c:x val="-5.9072442486539402E-3"/>
                  <c:y val="-1.0244222688440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614-4089-AE4F-164E3352D624}"/>
                </c:ext>
              </c:extLst>
            </c:dLbl>
            <c:dLbl>
              <c:idx val="53"/>
              <c:layout>
                <c:manualLayout>
                  <c:x val="-4.2022760646108666E-3"/>
                  <c:y val="-1.0244222688440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F614-4089-AE4F-164E3352D624}"/>
                </c:ext>
              </c:extLst>
            </c:dLbl>
            <c:dLbl>
              <c:idx val="54"/>
              <c:layout>
                <c:manualLayout>
                  <c:x val="4.5937347038657226E-4"/>
                  <c:y val="3.22728918278018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614-4089-AE4F-164E3352D624}"/>
                </c:ext>
              </c:extLst>
            </c:dLbl>
            <c:dLbl>
              <c:idx val="55"/>
              <c:layout>
                <c:manualLayout>
                  <c:x val="-3.9002692119432208E-3"/>
                  <c:y val="1.613644591390092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F614-4089-AE4F-164E3352D624}"/>
                </c:ext>
              </c:extLst>
            </c:dLbl>
            <c:dLbl>
              <c:idx val="56"/>
              <c:layout>
                <c:manualLayout>
                  <c:x val="-3.7466960352422907E-3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F614-4089-AE4F-164E3352D624}"/>
                </c:ext>
              </c:extLst>
            </c:dLbl>
            <c:dLbl>
              <c:idx val="57"/>
              <c:layout>
                <c:manualLayout>
                  <c:x val="-5.3010279001468432E-3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F614-4089-AE4F-164E3352D624}"/>
                </c:ext>
              </c:extLst>
            </c:dLbl>
            <c:dLbl>
              <c:idx val="58"/>
              <c:layout>
                <c:manualLayout>
                  <c:x val="4.02471855115026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F614-4089-AE4F-164E3352D624}"/>
                </c:ext>
              </c:extLst>
            </c:dLbl>
            <c:dLbl>
              <c:idx val="59"/>
              <c:layout>
                <c:manualLayout>
                  <c:x val="-3.5936123348017622E-3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F614-4089-AE4F-164E3352D624}"/>
                </c:ext>
              </c:extLst>
            </c:dLbl>
            <c:dLbl>
              <c:idx val="60"/>
              <c:layout>
                <c:manualLayout>
                  <c:x val="-4.8323543808125307E-4"/>
                  <c:y val="4.840933774170278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F614-4089-AE4F-164E3352D624}"/>
                </c:ext>
              </c:extLst>
            </c:dLbl>
            <c:dLbl>
              <c:idx val="61"/>
              <c:layout>
                <c:manualLayout>
                  <c:x val="1.2251835535976563E-2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F614-4089-AE4F-164E3352D624}"/>
                </c:ext>
              </c:extLst>
            </c:dLbl>
            <c:dLbl>
              <c:idx val="62"/>
              <c:layout>
                <c:manualLayout>
                  <c:x val="1.1000489476260401E-2"/>
                  <c:y val="2.41126543209876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F614-4089-AE4F-164E3352D624}"/>
                </c:ext>
              </c:extLst>
            </c:dLbl>
            <c:dLbl>
              <c:idx val="63"/>
              <c:layout>
                <c:manualLayout>
                  <c:x val="-7.4952276064610864E-3"/>
                  <c:y val="8.0375514553003249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F614-4089-AE4F-164E3352D624}"/>
                </c:ext>
              </c:extLst>
            </c:dLbl>
            <c:dLbl>
              <c:idx val="64"/>
              <c:layout>
                <c:manualLayout>
                  <c:x val="5.8421439060205582E-3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F614-4089-AE4F-164E3352D624}"/>
                </c:ext>
              </c:extLst>
            </c:dLbl>
            <c:dLbl>
              <c:idx val="65"/>
              <c:layout>
                <c:manualLayout>
                  <c:x val="-3.742046010768478E-4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F614-4089-AE4F-164E3352D624}"/>
                </c:ext>
              </c:extLst>
            </c:dLbl>
            <c:dLbl>
              <c:idx val="66"/>
              <c:layout>
                <c:manualLayout>
                  <c:x val="6.1447626040137624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F614-4089-AE4F-164E3352D624}"/>
                </c:ext>
              </c:extLst>
            </c:dLbl>
            <c:dLbl>
              <c:idx val="67"/>
              <c:layout>
                <c:manualLayout>
                  <c:x val="-2.2865883504649457E-3"/>
                  <c:y val="4.034111478475231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F614-4089-AE4F-164E3352D624}"/>
                </c:ext>
              </c:extLst>
            </c:dLbl>
            <c:dLbl>
              <c:idx val="68"/>
              <c:layout>
                <c:manualLayout>
                  <c:x val="-4.638766519823674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F614-4089-AE4F-164E3352D624}"/>
                </c:ext>
              </c:extLst>
            </c:dLbl>
            <c:dLbl>
              <c:idx val="69"/>
              <c:layout>
                <c:manualLayout>
                  <c:x val="-1.5283896231032225E-3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F614-4089-AE4F-164E3352D624}"/>
                </c:ext>
              </c:extLst>
            </c:dLbl>
            <c:dLbl>
              <c:idx val="70"/>
              <c:layout>
                <c:manualLayout>
                  <c:x val="4.6601811062163484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F614-4089-AE4F-164E3352D624}"/>
                </c:ext>
              </c:extLst>
            </c:dLbl>
            <c:dLbl>
              <c:idx val="71"/>
              <c:layout>
                <c:manualLayout>
                  <c:x val="-3.111355849241311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F614-4089-AE4F-164E3352D624}"/>
                </c:ext>
              </c:extLst>
            </c:dLbl>
            <c:dLbl>
              <c:idx val="72"/>
              <c:layout>
                <c:manualLayout>
                  <c:x val="4.659324522760589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F614-4089-AE4F-164E3352D624}"/>
                </c:ext>
              </c:extLst>
            </c:dLbl>
            <c:dLbl>
              <c:idx val="73"/>
              <c:layout>
                <c:manualLayout>
                  <c:x val="-4.66544297601566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F614-4089-AE4F-164E3352D624}"/>
                </c:ext>
              </c:extLst>
            </c:dLbl>
            <c:numFmt formatCode="#,##0_ ;[Red]\-#,##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市区町村別_医療費!$V$6:$V$79</c:f>
              <c:strCache>
                <c:ptCount val="74"/>
                <c:pt idx="0">
                  <c:v>能勢町</c:v>
                </c:pt>
                <c:pt idx="1">
                  <c:v>岸和田市</c:v>
                </c:pt>
                <c:pt idx="2">
                  <c:v>千早赤阪村</c:v>
                </c:pt>
                <c:pt idx="3">
                  <c:v>忠岡町</c:v>
                </c:pt>
                <c:pt idx="4">
                  <c:v>貝塚市</c:v>
                </c:pt>
                <c:pt idx="5">
                  <c:v>大正区</c:v>
                </c:pt>
                <c:pt idx="6">
                  <c:v>阪南市</c:v>
                </c:pt>
                <c:pt idx="7">
                  <c:v>和泉市</c:v>
                </c:pt>
                <c:pt idx="8">
                  <c:v>堺市美原区</c:v>
                </c:pt>
                <c:pt idx="9">
                  <c:v>泉南市</c:v>
                </c:pt>
                <c:pt idx="10">
                  <c:v>岬町</c:v>
                </c:pt>
                <c:pt idx="11">
                  <c:v>堺市中区</c:v>
                </c:pt>
                <c:pt idx="12">
                  <c:v>富田林市</c:v>
                </c:pt>
                <c:pt idx="13">
                  <c:v>此花区</c:v>
                </c:pt>
                <c:pt idx="14">
                  <c:v>大東市</c:v>
                </c:pt>
                <c:pt idx="15">
                  <c:v>高石市</c:v>
                </c:pt>
                <c:pt idx="16">
                  <c:v>堺市東区</c:v>
                </c:pt>
                <c:pt idx="17">
                  <c:v>泉佐野市</c:v>
                </c:pt>
                <c:pt idx="18">
                  <c:v>太子町</c:v>
                </c:pt>
                <c:pt idx="19">
                  <c:v>浪速区</c:v>
                </c:pt>
                <c:pt idx="20">
                  <c:v>福島区</c:v>
                </c:pt>
                <c:pt idx="21">
                  <c:v>堺市堺区</c:v>
                </c:pt>
                <c:pt idx="22">
                  <c:v>田尻町</c:v>
                </c:pt>
                <c:pt idx="23">
                  <c:v>大阪狭山市</c:v>
                </c:pt>
                <c:pt idx="24">
                  <c:v>生野区</c:v>
                </c:pt>
                <c:pt idx="25">
                  <c:v>堺市</c:v>
                </c:pt>
                <c:pt idx="26">
                  <c:v>河南町</c:v>
                </c:pt>
                <c:pt idx="27">
                  <c:v>堺市北区</c:v>
                </c:pt>
                <c:pt idx="28">
                  <c:v>旭区</c:v>
                </c:pt>
                <c:pt idx="29">
                  <c:v>四條畷市</c:v>
                </c:pt>
                <c:pt idx="30">
                  <c:v>港区</c:v>
                </c:pt>
                <c:pt idx="31">
                  <c:v>西成区</c:v>
                </c:pt>
                <c:pt idx="32">
                  <c:v>東成区</c:v>
                </c:pt>
                <c:pt idx="33">
                  <c:v>摂津市</c:v>
                </c:pt>
                <c:pt idx="34">
                  <c:v>堺市西区</c:v>
                </c:pt>
                <c:pt idx="35">
                  <c:v>守口市</c:v>
                </c:pt>
                <c:pt idx="36">
                  <c:v>東淀川区</c:v>
                </c:pt>
                <c:pt idx="37">
                  <c:v>平野区</c:v>
                </c:pt>
                <c:pt idx="38">
                  <c:v>堺市南区</c:v>
                </c:pt>
                <c:pt idx="39">
                  <c:v>淀川区</c:v>
                </c:pt>
                <c:pt idx="40">
                  <c:v>大阪市</c:v>
                </c:pt>
                <c:pt idx="41">
                  <c:v>西淀川区</c:v>
                </c:pt>
                <c:pt idx="42">
                  <c:v>泉大津市</c:v>
                </c:pt>
                <c:pt idx="43">
                  <c:v>茨木市</c:v>
                </c:pt>
                <c:pt idx="44">
                  <c:v>寝屋川市</c:v>
                </c:pt>
                <c:pt idx="45">
                  <c:v>東大阪市</c:v>
                </c:pt>
                <c:pt idx="46">
                  <c:v>東住吉区</c:v>
                </c:pt>
                <c:pt idx="47">
                  <c:v>鶴見区</c:v>
                </c:pt>
                <c:pt idx="48">
                  <c:v>門真市</c:v>
                </c:pt>
                <c:pt idx="49">
                  <c:v>熊取町</c:v>
                </c:pt>
                <c:pt idx="50">
                  <c:v>池田市</c:v>
                </c:pt>
                <c:pt idx="51">
                  <c:v>北区</c:v>
                </c:pt>
                <c:pt idx="52">
                  <c:v>枚方市</c:v>
                </c:pt>
                <c:pt idx="53">
                  <c:v>西区</c:v>
                </c:pt>
                <c:pt idx="54">
                  <c:v>城東区</c:v>
                </c:pt>
                <c:pt idx="55">
                  <c:v>藤井寺市</c:v>
                </c:pt>
                <c:pt idx="56">
                  <c:v>羽曳野市</c:v>
                </c:pt>
                <c:pt idx="57">
                  <c:v>中央区</c:v>
                </c:pt>
                <c:pt idx="58">
                  <c:v>河内長野市</c:v>
                </c:pt>
                <c:pt idx="59">
                  <c:v>箕面市</c:v>
                </c:pt>
                <c:pt idx="60">
                  <c:v>島本町</c:v>
                </c:pt>
                <c:pt idx="61">
                  <c:v>住之江区</c:v>
                </c:pt>
                <c:pt idx="62">
                  <c:v>天王寺区</c:v>
                </c:pt>
                <c:pt idx="63">
                  <c:v>住吉区</c:v>
                </c:pt>
                <c:pt idx="64">
                  <c:v>都島区</c:v>
                </c:pt>
                <c:pt idx="65">
                  <c:v>八尾市</c:v>
                </c:pt>
                <c:pt idx="66">
                  <c:v>高槻市</c:v>
                </c:pt>
                <c:pt idx="67">
                  <c:v>豊能町</c:v>
                </c:pt>
                <c:pt idx="68">
                  <c:v>交野市</c:v>
                </c:pt>
                <c:pt idx="69">
                  <c:v>吹田市</c:v>
                </c:pt>
                <c:pt idx="70">
                  <c:v>阿倍野区</c:v>
                </c:pt>
                <c:pt idx="71">
                  <c:v>豊中市</c:v>
                </c:pt>
                <c:pt idx="72">
                  <c:v>松原市</c:v>
                </c:pt>
                <c:pt idx="73">
                  <c:v>柏原市</c:v>
                </c:pt>
              </c:strCache>
            </c:strRef>
          </c:cat>
          <c:val>
            <c:numRef>
              <c:f>市区町村別_医療費!$Y$6:$Y$79</c:f>
              <c:numCache>
                <c:formatCode>General</c:formatCode>
                <c:ptCount val="74"/>
                <c:pt idx="0">
                  <c:v>-2687</c:v>
                </c:pt>
                <c:pt idx="1">
                  <c:v>-178</c:v>
                </c:pt>
                <c:pt idx="2">
                  <c:v>-1244</c:v>
                </c:pt>
                <c:pt idx="3">
                  <c:v>3742</c:v>
                </c:pt>
                <c:pt idx="4">
                  <c:v>31</c:v>
                </c:pt>
                <c:pt idx="5">
                  <c:v>-454</c:v>
                </c:pt>
                <c:pt idx="6">
                  <c:v>-526</c:v>
                </c:pt>
                <c:pt idx="7">
                  <c:v>105</c:v>
                </c:pt>
                <c:pt idx="8">
                  <c:v>-83</c:v>
                </c:pt>
                <c:pt idx="9">
                  <c:v>-1568</c:v>
                </c:pt>
                <c:pt idx="10">
                  <c:v>-440</c:v>
                </c:pt>
                <c:pt idx="11">
                  <c:v>-51</c:v>
                </c:pt>
                <c:pt idx="12">
                  <c:v>501</c:v>
                </c:pt>
                <c:pt idx="13">
                  <c:v>56</c:v>
                </c:pt>
                <c:pt idx="14">
                  <c:v>-94</c:v>
                </c:pt>
                <c:pt idx="15">
                  <c:v>268</c:v>
                </c:pt>
                <c:pt idx="16">
                  <c:v>1023</c:v>
                </c:pt>
                <c:pt idx="17">
                  <c:v>343</c:v>
                </c:pt>
                <c:pt idx="18">
                  <c:v>1076</c:v>
                </c:pt>
                <c:pt idx="19">
                  <c:v>1056</c:v>
                </c:pt>
                <c:pt idx="20">
                  <c:v>914</c:v>
                </c:pt>
                <c:pt idx="21">
                  <c:v>-562</c:v>
                </c:pt>
                <c:pt idx="22">
                  <c:v>674</c:v>
                </c:pt>
                <c:pt idx="23">
                  <c:v>-1415</c:v>
                </c:pt>
                <c:pt idx="24">
                  <c:v>741</c:v>
                </c:pt>
                <c:pt idx="25">
                  <c:v>60</c:v>
                </c:pt>
                <c:pt idx="26">
                  <c:v>298</c:v>
                </c:pt>
                <c:pt idx="27">
                  <c:v>-169</c:v>
                </c:pt>
                <c:pt idx="28">
                  <c:v>-250</c:v>
                </c:pt>
                <c:pt idx="29">
                  <c:v>41</c:v>
                </c:pt>
                <c:pt idx="30">
                  <c:v>268</c:v>
                </c:pt>
                <c:pt idx="31">
                  <c:v>278</c:v>
                </c:pt>
                <c:pt idx="32">
                  <c:v>458</c:v>
                </c:pt>
                <c:pt idx="33">
                  <c:v>1128</c:v>
                </c:pt>
                <c:pt idx="34">
                  <c:v>692</c:v>
                </c:pt>
                <c:pt idx="35">
                  <c:v>313</c:v>
                </c:pt>
                <c:pt idx="36">
                  <c:v>1282</c:v>
                </c:pt>
                <c:pt idx="37">
                  <c:v>-225</c:v>
                </c:pt>
                <c:pt idx="38">
                  <c:v>-171</c:v>
                </c:pt>
                <c:pt idx="39">
                  <c:v>877</c:v>
                </c:pt>
                <c:pt idx="40">
                  <c:v>83</c:v>
                </c:pt>
                <c:pt idx="41">
                  <c:v>225</c:v>
                </c:pt>
                <c:pt idx="42">
                  <c:v>1969</c:v>
                </c:pt>
                <c:pt idx="43">
                  <c:v>-722</c:v>
                </c:pt>
                <c:pt idx="44">
                  <c:v>253</c:v>
                </c:pt>
                <c:pt idx="45">
                  <c:v>201</c:v>
                </c:pt>
                <c:pt idx="46">
                  <c:v>-198</c:v>
                </c:pt>
                <c:pt idx="47">
                  <c:v>329</c:v>
                </c:pt>
                <c:pt idx="48">
                  <c:v>36</c:v>
                </c:pt>
                <c:pt idx="49">
                  <c:v>-586</c:v>
                </c:pt>
                <c:pt idx="50">
                  <c:v>1097</c:v>
                </c:pt>
                <c:pt idx="51">
                  <c:v>-98</c:v>
                </c:pt>
                <c:pt idx="52">
                  <c:v>-35</c:v>
                </c:pt>
                <c:pt idx="53">
                  <c:v>-1641</c:v>
                </c:pt>
                <c:pt idx="54">
                  <c:v>-655</c:v>
                </c:pt>
                <c:pt idx="55">
                  <c:v>483</c:v>
                </c:pt>
                <c:pt idx="56">
                  <c:v>245</c:v>
                </c:pt>
                <c:pt idx="57">
                  <c:v>-196</c:v>
                </c:pt>
                <c:pt idx="58">
                  <c:v>118</c:v>
                </c:pt>
                <c:pt idx="59">
                  <c:v>500</c:v>
                </c:pt>
                <c:pt idx="60">
                  <c:v>271</c:v>
                </c:pt>
                <c:pt idx="61">
                  <c:v>-460</c:v>
                </c:pt>
                <c:pt idx="62">
                  <c:v>33</c:v>
                </c:pt>
                <c:pt idx="63">
                  <c:v>-23</c:v>
                </c:pt>
                <c:pt idx="64">
                  <c:v>128</c:v>
                </c:pt>
                <c:pt idx="65">
                  <c:v>859</c:v>
                </c:pt>
                <c:pt idx="66">
                  <c:v>109</c:v>
                </c:pt>
                <c:pt idx="67">
                  <c:v>1321</c:v>
                </c:pt>
                <c:pt idx="68">
                  <c:v>-226</c:v>
                </c:pt>
                <c:pt idx="69">
                  <c:v>644</c:v>
                </c:pt>
                <c:pt idx="70">
                  <c:v>-412</c:v>
                </c:pt>
                <c:pt idx="71">
                  <c:v>524</c:v>
                </c:pt>
                <c:pt idx="72">
                  <c:v>135</c:v>
                </c:pt>
                <c:pt idx="73">
                  <c:v>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F614-4089-AE4F-164E3352D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382208"/>
        <c:axId val="388184832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4B-F614-4089-AE4F-164E3352D624}"/>
              </c:ext>
            </c:extLst>
          </c:dPt>
          <c:dLbls>
            <c:dLbl>
              <c:idx val="0"/>
              <c:layout>
                <c:manualLayout>
                  <c:x val="4.8447136563876652E-3"/>
                  <c:y val="-0.87771235210905352"/>
                </c:manualLayout>
              </c:layout>
              <c:tx>
                <c:rich>
                  <a:bodyPr/>
                  <a:lstStyle/>
                  <a:p>
                    <a:fld id="{604ABBFD-CE64-45AC-AA47-2171490F44AD}" type="SERIESNAME">
                      <a:rPr lang="ja-JP" altLang="en-US">
                        <a:solidFill>
                          <a:sysClr val="windowText" lastClr="000000"/>
                        </a:solidFill>
                      </a:rPr>
                      <a:pPr/>
                      <a:t>[系列名]</a:t>
                    </a:fld>
                    <a:r>
                      <a:rPr lang="ja-JP" alt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27DCA975-0FD7-42D8-BC08-156C90D5F5B9}" type="XVALUE">
                      <a:rPr lang="en-US" altLang="ja-JP" baseline="0">
                        <a:solidFill>
                          <a:sysClr val="windowText" lastClr="000000"/>
                        </a:solidFill>
                      </a:rPr>
                      <a:pPr/>
                      <a:t>[X 値]</a:t>
                    </a:fld>
                    <a:endParaRPr lang="ja-JP" alt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C-F614-4089-AE4F-164E3352D6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市区町村別_医療費!$AV$6:$AV$79</c:f>
              <c:numCache>
                <c:formatCode>General</c:formatCode>
                <c:ptCount val="74"/>
                <c:pt idx="0">
                  <c:v>174</c:v>
                </c:pt>
                <c:pt idx="1">
                  <c:v>174</c:v>
                </c:pt>
                <c:pt idx="2">
                  <c:v>174</c:v>
                </c:pt>
                <c:pt idx="3">
                  <c:v>174</c:v>
                </c:pt>
                <c:pt idx="4">
                  <c:v>174</c:v>
                </c:pt>
                <c:pt idx="5">
                  <c:v>174</c:v>
                </c:pt>
                <c:pt idx="6">
                  <c:v>174</c:v>
                </c:pt>
                <c:pt idx="7">
                  <c:v>174</c:v>
                </c:pt>
                <c:pt idx="8">
                  <c:v>174</c:v>
                </c:pt>
                <c:pt idx="9">
                  <c:v>174</c:v>
                </c:pt>
                <c:pt idx="10">
                  <c:v>174</c:v>
                </c:pt>
                <c:pt idx="11">
                  <c:v>174</c:v>
                </c:pt>
                <c:pt idx="12">
                  <c:v>174</c:v>
                </c:pt>
                <c:pt idx="13">
                  <c:v>174</c:v>
                </c:pt>
                <c:pt idx="14">
                  <c:v>174</c:v>
                </c:pt>
                <c:pt idx="15">
                  <c:v>174</c:v>
                </c:pt>
                <c:pt idx="16">
                  <c:v>174</c:v>
                </c:pt>
                <c:pt idx="17">
                  <c:v>174</c:v>
                </c:pt>
                <c:pt idx="18">
                  <c:v>174</c:v>
                </c:pt>
                <c:pt idx="19">
                  <c:v>174</c:v>
                </c:pt>
                <c:pt idx="20">
                  <c:v>174</c:v>
                </c:pt>
                <c:pt idx="21">
                  <c:v>174</c:v>
                </c:pt>
                <c:pt idx="22">
                  <c:v>174</c:v>
                </c:pt>
                <c:pt idx="23">
                  <c:v>174</c:v>
                </c:pt>
                <c:pt idx="24">
                  <c:v>174</c:v>
                </c:pt>
                <c:pt idx="25">
                  <c:v>174</c:v>
                </c:pt>
                <c:pt idx="26">
                  <c:v>174</c:v>
                </c:pt>
                <c:pt idx="27">
                  <c:v>174</c:v>
                </c:pt>
                <c:pt idx="28">
                  <c:v>174</c:v>
                </c:pt>
                <c:pt idx="29">
                  <c:v>174</c:v>
                </c:pt>
                <c:pt idx="30">
                  <c:v>174</c:v>
                </c:pt>
                <c:pt idx="31">
                  <c:v>174</c:v>
                </c:pt>
                <c:pt idx="32">
                  <c:v>174</c:v>
                </c:pt>
                <c:pt idx="33">
                  <c:v>174</c:v>
                </c:pt>
                <c:pt idx="34">
                  <c:v>174</c:v>
                </c:pt>
                <c:pt idx="35">
                  <c:v>174</c:v>
                </c:pt>
                <c:pt idx="36">
                  <c:v>174</c:v>
                </c:pt>
                <c:pt idx="37">
                  <c:v>174</c:v>
                </c:pt>
                <c:pt idx="38">
                  <c:v>174</c:v>
                </c:pt>
                <c:pt idx="39">
                  <c:v>174</c:v>
                </c:pt>
                <c:pt idx="40">
                  <c:v>174</c:v>
                </c:pt>
                <c:pt idx="41">
                  <c:v>174</c:v>
                </c:pt>
                <c:pt idx="42">
                  <c:v>174</c:v>
                </c:pt>
                <c:pt idx="43">
                  <c:v>174</c:v>
                </c:pt>
                <c:pt idx="44">
                  <c:v>174</c:v>
                </c:pt>
                <c:pt idx="45">
                  <c:v>174</c:v>
                </c:pt>
                <c:pt idx="46">
                  <c:v>174</c:v>
                </c:pt>
                <c:pt idx="47">
                  <c:v>174</c:v>
                </c:pt>
                <c:pt idx="48">
                  <c:v>174</c:v>
                </c:pt>
                <c:pt idx="49">
                  <c:v>174</c:v>
                </c:pt>
                <c:pt idx="50">
                  <c:v>174</c:v>
                </c:pt>
                <c:pt idx="51">
                  <c:v>174</c:v>
                </c:pt>
                <c:pt idx="52">
                  <c:v>174</c:v>
                </c:pt>
                <c:pt idx="53">
                  <c:v>174</c:v>
                </c:pt>
                <c:pt idx="54">
                  <c:v>174</c:v>
                </c:pt>
                <c:pt idx="55">
                  <c:v>174</c:v>
                </c:pt>
                <c:pt idx="56">
                  <c:v>174</c:v>
                </c:pt>
                <c:pt idx="57">
                  <c:v>174</c:v>
                </c:pt>
                <c:pt idx="58">
                  <c:v>174</c:v>
                </c:pt>
                <c:pt idx="59">
                  <c:v>174</c:v>
                </c:pt>
                <c:pt idx="60">
                  <c:v>174</c:v>
                </c:pt>
                <c:pt idx="61">
                  <c:v>174</c:v>
                </c:pt>
                <c:pt idx="62">
                  <c:v>174</c:v>
                </c:pt>
                <c:pt idx="63">
                  <c:v>174</c:v>
                </c:pt>
                <c:pt idx="64">
                  <c:v>174</c:v>
                </c:pt>
                <c:pt idx="65">
                  <c:v>174</c:v>
                </c:pt>
                <c:pt idx="66">
                  <c:v>174</c:v>
                </c:pt>
                <c:pt idx="67">
                  <c:v>174</c:v>
                </c:pt>
                <c:pt idx="68">
                  <c:v>174</c:v>
                </c:pt>
                <c:pt idx="69">
                  <c:v>174</c:v>
                </c:pt>
                <c:pt idx="70">
                  <c:v>174</c:v>
                </c:pt>
                <c:pt idx="71">
                  <c:v>174</c:v>
                </c:pt>
                <c:pt idx="72">
                  <c:v>174</c:v>
                </c:pt>
                <c:pt idx="73">
                  <c:v>174</c:v>
                </c:pt>
              </c:numCache>
            </c:numRef>
          </c:xVal>
          <c:yVal>
            <c:numRef>
              <c:f>市区町村別_医療費!$BF$6:$BF$79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F614-4089-AE4F-164E3352D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51648"/>
        <c:axId val="388185408"/>
      </c:scatterChart>
      <c:catAx>
        <c:axId val="3883822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388184832"/>
        <c:crossesAt val="0"/>
        <c:auto val="1"/>
        <c:lblAlgn val="ctr"/>
        <c:lblOffset val="100"/>
        <c:noMultiLvlLbl val="0"/>
      </c:catAx>
      <c:valAx>
        <c:axId val="38818483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862691239884239"/>
              <c:y val="2.0472527649176956E-2"/>
            </c:manualLayout>
          </c:layout>
          <c:overlay val="0"/>
        </c:title>
        <c:numFmt formatCode="#,##0_ ;[Red]\-#,##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8382208"/>
        <c:crosses val="autoZero"/>
        <c:crossBetween val="between"/>
      </c:valAx>
      <c:valAx>
        <c:axId val="38818540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8251648"/>
        <c:crosses val="max"/>
        <c:crossBetween val="midCat"/>
      </c:valAx>
      <c:valAx>
        <c:axId val="388251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18540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4684860299"/>
          <c:y val="1.0392156692771791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319419970631426"/>
          <c:y val="7.7142007458847722E-2"/>
          <c:w val="0.79245144927536237"/>
          <c:h val="0.8922155510545267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市区町村別_医療費!$Z$3</c:f>
              <c:strCache>
                <c:ptCount val="1"/>
                <c:pt idx="0">
                  <c:v>患者一人当たりの医療費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6D-422B-927A-5DD52F8856F3}"/>
                </c:ext>
              </c:extLst>
            </c:dLbl>
            <c:dLbl>
              <c:idx val="1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6D-422B-927A-5DD52F8856F3}"/>
                </c:ext>
              </c:extLst>
            </c:dLbl>
            <c:dLbl>
              <c:idx val="2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6D-422B-927A-5DD52F8856F3}"/>
                </c:ext>
              </c:extLst>
            </c:dLbl>
            <c:dLbl>
              <c:idx val="3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6D-422B-927A-5DD52F8856F3}"/>
                </c:ext>
              </c:extLst>
            </c:dLbl>
            <c:dLbl>
              <c:idx val="4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6D-422B-927A-5DD52F8856F3}"/>
                </c:ext>
              </c:extLst>
            </c:dLbl>
            <c:dLbl>
              <c:idx val="5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6D-422B-927A-5DD52F8856F3}"/>
                </c:ext>
              </c:extLst>
            </c:dLbl>
            <c:dLbl>
              <c:idx val="6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6D-422B-927A-5DD52F8856F3}"/>
                </c:ext>
              </c:extLst>
            </c:dLbl>
            <c:dLbl>
              <c:idx val="7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6D-422B-927A-5DD52F8856F3}"/>
                </c:ext>
              </c:extLst>
            </c:dLbl>
            <c:dLbl>
              <c:idx val="8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6D-422B-927A-5DD52F8856F3}"/>
                </c:ext>
              </c:extLst>
            </c:dLbl>
            <c:dLbl>
              <c:idx val="9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6D-422B-927A-5DD52F8856F3}"/>
                </c:ext>
              </c:extLst>
            </c:dLbl>
            <c:dLbl>
              <c:idx val="10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F6D-422B-927A-5DD52F8856F3}"/>
                </c:ext>
              </c:extLst>
            </c:dLbl>
            <c:dLbl>
              <c:idx val="11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6D-422B-927A-5DD52F8856F3}"/>
                </c:ext>
              </c:extLst>
            </c:dLbl>
            <c:dLbl>
              <c:idx val="12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6D-422B-927A-5DD52F8856F3}"/>
                </c:ext>
              </c:extLst>
            </c:dLbl>
            <c:dLbl>
              <c:idx val="13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F6D-422B-927A-5DD52F8856F3}"/>
                </c:ext>
              </c:extLst>
            </c:dLbl>
            <c:dLbl>
              <c:idx val="14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6D-422B-927A-5DD52F8856F3}"/>
                </c:ext>
              </c:extLst>
            </c:dLbl>
            <c:dLbl>
              <c:idx val="15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F6D-422B-927A-5DD52F8856F3}"/>
                </c:ext>
              </c:extLst>
            </c:dLbl>
            <c:dLbl>
              <c:idx val="16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F6D-422B-927A-5DD52F8856F3}"/>
                </c:ext>
              </c:extLst>
            </c:dLbl>
            <c:dLbl>
              <c:idx val="17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F6D-422B-927A-5DD52F8856F3}"/>
                </c:ext>
              </c:extLst>
            </c:dLbl>
            <c:dLbl>
              <c:idx val="18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F6D-422B-927A-5DD52F8856F3}"/>
                </c:ext>
              </c:extLst>
            </c:dLbl>
            <c:dLbl>
              <c:idx val="19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F6D-422B-927A-5DD52F8856F3}"/>
                </c:ext>
              </c:extLst>
            </c:dLbl>
            <c:dLbl>
              <c:idx val="20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F6D-422B-927A-5DD52F8856F3}"/>
                </c:ext>
              </c:extLst>
            </c:dLbl>
            <c:dLbl>
              <c:idx val="21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F6D-422B-927A-5DD52F8856F3}"/>
                </c:ext>
              </c:extLst>
            </c:dLbl>
            <c:dLbl>
              <c:idx val="22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F6D-422B-927A-5DD52F8856F3}"/>
                </c:ext>
              </c:extLst>
            </c:dLbl>
            <c:dLbl>
              <c:idx val="23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F6D-422B-927A-5DD52F8856F3}"/>
                </c:ext>
              </c:extLst>
            </c:dLbl>
            <c:dLbl>
              <c:idx val="24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F6D-422B-927A-5DD52F8856F3}"/>
                </c:ext>
              </c:extLst>
            </c:dLbl>
            <c:dLbl>
              <c:idx val="25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F6D-422B-927A-5DD52F8856F3}"/>
                </c:ext>
              </c:extLst>
            </c:dLbl>
            <c:dLbl>
              <c:idx val="26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F6D-422B-927A-5DD52F8856F3}"/>
                </c:ext>
              </c:extLst>
            </c:dLbl>
            <c:dLbl>
              <c:idx val="27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F6D-422B-927A-5DD52F8856F3}"/>
                </c:ext>
              </c:extLst>
            </c:dLbl>
            <c:dLbl>
              <c:idx val="28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F6D-422B-927A-5DD52F8856F3}"/>
                </c:ext>
              </c:extLst>
            </c:dLbl>
            <c:dLbl>
              <c:idx val="29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F6D-422B-927A-5DD52F8856F3}"/>
                </c:ext>
              </c:extLst>
            </c:dLbl>
            <c:dLbl>
              <c:idx val="30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F6D-422B-927A-5DD52F8856F3}"/>
                </c:ext>
              </c:extLst>
            </c:dLbl>
            <c:dLbl>
              <c:idx val="31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F6D-422B-927A-5DD52F8856F3}"/>
                </c:ext>
              </c:extLst>
            </c:dLbl>
            <c:dLbl>
              <c:idx val="32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F6D-422B-927A-5DD52F8856F3}"/>
                </c:ext>
              </c:extLst>
            </c:dLbl>
            <c:dLbl>
              <c:idx val="33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F6D-422B-927A-5DD52F8856F3}"/>
                </c:ext>
              </c:extLst>
            </c:dLbl>
            <c:dLbl>
              <c:idx val="34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F6D-422B-927A-5DD52F8856F3}"/>
                </c:ext>
              </c:extLst>
            </c:dLbl>
            <c:dLbl>
              <c:idx val="35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F6D-422B-927A-5DD52F8856F3}"/>
                </c:ext>
              </c:extLst>
            </c:dLbl>
            <c:dLbl>
              <c:idx val="36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F6D-422B-927A-5DD52F8856F3}"/>
                </c:ext>
              </c:extLst>
            </c:dLbl>
            <c:dLbl>
              <c:idx val="37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F6D-422B-927A-5DD52F8856F3}"/>
                </c:ext>
              </c:extLst>
            </c:dLbl>
            <c:dLbl>
              <c:idx val="38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F6D-422B-927A-5DD52F8856F3}"/>
                </c:ext>
              </c:extLst>
            </c:dLbl>
            <c:dLbl>
              <c:idx val="39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F6D-422B-927A-5DD52F8856F3}"/>
                </c:ext>
              </c:extLst>
            </c:dLbl>
            <c:dLbl>
              <c:idx val="40"/>
              <c:layout>
                <c:manualLayout>
                  <c:x val="-1.55408712677435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F6D-422B-927A-5DD52F8856F3}"/>
                </c:ext>
              </c:extLst>
            </c:dLbl>
            <c:dLbl>
              <c:idx val="41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DF6D-422B-927A-5DD52F8856F3}"/>
                </c:ext>
              </c:extLst>
            </c:dLbl>
            <c:dLbl>
              <c:idx val="42"/>
              <c:layout>
                <c:manualLayout>
                  <c:x val="1.55408712677423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DF6D-422B-927A-5DD52F8856F3}"/>
                </c:ext>
              </c:extLst>
            </c:dLbl>
            <c:dLbl>
              <c:idx val="43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DF6D-422B-927A-5DD52F8856F3}"/>
                </c:ext>
              </c:extLst>
            </c:dLbl>
            <c:dLbl>
              <c:idx val="44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DF6D-422B-927A-5DD52F8856F3}"/>
                </c:ext>
              </c:extLst>
            </c:dLbl>
            <c:dLbl>
              <c:idx val="45"/>
              <c:layout>
                <c:manualLayout>
                  <c:x val="6.216348507097405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DF6D-422B-927A-5DD52F8856F3}"/>
                </c:ext>
              </c:extLst>
            </c:dLbl>
            <c:dLbl>
              <c:idx val="46"/>
              <c:layout>
                <c:manualLayout>
                  <c:x val="6.203010279001468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E7-432D-AAF8-06DCCA5F8022}"/>
                </c:ext>
              </c:extLst>
            </c:dLbl>
            <c:dLbl>
              <c:idx val="47"/>
              <c:layout>
                <c:manualLayout>
                  <c:x val="6.2030102790013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E7-432D-AAF8-06DCCA5F8022}"/>
                </c:ext>
              </c:extLst>
            </c:dLbl>
            <c:dLbl>
              <c:idx val="48"/>
              <c:layout>
                <c:manualLayout>
                  <c:x val="1.0056779246206559E-2"/>
                  <c:y val="1.634853106404823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82-4149-9FED-95CCC90C4776}"/>
                </c:ext>
              </c:extLst>
            </c:dLbl>
            <c:dLbl>
              <c:idx val="49"/>
              <c:layout>
                <c:manualLayout>
                  <c:x val="1.0038913362701908E-2"/>
                  <c:y val="8.174265532024116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82-4149-9FED-95CCC90C4776}"/>
                </c:ext>
              </c:extLst>
            </c:dLbl>
            <c:dLbl>
              <c:idx val="50"/>
              <c:layout>
                <c:manualLayout>
                  <c:x val="1.1742290748898678E-2"/>
                  <c:y val="1.63485310716611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82-4149-9FED-95CCC90C4776}"/>
                </c:ext>
              </c:extLst>
            </c:dLbl>
            <c:dLbl>
              <c:idx val="51"/>
              <c:layout>
                <c:manualLayout>
                  <c:x val="1.3291850220264316E-2"/>
                  <c:y val="8.174265532024116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82-4149-9FED-95CCC90C4776}"/>
                </c:ext>
              </c:extLst>
            </c:dLbl>
            <c:dLbl>
              <c:idx val="52"/>
              <c:layout>
                <c:manualLayout>
                  <c:x val="1.3592511013215744E-2"/>
                  <c:y val="1.582245308939329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82-4149-9FED-95CCC90C4776}"/>
                </c:ext>
              </c:extLst>
            </c:dLbl>
            <c:dLbl>
              <c:idx val="53"/>
              <c:layout>
                <c:manualLayout>
                  <c:x val="1.5293685756240709E-2"/>
                  <c:y val="5.537858582761235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82-4149-9FED-95CCC90C4776}"/>
                </c:ext>
              </c:extLst>
            </c:dLbl>
            <c:dLbl>
              <c:idx val="54"/>
              <c:layout>
                <c:manualLayout>
                  <c:x val="1.5277900146842879E-2"/>
                  <c:y val="3.164490617878659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82-4149-9FED-95CCC90C4776}"/>
                </c:ext>
              </c:extLst>
            </c:dLbl>
            <c:dLbl>
              <c:idx val="55"/>
              <c:layout>
                <c:manualLayout>
                  <c:x val="1.5427312775330396E-2"/>
                  <c:y val="3.16449061935224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82-4149-9FED-95CCC90C4776}"/>
                </c:ext>
              </c:extLst>
            </c:dLbl>
            <c:dLbl>
              <c:idx val="56"/>
              <c:layout>
                <c:manualLayout>
                  <c:x val="1.7121879588839827E-2"/>
                  <c:y val="1.582245308939329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82-4149-9FED-95CCC90C4776}"/>
                </c:ext>
              </c:extLst>
            </c:dLbl>
            <c:dLbl>
              <c:idx val="57"/>
              <c:layout>
                <c:manualLayout>
                  <c:x val="1.8822809593734703E-2"/>
                  <c:y val="3.95561327234832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82-4149-9FED-95CCC90C4776}"/>
                </c:ext>
              </c:extLst>
            </c:dLbl>
            <c:dLbl>
              <c:idx val="58"/>
              <c:layout>
                <c:manualLayout>
                  <c:x val="1.8969530102790014E-2"/>
                  <c:y val="3.164490617878659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82-4149-9FED-95CCC90C4776}"/>
                </c:ext>
              </c:extLst>
            </c:dLbl>
            <c:dLbl>
              <c:idx val="59"/>
              <c:layout>
                <c:manualLayout>
                  <c:x val="2.0521536955457661E-2"/>
                  <c:y val="2.373367964882575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82-4149-9FED-95CCC90C4776}"/>
                </c:ext>
              </c:extLst>
            </c:dLbl>
            <c:dLbl>
              <c:idx val="60"/>
              <c:layout>
                <c:manualLayout>
                  <c:x val="2.0666299559471364E-2"/>
                  <c:y val="1.582245308939329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82-4149-9FED-95CCC90C4776}"/>
                </c:ext>
              </c:extLst>
            </c:dLbl>
            <c:dLbl>
              <c:idx val="61"/>
              <c:layout>
                <c:manualLayout>
                  <c:x val="2.2513705335291238E-2"/>
                  <c:y val="1.582245308939329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82-4149-9FED-95CCC90C4776}"/>
                </c:ext>
              </c:extLst>
            </c:dLbl>
            <c:dLbl>
              <c:idx val="62"/>
              <c:layout>
                <c:manualLayout>
                  <c:x val="2.2511625061184534E-2"/>
                  <c:y val="1.607510289562954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82-4149-9FED-95CCC90C4776}"/>
                </c:ext>
              </c:extLst>
            </c:dLbl>
            <c:dLbl>
              <c:idx val="63"/>
              <c:layout>
                <c:manualLayout>
                  <c:x val="2.2949828683308859E-2"/>
                  <c:y val="2.373367964882575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782-4149-9FED-95CCC90C4776}"/>
                </c:ext>
              </c:extLst>
            </c:dLbl>
            <c:dLbl>
              <c:idx val="64"/>
              <c:layout>
                <c:manualLayout>
                  <c:x val="2.620472344591287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782-4149-9FED-95CCC90C4776}"/>
                </c:ext>
              </c:extLst>
            </c:dLbl>
            <c:dLbl>
              <c:idx val="65"/>
              <c:layout>
                <c:manualLayout>
                  <c:x val="3.1011747430249519E-2"/>
                  <c:y val="1.5310238518881351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782-4149-9FED-95CCC90C4776}"/>
                </c:ext>
              </c:extLst>
            </c:dLbl>
            <c:dLbl>
              <c:idx val="66"/>
              <c:layout>
                <c:manualLayout>
                  <c:x val="3.6114170337738505E-2"/>
                  <c:y val="1.643924343313872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782-4149-9FED-95CCC90C4776}"/>
                </c:ext>
              </c:extLst>
            </c:dLbl>
            <c:dLbl>
              <c:idx val="67"/>
              <c:layout>
                <c:manualLayout>
                  <c:x val="3.9676700930004784E-2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782-4149-9FED-95CCC90C4776}"/>
                </c:ext>
              </c:extLst>
            </c:dLbl>
            <c:dLbl>
              <c:idx val="68"/>
              <c:layout>
                <c:manualLayout>
                  <c:x val="4.3375917767988249E-2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782-4149-9FED-95CCC90C4776}"/>
                </c:ext>
              </c:extLst>
            </c:dLbl>
            <c:dLbl>
              <c:idx val="69"/>
              <c:layout>
                <c:manualLayout>
                  <c:x val="4.5074767498776307E-2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E7-432D-AAF8-06DCCA5F8022}"/>
                </c:ext>
              </c:extLst>
            </c:dLbl>
            <c:dLbl>
              <c:idx val="70"/>
              <c:layout>
                <c:manualLayout>
                  <c:x val="-4.656020558002936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E7-432D-AAF8-06DCCA5F8022}"/>
                </c:ext>
              </c:extLst>
            </c:dLbl>
            <c:dLbl>
              <c:idx val="71"/>
              <c:layout>
                <c:manualLayout>
                  <c:x val="-4.656020558002936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E7-432D-AAF8-06DCCA5F8022}"/>
                </c:ext>
              </c:extLst>
            </c:dLbl>
            <c:dLbl>
              <c:idx val="72"/>
              <c:layout>
                <c:manualLayout>
                  <c:x val="-4.656020558002936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E7-432D-AAF8-06DCCA5F8022}"/>
                </c:ext>
              </c:extLst>
            </c:dLbl>
            <c:dLbl>
              <c:idx val="73"/>
              <c:layout>
                <c:manualLayout>
                  <c:x val="-4.656020558002936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E7-432D-AAF8-06DCCA5F8022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市区町村別_医療費!$Z$6:$Z$79</c:f>
              <c:strCache>
                <c:ptCount val="74"/>
                <c:pt idx="0">
                  <c:v>忠岡町</c:v>
                </c:pt>
                <c:pt idx="1">
                  <c:v>大正区</c:v>
                </c:pt>
                <c:pt idx="2">
                  <c:v>此花区</c:v>
                </c:pt>
                <c:pt idx="3">
                  <c:v>福島区</c:v>
                </c:pt>
                <c:pt idx="4">
                  <c:v>貝塚市</c:v>
                </c:pt>
                <c:pt idx="5">
                  <c:v>西成区</c:v>
                </c:pt>
                <c:pt idx="6">
                  <c:v>生野区</c:v>
                </c:pt>
                <c:pt idx="7">
                  <c:v>浪速区</c:v>
                </c:pt>
                <c:pt idx="8">
                  <c:v>泉大津市</c:v>
                </c:pt>
                <c:pt idx="9">
                  <c:v>岸和田市</c:v>
                </c:pt>
                <c:pt idx="10">
                  <c:v>岬町</c:v>
                </c:pt>
                <c:pt idx="11">
                  <c:v>住吉区</c:v>
                </c:pt>
                <c:pt idx="12">
                  <c:v>高石市</c:v>
                </c:pt>
                <c:pt idx="13">
                  <c:v>東淀川区</c:v>
                </c:pt>
                <c:pt idx="14">
                  <c:v>東成区</c:v>
                </c:pt>
                <c:pt idx="15">
                  <c:v>泉佐野市</c:v>
                </c:pt>
                <c:pt idx="16">
                  <c:v>淀川区</c:v>
                </c:pt>
                <c:pt idx="17">
                  <c:v>港区</c:v>
                </c:pt>
                <c:pt idx="18">
                  <c:v>鶴見区</c:v>
                </c:pt>
                <c:pt idx="19">
                  <c:v>大阪市</c:v>
                </c:pt>
                <c:pt idx="20">
                  <c:v>東住吉区</c:v>
                </c:pt>
                <c:pt idx="21">
                  <c:v>堺市北区</c:v>
                </c:pt>
                <c:pt idx="22">
                  <c:v>平野区</c:v>
                </c:pt>
                <c:pt idx="23">
                  <c:v>天王寺区</c:v>
                </c:pt>
                <c:pt idx="24">
                  <c:v>堺市西区</c:v>
                </c:pt>
                <c:pt idx="25">
                  <c:v>住之江区</c:v>
                </c:pt>
                <c:pt idx="26">
                  <c:v>都島区</c:v>
                </c:pt>
                <c:pt idx="27">
                  <c:v>北区</c:v>
                </c:pt>
                <c:pt idx="28">
                  <c:v>旭区</c:v>
                </c:pt>
                <c:pt idx="29">
                  <c:v>阿倍野区</c:v>
                </c:pt>
                <c:pt idx="30">
                  <c:v>堺市美原区</c:v>
                </c:pt>
                <c:pt idx="31">
                  <c:v>阪南市</c:v>
                </c:pt>
                <c:pt idx="32">
                  <c:v>堺市堺区</c:v>
                </c:pt>
                <c:pt idx="33">
                  <c:v>堺市中区</c:v>
                </c:pt>
                <c:pt idx="34">
                  <c:v>中央区</c:v>
                </c:pt>
                <c:pt idx="35">
                  <c:v>和泉市</c:v>
                </c:pt>
                <c:pt idx="36">
                  <c:v>田尻町</c:v>
                </c:pt>
                <c:pt idx="37">
                  <c:v>堺市東区</c:v>
                </c:pt>
                <c:pt idx="38">
                  <c:v>堺市</c:v>
                </c:pt>
                <c:pt idx="39">
                  <c:v>城東区</c:v>
                </c:pt>
                <c:pt idx="40">
                  <c:v>守口市</c:v>
                </c:pt>
                <c:pt idx="41">
                  <c:v>能勢町</c:v>
                </c:pt>
                <c:pt idx="42">
                  <c:v>茨木市</c:v>
                </c:pt>
                <c:pt idx="43">
                  <c:v>吹田市</c:v>
                </c:pt>
                <c:pt idx="44">
                  <c:v>西淀川区</c:v>
                </c:pt>
                <c:pt idx="45">
                  <c:v>摂津市</c:v>
                </c:pt>
                <c:pt idx="46">
                  <c:v>泉南市</c:v>
                </c:pt>
                <c:pt idx="47">
                  <c:v>四條畷市</c:v>
                </c:pt>
                <c:pt idx="48">
                  <c:v>千早赤阪村</c:v>
                </c:pt>
                <c:pt idx="49">
                  <c:v>豊中市</c:v>
                </c:pt>
                <c:pt idx="50">
                  <c:v>東大阪市</c:v>
                </c:pt>
                <c:pt idx="51">
                  <c:v>箕面市</c:v>
                </c:pt>
                <c:pt idx="52">
                  <c:v>西区</c:v>
                </c:pt>
                <c:pt idx="53">
                  <c:v>池田市</c:v>
                </c:pt>
                <c:pt idx="54">
                  <c:v>富田林市</c:v>
                </c:pt>
                <c:pt idx="55">
                  <c:v>藤井寺市</c:v>
                </c:pt>
                <c:pt idx="56">
                  <c:v>大東市</c:v>
                </c:pt>
                <c:pt idx="57">
                  <c:v>堺市南区</c:v>
                </c:pt>
                <c:pt idx="58">
                  <c:v>熊取町</c:v>
                </c:pt>
                <c:pt idx="59">
                  <c:v>門真市</c:v>
                </c:pt>
                <c:pt idx="60">
                  <c:v>島本町</c:v>
                </c:pt>
                <c:pt idx="61">
                  <c:v>寝屋川市</c:v>
                </c:pt>
                <c:pt idx="62">
                  <c:v>高槻市</c:v>
                </c:pt>
                <c:pt idx="63">
                  <c:v>河内長野市</c:v>
                </c:pt>
                <c:pt idx="64">
                  <c:v>羽曳野市</c:v>
                </c:pt>
                <c:pt idx="65">
                  <c:v>八尾市</c:v>
                </c:pt>
                <c:pt idx="66">
                  <c:v>大阪狭山市</c:v>
                </c:pt>
                <c:pt idx="67">
                  <c:v>松原市</c:v>
                </c:pt>
                <c:pt idx="68">
                  <c:v>柏原市</c:v>
                </c:pt>
                <c:pt idx="69">
                  <c:v>枚方市</c:v>
                </c:pt>
                <c:pt idx="70">
                  <c:v>豊能町</c:v>
                </c:pt>
                <c:pt idx="71">
                  <c:v>河南町</c:v>
                </c:pt>
                <c:pt idx="72">
                  <c:v>太子町</c:v>
                </c:pt>
                <c:pt idx="73">
                  <c:v>交野市</c:v>
                </c:pt>
              </c:strCache>
            </c:strRef>
          </c:cat>
          <c:val>
            <c:numRef>
              <c:f>市区町村別_医療費!$AA$6:$AA$79</c:f>
              <c:numCache>
                <c:formatCode>General</c:formatCode>
                <c:ptCount val="74"/>
                <c:pt idx="0">
                  <c:v>1053088.1352235551</c:v>
                </c:pt>
                <c:pt idx="1">
                  <c:v>1018080.0868038622</c:v>
                </c:pt>
                <c:pt idx="2">
                  <c:v>1012827.7379789428</c:v>
                </c:pt>
                <c:pt idx="3">
                  <c:v>1002313.3570203382</c:v>
                </c:pt>
                <c:pt idx="4">
                  <c:v>987399.62706743006</c:v>
                </c:pt>
                <c:pt idx="5">
                  <c:v>985862.88293132582</c:v>
                </c:pt>
                <c:pt idx="6">
                  <c:v>985670.32701041945</c:v>
                </c:pt>
                <c:pt idx="7">
                  <c:v>985411.32090599323</c:v>
                </c:pt>
                <c:pt idx="8">
                  <c:v>985212.87257644453</c:v>
                </c:pt>
                <c:pt idx="9">
                  <c:v>985013.57165332313</c:v>
                </c:pt>
                <c:pt idx="10">
                  <c:v>981893.24652777775</c:v>
                </c:pt>
                <c:pt idx="11">
                  <c:v>978984.79083252791</c:v>
                </c:pt>
                <c:pt idx="12">
                  <c:v>976465.54378451477</c:v>
                </c:pt>
                <c:pt idx="13">
                  <c:v>968526.10477397544</c:v>
                </c:pt>
                <c:pt idx="14">
                  <c:v>967125.70005585556</c:v>
                </c:pt>
                <c:pt idx="15">
                  <c:v>964814.2055040797</c:v>
                </c:pt>
                <c:pt idx="16">
                  <c:v>960234.22161215509</c:v>
                </c:pt>
                <c:pt idx="17">
                  <c:v>959539.82917330496</c:v>
                </c:pt>
                <c:pt idx="18">
                  <c:v>954188.27502671897</c:v>
                </c:pt>
                <c:pt idx="19">
                  <c:v>953805.52881245443</c:v>
                </c:pt>
                <c:pt idx="20">
                  <c:v>949691.53365189105</c:v>
                </c:pt>
                <c:pt idx="21">
                  <c:v>945234.50266308559</c:v>
                </c:pt>
                <c:pt idx="22">
                  <c:v>944962.12169654097</c:v>
                </c:pt>
                <c:pt idx="23">
                  <c:v>944038.83732660778</c:v>
                </c:pt>
                <c:pt idx="24">
                  <c:v>937890.74870912218</c:v>
                </c:pt>
                <c:pt idx="25">
                  <c:v>936660.739382662</c:v>
                </c:pt>
                <c:pt idx="26">
                  <c:v>934454.95609133004</c:v>
                </c:pt>
                <c:pt idx="27">
                  <c:v>934108.9764214179</c:v>
                </c:pt>
                <c:pt idx="28">
                  <c:v>933992.39315039653</c:v>
                </c:pt>
                <c:pt idx="29">
                  <c:v>933866.90618365176</c:v>
                </c:pt>
                <c:pt idx="30">
                  <c:v>933013.85242121445</c:v>
                </c:pt>
                <c:pt idx="31">
                  <c:v>932712.00289825071</c:v>
                </c:pt>
                <c:pt idx="32">
                  <c:v>931236.63178294571</c:v>
                </c:pt>
                <c:pt idx="33">
                  <c:v>929914.96296296292</c:v>
                </c:pt>
                <c:pt idx="34">
                  <c:v>929763.59966953855</c:v>
                </c:pt>
                <c:pt idx="35">
                  <c:v>928528.60504678194</c:v>
                </c:pt>
                <c:pt idx="36">
                  <c:v>927926.95501730102</c:v>
                </c:pt>
                <c:pt idx="37">
                  <c:v>926233.88978930307</c:v>
                </c:pt>
                <c:pt idx="38">
                  <c:v>922859.65233782283</c:v>
                </c:pt>
                <c:pt idx="39">
                  <c:v>921580.79711699346</c:v>
                </c:pt>
                <c:pt idx="40">
                  <c:v>908562.68069016468</c:v>
                </c:pt>
                <c:pt idx="41">
                  <c:v>905138.79293893126</c:v>
                </c:pt>
                <c:pt idx="42">
                  <c:v>904221.98103294277</c:v>
                </c:pt>
                <c:pt idx="43">
                  <c:v>899741.72351240902</c:v>
                </c:pt>
                <c:pt idx="44">
                  <c:v>897879.2057590381</c:v>
                </c:pt>
                <c:pt idx="45">
                  <c:v>896661.14080834424</c:v>
                </c:pt>
                <c:pt idx="46">
                  <c:v>896437.84059597913</c:v>
                </c:pt>
                <c:pt idx="47">
                  <c:v>895602.30940130958</c:v>
                </c:pt>
                <c:pt idx="48">
                  <c:v>890426.58151765587</c:v>
                </c:pt>
                <c:pt idx="49">
                  <c:v>889728.30908591824</c:v>
                </c:pt>
                <c:pt idx="50">
                  <c:v>888414.17767365463</c:v>
                </c:pt>
                <c:pt idx="51">
                  <c:v>885424.26558752998</c:v>
                </c:pt>
                <c:pt idx="52">
                  <c:v>885054.14766970614</c:v>
                </c:pt>
                <c:pt idx="53">
                  <c:v>883360.72179526591</c:v>
                </c:pt>
                <c:pt idx="54">
                  <c:v>883245.05276259535</c:v>
                </c:pt>
                <c:pt idx="55">
                  <c:v>881898.90490196075</c:v>
                </c:pt>
                <c:pt idx="56">
                  <c:v>878907.62466251582</c:v>
                </c:pt>
                <c:pt idx="57">
                  <c:v>877325.36088278343</c:v>
                </c:pt>
                <c:pt idx="58">
                  <c:v>877158.58108108107</c:v>
                </c:pt>
                <c:pt idx="59">
                  <c:v>874809.34484749858</c:v>
                </c:pt>
                <c:pt idx="60">
                  <c:v>874079.21214608126</c:v>
                </c:pt>
                <c:pt idx="61">
                  <c:v>872629.70983155817</c:v>
                </c:pt>
                <c:pt idx="62">
                  <c:v>872421.11835895362</c:v>
                </c:pt>
                <c:pt idx="63">
                  <c:v>870603.64343360229</c:v>
                </c:pt>
                <c:pt idx="64">
                  <c:v>865019.39912541164</c:v>
                </c:pt>
                <c:pt idx="65">
                  <c:v>857584.21592410235</c:v>
                </c:pt>
                <c:pt idx="66">
                  <c:v>851092.45185024885</c:v>
                </c:pt>
                <c:pt idx="67">
                  <c:v>846009.12014623056</c:v>
                </c:pt>
                <c:pt idx="68">
                  <c:v>840077.2869612166</c:v>
                </c:pt>
                <c:pt idx="69">
                  <c:v>836968.66786447633</c:v>
                </c:pt>
                <c:pt idx="70">
                  <c:v>821625.7370200915</c:v>
                </c:pt>
                <c:pt idx="71">
                  <c:v>815690.9872721018</c:v>
                </c:pt>
                <c:pt idx="72">
                  <c:v>810026.80664513155</c:v>
                </c:pt>
                <c:pt idx="73">
                  <c:v>798232.95072964067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FF0-41C7-A68A-83D82B8BA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441024"/>
        <c:axId val="388254528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2530053842388644"/>
                  <c:y val="-0.87471739969135798"/>
                </c:manualLayout>
              </c:layout>
              <c:tx>
                <c:rich>
                  <a:bodyPr/>
                  <a:lstStyle/>
                  <a:p>
                    <a:pPr>
                      <a:defRPr sz="900"/>
                    </a:pPr>
                    <a:fld id="{5CFFECDC-69D2-4BD7-928F-8C7458A48D4C}" type="SERIESNAME">
                      <a:rPr lang="ja-JP" altLang="en-US" sz="1000" baseline="0"/>
                      <a:pPr>
                        <a:defRPr sz="900"/>
                      </a:pPr>
                      <a:t>[系列名]</a:t>
                    </a:fld>
                    <a:r>
                      <a:rPr lang="ja-JP" altLang="en-US" sz="1000" baseline="0"/>
                      <a:t>
</a:t>
                    </a:r>
                    <a:fld id="{7B38D2D5-278D-4F0F-B709-C8DFAB7A190B}" type="XVALUE">
                      <a:rPr lang="en-US" altLang="ja-JP" sz="1000" baseline="0"/>
                      <a:pPr>
                        <a:defRPr sz="900"/>
                      </a:pPr>
                      <a:t>[X 値]</a:t>
                    </a:fld>
                    <a:endParaRPr lang="ja-JP" altLang="en-US" sz="1000" baseline="0"/>
                  </a:p>
                </c:rich>
              </c:tx>
              <c:spPr/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745-428B-A731-3400536A636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市区町村別_医療費!$AW$6:$AW$79</c:f>
              <c:numCache>
                <c:formatCode>General</c:formatCode>
                <c:ptCount val="74"/>
                <c:pt idx="0">
                  <c:v>909346.42782767199</c:v>
                </c:pt>
                <c:pt idx="1">
                  <c:v>909346.42782767199</c:v>
                </c:pt>
                <c:pt idx="2">
                  <c:v>909346.42782767199</c:v>
                </c:pt>
                <c:pt idx="3">
                  <c:v>909346.42782767199</c:v>
                </c:pt>
                <c:pt idx="4">
                  <c:v>909346.42782767199</c:v>
                </c:pt>
                <c:pt idx="5">
                  <c:v>909346.42782767199</c:v>
                </c:pt>
                <c:pt idx="6">
                  <c:v>909346.42782767199</c:v>
                </c:pt>
                <c:pt idx="7">
                  <c:v>909346.42782767199</c:v>
                </c:pt>
                <c:pt idx="8">
                  <c:v>909346.42782767199</c:v>
                </c:pt>
                <c:pt idx="9">
                  <c:v>909346.42782767199</c:v>
                </c:pt>
                <c:pt idx="10">
                  <c:v>909346.42782767199</c:v>
                </c:pt>
                <c:pt idx="11">
                  <c:v>909346.42782767199</c:v>
                </c:pt>
                <c:pt idx="12">
                  <c:v>909346.42782767199</c:v>
                </c:pt>
                <c:pt idx="13">
                  <c:v>909346.42782767199</c:v>
                </c:pt>
                <c:pt idx="14">
                  <c:v>909346.42782767199</c:v>
                </c:pt>
                <c:pt idx="15">
                  <c:v>909346.42782767199</c:v>
                </c:pt>
                <c:pt idx="16">
                  <c:v>909346.42782767199</c:v>
                </c:pt>
                <c:pt idx="17">
                  <c:v>909346.42782767199</c:v>
                </c:pt>
                <c:pt idx="18">
                  <c:v>909346.42782767199</c:v>
                </c:pt>
                <c:pt idx="19">
                  <c:v>909346.42782767199</c:v>
                </c:pt>
                <c:pt idx="20">
                  <c:v>909346.42782767199</c:v>
                </c:pt>
                <c:pt idx="21">
                  <c:v>909346.42782767199</c:v>
                </c:pt>
                <c:pt idx="22">
                  <c:v>909346.42782767199</c:v>
                </c:pt>
                <c:pt idx="23">
                  <c:v>909346.42782767199</c:v>
                </c:pt>
                <c:pt idx="24">
                  <c:v>909346.42782767199</c:v>
                </c:pt>
                <c:pt idx="25">
                  <c:v>909346.42782767199</c:v>
                </c:pt>
                <c:pt idx="26">
                  <c:v>909346.42782767199</c:v>
                </c:pt>
                <c:pt idx="27">
                  <c:v>909346.42782767199</c:v>
                </c:pt>
                <c:pt idx="28">
                  <c:v>909346.42782767199</c:v>
                </c:pt>
                <c:pt idx="29">
                  <c:v>909346.42782767199</c:v>
                </c:pt>
                <c:pt idx="30">
                  <c:v>909346.42782767199</c:v>
                </c:pt>
                <c:pt idx="31">
                  <c:v>909346.42782767199</c:v>
                </c:pt>
                <c:pt idx="32">
                  <c:v>909346.42782767199</c:v>
                </c:pt>
                <c:pt idx="33">
                  <c:v>909346.42782767199</c:v>
                </c:pt>
                <c:pt idx="34">
                  <c:v>909346.42782767199</c:v>
                </c:pt>
                <c:pt idx="35">
                  <c:v>909346.42782767199</c:v>
                </c:pt>
                <c:pt idx="36">
                  <c:v>909346.42782767199</c:v>
                </c:pt>
                <c:pt idx="37">
                  <c:v>909346.42782767199</c:v>
                </c:pt>
                <c:pt idx="38">
                  <c:v>909346.42782767199</c:v>
                </c:pt>
                <c:pt idx="39">
                  <c:v>909346.42782767199</c:v>
                </c:pt>
                <c:pt idx="40">
                  <c:v>909346.42782767199</c:v>
                </c:pt>
                <c:pt idx="41">
                  <c:v>909346.42782767199</c:v>
                </c:pt>
                <c:pt idx="42">
                  <c:v>909346.42782767199</c:v>
                </c:pt>
                <c:pt idx="43">
                  <c:v>909346.42782767199</c:v>
                </c:pt>
                <c:pt idx="44">
                  <c:v>909346.42782767199</c:v>
                </c:pt>
                <c:pt idx="45">
                  <c:v>909346.42782767199</c:v>
                </c:pt>
                <c:pt idx="46">
                  <c:v>909346.42782767199</c:v>
                </c:pt>
                <c:pt idx="47">
                  <c:v>909346.42782767199</c:v>
                </c:pt>
                <c:pt idx="48">
                  <c:v>909346.42782767199</c:v>
                </c:pt>
                <c:pt idx="49">
                  <c:v>909346.42782767199</c:v>
                </c:pt>
                <c:pt idx="50">
                  <c:v>909346.42782767199</c:v>
                </c:pt>
                <c:pt idx="51">
                  <c:v>909346.42782767199</c:v>
                </c:pt>
                <c:pt idx="52">
                  <c:v>909346.42782767199</c:v>
                </c:pt>
                <c:pt idx="53">
                  <c:v>909346.42782767199</c:v>
                </c:pt>
                <c:pt idx="54">
                  <c:v>909346.42782767199</c:v>
                </c:pt>
                <c:pt idx="55">
                  <c:v>909346.42782767199</c:v>
                </c:pt>
                <c:pt idx="56">
                  <c:v>909346.42782767199</c:v>
                </c:pt>
                <c:pt idx="57">
                  <c:v>909346.42782767199</c:v>
                </c:pt>
                <c:pt idx="58">
                  <c:v>909346.42782767199</c:v>
                </c:pt>
                <c:pt idx="59">
                  <c:v>909346.42782767199</c:v>
                </c:pt>
                <c:pt idx="60">
                  <c:v>909346.42782767199</c:v>
                </c:pt>
                <c:pt idx="61">
                  <c:v>909346.42782767199</c:v>
                </c:pt>
                <c:pt idx="62">
                  <c:v>909346.42782767199</c:v>
                </c:pt>
                <c:pt idx="63">
                  <c:v>909346.42782767199</c:v>
                </c:pt>
                <c:pt idx="64">
                  <c:v>909346.42782767199</c:v>
                </c:pt>
                <c:pt idx="65">
                  <c:v>909346.42782767199</c:v>
                </c:pt>
                <c:pt idx="66">
                  <c:v>909346.42782767199</c:v>
                </c:pt>
                <c:pt idx="67">
                  <c:v>909346.42782767199</c:v>
                </c:pt>
                <c:pt idx="68">
                  <c:v>909346.42782767199</c:v>
                </c:pt>
                <c:pt idx="69">
                  <c:v>909346.42782767199</c:v>
                </c:pt>
                <c:pt idx="70">
                  <c:v>909346.42782767199</c:v>
                </c:pt>
                <c:pt idx="71">
                  <c:v>909346.42782767199</c:v>
                </c:pt>
                <c:pt idx="72">
                  <c:v>909346.42782767199</c:v>
                </c:pt>
                <c:pt idx="73">
                  <c:v>909346.42782767199</c:v>
                </c:pt>
              </c:numCache>
            </c:numRef>
          </c:xVal>
          <c:yVal>
            <c:numRef>
              <c:f>市区町村別_医療費!$BF$6:$BF$79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FF0-41C7-A68A-83D82B8BA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55680"/>
        <c:axId val="388255104"/>
      </c:scatterChart>
      <c:catAx>
        <c:axId val="38944102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254528"/>
        <c:crosses val="autoZero"/>
        <c:auto val="1"/>
        <c:lblAlgn val="ctr"/>
        <c:lblOffset val="100"/>
        <c:noMultiLvlLbl val="0"/>
      </c:catAx>
      <c:valAx>
        <c:axId val="388254528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570101600803353"/>
              <c:y val="2.9004710005144034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441024"/>
        <c:crosses val="autoZero"/>
        <c:crossBetween val="between"/>
      </c:valAx>
      <c:valAx>
        <c:axId val="38825510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8255680"/>
        <c:crosses val="max"/>
        <c:crossBetween val="midCat"/>
      </c:valAx>
      <c:valAx>
        <c:axId val="388255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25510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445751865286502"/>
          <c:y val="1.1355737395570652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19419970631426"/>
          <c:y val="7.8162776491769559E-2"/>
          <c:w val="0.79245144927536237"/>
          <c:h val="0.8922155510545267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市区町村別_医療費!$AC$5</c:f>
              <c:strCache>
                <c:ptCount val="1"/>
                <c:pt idx="0">
                  <c:v>前年度との差分(患者一人当たりの医療費)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1"/>
              <c:layout>
                <c:manualLayout>
                  <c:x val="-3.10805188448354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E9-4A9A-9435-F5E8EFF1B492}"/>
                </c:ext>
              </c:extLst>
            </c:dLbl>
            <c:dLbl>
              <c:idx val="2"/>
              <c:layout>
                <c:manualLayout>
                  <c:x val="-1.554087126774351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E9-4A9A-9435-F5E8EFF1B492}"/>
                </c:ext>
              </c:extLst>
            </c:dLbl>
            <c:dLbl>
              <c:idx val="4"/>
              <c:layout>
                <c:manualLayout>
                  <c:x val="2.020313264806656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E9-4A9A-9435-F5E8EFF1B492}"/>
                </c:ext>
              </c:extLst>
            </c:dLbl>
            <c:dLbl>
              <c:idx val="9"/>
              <c:layout>
                <c:manualLayout>
                  <c:x val="-7.770435633871814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E9-4A9A-9435-F5E8EFF1B492}"/>
                </c:ext>
              </c:extLst>
            </c:dLbl>
            <c:dLbl>
              <c:idx val="11"/>
              <c:layout>
                <c:manualLayout>
                  <c:x val="-9.32452276064610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E9-4A9A-9435-F5E8EFF1B492}"/>
                </c:ext>
              </c:extLst>
            </c:dLbl>
            <c:dLbl>
              <c:idx val="12"/>
              <c:layout>
                <c:manualLayout>
                  <c:x val="2.175721977484092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E9-4A9A-9435-F5E8EFF1B492}"/>
                </c:ext>
              </c:extLst>
            </c:dLbl>
            <c:dLbl>
              <c:idx val="17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E9-4A9A-9435-F5E8EFF1B492}"/>
                </c:ext>
              </c:extLst>
            </c:dLbl>
            <c:dLbl>
              <c:idx val="19"/>
              <c:layout>
                <c:manualLayout>
                  <c:x val="9.32452276064610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E9-4A9A-9435-F5E8EFF1B492}"/>
                </c:ext>
              </c:extLst>
            </c:dLbl>
            <c:dLbl>
              <c:idx val="20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E9-4A9A-9435-F5E8EFF1B492}"/>
                </c:ext>
              </c:extLst>
            </c:dLbl>
            <c:dLbl>
              <c:idx val="21"/>
              <c:layout>
                <c:manualLayout>
                  <c:x val="-6.21598139990210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E9-4A9A-9435-F5E8EFF1B492}"/>
                </c:ext>
              </c:extLst>
            </c:dLbl>
            <c:dLbl>
              <c:idx val="22"/>
              <c:layout>
                <c:manualLayout>
                  <c:x val="-6.21598139990204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9E9-4A9A-9435-F5E8EFF1B492}"/>
                </c:ext>
              </c:extLst>
            </c:dLbl>
            <c:dLbl>
              <c:idx val="23"/>
              <c:layout>
                <c:manualLayout>
                  <c:x val="2.7973568281938269E-2"/>
                  <c:y val="7.485553101011755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E9-4A9A-9435-F5E8EFF1B492}"/>
                </c:ext>
              </c:extLst>
            </c:dLbl>
            <c:dLbl>
              <c:idx val="26"/>
              <c:layout>
                <c:manualLayout>
                  <c:x val="1.554087126774351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E9-4A9A-9435-F5E8EFF1B492}"/>
                </c:ext>
              </c:extLst>
            </c:dLbl>
            <c:dLbl>
              <c:idx val="27"/>
              <c:layout>
                <c:manualLayout>
                  <c:x val="-6.21598139990210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E9-4A9A-9435-F5E8EFF1B492}"/>
                </c:ext>
              </c:extLst>
            </c:dLbl>
            <c:dLbl>
              <c:idx val="28"/>
              <c:layout>
                <c:manualLayout>
                  <c:x val="2.1757219774840922E-2"/>
                  <c:y val="7.485553101011755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E9-4A9A-9435-F5E8EFF1B492}"/>
                </c:ext>
              </c:extLst>
            </c:dLbl>
            <c:dLbl>
              <c:idx val="29"/>
              <c:layout>
                <c:manualLayout>
                  <c:x val="-3.108051884483602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E9-4A9A-9435-F5E8EFF1B492}"/>
                </c:ext>
              </c:extLst>
            </c:dLbl>
            <c:dLbl>
              <c:idx val="30"/>
              <c:layout>
                <c:manualLayout>
                  <c:x val="2.3311306901615272E-2"/>
                  <c:y val="7.485553101011755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E9-4A9A-9435-F5E8EFF1B492}"/>
                </c:ext>
              </c:extLst>
            </c:dLbl>
            <c:dLbl>
              <c:idx val="33"/>
              <c:layout>
                <c:manualLayout>
                  <c:x val="2.175721977484092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E9-4A9A-9435-F5E8EFF1B492}"/>
                </c:ext>
              </c:extLst>
            </c:dLbl>
            <c:dLbl>
              <c:idx val="34"/>
              <c:layout>
                <c:manualLayout>
                  <c:x val="2.486539402838956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E9-4A9A-9435-F5E8EFF1B492}"/>
                </c:ext>
              </c:extLst>
            </c:dLbl>
            <c:dLbl>
              <c:idx val="35"/>
              <c:layout>
                <c:manualLayout>
                  <c:x val="2.02031326480665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E9-4A9A-9435-F5E8EFF1B492}"/>
                </c:ext>
              </c:extLst>
            </c:dLbl>
            <c:dLbl>
              <c:idx val="38"/>
              <c:layout>
                <c:manualLayout>
                  <c:x val="1.864904552129221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E9-4A9A-9435-F5E8EFF1B492}"/>
                </c:ext>
              </c:extLst>
            </c:dLbl>
            <c:dLbl>
              <c:idx val="39"/>
              <c:layout>
                <c:manualLayout>
                  <c:x val="-3.10805188448354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9E9-4A9A-9435-F5E8EFF1B492}"/>
                </c:ext>
              </c:extLst>
            </c:dLbl>
            <c:dLbl>
              <c:idx val="41"/>
              <c:layout>
                <c:manualLayout>
                  <c:x val="-2.6416177190406238E-2"/>
                  <c:y val="-9.1864390432098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9E9-4A9A-9435-F5E8EFF1B492}"/>
                </c:ext>
              </c:extLst>
            </c:dLbl>
            <c:dLbl>
              <c:idx val="42"/>
              <c:layout>
                <c:manualLayout>
                  <c:x val="-3.108051884483602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9E9-4A9A-9435-F5E8EFF1B492}"/>
                </c:ext>
              </c:extLst>
            </c:dLbl>
            <c:dLbl>
              <c:idx val="44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9E9-4A9A-9435-F5E8EFF1B492}"/>
                </c:ext>
              </c:extLst>
            </c:dLbl>
            <c:dLbl>
              <c:idx val="57"/>
              <c:layout>
                <c:manualLayout>
                  <c:x val="2.797356828193826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9E9-4A9A-9435-F5E8EFF1B492}"/>
                </c:ext>
              </c:extLst>
            </c:dLbl>
            <c:dLbl>
              <c:idx val="58"/>
              <c:layout>
                <c:manualLayout>
                  <c:x val="-1.554087126774294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9E9-4A9A-9435-F5E8EFF1B492}"/>
                </c:ext>
              </c:extLst>
            </c:dLbl>
            <c:dLbl>
              <c:idx val="59"/>
              <c:layout>
                <c:manualLayout>
                  <c:x val="2.1757219774840922E-2"/>
                  <c:y val="1.4971106202023511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9E9-4A9A-9435-F5E8EFF1B492}"/>
                </c:ext>
              </c:extLst>
            </c:dLbl>
            <c:dLbl>
              <c:idx val="61"/>
              <c:layout>
                <c:manualLayout>
                  <c:x val="2.952765540871267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9E9-4A9A-9435-F5E8EFF1B492}"/>
                </c:ext>
              </c:extLst>
            </c:dLbl>
            <c:dLbl>
              <c:idx val="62"/>
              <c:layout>
                <c:manualLayout>
                  <c:x val="2.797356828193832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9E9-4A9A-9435-F5E8EFF1B492}"/>
                </c:ext>
              </c:extLst>
            </c:dLbl>
            <c:dLbl>
              <c:idx val="63"/>
              <c:layout>
                <c:manualLayout>
                  <c:x val="2.797356828193832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9E9-4A9A-9435-F5E8EFF1B492}"/>
                </c:ext>
              </c:extLst>
            </c:dLbl>
            <c:dLbl>
              <c:idx val="64"/>
              <c:layout>
                <c:manualLayout>
                  <c:x val="2.175721977484092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9E9-4A9A-9435-F5E8EFF1B492}"/>
                </c:ext>
              </c:extLst>
            </c:dLbl>
            <c:dLbl>
              <c:idx val="67"/>
              <c:layout>
                <c:manualLayout>
                  <c:x val="2.1757219774840922E-2"/>
                  <c:y val="1.4971106202023511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9E9-4A9A-9435-F5E8EFF1B492}"/>
                </c:ext>
              </c:extLst>
            </c:dLbl>
            <c:dLbl>
              <c:idx val="69"/>
              <c:layout>
                <c:manualLayout>
                  <c:x val="-1.554087126774294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9E9-4A9A-9435-F5E8EFF1B492}"/>
                </c:ext>
              </c:extLst>
            </c:dLbl>
            <c:dLbl>
              <c:idx val="73"/>
              <c:layout>
                <c:manualLayout>
                  <c:x val="2.9527655408712678E-2"/>
                  <c:y val="1.4971106202023511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9E9-4A9A-9435-F5E8EFF1B492}"/>
                </c:ext>
              </c:extLst>
            </c:dLbl>
            <c:numFmt formatCode="#,##0_ ;[Red]\-#,##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市区町村別_医療費!$Z$6:$Z$79</c:f>
              <c:strCache>
                <c:ptCount val="74"/>
                <c:pt idx="0">
                  <c:v>忠岡町</c:v>
                </c:pt>
                <c:pt idx="1">
                  <c:v>大正区</c:v>
                </c:pt>
                <c:pt idx="2">
                  <c:v>此花区</c:v>
                </c:pt>
                <c:pt idx="3">
                  <c:v>福島区</c:v>
                </c:pt>
                <c:pt idx="4">
                  <c:v>貝塚市</c:v>
                </c:pt>
                <c:pt idx="5">
                  <c:v>西成区</c:v>
                </c:pt>
                <c:pt idx="6">
                  <c:v>生野区</c:v>
                </c:pt>
                <c:pt idx="7">
                  <c:v>浪速区</c:v>
                </c:pt>
                <c:pt idx="8">
                  <c:v>泉大津市</c:v>
                </c:pt>
                <c:pt idx="9">
                  <c:v>岸和田市</c:v>
                </c:pt>
                <c:pt idx="10">
                  <c:v>岬町</c:v>
                </c:pt>
                <c:pt idx="11">
                  <c:v>住吉区</c:v>
                </c:pt>
                <c:pt idx="12">
                  <c:v>高石市</c:v>
                </c:pt>
                <c:pt idx="13">
                  <c:v>東淀川区</c:v>
                </c:pt>
                <c:pt idx="14">
                  <c:v>東成区</c:v>
                </c:pt>
                <c:pt idx="15">
                  <c:v>泉佐野市</c:v>
                </c:pt>
                <c:pt idx="16">
                  <c:v>淀川区</c:v>
                </c:pt>
                <c:pt idx="17">
                  <c:v>港区</c:v>
                </c:pt>
                <c:pt idx="18">
                  <c:v>鶴見区</c:v>
                </c:pt>
                <c:pt idx="19">
                  <c:v>大阪市</c:v>
                </c:pt>
                <c:pt idx="20">
                  <c:v>東住吉区</c:v>
                </c:pt>
                <c:pt idx="21">
                  <c:v>堺市北区</c:v>
                </c:pt>
                <c:pt idx="22">
                  <c:v>平野区</c:v>
                </c:pt>
                <c:pt idx="23">
                  <c:v>天王寺区</c:v>
                </c:pt>
                <c:pt idx="24">
                  <c:v>堺市西区</c:v>
                </c:pt>
                <c:pt idx="25">
                  <c:v>住之江区</c:v>
                </c:pt>
                <c:pt idx="26">
                  <c:v>都島区</c:v>
                </c:pt>
                <c:pt idx="27">
                  <c:v>北区</c:v>
                </c:pt>
                <c:pt idx="28">
                  <c:v>旭区</c:v>
                </c:pt>
                <c:pt idx="29">
                  <c:v>阿倍野区</c:v>
                </c:pt>
                <c:pt idx="30">
                  <c:v>堺市美原区</c:v>
                </c:pt>
                <c:pt idx="31">
                  <c:v>阪南市</c:v>
                </c:pt>
                <c:pt idx="32">
                  <c:v>堺市堺区</c:v>
                </c:pt>
                <c:pt idx="33">
                  <c:v>堺市中区</c:v>
                </c:pt>
                <c:pt idx="34">
                  <c:v>中央区</c:v>
                </c:pt>
                <c:pt idx="35">
                  <c:v>和泉市</c:v>
                </c:pt>
                <c:pt idx="36">
                  <c:v>田尻町</c:v>
                </c:pt>
                <c:pt idx="37">
                  <c:v>堺市東区</c:v>
                </c:pt>
                <c:pt idx="38">
                  <c:v>堺市</c:v>
                </c:pt>
                <c:pt idx="39">
                  <c:v>城東区</c:v>
                </c:pt>
                <c:pt idx="40">
                  <c:v>守口市</c:v>
                </c:pt>
                <c:pt idx="41">
                  <c:v>能勢町</c:v>
                </c:pt>
                <c:pt idx="42">
                  <c:v>茨木市</c:v>
                </c:pt>
                <c:pt idx="43">
                  <c:v>吹田市</c:v>
                </c:pt>
                <c:pt idx="44">
                  <c:v>西淀川区</c:v>
                </c:pt>
                <c:pt idx="45">
                  <c:v>摂津市</c:v>
                </c:pt>
                <c:pt idx="46">
                  <c:v>泉南市</c:v>
                </c:pt>
                <c:pt idx="47">
                  <c:v>四條畷市</c:v>
                </c:pt>
                <c:pt idx="48">
                  <c:v>千早赤阪村</c:v>
                </c:pt>
                <c:pt idx="49">
                  <c:v>豊中市</c:v>
                </c:pt>
                <c:pt idx="50">
                  <c:v>東大阪市</c:v>
                </c:pt>
                <c:pt idx="51">
                  <c:v>箕面市</c:v>
                </c:pt>
                <c:pt idx="52">
                  <c:v>西区</c:v>
                </c:pt>
                <c:pt idx="53">
                  <c:v>池田市</c:v>
                </c:pt>
                <c:pt idx="54">
                  <c:v>富田林市</c:v>
                </c:pt>
                <c:pt idx="55">
                  <c:v>藤井寺市</c:v>
                </c:pt>
                <c:pt idx="56">
                  <c:v>大東市</c:v>
                </c:pt>
                <c:pt idx="57">
                  <c:v>堺市南区</c:v>
                </c:pt>
                <c:pt idx="58">
                  <c:v>熊取町</c:v>
                </c:pt>
                <c:pt idx="59">
                  <c:v>門真市</c:v>
                </c:pt>
                <c:pt idx="60">
                  <c:v>島本町</c:v>
                </c:pt>
                <c:pt idx="61">
                  <c:v>寝屋川市</c:v>
                </c:pt>
                <c:pt idx="62">
                  <c:v>高槻市</c:v>
                </c:pt>
                <c:pt idx="63">
                  <c:v>河内長野市</c:v>
                </c:pt>
                <c:pt idx="64">
                  <c:v>羽曳野市</c:v>
                </c:pt>
                <c:pt idx="65">
                  <c:v>八尾市</c:v>
                </c:pt>
                <c:pt idx="66">
                  <c:v>大阪狭山市</c:v>
                </c:pt>
                <c:pt idx="67">
                  <c:v>松原市</c:v>
                </c:pt>
                <c:pt idx="68">
                  <c:v>柏原市</c:v>
                </c:pt>
                <c:pt idx="69">
                  <c:v>枚方市</c:v>
                </c:pt>
                <c:pt idx="70">
                  <c:v>豊能町</c:v>
                </c:pt>
                <c:pt idx="71">
                  <c:v>河南町</c:v>
                </c:pt>
                <c:pt idx="72">
                  <c:v>太子町</c:v>
                </c:pt>
                <c:pt idx="73">
                  <c:v>交野市</c:v>
                </c:pt>
              </c:strCache>
            </c:strRef>
          </c:cat>
          <c:val>
            <c:numRef>
              <c:f>市区町村別_医療費!$AC$6:$AC$79</c:f>
              <c:numCache>
                <c:formatCode>General</c:formatCode>
                <c:ptCount val="74"/>
                <c:pt idx="0">
                  <c:v>100693</c:v>
                </c:pt>
                <c:pt idx="1">
                  <c:v>-3954</c:v>
                </c:pt>
                <c:pt idx="2">
                  <c:v>-916</c:v>
                </c:pt>
                <c:pt idx="3">
                  <c:v>36234</c:v>
                </c:pt>
                <c:pt idx="4">
                  <c:v>5297</c:v>
                </c:pt>
                <c:pt idx="5">
                  <c:v>14328</c:v>
                </c:pt>
                <c:pt idx="6">
                  <c:v>29919</c:v>
                </c:pt>
                <c:pt idx="7">
                  <c:v>35133</c:v>
                </c:pt>
                <c:pt idx="8">
                  <c:v>64400</c:v>
                </c:pt>
                <c:pt idx="9">
                  <c:v>2092</c:v>
                </c:pt>
                <c:pt idx="10">
                  <c:v>-11096</c:v>
                </c:pt>
                <c:pt idx="11">
                  <c:v>2656</c:v>
                </c:pt>
                <c:pt idx="12">
                  <c:v>5243</c:v>
                </c:pt>
                <c:pt idx="13">
                  <c:v>44246</c:v>
                </c:pt>
                <c:pt idx="14">
                  <c:v>19075</c:v>
                </c:pt>
                <c:pt idx="15">
                  <c:v>20082</c:v>
                </c:pt>
                <c:pt idx="16">
                  <c:v>24391</c:v>
                </c:pt>
                <c:pt idx="17">
                  <c:v>13925</c:v>
                </c:pt>
                <c:pt idx="18">
                  <c:v>20908</c:v>
                </c:pt>
                <c:pt idx="19">
                  <c:v>9025</c:v>
                </c:pt>
                <c:pt idx="20">
                  <c:v>593</c:v>
                </c:pt>
                <c:pt idx="21">
                  <c:v>-201</c:v>
                </c:pt>
                <c:pt idx="22">
                  <c:v>-685</c:v>
                </c:pt>
                <c:pt idx="23">
                  <c:v>3053</c:v>
                </c:pt>
                <c:pt idx="24">
                  <c:v>28365</c:v>
                </c:pt>
                <c:pt idx="25">
                  <c:v>-6716</c:v>
                </c:pt>
                <c:pt idx="26">
                  <c:v>9118</c:v>
                </c:pt>
                <c:pt idx="27">
                  <c:v>-886</c:v>
                </c:pt>
                <c:pt idx="28">
                  <c:v>6979</c:v>
                </c:pt>
                <c:pt idx="29">
                  <c:v>-2081</c:v>
                </c:pt>
                <c:pt idx="30">
                  <c:v>6859</c:v>
                </c:pt>
                <c:pt idx="31">
                  <c:v>-11290</c:v>
                </c:pt>
                <c:pt idx="32">
                  <c:v>-8061</c:v>
                </c:pt>
                <c:pt idx="33">
                  <c:v>6982</c:v>
                </c:pt>
                <c:pt idx="34">
                  <c:v>6333</c:v>
                </c:pt>
                <c:pt idx="35">
                  <c:v>7689</c:v>
                </c:pt>
                <c:pt idx="36">
                  <c:v>25564</c:v>
                </c:pt>
                <c:pt idx="37">
                  <c:v>25313</c:v>
                </c:pt>
                <c:pt idx="38">
                  <c:v>7969</c:v>
                </c:pt>
                <c:pt idx="39">
                  <c:v>-6615</c:v>
                </c:pt>
                <c:pt idx="40">
                  <c:v>16016</c:v>
                </c:pt>
                <c:pt idx="41">
                  <c:v>-51613</c:v>
                </c:pt>
                <c:pt idx="42">
                  <c:v>-9791</c:v>
                </c:pt>
                <c:pt idx="43">
                  <c:v>22883</c:v>
                </c:pt>
                <c:pt idx="44">
                  <c:v>75</c:v>
                </c:pt>
                <c:pt idx="45">
                  <c:v>34129</c:v>
                </c:pt>
                <c:pt idx="46">
                  <c:v>-18777</c:v>
                </c:pt>
                <c:pt idx="47">
                  <c:v>14707</c:v>
                </c:pt>
                <c:pt idx="48">
                  <c:v>-8989</c:v>
                </c:pt>
                <c:pt idx="49">
                  <c:v>18887</c:v>
                </c:pt>
                <c:pt idx="50">
                  <c:v>13655</c:v>
                </c:pt>
                <c:pt idx="51">
                  <c:v>30636</c:v>
                </c:pt>
                <c:pt idx="52">
                  <c:v>-21496</c:v>
                </c:pt>
                <c:pt idx="53">
                  <c:v>34466</c:v>
                </c:pt>
                <c:pt idx="54">
                  <c:v>15006</c:v>
                </c:pt>
                <c:pt idx="55">
                  <c:v>17664</c:v>
                </c:pt>
                <c:pt idx="56">
                  <c:v>21214</c:v>
                </c:pt>
                <c:pt idx="57">
                  <c:v>3711</c:v>
                </c:pt>
                <c:pt idx="58">
                  <c:v>-1135</c:v>
                </c:pt>
                <c:pt idx="59">
                  <c:v>6997</c:v>
                </c:pt>
                <c:pt idx="60">
                  <c:v>11590</c:v>
                </c:pt>
                <c:pt idx="61">
                  <c:v>3116</c:v>
                </c:pt>
                <c:pt idx="62">
                  <c:v>4129</c:v>
                </c:pt>
                <c:pt idx="63">
                  <c:v>2970</c:v>
                </c:pt>
                <c:pt idx="64">
                  <c:v>5932</c:v>
                </c:pt>
                <c:pt idx="65">
                  <c:v>29003</c:v>
                </c:pt>
                <c:pt idx="66">
                  <c:v>-17752</c:v>
                </c:pt>
                <c:pt idx="67">
                  <c:v>7425</c:v>
                </c:pt>
                <c:pt idx="68">
                  <c:v>12250</c:v>
                </c:pt>
                <c:pt idx="69">
                  <c:v>-726</c:v>
                </c:pt>
                <c:pt idx="70">
                  <c:v>61822</c:v>
                </c:pt>
                <c:pt idx="71">
                  <c:v>17402</c:v>
                </c:pt>
                <c:pt idx="72">
                  <c:v>43365</c:v>
                </c:pt>
                <c:pt idx="73">
                  <c:v>3051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99E9-4A9A-9435-F5E8EFF1B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441024"/>
        <c:axId val="388254528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24146402349486037"/>
                  <c:y val="-0.86144740226337446"/>
                </c:manualLayout>
              </c:layout>
              <c:tx>
                <c:rich>
                  <a:bodyPr/>
                  <a:lstStyle/>
                  <a:p>
                    <a:pPr>
                      <a:defRPr sz="900"/>
                    </a:pPr>
                    <a:fld id="{5CFFECDC-69D2-4BD7-928F-8C7458A48D4C}" type="SERIESNAME">
                      <a:rPr lang="ja-JP" altLang="en-US" sz="1000" baseline="0">
                        <a:solidFill>
                          <a:sysClr val="windowText" lastClr="000000"/>
                        </a:solidFill>
                      </a:rPr>
                      <a:pPr>
                        <a:defRPr sz="900"/>
                      </a:pPr>
                      <a:t>[系列名]</a:t>
                    </a:fld>
                    <a:r>
                      <a:rPr lang="ja-JP" altLang="en-US" sz="1000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7B38D2D5-278D-4F0F-B709-C8DFAB7A190B}" type="XVALUE">
                      <a:rPr lang="en-US" altLang="ja-JP" sz="1000" baseline="0">
                        <a:solidFill>
                          <a:sysClr val="windowText" lastClr="000000"/>
                        </a:solidFill>
                      </a:rPr>
                      <a:pPr>
                        <a:defRPr sz="900"/>
                      </a:pPr>
                      <a:t>[X 値]</a:t>
                    </a:fld>
                    <a:endParaRPr lang="ja-JP" altLang="en-US" sz="1000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/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4-99E9-4A9A-9435-F5E8EFF1B49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市区町村別_医療費!$AY$6:$AY$79</c:f>
              <c:numCache>
                <c:formatCode>General</c:formatCode>
                <c:ptCount val="74"/>
                <c:pt idx="0">
                  <c:v>10423</c:v>
                </c:pt>
                <c:pt idx="1">
                  <c:v>10423</c:v>
                </c:pt>
                <c:pt idx="2">
                  <c:v>10423</c:v>
                </c:pt>
                <c:pt idx="3">
                  <c:v>10423</c:v>
                </c:pt>
                <c:pt idx="4">
                  <c:v>10423</c:v>
                </c:pt>
                <c:pt idx="5">
                  <c:v>10423</c:v>
                </c:pt>
                <c:pt idx="6">
                  <c:v>10423</c:v>
                </c:pt>
                <c:pt idx="7">
                  <c:v>10423</c:v>
                </c:pt>
                <c:pt idx="8">
                  <c:v>10423</c:v>
                </c:pt>
                <c:pt idx="9">
                  <c:v>10423</c:v>
                </c:pt>
                <c:pt idx="10">
                  <c:v>10423</c:v>
                </c:pt>
                <c:pt idx="11">
                  <c:v>10423</c:v>
                </c:pt>
                <c:pt idx="12">
                  <c:v>10423</c:v>
                </c:pt>
                <c:pt idx="13">
                  <c:v>10423</c:v>
                </c:pt>
                <c:pt idx="14">
                  <c:v>10423</c:v>
                </c:pt>
                <c:pt idx="15">
                  <c:v>10423</c:v>
                </c:pt>
                <c:pt idx="16">
                  <c:v>10423</c:v>
                </c:pt>
                <c:pt idx="17">
                  <c:v>10423</c:v>
                </c:pt>
                <c:pt idx="18">
                  <c:v>10423</c:v>
                </c:pt>
                <c:pt idx="19">
                  <c:v>10423</c:v>
                </c:pt>
                <c:pt idx="20">
                  <c:v>10423</c:v>
                </c:pt>
                <c:pt idx="21">
                  <c:v>10423</c:v>
                </c:pt>
                <c:pt idx="22">
                  <c:v>10423</c:v>
                </c:pt>
                <c:pt idx="23">
                  <c:v>10423</c:v>
                </c:pt>
                <c:pt idx="24">
                  <c:v>10423</c:v>
                </c:pt>
                <c:pt idx="25">
                  <c:v>10423</c:v>
                </c:pt>
                <c:pt idx="26">
                  <c:v>10423</c:v>
                </c:pt>
                <c:pt idx="27">
                  <c:v>10423</c:v>
                </c:pt>
                <c:pt idx="28">
                  <c:v>10423</c:v>
                </c:pt>
                <c:pt idx="29">
                  <c:v>10423</c:v>
                </c:pt>
                <c:pt idx="30">
                  <c:v>10423</c:v>
                </c:pt>
                <c:pt idx="31">
                  <c:v>10423</c:v>
                </c:pt>
                <c:pt idx="32">
                  <c:v>10423</c:v>
                </c:pt>
                <c:pt idx="33">
                  <c:v>10423</c:v>
                </c:pt>
                <c:pt idx="34">
                  <c:v>10423</c:v>
                </c:pt>
                <c:pt idx="35">
                  <c:v>10423</c:v>
                </c:pt>
                <c:pt idx="36">
                  <c:v>10423</c:v>
                </c:pt>
                <c:pt idx="37">
                  <c:v>10423</c:v>
                </c:pt>
                <c:pt idx="38">
                  <c:v>10423</c:v>
                </c:pt>
                <c:pt idx="39">
                  <c:v>10423</c:v>
                </c:pt>
                <c:pt idx="40">
                  <c:v>10423</c:v>
                </c:pt>
                <c:pt idx="41">
                  <c:v>10423</c:v>
                </c:pt>
                <c:pt idx="42">
                  <c:v>10423</c:v>
                </c:pt>
                <c:pt idx="43">
                  <c:v>10423</c:v>
                </c:pt>
                <c:pt idx="44">
                  <c:v>10423</c:v>
                </c:pt>
                <c:pt idx="45">
                  <c:v>10423</c:v>
                </c:pt>
                <c:pt idx="46">
                  <c:v>10423</c:v>
                </c:pt>
                <c:pt idx="47">
                  <c:v>10423</c:v>
                </c:pt>
                <c:pt idx="48">
                  <c:v>10423</c:v>
                </c:pt>
                <c:pt idx="49">
                  <c:v>10423</c:v>
                </c:pt>
                <c:pt idx="50">
                  <c:v>10423</c:v>
                </c:pt>
                <c:pt idx="51">
                  <c:v>10423</c:v>
                </c:pt>
                <c:pt idx="52">
                  <c:v>10423</c:v>
                </c:pt>
                <c:pt idx="53">
                  <c:v>10423</c:v>
                </c:pt>
                <c:pt idx="54">
                  <c:v>10423</c:v>
                </c:pt>
                <c:pt idx="55">
                  <c:v>10423</c:v>
                </c:pt>
                <c:pt idx="56">
                  <c:v>10423</c:v>
                </c:pt>
                <c:pt idx="57">
                  <c:v>10423</c:v>
                </c:pt>
                <c:pt idx="58">
                  <c:v>10423</c:v>
                </c:pt>
                <c:pt idx="59">
                  <c:v>10423</c:v>
                </c:pt>
                <c:pt idx="60">
                  <c:v>10423</c:v>
                </c:pt>
                <c:pt idx="61">
                  <c:v>10423</c:v>
                </c:pt>
                <c:pt idx="62">
                  <c:v>10423</c:v>
                </c:pt>
                <c:pt idx="63">
                  <c:v>10423</c:v>
                </c:pt>
                <c:pt idx="64">
                  <c:v>10423</c:v>
                </c:pt>
                <c:pt idx="65">
                  <c:v>10423</c:v>
                </c:pt>
                <c:pt idx="66">
                  <c:v>10423</c:v>
                </c:pt>
                <c:pt idx="67">
                  <c:v>10423</c:v>
                </c:pt>
                <c:pt idx="68">
                  <c:v>10423</c:v>
                </c:pt>
                <c:pt idx="69">
                  <c:v>10423</c:v>
                </c:pt>
                <c:pt idx="70">
                  <c:v>10423</c:v>
                </c:pt>
                <c:pt idx="71">
                  <c:v>10423</c:v>
                </c:pt>
                <c:pt idx="72">
                  <c:v>10423</c:v>
                </c:pt>
                <c:pt idx="73">
                  <c:v>10423</c:v>
                </c:pt>
              </c:numCache>
            </c:numRef>
          </c:xVal>
          <c:yVal>
            <c:numRef>
              <c:f>市区町村別_医療費!$BF$6:$BF$79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9E9-4A9A-9435-F5E8EFF1B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55680"/>
        <c:axId val="388255104"/>
      </c:scatterChart>
      <c:catAx>
        <c:axId val="38944102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388254528"/>
        <c:crosses val="autoZero"/>
        <c:auto val="1"/>
        <c:lblAlgn val="ctr"/>
        <c:lblOffset val="100"/>
        <c:noMultiLvlLbl val="0"/>
      </c:catAx>
      <c:valAx>
        <c:axId val="388254528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570101600803353"/>
              <c:y val="2.9004710005144034E-2"/>
            </c:manualLayout>
          </c:layout>
          <c:overlay val="0"/>
        </c:title>
        <c:numFmt formatCode="#,##0_ ;[Red]\-#,##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441024"/>
        <c:crosses val="autoZero"/>
        <c:crossBetween val="between"/>
      </c:valAx>
      <c:valAx>
        <c:axId val="38825510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8255680"/>
        <c:crosses val="max"/>
        <c:crossBetween val="midCat"/>
      </c:valAx>
      <c:valAx>
        <c:axId val="388255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25510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445751865286502"/>
          <c:y val="1.1355737395570652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0772946859904"/>
          <c:y val="7.8162778672273808E-2"/>
          <c:w val="0.78938381642512079"/>
          <c:h val="0.893156909079218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市区町村別_医療費!$AD$3</c:f>
              <c:strCache>
                <c:ptCount val="1"/>
                <c:pt idx="0">
                  <c:v>被保険者一人当たりのレセプト件数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18-4FB1-B82E-ED3BBA9B5121}"/>
                </c:ext>
              </c:extLst>
            </c:dLbl>
            <c:dLbl>
              <c:idx val="1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FB1-B82E-ED3BBA9B5121}"/>
                </c:ext>
              </c:extLst>
            </c:dLbl>
            <c:dLbl>
              <c:idx val="2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18-4FB1-B82E-ED3BBA9B5121}"/>
                </c:ext>
              </c:extLst>
            </c:dLbl>
            <c:dLbl>
              <c:idx val="3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18-4FB1-B82E-ED3BBA9B5121}"/>
                </c:ext>
              </c:extLst>
            </c:dLbl>
            <c:dLbl>
              <c:idx val="4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18-4FB1-B82E-ED3BBA9B5121}"/>
                </c:ext>
              </c:extLst>
            </c:dLbl>
            <c:dLbl>
              <c:idx val="5"/>
              <c:layout>
                <c:manualLayout>
                  <c:x val="-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18-4FB1-B82E-ED3BBA9B5121}"/>
                </c:ext>
              </c:extLst>
            </c:dLbl>
            <c:dLbl>
              <c:idx val="6"/>
              <c:layout>
                <c:manualLayout>
                  <c:x val="-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18-4FB1-B82E-ED3BBA9B5121}"/>
                </c:ext>
              </c:extLst>
            </c:dLbl>
            <c:dLbl>
              <c:idx val="7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18-4FB1-B82E-ED3BBA9B5121}"/>
                </c:ext>
              </c:extLst>
            </c:dLbl>
            <c:dLbl>
              <c:idx val="8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818-4FB1-B82E-ED3BBA9B5121}"/>
                </c:ext>
              </c:extLst>
            </c:dLbl>
            <c:dLbl>
              <c:idx val="9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18-4FB1-B82E-ED3BBA9B5121}"/>
                </c:ext>
              </c:extLst>
            </c:dLbl>
            <c:dLbl>
              <c:idx val="10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818-4FB1-B82E-ED3BBA9B5121}"/>
                </c:ext>
              </c:extLst>
            </c:dLbl>
            <c:dLbl>
              <c:idx val="11"/>
              <c:layout>
                <c:manualLayout>
                  <c:x val="3.108174253548588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818-4FB1-B82E-ED3BBA9B5121}"/>
                </c:ext>
              </c:extLst>
            </c:dLbl>
            <c:dLbl>
              <c:idx val="12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818-4FB1-B82E-ED3BBA9B5121}"/>
                </c:ext>
              </c:extLst>
            </c:dLbl>
            <c:dLbl>
              <c:idx val="13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818-4FB1-B82E-ED3BBA9B5121}"/>
                </c:ext>
              </c:extLst>
            </c:dLbl>
            <c:dLbl>
              <c:idx val="14"/>
              <c:layout>
                <c:manualLayout>
                  <c:x val="6.216348507097405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818-4FB1-B82E-ED3BBA9B5121}"/>
                </c:ext>
              </c:extLst>
            </c:dLbl>
            <c:dLbl>
              <c:idx val="15"/>
              <c:layout>
                <c:manualLayout>
                  <c:x val="9.32452276064610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818-4FB1-B82E-ED3BBA9B5121}"/>
                </c:ext>
              </c:extLst>
            </c:dLbl>
            <c:dLbl>
              <c:idx val="16"/>
              <c:layout>
                <c:manualLayout>
                  <c:x val="9.3266030347528145E-3"/>
                  <c:y val="8.068222960707522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18-4FB1-B82E-ED3BBA9B5121}"/>
                </c:ext>
              </c:extLst>
            </c:dLbl>
            <c:dLbl>
              <c:idx val="17"/>
              <c:layout>
                <c:manualLayout>
                  <c:x val="9.327704356338718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18-4FB1-B82E-ED3BBA9B5121}"/>
                </c:ext>
              </c:extLst>
            </c:dLbl>
            <c:dLbl>
              <c:idx val="18"/>
              <c:layout>
                <c:manualLayout>
                  <c:x val="9.327704356338718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18-4FB1-B82E-ED3BBA9B5121}"/>
                </c:ext>
              </c:extLst>
            </c:dLbl>
            <c:dLbl>
              <c:idx val="19"/>
              <c:layout>
                <c:manualLayout>
                  <c:x val="1.2436979931473323E-2"/>
                  <c:y val="2.420466887836550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18-4FB1-B82E-ED3BBA9B5121}"/>
                </c:ext>
              </c:extLst>
            </c:dLbl>
            <c:dLbl>
              <c:idx val="20"/>
              <c:layout>
                <c:manualLayout>
                  <c:x val="1.3991067058247561E-2"/>
                  <c:y val="8.068222953193404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18-4FB1-B82E-ED3BBA9B5121}"/>
                </c:ext>
              </c:extLst>
            </c:dLbl>
            <c:dLbl>
              <c:idx val="21"/>
              <c:layout>
                <c:manualLayout>
                  <c:x val="1.399314733235438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18-4FB1-B82E-ED3BBA9B5121}"/>
                </c:ext>
              </c:extLst>
            </c:dLbl>
            <c:dLbl>
              <c:idx val="22"/>
              <c:layout>
                <c:manualLayout>
                  <c:x val="1.4139990210474792E-2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CC-485F-B915-9080C243ADB0}"/>
                </c:ext>
              </c:extLst>
            </c:dLbl>
            <c:dLbl>
              <c:idx val="23"/>
              <c:layout>
                <c:manualLayout>
                  <c:x val="1.4577337249143302E-2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CC-485F-B915-9080C243ADB0}"/>
                </c:ext>
              </c:extLst>
            </c:dLbl>
            <c:dLbl>
              <c:idx val="24"/>
              <c:layout>
                <c:manualLayout>
                  <c:x val="1.768551150269211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CC-485F-B915-9080C243ADB0}"/>
                </c:ext>
              </c:extLst>
            </c:dLbl>
            <c:dLbl>
              <c:idx val="25"/>
              <c:layout>
                <c:manualLayout>
                  <c:x val="1.7688693098384729E-2"/>
                  <c:y val="7.654320231107351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CC-485F-B915-9080C243ADB0}"/>
                </c:ext>
              </c:extLst>
            </c:dLbl>
            <c:dLbl>
              <c:idx val="26"/>
              <c:layout>
                <c:manualLayout>
                  <c:x val="1.642511013215847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CC-485F-B915-9080C243ADB0}"/>
                </c:ext>
              </c:extLst>
            </c:dLbl>
            <c:dLbl>
              <c:idx val="27"/>
              <c:layout>
                <c:manualLayout>
                  <c:x val="1.953328438570729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CC-485F-B915-9080C243ADB0}"/>
                </c:ext>
              </c:extLst>
            </c:dLbl>
            <c:dLbl>
              <c:idx val="28"/>
              <c:layout>
                <c:manualLayout>
                  <c:x val="1.953328438570729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CC-485F-B915-9080C243ADB0}"/>
                </c:ext>
              </c:extLst>
            </c:dLbl>
            <c:dLbl>
              <c:idx val="29"/>
              <c:layout>
                <c:manualLayout>
                  <c:x val="1.9387420460107573E-2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CC-485F-B915-9080C243ADB0}"/>
                </c:ext>
              </c:extLst>
            </c:dLbl>
            <c:dLbl>
              <c:idx val="30"/>
              <c:layout>
                <c:manualLayout>
                  <c:x val="1.9680127263827705E-2"/>
                  <c:y val="2.465629129928792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CC-485F-B915-9080C243ADB0}"/>
                </c:ext>
              </c:extLst>
            </c:dLbl>
            <c:dLbl>
              <c:idx val="31"/>
              <c:layout>
                <c:manualLayout>
                  <c:x val="2.278830151737629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CC-485F-B915-9080C243ADB0}"/>
                </c:ext>
              </c:extLst>
            </c:dLbl>
            <c:dLbl>
              <c:idx val="32"/>
              <c:layout>
                <c:manualLayout>
                  <c:x val="2.2788301517376295E-2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CC-485F-B915-9080C243ADB0}"/>
                </c:ext>
              </c:extLst>
            </c:dLbl>
            <c:dLbl>
              <c:idx val="33"/>
              <c:layout>
                <c:manualLayout>
                  <c:x val="2.2641458639255995E-2"/>
                  <c:y val="1.607510288814399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CC-485F-B915-9080C243ADB0}"/>
                </c:ext>
              </c:extLst>
            </c:dLbl>
            <c:dLbl>
              <c:idx val="34"/>
              <c:layout>
                <c:manualLayout>
                  <c:x val="2.448923152227117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CC-485F-B915-9080C243ADB0}"/>
                </c:ext>
              </c:extLst>
            </c:dLbl>
            <c:dLbl>
              <c:idx val="35"/>
              <c:layout>
                <c:manualLayout>
                  <c:x val="2.4489231522271171E-2"/>
                  <c:y val="7.654320231107351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CC-485F-B915-9080C243ADB0}"/>
                </c:ext>
              </c:extLst>
            </c:dLbl>
            <c:dLbl>
              <c:idx val="36"/>
              <c:layout>
                <c:manualLayout>
                  <c:x val="2.788901125795399E-2"/>
                  <c:y val="2.420466887085139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CC-485F-B915-9080C243ADB0}"/>
                </c:ext>
              </c:extLst>
            </c:dLbl>
            <c:dLbl>
              <c:idx val="37"/>
              <c:layout>
                <c:manualLayout>
                  <c:x val="2.8179515418502204E-2"/>
                  <c:y val="5.626286008230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CC-485F-B915-9080C243ADB0}"/>
                </c:ext>
              </c:extLst>
            </c:dLbl>
            <c:dLbl>
              <c:idx val="38"/>
              <c:layout>
                <c:manualLayout>
                  <c:x val="2.8181595692608793E-2"/>
                  <c:y val="8.218763774083628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DCC-485F-B915-9080C243ADB0}"/>
                </c:ext>
              </c:extLst>
            </c:dLbl>
            <c:dLbl>
              <c:idx val="39"/>
              <c:layout>
                <c:manualLayout>
                  <c:x val="2.8327337249143415E-2"/>
                  <c:y val="1.613644591390092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DCC-485F-B915-9080C243ADB0}"/>
                </c:ext>
              </c:extLst>
            </c:dLbl>
            <c:dLbl>
              <c:idx val="40"/>
              <c:layout>
                <c:manualLayout>
                  <c:x val="2.988240332843857E-2"/>
                  <c:y val="1.643752754051293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DCC-485F-B915-9080C243ADB0}"/>
                </c:ext>
              </c:extLst>
            </c:dLbl>
            <c:dLbl>
              <c:idx val="41"/>
              <c:layout>
                <c:manualLayout>
                  <c:x val="-2.753426333822923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DCC-485F-B915-9080C243ADB0}"/>
                </c:ext>
              </c:extLst>
            </c:dLbl>
            <c:dLbl>
              <c:idx val="42"/>
              <c:layout>
                <c:manualLayout>
                  <c:x val="-4.3075134605971609E-3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DCC-485F-B915-9080C243ADB0}"/>
                </c:ext>
              </c:extLst>
            </c:dLbl>
            <c:dLbl>
              <c:idx val="43"/>
              <c:layout>
                <c:manualLayout>
                  <c:x val="-5.2496328928046988E-3"/>
                  <c:y val="2.411265432847320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DCC-485F-B915-9080C243ADB0}"/>
                </c:ext>
              </c:extLst>
            </c:dLbl>
            <c:dLbl>
              <c:idx val="44"/>
              <c:layout>
                <c:manualLayout>
                  <c:x val="-3.6955457660303474E-3"/>
                  <c:y val="3.215020576131687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DCC-485F-B915-9080C243ADB0}"/>
                </c:ext>
              </c:extLst>
            </c:dLbl>
            <c:dLbl>
              <c:idx val="45"/>
              <c:layout>
                <c:manualLayout>
                  <c:x val="-3.548580518844836E-3"/>
                  <c:y val="3.215020575383132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DCC-485F-B915-9080C243ADB0}"/>
                </c:ext>
              </c:extLst>
            </c:dLbl>
            <c:dLbl>
              <c:idx val="46"/>
              <c:layout>
                <c:manualLayout>
                  <c:x val="-4.657244248654054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DCC-485F-B915-9080C243ADB0}"/>
                </c:ext>
              </c:extLst>
            </c:dLbl>
            <c:dLbl>
              <c:idx val="47"/>
              <c:layout>
                <c:manualLayout>
                  <c:x val="-4.657244248654054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818-4FB1-B82E-ED3BBA9B5121}"/>
                </c:ext>
              </c:extLst>
            </c:dLbl>
            <c:dLbl>
              <c:idx val="48"/>
              <c:layout>
                <c:manualLayout>
                  <c:x val="-4.66544297601566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818-4FB1-B82E-ED3BBA9B5121}"/>
                </c:ext>
              </c:extLst>
            </c:dLbl>
            <c:dLbl>
              <c:idx val="49"/>
              <c:layout>
                <c:manualLayout>
                  <c:x val="-4.66544297601577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818-4FB1-B82E-ED3BBA9B5121}"/>
                </c:ext>
              </c:extLst>
            </c:dLbl>
            <c:dLbl>
              <c:idx val="50"/>
              <c:layout>
                <c:manualLayout>
                  <c:x val="-4.66544297601577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818-4FB1-B82E-ED3BBA9B5121}"/>
                </c:ext>
              </c:extLst>
            </c:dLbl>
            <c:dLbl>
              <c:idx val="51"/>
              <c:layout>
                <c:manualLayout>
                  <c:x val="-4.66544297601577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818-4FB1-B82E-ED3BBA9B5121}"/>
                </c:ext>
              </c:extLst>
            </c:dLbl>
            <c:dLbl>
              <c:idx val="52"/>
              <c:layout>
                <c:manualLayout>
                  <c:x val="-4.66544297601577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818-4FB1-B82E-ED3BBA9B5121}"/>
                </c:ext>
              </c:extLst>
            </c:dLbl>
            <c:dLbl>
              <c:idx val="53"/>
              <c:layout>
                <c:manualLayout>
                  <c:x val="-3.111355849241311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818-4FB1-B82E-ED3BBA9B5121}"/>
                </c:ext>
              </c:extLst>
            </c:dLbl>
            <c:dLbl>
              <c:idx val="54"/>
              <c:layout>
                <c:manualLayout>
                  <c:x val="-4.66544297601577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818-4FB1-B82E-ED3BBA9B5121}"/>
                </c:ext>
              </c:extLst>
            </c:dLbl>
            <c:dLbl>
              <c:idx val="55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818-4FB1-B82E-ED3BBA9B5121}"/>
                </c:ext>
              </c:extLst>
            </c:dLbl>
            <c:dLbl>
              <c:idx val="56"/>
              <c:layout>
                <c:manualLayout>
                  <c:x val="-3.10817425354870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818-4FB1-B82E-ED3BBA9B5121}"/>
                </c:ext>
              </c:extLst>
            </c:dLbl>
            <c:dLbl>
              <c:idx val="57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818-4FB1-B82E-ED3BBA9B5121}"/>
                </c:ext>
              </c:extLst>
            </c:dLbl>
            <c:dLbl>
              <c:idx val="58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818-4FB1-B82E-ED3BBA9B5121}"/>
                </c:ext>
              </c:extLst>
            </c:dLbl>
            <c:dLbl>
              <c:idx val="59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818-4FB1-B82E-ED3BBA9B5121}"/>
                </c:ext>
              </c:extLst>
            </c:dLbl>
            <c:dLbl>
              <c:idx val="60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818-4FB1-B82E-ED3BBA9B5121}"/>
                </c:ext>
              </c:extLst>
            </c:dLbl>
            <c:dLbl>
              <c:idx val="61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818-4FB1-B82E-ED3BBA9B5121}"/>
                </c:ext>
              </c:extLst>
            </c:dLbl>
            <c:dLbl>
              <c:idx val="62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818-4FB1-B82E-ED3BBA9B5121}"/>
                </c:ext>
              </c:extLst>
            </c:dLbl>
            <c:dLbl>
              <c:idx val="63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818-4FB1-B82E-ED3BBA9B5121}"/>
                </c:ext>
              </c:extLst>
            </c:dLbl>
            <c:dLbl>
              <c:idx val="64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818-4FB1-B82E-ED3BBA9B5121}"/>
                </c:ext>
              </c:extLst>
            </c:dLbl>
            <c:dLbl>
              <c:idx val="65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818-4FB1-B82E-ED3BBA9B5121}"/>
                </c:ext>
              </c:extLst>
            </c:dLbl>
            <c:dLbl>
              <c:idx val="66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818-4FB1-B82E-ED3BBA9B5121}"/>
                </c:ext>
              </c:extLst>
            </c:dLbl>
            <c:dLbl>
              <c:idx val="67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818-4FB1-B82E-ED3BBA9B5121}"/>
                </c:ext>
              </c:extLst>
            </c:dLbl>
            <c:dLbl>
              <c:idx val="68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818-4FB1-B82E-ED3BBA9B5121}"/>
                </c:ext>
              </c:extLst>
            </c:dLbl>
            <c:dLbl>
              <c:idx val="69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C818-4FB1-B82E-ED3BBA9B5121}"/>
                </c:ext>
              </c:extLst>
            </c:dLbl>
            <c:dLbl>
              <c:idx val="70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C818-4FB1-B82E-ED3BBA9B5121}"/>
                </c:ext>
              </c:extLst>
            </c:dLbl>
            <c:dLbl>
              <c:idx val="71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C818-4FB1-B82E-ED3BBA9B5121}"/>
                </c:ext>
              </c:extLst>
            </c:dLbl>
            <c:dLbl>
              <c:idx val="72"/>
              <c:layout>
                <c:manualLayout>
                  <c:x val="-4.662261380323167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C818-4FB1-B82E-ED3BBA9B5121}"/>
                </c:ext>
              </c:extLst>
            </c:dLbl>
            <c:dLbl>
              <c:idx val="73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C818-4FB1-B82E-ED3BBA9B5121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市区町村別_医療費!$AD$6:$AD$79</c:f>
              <c:strCache>
                <c:ptCount val="74"/>
                <c:pt idx="0">
                  <c:v>泉大津市</c:v>
                </c:pt>
                <c:pt idx="1">
                  <c:v>吹田市</c:v>
                </c:pt>
                <c:pt idx="2">
                  <c:v>住吉区</c:v>
                </c:pt>
                <c:pt idx="3">
                  <c:v>豊中市</c:v>
                </c:pt>
                <c:pt idx="4">
                  <c:v>柏原市</c:v>
                </c:pt>
                <c:pt idx="5">
                  <c:v>阿倍野区</c:v>
                </c:pt>
                <c:pt idx="6">
                  <c:v>高槻市</c:v>
                </c:pt>
                <c:pt idx="7">
                  <c:v>松原市</c:v>
                </c:pt>
                <c:pt idx="8">
                  <c:v>住之江区</c:v>
                </c:pt>
                <c:pt idx="9">
                  <c:v>大阪市</c:v>
                </c:pt>
                <c:pt idx="10">
                  <c:v>鶴見区</c:v>
                </c:pt>
                <c:pt idx="11">
                  <c:v>東淀川区</c:v>
                </c:pt>
                <c:pt idx="12">
                  <c:v>淀川区</c:v>
                </c:pt>
                <c:pt idx="13">
                  <c:v>島本町</c:v>
                </c:pt>
                <c:pt idx="14">
                  <c:v>平野区</c:v>
                </c:pt>
                <c:pt idx="15">
                  <c:v>箕面市</c:v>
                </c:pt>
                <c:pt idx="16">
                  <c:v>東住吉区</c:v>
                </c:pt>
                <c:pt idx="17">
                  <c:v>茨木市</c:v>
                </c:pt>
                <c:pt idx="18">
                  <c:v>河内長野市</c:v>
                </c:pt>
                <c:pt idx="19">
                  <c:v>八尾市</c:v>
                </c:pt>
                <c:pt idx="20">
                  <c:v>池田市</c:v>
                </c:pt>
                <c:pt idx="21">
                  <c:v>北区</c:v>
                </c:pt>
                <c:pt idx="22">
                  <c:v>城東区</c:v>
                </c:pt>
                <c:pt idx="23">
                  <c:v>都島区</c:v>
                </c:pt>
                <c:pt idx="24">
                  <c:v>高石市</c:v>
                </c:pt>
                <c:pt idx="25">
                  <c:v>港区</c:v>
                </c:pt>
                <c:pt idx="26">
                  <c:v>東大阪市</c:v>
                </c:pt>
                <c:pt idx="27">
                  <c:v>豊能町</c:v>
                </c:pt>
                <c:pt idx="28">
                  <c:v>堺市西区</c:v>
                </c:pt>
                <c:pt idx="29">
                  <c:v>熊取町</c:v>
                </c:pt>
                <c:pt idx="30">
                  <c:v>福島区</c:v>
                </c:pt>
                <c:pt idx="31">
                  <c:v>藤井寺市</c:v>
                </c:pt>
                <c:pt idx="32">
                  <c:v>此花区</c:v>
                </c:pt>
                <c:pt idx="33">
                  <c:v>泉佐野市</c:v>
                </c:pt>
                <c:pt idx="34">
                  <c:v>東成区</c:v>
                </c:pt>
                <c:pt idx="35">
                  <c:v>田尻町</c:v>
                </c:pt>
                <c:pt idx="36">
                  <c:v>生野区</c:v>
                </c:pt>
                <c:pt idx="37">
                  <c:v>守口市</c:v>
                </c:pt>
                <c:pt idx="38">
                  <c:v>堺市北区</c:v>
                </c:pt>
                <c:pt idx="39">
                  <c:v>天王寺区</c:v>
                </c:pt>
                <c:pt idx="40">
                  <c:v>羽曳野市</c:v>
                </c:pt>
                <c:pt idx="41">
                  <c:v>中央区</c:v>
                </c:pt>
                <c:pt idx="42">
                  <c:v>岬町</c:v>
                </c:pt>
                <c:pt idx="43">
                  <c:v>西成区</c:v>
                </c:pt>
                <c:pt idx="44">
                  <c:v>忠岡町</c:v>
                </c:pt>
                <c:pt idx="45">
                  <c:v>西淀川区</c:v>
                </c:pt>
                <c:pt idx="46">
                  <c:v>堺市</c:v>
                </c:pt>
                <c:pt idx="47">
                  <c:v>交野市</c:v>
                </c:pt>
                <c:pt idx="48">
                  <c:v>四條畷市</c:v>
                </c:pt>
                <c:pt idx="49">
                  <c:v>寝屋川市</c:v>
                </c:pt>
                <c:pt idx="50">
                  <c:v>摂津市</c:v>
                </c:pt>
                <c:pt idx="51">
                  <c:v>大正区</c:v>
                </c:pt>
                <c:pt idx="52">
                  <c:v>門真市</c:v>
                </c:pt>
                <c:pt idx="53">
                  <c:v>枚方市</c:v>
                </c:pt>
                <c:pt idx="54">
                  <c:v>旭区</c:v>
                </c:pt>
                <c:pt idx="55">
                  <c:v>堺市南区</c:v>
                </c:pt>
                <c:pt idx="56">
                  <c:v>貝塚市</c:v>
                </c:pt>
                <c:pt idx="57">
                  <c:v>西区</c:v>
                </c:pt>
                <c:pt idx="58">
                  <c:v>堺市東区</c:v>
                </c:pt>
                <c:pt idx="59">
                  <c:v>堺市堺区</c:v>
                </c:pt>
                <c:pt idx="60">
                  <c:v>阪南市</c:v>
                </c:pt>
                <c:pt idx="61">
                  <c:v>堺市美原区</c:v>
                </c:pt>
                <c:pt idx="62">
                  <c:v>和泉市</c:v>
                </c:pt>
                <c:pt idx="63">
                  <c:v>岸和田市</c:v>
                </c:pt>
                <c:pt idx="64">
                  <c:v>堺市中区</c:v>
                </c:pt>
                <c:pt idx="65">
                  <c:v>大阪狭山市</c:v>
                </c:pt>
                <c:pt idx="66">
                  <c:v>富田林市</c:v>
                </c:pt>
                <c:pt idx="67">
                  <c:v>泉南市</c:v>
                </c:pt>
                <c:pt idx="68">
                  <c:v>浪速区</c:v>
                </c:pt>
                <c:pt idx="69">
                  <c:v>大東市</c:v>
                </c:pt>
                <c:pt idx="70">
                  <c:v>河南町</c:v>
                </c:pt>
                <c:pt idx="71">
                  <c:v>太子町</c:v>
                </c:pt>
                <c:pt idx="72">
                  <c:v>千早赤阪村</c:v>
                </c:pt>
                <c:pt idx="73">
                  <c:v>能勢町</c:v>
                </c:pt>
              </c:strCache>
            </c:strRef>
          </c:cat>
          <c:val>
            <c:numRef>
              <c:f>市区町村別_医療費!$AF$6:$AF$79</c:f>
              <c:numCache>
                <c:formatCode>General</c:formatCode>
                <c:ptCount val="74"/>
                <c:pt idx="0">
                  <c:v>26.7</c:v>
                </c:pt>
                <c:pt idx="1">
                  <c:v>26.6</c:v>
                </c:pt>
                <c:pt idx="2">
                  <c:v>26.2</c:v>
                </c:pt>
                <c:pt idx="3">
                  <c:v>26.2</c:v>
                </c:pt>
                <c:pt idx="4">
                  <c:v>26.2</c:v>
                </c:pt>
                <c:pt idx="5">
                  <c:v>25.7</c:v>
                </c:pt>
                <c:pt idx="6">
                  <c:v>25.7</c:v>
                </c:pt>
                <c:pt idx="7">
                  <c:v>25.6</c:v>
                </c:pt>
                <c:pt idx="8">
                  <c:v>25.6</c:v>
                </c:pt>
                <c:pt idx="9">
                  <c:v>25.5</c:v>
                </c:pt>
                <c:pt idx="10">
                  <c:v>25.5</c:v>
                </c:pt>
                <c:pt idx="11">
                  <c:v>25.1</c:v>
                </c:pt>
                <c:pt idx="12">
                  <c:v>25</c:v>
                </c:pt>
                <c:pt idx="13">
                  <c:v>25</c:v>
                </c:pt>
                <c:pt idx="14">
                  <c:v>24.9</c:v>
                </c:pt>
                <c:pt idx="15">
                  <c:v>24.8</c:v>
                </c:pt>
                <c:pt idx="16">
                  <c:v>24.8</c:v>
                </c:pt>
                <c:pt idx="17">
                  <c:v>24.8</c:v>
                </c:pt>
                <c:pt idx="18">
                  <c:v>24.8</c:v>
                </c:pt>
                <c:pt idx="19">
                  <c:v>24.7</c:v>
                </c:pt>
                <c:pt idx="20">
                  <c:v>24.6</c:v>
                </c:pt>
                <c:pt idx="21">
                  <c:v>24.6</c:v>
                </c:pt>
                <c:pt idx="22">
                  <c:v>24.6</c:v>
                </c:pt>
                <c:pt idx="23">
                  <c:v>24.6</c:v>
                </c:pt>
                <c:pt idx="24">
                  <c:v>24.5</c:v>
                </c:pt>
                <c:pt idx="25">
                  <c:v>24.5</c:v>
                </c:pt>
                <c:pt idx="26">
                  <c:v>24.5</c:v>
                </c:pt>
                <c:pt idx="27">
                  <c:v>24.4</c:v>
                </c:pt>
                <c:pt idx="28">
                  <c:v>24.4</c:v>
                </c:pt>
                <c:pt idx="29">
                  <c:v>24.4</c:v>
                </c:pt>
                <c:pt idx="30">
                  <c:v>24.4</c:v>
                </c:pt>
                <c:pt idx="31">
                  <c:v>24.3</c:v>
                </c:pt>
                <c:pt idx="32">
                  <c:v>24.3</c:v>
                </c:pt>
                <c:pt idx="33">
                  <c:v>24.3</c:v>
                </c:pt>
                <c:pt idx="34">
                  <c:v>24.2</c:v>
                </c:pt>
                <c:pt idx="35">
                  <c:v>24.2</c:v>
                </c:pt>
                <c:pt idx="36">
                  <c:v>24.1</c:v>
                </c:pt>
                <c:pt idx="37">
                  <c:v>24.1</c:v>
                </c:pt>
                <c:pt idx="38">
                  <c:v>24.1</c:v>
                </c:pt>
                <c:pt idx="39">
                  <c:v>24.1</c:v>
                </c:pt>
                <c:pt idx="40">
                  <c:v>24</c:v>
                </c:pt>
                <c:pt idx="41">
                  <c:v>23.9</c:v>
                </c:pt>
                <c:pt idx="42">
                  <c:v>23.9</c:v>
                </c:pt>
                <c:pt idx="43">
                  <c:v>23.8</c:v>
                </c:pt>
                <c:pt idx="44">
                  <c:v>23.8</c:v>
                </c:pt>
                <c:pt idx="45">
                  <c:v>23.8</c:v>
                </c:pt>
                <c:pt idx="46">
                  <c:v>23.8</c:v>
                </c:pt>
                <c:pt idx="47">
                  <c:v>23.8</c:v>
                </c:pt>
                <c:pt idx="48">
                  <c:v>23.8</c:v>
                </c:pt>
                <c:pt idx="49">
                  <c:v>23.7</c:v>
                </c:pt>
                <c:pt idx="50">
                  <c:v>23.7</c:v>
                </c:pt>
                <c:pt idx="51">
                  <c:v>23.7</c:v>
                </c:pt>
                <c:pt idx="52">
                  <c:v>23.6</c:v>
                </c:pt>
                <c:pt idx="53">
                  <c:v>23.6</c:v>
                </c:pt>
                <c:pt idx="54">
                  <c:v>23.3</c:v>
                </c:pt>
                <c:pt idx="55">
                  <c:v>23.1</c:v>
                </c:pt>
                <c:pt idx="56">
                  <c:v>22.8</c:v>
                </c:pt>
                <c:pt idx="57">
                  <c:v>22.7</c:v>
                </c:pt>
                <c:pt idx="58">
                  <c:v>22.7</c:v>
                </c:pt>
                <c:pt idx="59">
                  <c:v>22.5</c:v>
                </c:pt>
                <c:pt idx="60">
                  <c:v>22.5</c:v>
                </c:pt>
                <c:pt idx="61">
                  <c:v>22.3</c:v>
                </c:pt>
                <c:pt idx="62">
                  <c:v>22.3</c:v>
                </c:pt>
                <c:pt idx="63">
                  <c:v>22.3</c:v>
                </c:pt>
                <c:pt idx="64">
                  <c:v>22.3</c:v>
                </c:pt>
                <c:pt idx="65">
                  <c:v>22.1</c:v>
                </c:pt>
                <c:pt idx="66">
                  <c:v>21.9</c:v>
                </c:pt>
                <c:pt idx="67">
                  <c:v>21.9</c:v>
                </c:pt>
                <c:pt idx="68">
                  <c:v>21.9</c:v>
                </c:pt>
                <c:pt idx="69">
                  <c:v>21.8</c:v>
                </c:pt>
                <c:pt idx="70">
                  <c:v>21.1</c:v>
                </c:pt>
                <c:pt idx="71">
                  <c:v>20.7</c:v>
                </c:pt>
                <c:pt idx="72">
                  <c:v>20.2</c:v>
                </c:pt>
                <c:pt idx="73">
                  <c:v>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E74-4CDC-9ED6-E3FECA6F7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560832"/>
        <c:axId val="388258560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4438328992843394"/>
                  <c:y val="-0.87584283422424736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A9-4AFE-804D-9E54E95545C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市区町村別_医療費!$AZ$6:$AZ$79</c:f>
              <c:numCache>
                <c:formatCode>General</c:formatCode>
                <c:ptCount val="74"/>
                <c:pt idx="0">
                  <c:v>25.235842670068362</c:v>
                </c:pt>
                <c:pt idx="1">
                  <c:v>25.235842670068362</c:v>
                </c:pt>
                <c:pt idx="2">
                  <c:v>25.235842670068362</c:v>
                </c:pt>
                <c:pt idx="3">
                  <c:v>25.235842670068362</c:v>
                </c:pt>
                <c:pt idx="4">
                  <c:v>25.235842670068362</c:v>
                </c:pt>
                <c:pt idx="5">
                  <c:v>25.235842670068362</c:v>
                </c:pt>
                <c:pt idx="6">
                  <c:v>25.235842670068362</c:v>
                </c:pt>
                <c:pt idx="7">
                  <c:v>25.235842670068362</c:v>
                </c:pt>
                <c:pt idx="8">
                  <c:v>25.235842670068362</c:v>
                </c:pt>
                <c:pt idx="9">
                  <c:v>25.235842670068362</c:v>
                </c:pt>
                <c:pt idx="10">
                  <c:v>25.235842670068362</c:v>
                </c:pt>
                <c:pt idx="11">
                  <c:v>25.235842670068362</c:v>
                </c:pt>
                <c:pt idx="12">
                  <c:v>25.235842670068362</c:v>
                </c:pt>
                <c:pt idx="13">
                  <c:v>25.235842670068362</c:v>
                </c:pt>
                <c:pt idx="14">
                  <c:v>25.235842670068362</c:v>
                </c:pt>
                <c:pt idx="15">
                  <c:v>25.235842670068362</c:v>
                </c:pt>
                <c:pt idx="16">
                  <c:v>25.235842670068362</c:v>
                </c:pt>
                <c:pt idx="17">
                  <c:v>25.235842670068362</c:v>
                </c:pt>
                <c:pt idx="18">
                  <c:v>25.235842670068362</c:v>
                </c:pt>
                <c:pt idx="19">
                  <c:v>25.235842670068362</c:v>
                </c:pt>
                <c:pt idx="20">
                  <c:v>25.235842670068362</c:v>
                </c:pt>
                <c:pt idx="21">
                  <c:v>25.235842670068362</c:v>
                </c:pt>
                <c:pt idx="22">
                  <c:v>25.235842670068362</c:v>
                </c:pt>
                <c:pt idx="23">
                  <c:v>25.235842670068362</c:v>
                </c:pt>
                <c:pt idx="24">
                  <c:v>25.235842670068362</c:v>
                </c:pt>
                <c:pt idx="25">
                  <c:v>25.235842670068362</c:v>
                </c:pt>
                <c:pt idx="26">
                  <c:v>25.235842670068362</c:v>
                </c:pt>
                <c:pt idx="27">
                  <c:v>25.235842670068362</c:v>
                </c:pt>
                <c:pt idx="28">
                  <c:v>25.235842670068362</c:v>
                </c:pt>
                <c:pt idx="29">
                  <c:v>25.235842670068362</c:v>
                </c:pt>
                <c:pt idx="30">
                  <c:v>25.235842670068362</c:v>
                </c:pt>
                <c:pt idx="31">
                  <c:v>25.235842670068362</c:v>
                </c:pt>
                <c:pt idx="32">
                  <c:v>25.235842670068362</c:v>
                </c:pt>
                <c:pt idx="33">
                  <c:v>25.235842670068362</c:v>
                </c:pt>
                <c:pt idx="34">
                  <c:v>25.235842670068362</c:v>
                </c:pt>
                <c:pt idx="35">
                  <c:v>25.235842670068362</c:v>
                </c:pt>
                <c:pt idx="36">
                  <c:v>25.235842670068362</c:v>
                </c:pt>
                <c:pt idx="37">
                  <c:v>25.235842670068362</c:v>
                </c:pt>
                <c:pt idx="38">
                  <c:v>25.235842670068362</c:v>
                </c:pt>
                <c:pt idx="39">
                  <c:v>25.235842670068362</c:v>
                </c:pt>
                <c:pt idx="40">
                  <c:v>25.235842670068362</c:v>
                </c:pt>
                <c:pt idx="41">
                  <c:v>25.235842670068362</c:v>
                </c:pt>
                <c:pt idx="42">
                  <c:v>25.235842670068362</c:v>
                </c:pt>
                <c:pt idx="43">
                  <c:v>25.235842670068362</c:v>
                </c:pt>
                <c:pt idx="44">
                  <c:v>25.235842670068362</c:v>
                </c:pt>
                <c:pt idx="45">
                  <c:v>25.235842670068362</c:v>
                </c:pt>
                <c:pt idx="46">
                  <c:v>25.235842670068362</c:v>
                </c:pt>
                <c:pt idx="47">
                  <c:v>25.235842670068362</c:v>
                </c:pt>
                <c:pt idx="48">
                  <c:v>25.235842670068362</c:v>
                </c:pt>
                <c:pt idx="49">
                  <c:v>25.235842670068362</c:v>
                </c:pt>
                <c:pt idx="50">
                  <c:v>25.235842670068362</c:v>
                </c:pt>
                <c:pt idx="51">
                  <c:v>25.235842670068362</c:v>
                </c:pt>
                <c:pt idx="52">
                  <c:v>25.235842670068362</c:v>
                </c:pt>
                <c:pt idx="53">
                  <c:v>25.235842670068362</c:v>
                </c:pt>
                <c:pt idx="54">
                  <c:v>25.235842670068362</c:v>
                </c:pt>
                <c:pt idx="55">
                  <c:v>25.235842670068362</c:v>
                </c:pt>
                <c:pt idx="56">
                  <c:v>25.235842670068362</c:v>
                </c:pt>
                <c:pt idx="57">
                  <c:v>25.235842670068362</c:v>
                </c:pt>
                <c:pt idx="58">
                  <c:v>25.235842670068362</c:v>
                </c:pt>
                <c:pt idx="59">
                  <c:v>25.235842670068362</c:v>
                </c:pt>
                <c:pt idx="60">
                  <c:v>25.235842670068362</c:v>
                </c:pt>
                <c:pt idx="61">
                  <c:v>25.235842670068362</c:v>
                </c:pt>
                <c:pt idx="62">
                  <c:v>25.235842670068362</c:v>
                </c:pt>
                <c:pt idx="63">
                  <c:v>25.235842670068362</c:v>
                </c:pt>
                <c:pt idx="64">
                  <c:v>25.235842670068362</c:v>
                </c:pt>
                <c:pt idx="65">
                  <c:v>25.235842670068362</c:v>
                </c:pt>
                <c:pt idx="66">
                  <c:v>25.235842670068362</c:v>
                </c:pt>
                <c:pt idx="67">
                  <c:v>25.235842670068362</c:v>
                </c:pt>
                <c:pt idx="68">
                  <c:v>25.235842670068362</c:v>
                </c:pt>
                <c:pt idx="69">
                  <c:v>25.235842670068362</c:v>
                </c:pt>
                <c:pt idx="70">
                  <c:v>25.235842670068362</c:v>
                </c:pt>
                <c:pt idx="71">
                  <c:v>25.235842670068362</c:v>
                </c:pt>
                <c:pt idx="72">
                  <c:v>25.235842670068362</c:v>
                </c:pt>
                <c:pt idx="73">
                  <c:v>25.235842670068362</c:v>
                </c:pt>
              </c:numCache>
            </c:numRef>
          </c:xVal>
          <c:yVal>
            <c:numRef>
              <c:f>市区町村別_医療費!$BF$6:$BF$79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E74-4CDC-9ED6-E3FECA6F7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92608"/>
        <c:axId val="388259136"/>
      </c:scatterChart>
      <c:catAx>
        <c:axId val="3895608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258560"/>
        <c:crosses val="autoZero"/>
        <c:auto val="1"/>
        <c:lblAlgn val="ctr"/>
        <c:lblOffset val="100"/>
        <c:noMultiLvlLbl val="0"/>
      </c:catAx>
      <c:valAx>
        <c:axId val="388258560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 altLang="en-US"/>
                  <a:t>件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382553606237813"/>
              <c:y val="3.0025479038065843E-2"/>
            </c:manualLayout>
          </c:layout>
          <c:overlay val="0"/>
        </c:title>
        <c:numFmt formatCode="#,##0.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560832"/>
        <c:crosses val="autoZero"/>
        <c:crossBetween val="between"/>
      </c:valAx>
      <c:valAx>
        <c:axId val="388259136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8292608"/>
        <c:crosses val="max"/>
        <c:crossBetween val="midCat"/>
      </c:valAx>
      <c:valAx>
        <c:axId val="388292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259136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5929515418502199"/>
          <c:y val="1.4418081275720165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0772946859904"/>
          <c:y val="7.8162778672273808E-2"/>
          <c:w val="0.78938381642512079"/>
          <c:h val="0.893156909079218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市区町村別_医療費!$AI$5</c:f>
              <c:strCache>
                <c:ptCount val="1"/>
                <c:pt idx="0">
                  <c:v>前年度との差分(被保険者一人当たりのレセプト件数)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numFmt formatCode="#,##0.0_ ;[Red]\-#,##0.0\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市区町村別_医療費!$AD$6:$AD$79</c:f>
              <c:strCache>
                <c:ptCount val="74"/>
                <c:pt idx="0">
                  <c:v>泉大津市</c:v>
                </c:pt>
                <c:pt idx="1">
                  <c:v>吹田市</c:v>
                </c:pt>
                <c:pt idx="2">
                  <c:v>住吉区</c:v>
                </c:pt>
                <c:pt idx="3">
                  <c:v>豊中市</c:v>
                </c:pt>
                <c:pt idx="4">
                  <c:v>柏原市</c:v>
                </c:pt>
                <c:pt idx="5">
                  <c:v>阿倍野区</c:v>
                </c:pt>
                <c:pt idx="6">
                  <c:v>高槻市</c:v>
                </c:pt>
                <c:pt idx="7">
                  <c:v>松原市</c:v>
                </c:pt>
                <c:pt idx="8">
                  <c:v>住之江区</c:v>
                </c:pt>
                <c:pt idx="9">
                  <c:v>大阪市</c:v>
                </c:pt>
                <c:pt idx="10">
                  <c:v>鶴見区</c:v>
                </c:pt>
                <c:pt idx="11">
                  <c:v>東淀川区</c:v>
                </c:pt>
                <c:pt idx="12">
                  <c:v>淀川区</c:v>
                </c:pt>
                <c:pt idx="13">
                  <c:v>島本町</c:v>
                </c:pt>
                <c:pt idx="14">
                  <c:v>平野区</c:v>
                </c:pt>
                <c:pt idx="15">
                  <c:v>箕面市</c:v>
                </c:pt>
                <c:pt idx="16">
                  <c:v>東住吉区</c:v>
                </c:pt>
                <c:pt idx="17">
                  <c:v>茨木市</c:v>
                </c:pt>
                <c:pt idx="18">
                  <c:v>河内長野市</c:v>
                </c:pt>
                <c:pt idx="19">
                  <c:v>八尾市</c:v>
                </c:pt>
                <c:pt idx="20">
                  <c:v>池田市</c:v>
                </c:pt>
                <c:pt idx="21">
                  <c:v>北区</c:v>
                </c:pt>
                <c:pt idx="22">
                  <c:v>城東区</c:v>
                </c:pt>
                <c:pt idx="23">
                  <c:v>都島区</c:v>
                </c:pt>
                <c:pt idx="24">
                  <c:v>高石市</c:v>
                </c:pt>
                <c:pt idx="25">
                  <c:v>港区</c:v>
                </c:pt>
                <c:pt idx="26">
                  <c:v>東大阪市</c:v>
                </c:pt>
                <c:pt idx="27">
                  <c:v>豊能町</c:v>
                </c:pt>
                <c:pt idx="28">
                  <c:v>堺市西区</c:v>
                </c:pt>
                <c:pt idx="29">
                  <c:v>熊取町</c:v>
                </c:pt>
                <c:pt idx="30">
                  <c:v>福島区</c:v>
                </c:pt>
                <c:pt idx="31">
                  <c:v>藤井寺市</c:v>
                </c:pt>
                <c:pt idx="32">
                  <c:v>此花区</c:v>
                </c:pt>
                <c:pt idx="33">
                  <c:v>泉佐野市</c:v>
                </c:pt>
                <c:pt idx="34">
                  <c:v>東成区</c:v>
                </c:pt>
                <c:pt idx="35">
                  <c:v>田尻町</c:v>
                </c:pt>
                <c:pt idx="36">
                  <c:v>生野区</c:v>
                </c:pt>
                <c:pt idx="37">
                  <c:v>守口市</c:v>
                </c:pt>
                <c:pt idx="38">
                  <c:v>堺市北区</c:v>
                </c:pt>
                <c:pt idx="39">
                  <c:v>天王寺区</c:v>
                </c:pt>
                <c:pt idx="40">
                  <c:v>羽曳野市</c:v>
                </c:pt>
                <c:pt idx="41">
                  <c:v>中央区</c:v>
                </c:pt>
                <c:pt idx="42">
                  <c:v>岬町</c:v>
                </c:pt>
                <c:pt idx="43">
                  <c:v>西成区</c:v>
                </c:pt>
                <c:pt idx="44">
                  <c:v>忠岡町</c:v>
                </c:pt>
                <c:pt idx="45">
                  <c:v>西淀川区</c:v>
                </c:pt>
                <c:pt idx="46">
                  <c:v>堺市</c:v>
                </c:pt>
                <c:pt idx="47">
                  <c:v>交野市</c:v>
                </c:pt>
                <c:pt idx="48">
                  <c:v>四條畷市</c:v>
                </c:pt>
                <c:pt idx="49">
                  <c:v>寝屋川市</c:v>
                </c:pt>
                <c:pt idx="50">
                  <c:v>摂津市</c:v>
                </c:pt>
                <c:pt idx="51">
                  <c:v>大正区</c:v>
                </c:pt>
                <c:pt idx="52">
                  <c:v>門真市</c:v>
                </c:pt>
                <c:pt idx="53">
                  <c:v>枚方市</c:v>
                </c:pt>
                <c:pt idx="54">
                  <c:v>旭区</c:v>
                </c:pt>
                <c:pt idx="55">
                  <c:v>堺市南区</c:v>
                </c:pt>
                <c:pt idx="56">
                  <c:v>貝塚市</c:v>
                </c:pt>
                <c:pt idx="57">
                  <c:v>西区</c:v>
                </c:pt>
                <c:pt idx="58">
                  <c:v>堺市東区</c:v>
                </c:pt>
                <c:pt idx="59">
                  <c:v>堺市堺区</c:v>
                </c:pt>
                <c:pt idx="60">
                  <c:v>阪南市</c:v>
                </c:pt>
                <c:pt idx="61">
                  <c:v>堺市美原区</c:v>
                </c:pt>
                <c:pt idx="62">
                  <c:v>和泉市</c:v>
                </c:pt>
                <c:pt idx="63">
                  <c:v>岸和田市</c:v>
                </c:pt>
                <c:pt idx="64">
                  <c:v>堺市中区</c:v>
                </c:pt>
                <c:pt idx="65">
                  <c:v>大阪狭山市</c:v>
                </c:pt>
                <c:pt idx="66">
                  <c:v>富田林市</c:v>
                </c:pt>
                <c:pt idx="67">
                  <c:v>泉南市</c:v>
                </c:pt>
                <c:pt idx="68">
                  <c:v>浪速区</c:v>
                </c:pt>
                <c:pt idx="69">
                  <c:v>大東市</c:v>
                </c:pt>
                <c:pt idx="70">
                  <c:v>河南町</c:v>
                </c:pt>
                <c:pt idx="71">
                  <c:v>太子町</c:v>
                </c:pt>
                <c:pt idx="72">
                  <c:v>千早赤阪村</c:v>
                </c:pt>
                <c:pt idx="73">
                  <c:v>能勢町</c:v>
                </c:pt>
              </c:strCache>
            </c:strRef>
          </c:cat>
          <c:val>
            <c:numRef>
              <c:f>市区町村別_医療費!$AI$6:$AI$79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-0.19999999999999929</c:v>
                </c:pt>
                <c:pt idx="3">
                  <c:v>9.9999999999997868E-2</c:v>
                </c:pt>
                <c:pt idx="4">
                  <c:v>-0.10000000000000142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0.10000000000000142</c:v>
                </c:pt>
                <c:pt idx="12">
                  <c:v>-0.30000000000000071</c:v>
                </c:pt>
                <c:pt idx="13">
                  <c:v>0.10000000000000142</c:v>
                </c:pt>
                <c:pt idx="14">
                  <c:v>-0.10000000000000142</c:v>
                </c:pt>
                <c:pt idx="15">
                  <c:v>0.30000000000000071</c:v>
                </c:pt>
                <c:pt idx="16">
                  <c:v>-9.9999999999997868E-2</c:v>
                </c:pt>
                <c:pt idx="17">
                  <c:v>0.19999999999999929</c:v>
                </c:pt>
                <c:pt idx="18">
                  <c:v>-9.9999999999997868E-2</c:v>
                </c:pt>
                <c:pt idx="19">
                  <c:v>0</c:v>
                </c:pt>
                <c:pt idx="20">
                  <c:v>0</c:v>
                </c:pt>
                <c:pt idx="21">
                  <c:v>-0.19999999999999929</c:v>
                </c:pt>
                <c:pt idx="22">
                  <c:v>0.20000000000000284</c:v>
                </c:pt>
                <c:pt idx="23">
                  <c:v>-9.9999999999997868E-2</c:v>
                </c:pt>
                <c:pt idx="24">
                  <c:v>-0.10000000000000142</c:v>
                </c:pt>
                <c:pt idx="25">
                  <c:v>0</c:v>
                </c:pt>
                <c:pt idx="26">
                  <c:v>0.10000000000000142</c:v>
                </c:pt>
                <c:pt idx="27">
                  <c:v>0.79999999999999716</c:v>
                </c:pt>
                <c:pt idx="28">
                  <c:v>9.9999999999997868E-2</c:v>
                </c:pt>
                <c:pt idx="29">
                  <c:v>9.9999999999997868E-2</c:v>
                </c:pt>
                <c:pt idx="30">
                  <c:v>0.19999999999999929</c:v>
                </c:pt>
                <c:pt idx="31">
                  <c:v>-9.9999999999997868E-2</c:v>
                </c:pt>
                <c:pt idx="32">
                  <c:v>-0.30000000000000071</c:v>
                </c:pt>
                <c:pt idx="33">
                  <c:v>0.19999999999999929</c:v>
                </c:pt>
                <c:pt idx="34">
                  <c:v>9.9999999999997868E-2</c:v>
                </c:pt>
                <c:pt idx="35">
                  <c:v>0.19999999999999929</c:v>
                </c:pt>
                <c:pt idx="36">
                  <c:v>-9.9999999999997868E-2</c:v>
                </c:pt>
                <c:pt idx="37">
                  <c:v>0.10000000000000142</c:v>
                </c:pt>
                <c:pt idx="38">
                  <c:v>-9.9999999999997868E-2</c:v>
                </c:pt>
                <c:pt idx="39">
                  <c:v>0</c:v>
                </c:pt>
                <c:pt idx="40">
                  <c:v>-0.19999999999999929</c:v>
                </c:pt>
                <c:pt idx="41">
                  <c:v>-0.20000000000000284</c:v>
                </c:pt>
                <c:pt idx="42">
                  <c:v>-0.10000000000000142</c:v>
                </c:pt>
                <c:pt idx="43">
                  <c:v>0</c:v>
                </c:pt>
                <c:pt idx="44">
                  <c:v>-9.9999999999997868E-2</c:v>
                </c:pt>
                <c:pt idx="45">
                  <c:v>-0.30000000000000071</c:v>
                </c:pt>
                <c:pt idx="46">
                  <c:v>0.10000000000000142</c:v>
                </c:pt>
                <c:pt idx="47">
                  <c:v>0.19999999999999929</c:v>
                </c:pt>
                <c:pt idx="48">
                  <c:v>0.19999999999999929</c:v>
                </c:pt>
                <c:pt idx="49">
                  <c:v>-0.19999999999999929</c:v>
                </c:pt>
                <c:pt idx="50">
                  <c:v>0</c:v>
                </c:pt>
                <c:pt idx="51">
                  <c:v>9.9999999999997868E-2</c:v>
                </c:pt>
                <c:pt idx="52">
                  <c:v>0.10000000000000142</c:v>
                </c:pt>
                <c:pt idx="53">
                  <c:v>0</c:v>
                </c:pt>
                <c:pt idx="54">
                  <c:v>0.19999999999999929</c:v>
                </c:pt>
                <c:pt idx="55">
                  <c:v>0.10000000000000142</c:v>
                </c:pt>
                <c:pt idx="56">
                  <c:v>0</c:v>
                </c:pt>
                <c:pt idx="57">
                  <c:v>0.5</c:v>
                </c:pt>
                <c:pt idx="58">
                  <c:v>-0.10000000000000142</c:v>
                </c:pt>
                <c:pt idx="59">
                  <c:v>0</c:v>
                </c:pt>
                <c:pt idx="60">
                  <c:v>-0.19999999999999929</c:v>
                </c:pt>
                <c:pt idx="61">
                  <c:v>0.10000000000000142</c:v>
                </c:pt>
                <c:pt idx="62">
                  <c:v>0</c:v>
                </c:pt>
                <c:pt idx="63">
                  <c:v>0.10000000000000142</c:v>
                </c:pt>
                <c:pt idx="64">
                  <c:v>0.19999999999999929</c:v>
                </c:pt>
                <c:pt idx="65">
                  <c:v>0.30000000000000071</c:v>
                </c:pt>
                <c:pt idx="66">
                  <c:v>0</c:v>
                </c:pt>
                <c:pt idx="67">
                  <c:v>0.39999999999999858</c:v>
                </c:pt>
                <c:pt idx="68">
                  <c:v>-0.20000000000000284</c:v>
                </c:pt>
                <c:pt idx="69">
                  <c:v>0.60000000000000142</c:v>
                </c:pt>
                <c:pt idx="70">
                  <c:v>0</c:v>
                </c:pt>
                <c:pt idx="71">
                  <c:v>0.5</c:v>
                </c:pt>
                <c:pt idx="72">
                  <c:v>0.30000000000000071</c:v>
                </c:pt>
                <c:pt idx="73">
                  <c:v>-0.19999999999999929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7F-4C4A-BABB-E930BF641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560832"/>
        <c:axId val="388258560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6.3631913852178739E-3"/>
                  <c:y val="-0.87584281764403293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7F-4C4A-BABB-E930BF641D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市区町村別_医療費!$BB$6:$BB$79</c:f>
              <c:numCache>
                <c:formatCode>General</c:formatCode>
                <c:ptCount val="74"/>
                <c:pt idx="0">
                  <c:v>9.9999999999997868E-2</c:v>
                </c:pt>
                <c:pt idx="1">
                  <c:v>9.9999999999997868E-2</c:v>
                </c:pt>
                <c:pt idx="2">
                  <c:v>9.9999999999997868E-2</c:v>
                </c:pt>
                <c:pt idx="3">
                  <c:v>9.9999999999997868E-2</c:v>
                </c:pt>
                <c:pt idx="4">
                  <c:v>9.9999999999997868E-2</c:v>
                </c:pt>
                <c:pt idx="5">
                  <c:v>9.9999999999997868E-2</c:v>
                </c:pt>
                <c:pt idx="6">
                  <c:v>9.9999999999997868E-2</c:v>
                </c:pt>
                <c:pt idx="7">
                  <c:v>9.9999999999997868E-2</c:v>
                </c:pt>
                <c:pt idx="8">
                  <c:v>9.9999999999997868E-2</c:v>
                </c:pt>
                <c:pt idx="9">
                  <c:v>9.9999999999997868E-2</c:v>
                </c:pt>
                <c:pt idx="10">
                  <c:v>9.9999999999997868E-2</c:v>
                </c:pt>
                <c:pt idx="11">
                  <c:v>9.9999999999997868E-2</c:v>
                </c:pt>
                <c:pt idx="12">
                  <c:v>9.9999999999997868E-2</c:v>
                </c:pt>
                <c:pt idx="13">
                  <c:v>9.9999999999997868E-2</c:v>
                </c:pt>
                <c:pt idx="14">
                  <c:v>9.9999999999997868E-2</c:v>
                </c:pt>
                <c:pt idx="15">
                  <c:v>9.9999999999997868E-2</c:v>
                </c:pt>
                <c:pt idx="16">
                  <c:v>9.9999999999997868E-2</c:v>
                </c:pt>
                <c:pt idx="17">
                  <c:v>9.9999999999997868E-2</c:v>
                </c:pt>
                <c:pt idx="18">
                  <c:v>9.9999999999997868E-2</c:v>
                </c:pt>
                <c:pt idx="19">
                  <c:v>9.9999999999997868E-2</c:v>
                </c:pt>
                <c:pt idx="20">
                  <c:v>9.9999999999997868E-2</c:v>
                </c:pt>
                <c:pt idx="21">
                  <c:v>9.9999999999997868E-2</c:v>
                </c:pt>
                <c:pt idx="22">
                  <c:v>9.9999999999997868E-2</c:v>
                </c:pt>
                <c:pt idx="23">
                  <c:v>9.9999999999997868E-2</c:v>
                </c:pt>
                <c:pt idx="24">
                  <c:v>9.9999999999997868E-2</c:v>
                </c:pt>
                <c:pt idx="25">
                  <c:v>9.9999999999997868E-2</c:v>
                </c:pt>
                <c:pt idx="26">
                  <c:v>9.9999999999997868E-2</c:v>
                </c:pt>
                <c:pt idx="27">
                  <c:v>9.9999999999997868E-2</c:v>
                </c:pt>
                <c:pt idx="28">
                  <c:v>9.9999999999997868E-2</c:v>
                </c:pt>
                <c:pt idx="29">
                  <c:v>9.9999999999997868E-2</c:v>
                </c:pt>
                <c:pt idx="30">
                  <c:v>9.9999999999997868E-2</c:v>
                </c:pt>
                <c:pt idx="31">
                  <c:v>9.9999999999997868E-2</c:v>
                </c:pt>
                <c:pt idx="32">
                  <c:v>9.9999999999997868E-2</c:v>
                </c:pt>
                <c:pt idx="33">
                  <c:v>9.9999999999997868E-2</c:v>
                </c:pt>
                <c:pt idx="34">
                  <c:v>9.9999999999997868E-2</c:v>
                </c:pt>
                <c:pt idx="35">
                  <c:v>9.9999999999997868E-2</c:v>
                </c:pt>
                <c:pt idx="36">
                  <c:v>9.9999999999997868E-2</c:v>
                </c:pt>
                <c:pt idx="37">
                  <c:v>9.9999999999997868E-2</c:v>
                </c:pt>
                <c:pt idx="38">
                  <c:v>9.9999999999997868E-2</c:v>
                </c:pt>
                <c:pt idx="39">
                  <c:v>9.9999999999997868E-2</c:v>
                </c:pt>
                <c:pt idx="40">
                  <c:v>9.9999999999997868E-2</c:v>
                </c:pt>
                <c:pt idx="41">
                  <c:v>9.9999999999997868E-2</c:v>
                </c:pt>
                <c:pt idx="42">
                  <c:v>9.9999999999997868E-2</c:v>
                </c:pt>
                <c:pt idx="43">
                  <c:v>9.9999999999997868E-2</c:v>
                </c:pt>
                <c:pt idx="44">
                  <c:v>9.9999999999997868E-2</c:v>
                </c:pt>
                <c:pt idx="45">
                  <c:v>9.9999999999997868E-2</c:v>
                </c:pt>
                <c:pt idx="46">
                  <c:v>9.9999999999997868E-2</c:v>
                </c:pt>
                <c:pt idx="47">
                  <c:v>9.9999999999997868E-2</c:v>
                </c:pt>
                <c:pt idx="48">
                  <c:v>9.9999999999997868E-2</c:v>
                </c:pt>
                <c:pt idx="49">
                  <c:v>9.9999999999997868E-2</c:v>
                </c:pt>
                <c:pt idx="50">
                  <c:v>9.9999999999997868E-2</c:v>
                </c:pt>
                <c:pt idx="51">
                  <c:v>9.9999999999997868E-2</c:v>
                </c:pt>
                <c:pt idx="52">
                  <c:v>9.9999999999997868E-2</c:v>
                </c:pt>
                <c:pt idx="53">
                  <c:v>9.9999999999997868E-2</c:v>
                </c:pt>
                <c:pt idx="54">
                  <c:v>9.9999999999997868E-2</c:v>
                </c:pt>
                <c:pt idx="55">
                  <c:v>9.9999999999997868E-2</c:v>
                </c:pt>
                <c:pt idx="56">
                  <c:v>9.9999999999997868E-2</c:v>
                </c:pt>
                <c:pt idx="57">
                  <c:v>9.9999999999997868E-2</c:v>
                </c:pt>
                <c:pt idx="58">
                  <c:v>9.9999999999997868E-2</c:v>
                </c:pt>
                <c:pt idx="59">
                  <c:v>9.9999999999997868E-2</c:v>
                </c:pt>
                <c:pt idx="60">
                  <c:v>9.9999999999997868E-2</c:v>
                </c:pt>
                <c:pt idx="61">
                  <c:v>9.9999999999997868E-2</c:v>
                </c:pt>
                <c:pt idx="62">
                  <c:v>9.9999999999997868E-2</c:v>
                </c:pt>
                <c:pt idx="63">
                  <c:v>9.9999999999997868E-2</c:v>
                </c:pt>
                <c:pt idx="64">
                  <c:v>9.9999999999997868E-2</c:v>
                </c:pt>
                <c:pt idx="65">
                  <c:v>9.9999999999997868E-2</c:v>
                </c:pt>
                <c:pt idx="66">
                  <c:v>9.9999999999997868E-2</c:v>
                </c:pt>
                <c:pt idx="67">
                  <c:v>9.9999999999997868E-2</c:v>
                </c:pt>
                <c:pt idx="68">
                  <c:v>9.9999999999997868E-2</c:v>
                </c:pt>
                <c:pt idx="69">
                  <c:v>9.9999999999997868E-2</c:v>
                </c:pt>
                <c:pt idx="70">
                  <c:v>9.9999999999997868E-2</c:v>
                </c:pt>
                <c:pt idx="71">
                  <c:v>9.9999999999997868E-2</c:v>
                </c:pt>
                <c:pt idx="72">
                  <c:v>9.9999999999997868E-2</c:v>
                </c:pt>
                <c:pt idx="73">
                  <c:v>9.9999999999997868E-2</c:v>
                </c:pt>
              </c:numCache>
            </c:numRef>
          </c:xVal>
          <c:yVal>
            <c:numRef>
              <c:f>市区町村別_医療費!$BF$6:$BF$79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7F-4C4A-BABB-E930BF641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92608"/>
        <c:axId val="388259136"/>
      </c:scatterChart>
      <c:catAx>
        <c:axId val="3895608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rgbClr val="7F7F7F"/>
            </a:solidFill>
          </a:ln>
        </c:spPr>
        <c:crossAx val="388258560"/>
        <c:crosses val="autoZero"/>
        <c:auto val="1"/>
        <c:lblAlgn val="ctr"/>
        <c:lblOffset val="100"/>
        <c:noMultiLvlLbl val="0"/>
      </c:catAx>
      <c:valAx>
        <c:axId val="388258560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 altLang="en-US"/>
                  <a:t>件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382553606237813"/>
              <c:y val="3.0025479038065843E-2"/>
            </c:manualLayout>
          </c:layout>
          <c:overlay val="0"/>
        </c:title>
        <c:numFmt formatCode="#,##0.0_ ;[Red]\-#,##0.0\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560832"/>
        <c:crosses val="autoZero"/>
        <c:crossBetween val="between"/>
      </c:valAx>
      <c:valAx>
        <c:axId val="388259136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8292608"/>
        <c:crosses val="max"/>
        <c:crossBetween val="midCat"/>
      </c:valAx>
      <c:valAx>
        <c:axId val="388292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259136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5929515418502199"/>
          <c:y val="1.4418081275720165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12</xdr:col>
      <xdr:colOff>601981</xdr:colOff>
      <xdr:row>49</xdr:row>
      <xdr:rowOff>95251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7</xdr:col>
      <xdr:colOff>1142550</xdr:colOff>
      <xdr:row>74</xdr:row>
      <xdr:rowOff>97200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2</xdr:row>
      <xdr:rowOff>0</xdr:rowOff>
    </xdr:from>
    <xdr:to>
      <xdr:col>17</xdr:col>
      <xdr:colOff>209100</xdr:colOff>
      <xdr:row>74</xdr:row>
      <xdr:rowOff>97200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66DFD35-D500-40CE-AEF5-305D33C96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18</xdr:row>
      <xdr:rowOff>28575</xdr:rowOff>
    </xdr:from>
    <xdr:to>
      <xdr:col>13</xdr:col>
      <xdr:colOff>582675</xdr:colOff>
      <xdr:row>81</xdr:row>
      <xdr:rowOff>28572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CD9400B-FFC5-41DD-8273-9A2019EB8D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71390"/>
        <a:stretch/>
      </xdr:blipFill>
      <xdr:spPr>
        <a:xfrm>
          <a:off x="1181100" y="3190875"/>
          <a:ext cx="7221600" cy="1080134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0</xdr:rowOff>
    </xdr:from>
    <xdr:to>
      <xdr:col>19</xdr:col>
      <xdr:colOff>431775</xdr:colOff>
      <xdr:row>77</xdr:row>
      <xdr:rowOff>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3</xdr:row>
      <xdr:rowOff>0</xdr:rowOff>
    </xdr:from>
    <xdr:to>
      <xdr:col>8</xdr:col>
      <xdr:colOff>365100</xdr:colOff>
      <xdr:row>77</xdr:row>
      <xdr:rowOff>2700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81</xdr:row>
      <xdr:rowOff>0</xdr:rowOff>
    </xdr:from>
    <xdr:to>
      <xdr:col>8</xdr:col>
      <xdr:colOff>365100</xdr:colOff>
      <xdr:row>155</xdr:row>
      <xdr:rowOff>2700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AA2F0FD-9CBD-42DC-B628-F65BB1AE8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7</xdr:col>
      <xdr:colOff>1142550</xdr:colOff>
      <xdr:row>74</xdr:row>
      <xdr:rowOff>97200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2</xdr:row>
      <xdr:rowOff>0</xdr:rowOff>
    </xdr:from>
    <xdr:to>
      <xdr:col>17</xdr:col>
      <xdr:colOff>209100</xdr:colOff>
      <xdr:row>74</xdr:row>
      <xdr:rowOff>97200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56C76119-A7A9-4447-95F4-E90ECDD44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18</xdr:row>
      <xdr:rowOff>19050</xdr:rowOff>
    </xdr:from>
    <xdr:to>
      <xdr:col>13</xdr:col>
      <xdr:colOff>582675</xdr:colOff>
      <xdr:row>81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1E4AA8F-C4E0-4E83-8F27-87AB6EF2A1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3" r="-923" b="71389"/>
        <a:stretch/>
      </xdr:blipFill>
      <xdr:spPr>
        <a:xfrm>
          <a:off x="1181100" y="3181350"/>
          <a:ext cx="7221600" cy="10801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7</xdr:col>
      <xdr:colOff>1142550</xdr:colOff>
      <xdr:row>74</xdr:row>
      <xdr:rowOff>97200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2</xdr:row>
      <xdr:rowOff>0</xdr:rowOff>
    </xdr:from>
    <xdr:to>
      <xdr:col>17</xdr:col>
      <xdr:colOff>285300</xdr:colOff>
      <xdr:row>74</xdr:row>
      <xdr:rowOff>97200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E3BB570-828F-4D60-9EA9-26064CC34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18</xdr:row>
      <xdr:rowOff>0</xdr:rowOff>
    </xdr:from>
    <xdr:to>
      <xdr:col>13</xdr:col>
      <xdr:colOff>582675</xdr:colOff>
      <xdr:row>81</xdr:row>
      <xdr:rowOff>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D8EED76-3C0B-4D43-88D3-DE9E3FF4FF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1391"/>
        <a:stretch/>
      </xdr:blipFill>
      <xdr:spPr>
        <a:xfrm>
          <a:off x="1181100" y="3162300"/>
          <a:ext cx="7221600" cy="108013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7</xdr:col>
      <xdr:colOff>1142550</xdr:colOff>
      <xdr:row>74</xdr:row>
      <xdr:rowOff>97200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2</xdr:row>
      <xdr:rowOff>0</xdr:rowOff>
    </xdr:from>
    <xdr:to>
      <xdr:col>17</xdr:col>
      <xdr:colOff>209100</xdr:colOff>
      <xdr:row>74</xdr:row>
      <xdr:rowOff>97200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4914C58-9744-463E-A5AE-27C99DF8A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18</xdr:row>
      <xdr:rowOff>19050</xdr:rowOff>
    </xdr:from>
    <xdr:to>
      <xdr:col>13</xdr:col>
      <xdr:colOff>582675</xdr:colOff>
      <xdr:row>81</xdr:row>
      <xdr:rowOff>19051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5735F14-480C-4F69-B1AB-387950EA67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71391"/>
        <a:stretch/>
      </xdr:blipFill>
      <xdr:spPr>
        <a:xfrm>
          <a:off x="1181100" y="3181350"/>
          <a:ext cx="7221600" cy="108013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7</xdr:col>
      <xdr:colOff>1142550</xdr:colOff>
      <xdr:row>74</xdr:row>
      <xdr:rowOff>97200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2</xdr:row>
      <xdr:rowOff>0</xdr:rowOff>
    </xdr:from>
    <xdr:to>
      <xdr:col>17</xdr:col>
      <xdr:colOff>209100</xdr:colOff>
      <xdr:row>74</xdr:row>
      <xdr:rowOff>97200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2F21395-E9AB-43AA-9C28-764EC374F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18</xdr:row>
      <xdr:rowOff>28575</xdr:rowOff>
    </xdr:from>
    <xdr:to>
      <xdr:col>13</xdr:col>
      <xdr:colOff>582675</xdr:colOff>
      <xdr:row>81</xdr:row>
      <xdr:rowOff>28575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ED29C20-67B3-44EA-9010-72129B90AC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71390"/>
        <a:stretch/>
      </xdr:blipFill>
      <xdr:spPr>
        <a:xfrm>
          <a:off x="1181100" y="3190875"/>
          <a:ext cx="7221600" cy="10801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53"/>
  <sheetViews>
    <sheetView showGridLines="0" tabSelected="1" zoomScaleNormal="100" zoomScaleSheetLayoutView="100" workbookViewId="0"/>
  </sheetViews>
  <sheetFormatPr defaultColWidth="9" defaultRowHeight="13.5"/>
  <cols>
    <col min="1" max="1" width="4.625" style="3" customWidth="1"/>
    <col min="2" max="2" width="11.25" style="3" customWidth="1"/>
    <col min="3" max="14" width="8.625" style="3" customWidth="1"/>
    <col min="15" max="16384" width="9" style="3"/>
  </cols>
  <sheetData>
    <row r="1" spans="1:15" ht="16.5" customHeight="1">
      <c r="A1" s="10"/>
      <c r="B1" s="19" t="s">
        <v>141</v>
      </c>
      <c r="C1" s="19"/>
      <c r="D1" s="19"/>
      <c r="E1" s="19"/>
      <c r="F1" s="19"/>
      <c r="G1" s="19"/>
      <c r="H1" s="19"/>
      <c r="I1" s="19"/>
      <c r="J1" s="10"/>
      <c r="K1" s="10"/>
      <c r="L1" s="10"/>
      <c r="M1" s="10"/>
      <c r="N1" s="10"/>
      <c r="O1" s="10"/>
    </row>
    <row r="2" spans="1:15" ht="16.5" customHeight="1">
      <c r="A2" s="10"/>
      <c r="B2" s="19" t="s">
        <v>142</v>
      </c>
      <c r="C2" s="19"/>
      <c r="D2" s="19"/>
      <c r="E2" s="19"/>
      <c r="F2" s="19"/>
      <c r="G2" s="19"/>
      <c r="H2" s="19"/>
      <c r="I2" s="19"/>
      <c r="J2" s="10"/>
      <c r="K2" s="10"/>
      <c r="L2" s="10"/>
      <c r="M2" s="10"/>
      <c r="N2" s="10"/>
      <c r="O2" s="10"/>
    </row>
    <row r="3" spans="1:15" ht="18" customHeight="1">
      <c r="A3" s="10"/>
      <c r="B3" s="122" t="s">
        <v>57</v>
      </c>
      <c r="C3" s="4" t="s">
        <v>58</v>
      </c>
      <c r="D3" s="125" t="s">
        <v>59</v>
      </c>
      <c r="E3" s="125"/>
      <c r="F3" s="125"/>
      <c r="G3" s="125"/>
      <c r="H3" s="4" t="s">
        <v>60</v>
      </c>
      <c r="I3" s="4" t="s">
        <v>61</v>
      </c>
      <c r="J3" s="4" t="s">
        <v>62</v>
      </c>
      <c r="K3" s="4" t="s">
        <v>63</v>
      </c>
      <c r="L3" s="4" t="s">
        <v>64</v>
      </c>
      <c r="M3" s="4" t="s">
        <v>65</v>
      </c>
      <c r="N3" s="4" t="s">
        <v>66</v>
      </c>
      <c r="O3" s="10"/>
    </row>
    <row r="4" spans="1:15" ht="26.25" customHeight="1">
      <c r="A4" s="10"/>
      <c r="B4" s="123"/>
      <c r="C4" s="120" t="s">
        <v>67</v>
      </c>
      <c r="D4" s="126" t="s">
        <v>68</v>
      </c>
      <c r="E4" s="127"/>
      <c r="F4" s="127"/>
      <c r="G4" s="128"/>
      <c r="H4" s="120" t="s">
        <v>69</v>
      </c>
      <c r="I4" s="120" t="s">
        <v>108</v>
      </c>
      <c r="J4" s="129" t="s">
        <v>109</v>
      </c>
      <c r="K4" s="129" t="s">
        <v>99</v>
      </c>
      <c r="L4" s="129" t="s">
        <v>110</v>
      </c>
      <c r="M4" s="129" t="s">
        <v>98</v>
      </c>
      <c r="N4" s="129" t="s">
        <v>164</v>
      </c>
      <c r="O4" s="10"/>
    </row>
    <row r="5" spans="1:15" ht="26.25" customHeight="1">
      <c r="A5" s="10"/>
      <c r="B5" s="124"/>
      <c r="C5" s="121"/>
      <c r="D5" s="5" t="s">
        <v>70</v>
      </c>
      <c r="E5" s="6" t="s">
        <v>71</v>
      </c>
      <c r="F5" s="7" t="s">
        <v>72</v>
      </c>
      <c r="G5" s="8" t="s">
        <v>73</v>
      </c>
      <c r="H5" s="121"/>
      <c r="I5" s="121"/>
      <c r="J5" s="130"/>
      <c r="K5" s="130"/>
      <c r="L5" s="130"/>
      <c r="M5" s="130"/>
      <c r="N5" s="130"/>
      <c r="O5" s="10"/>
    </row>
    <row r="6" spans="1:15" ht="26.45" customHeight="1">
      <c r="A6" s="10" t="s">
        <v>74</v>
      </c>
      <c r="B6" s="85" t="s">
        <v>100</v>
      </c>
      <c r="C6" s="69">
        <v>1914</v>
      </c>
      <c r="D6" s="87">
        <v>26515</v>
      </c>
      <c r="E6" s="88">
        <v>2415</v>
      </c>
      <c r="F6" s="89">
        <v>17641</v>
      </c>
      <c r="G6" s="73">
        <f t="shared" ref="G6:G12" si="0">SUM(D6:F6)</f>
        <v>46571</v>
      </c>
      <c r="H6" s="69">
        <v>3161307130</v>
      </c>
      <c r="I6" s="69">
        <v>1854</v>
      </c>
      <c r="J6" s="70">
        <f>IFERROR(H6/C6,0)</f>
        <v>1651675.616509927</v>
      </c>
      <c r="K6" s="70">
        <f>IFERROR(H6/G6,0)</f>
        <v>67881.452620729644</v>
      </c>
      <c r="L6" s="70">
        <f>IFERROR(H6/I6,0)</f>
        <v>1705127.9018338728</v>
      </c>
      <c r="M6" s="74">
        <f>IFERROR(G6/C6,0)</f>
        <v>24.331765935214211</v>
      </c>
      <c r="N6" s="75">
        <f>IFERROR(I6/C6,0)</f>
        <v>0.96865203761755481</v>
      </c>
      <c r="O6" s="10"/>
    </row>
    <row r="7" spans="1:15" ht="26.45" customHeight="1">
      <c r="A7" s="10" t="s">
        <v>74</v>
      </c>
      <c r="B7" s="85" t="s">
        <v>101</v>
      </c>
      <c r="C7" s="69">
        <v>6927</v>
      </c>
      <c r="D7" s="87">
        <v>105931</v>
      </c>
      <c r="E7" s="88">
        <v>8991</v>
      </c>
      <c r="F7" s="89">
        <v>71611</v>
      </c>
      <c r="G7" s="73">
        <f t="shared" si="0"/>
        <v>186533</v>
      </c>
      <c r="H7" s="69">
        <v>12874626400</v>
      </c>
      <c r="I7" s="69">
        <v>6616</v>
      </c>
      <c r="J7" s="70">
        <f t="shared" ref="J7:J12" si="1">IFERROR(H7/C7,0)</f>
        <v>1858615.0425869785</v>
      </c>
      <c r="K7" s="70">
        <f t="shared" ref="K7:K12" si="2">IFERROR(H7/G7,0)</f>
        <v>69020.636562967411</v>
      </c>
      <c r="L7" s="70">
        <f t="shared" ref="L7:L12" si="3">IFERROR(H7/I7,0)</f>
        <v>1945983.4340991536</v>
      </c>
      <c r="M7" s="74">
        <f t="shared" ref="M7:M12" si="4">IFERROR(G7/C7,0)</f>
        <v>26.928396131081275</v>
      </c>
      <c r="N7" s="75">
        <f t="shared" ref="N7:N12" si="5">IFERROR(I7/C7,0)</f>
        <v>0.9551032192868486</v>
      </c>
      <c r="O7" s="10"/>
    </row>
    <row r="8" spans="1:15" ht="26.45" customHeight="1">
      <c r="A8" s="10" t="s">
        <v>74</v>
      </c>
      <c r="B8" s="85" t="s">
        <v>102</v>
      </c>
      <c r="C8" s="69">
        <v>491520</v>
      </c>
      <c r="D8" s="87">
        <v>6623714</v>
      </c>
      <c r="E8" s="88">
        <v>199519</v>
      </c>
      <c r="F8" s="89">
        <v>4144732</v>
      </c>
      <c r="G8" s="73">
        <f t="shared" si="0"/>
        <v>10967965</v>
      </c>
      <c r="H8" s="69">
        <v>315168978320</v>
      </c>
      <c r="I8" s="69">
        <v>458014</v>
      </c>
      <c r="J8" s="70">
        <f t="shared" si="1"/>
        <v>641212.92789713538</v>
      </c>
      <c r="K8" s="70">
        <f t="shared" si="2"/>
        <v>28735.41065457448</v>
      </c>
      <c r="L8" s="70">
        <f t="shared" si="3"/>
        <v>688120.83979965677</v>
      </c>
      <c r="M8" s="74">
        <f t="shared" si="4"/>
        <v>22.314381917317707</v>
      </c>
      <c r="N8" s="75">
        <f t="shared" si="5"/>
        <v>0.93183186848958333</v>
      </c>
      <c r="O8" s="10"/>
    </row>
    <row r="9" spans="1:15" ht="26.45" customHeight="1">
      <c r="A9" s="10" t="s">
        <v>74</v>
      </c>
      <c r="B9" s="85" t="s">
        <v>103</v>
      </c>
      <c r="C9" s="69">
        <v>413544</v>
      </c>
      <c r="D9" s="87">
        <v>6905590</v>
      </c>
      <c r="E9" s="88">
        <v>258289</v>
      </c>
      <c r="F9" s="89">
        <v>4449222</v>
      </c>
      <c r="G9" s="73">
        <f t="shared" si="0"/>
        <v>11613101</v>
      </c>
      <c r="H9" s="69">
        <v>363725458450</v>
      </c>
      <c r="I9" s="69">
        <v>395735</v>
      </c>
      <c r="J9" s="70">
        <f t="shared" si="1"/>
        <v>879532.6699214594</v>
      </c>
      <c r="K9" s="70">
        <f t="shared" si="2"/>
        <v>31320.269964930125</v>
      </c>
      <c r="L9" s="70">
        <f t="shared" si="3"/>
        <v>919113.69590761489</v>
      </c>
      <c r="M9" s="74">
        <f t="shared" si="4"/>
        <v>28.081899386764164</v>
      </c>
      <c r="N9" s="75">
        <f t="shared" si="5"/>
        <v>0.95693565859981045</v>
      </c>
      <c r="O9" s="10"/>
    </row>
    <row r="10" spans="1:15" ht="26.45" customHeight="1">
      <c r="A10" s="10" t="s">
        <v>74</v>
      </c>
      <c r="B10" s="85" t="s">
        <v>104</v>
      </c>
      <c r="C10" s="69">
        <v>271783</v>
      </c>
      <c r="D10" s="87">
        <v>4344155</v>
      </c>
      <c r="E10" s="88">
        <v>235682</v>
      </c>
      <c r="F10" s="89">
        <v>2921125</v>
      </c>
      <c r="G10" s="73">
        <f t="shared" si="0"/>
        <v>7500962</v>
      </c>
      <c r="H10" s="69">
        <v>279745645030</v>
      </c>
      <c r="I10" s="69">
        <v>259335</v>
      </c>
      <c r="J10" s="70">
        <f t="shared" si="1"/>
        <v>1029297.8038729428</v>
      </c>
      <c r="K10" s="70">
        <f t="shared" si="2"/>
        <v>37294.635678730272</v>
      </c>
      <c r="L10" s="70">
        <f t="shared" si="3"/>
        <v>1078703.7809397113</v>
      </c>
      <c r="M10" s="74">
        <f t="shared" si="4"/>
        <v>27.599084563788022</v>
      </c>
      <c r="N10" s="75">
        <f t="shared" si="5"/>
        <v>0.95419875415312949</v>
      </c>
      <c r="O10" s="10"/>
    </row>
    <row r="11" spans="1:15" ht="26.45" customHeight="1">
      <c r="A11" s="10" t="s">
        <v>74</v>
      </c>
      <c r="B11" s="85" t="s">
        <v>105</v>
      </c>
      <c r="C11" s="69">
        <v>130800</v>
      </c>
      <c r="D11" s="87">
        <v>1788813</v>
      </c>
      <c r="E11" s="88">
        <v>141364</v>
      </c>
      <c r="F11" s="89">
        <v>1273329</v>
      </c>
      <c r="G11" s="73">
        <f t="shared" si="0"/>
        <v>3203506</v>
      </c>
      <c r="H11" s="69">
        <v>143525442970</v>
      </c>
      <c r="I11" s="69">
        <v>121641</v>
      </c>
      <c r="J11" s="70">
        <f t="shared" si="1"/>
        <v>1097289.3193425077</v>
      </c>
      <c r="K11" s="70">
        <f t="shared" si="2"/>
        <v>44802.614064091031</v>
      </c>
      <c r="L11" s="70">
        <f t="shared" si="3"/>
        <v>1179910.0876349257</v>
      </c>
      <c r="M11" s="74">
        <f t="shared" si="4"/>
        <v>24.491636085626912</v>
      </c>
      <c r="N11" s="75">
        <f t="shared" si="5"/>
        <v>0.92997706422018345</v>
      </c>
      <c r="O11" s="10"/>
    </row>
    <row r="12" spans="1:15" ht="26.45" customHeight="1" thickBot="1">
      <c r="A12" s="10" t="s">
        <v>74</v>
      </c>
      <c r="B12" s="85" t="s">
        <v>106</v>
      </c>
      <c r="C12" s="69">
        <v>49889</v>
      </c>
      <c r="D12" s="87">
        <v>513956</v>
      </c>
      <c r="E12" s="88">
        <v>56214</v>
      </c>
      <c r="F12" s="89">
        <v>392867</v>
      </c>
      <c r="G12" s="73">
        <f t="shared" si="0"/>
        <v>963037</v>
      </c>
      <c r="H12" s="69">
        <v>51166215140</v>
      </c>
      <c r="I12" s="69">
        <v>42748</v>
      </c>
      <c r="J12" s="70">
        <f t="shared" si="1"/>
        <v>1025601.1373248611</v>
      </c>
      <c r="K12" s="70">
        <f t="shared" si="2"/>
        <v>53130.061607186435</v>
      </c>
      <c r="L12" s="70">
        <f t="shared" si="3"/>
        <v>1196926.5261532704</v>
      </c>
      <c r="M12" s="74">
        <f t="shared" si="4"/>
        <v>19.303593978632563</v>
      </c>
      <c r="N12" s="75">
        <f t="shared" si="5"/>
        <v>0.85686223415983487</v>
      </c>
      <c r="O12" s="10"/>
    </row>
    <row r="13" spans="1:15" ht="26.45" customHeight="1" thickTop="1">
      <c r="A13" s="10"/>
      <c r="B13" s="63" t="s">
        <v>139</v>
      </c>
      <c r="C13" s="38">
        <v>1366377</v>
      </c>
      <c r="D13" s="46">
        <f t="shared" ref="D13:I13" si="6">SUM(D6:D12)</f>
        <v>20308674</v>
      </c>
      <c r="E13" s="64">
        <f t="shared" si="6"/>
        <v>902474</v>
      </c>
      <c r="F13" s="65">
        <f t="shared" si="6"/>
        <v>13270527</v>
      </c>
      <c r="G13" s="66">
        <f t="shared" si="6"/>
        <v>34481675</v>
      </c>
      <c r="H13" s="66">
        <f t="shared" si="6"/>
        <v>1169367673440</v>
      </c>
      <c r="I13" s="38">
        <f t="shared" si="6"/>
        <v>1285943</v>
      </c>
      <c r="J13" s="38">
        <f>IFERROR(H13/C13,0)</f>
        <v>855816.27430789603</v>
      </c>
      <c r="K13" s="38">
        <f>IFERROR(H13/G13,0)</f>
        <v>33912.728237244854</v>
      </c>
      <c r="L13" s="38">
        <f>IFERROR(H13/I13,0)</f>
        <v>909346.42782767199</v>
      </c>
      <c r="M13" s="67">
        <f>IFERROR(G13/C13,0)</f>
        <v>25.235842670068362</v>
      </c>
      <c r="N13" s="68">
        <f>IFERROR(I13/C13,0)</f>
        <v>0.9411333768059621</v>
      </c>
      <c r="O13" s="10"/>
    </row>
    <row r="14" spans="1:15">
      <c r="A14" s="10"/>
      <c r="B14" s="18" t="s">
        <v>169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5">
      <c r="A15" s="10"/>
      <c r="B15" s="18" t="s">
        <v>107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>
      <c r="A16" s="10"/>
      <c r="B16" s="18" t="s">
        <v>170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15">
      <c r="A17" s="10"/>
      <c r="B17" s="18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ht="13.5" customHeight="1">
      <c r="A18" s="10"/>
      <c r="B18" s="1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 ht="16.5" customHeight="1">
      <c r="A19" s="10"/>
      <c r="B19" s="19" t="s">
        <v>141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5" ht="16.5" customHeight="1">
      <c r="A20" s="10"/>
      <c r="B20" s="19" t="s">
        <v>142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2" t="s">
        <v>128</v>
      </c>
    </row>
    <row r="21" spans="1: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2" t="s">
        <v>126</v>
      </c>
    </row>
    <row r="22" spans="1: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2" t="s">
        <v>127</v>
      </c>
    </row>
    <row r="23" spans="1: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>
      <c r="A51" s="10"/>
      <c r="B51" s="18" t="s">
        <v>169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>
      <c r="A52" s="10"/>
      <c r="B52" s="18" t="s">
        <v>107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>
      <c r="A53" s="10"/>
      <c r="B53" s="18" t="s">
        <v>170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</sheetData>
  <mergeCells count="11">
    <mergeCell ref="J4:J5"/>
    <mergeCell ref="K4:K5"/>
    <mergeCell ref="L4:L5"/>
    <mergeCell ref="M4:M5"/>
    <mergeCell ref="N4:N5"/>
    <mergeCell ref="I4:I5"/>
    <mergeCell ref="B3:B5"/>
    <mergeCell ref="D3:G3"/>
    <mergeCell ref="C4:C5"/>
    <mergeCell ref="D4:G4"/>
    <mergeCell ref="H4:H5"/>
  </mergeCells>
  <phoneticPr fontId="4"/>
  <pageMargins left="0.70866141732283472" right="0.43307086614173229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2-1.医療費の状況</oddHeader>
  </headerFooter>
  <ignoredErrors>
    <ignoredError sqref="G6:G12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B1:J79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9" width="15.375" style="2" customWidth="1"/>
    <col min="10" max="12" width="20.625" style="2" customWidth="1"/>
    <col min="13" max="13" width="6.625" style="2" customWidth="1"/>
    <col min="14" max="16384" width="9" style="2"/>
  </cols>
  <sheetData>
    <row r="1" spans="2:10" ht="16.5" customHeight="1">
      <c r="B1" s="19" t="s">
        <v>75</v>
      </c>
      <c r="J1" s="19" t="s">
        <v>160</v>
      </c>
    </row>
    <row r="2" spans="2:10" ht="16.5" customHeight="1">
      <c r="B2" s="19" t="s">
        <v>151</v>
      </c>
      <c r="J2" s="19" t="s">
        <v>151</v>
      </c>
    </row>
    <row r="3" spans="2:10">
      <c r="B3" s="19"/>
    </row>
    <row r="4" spans="2:10">
      <c r="B4" s="19"/>
    </row>
    <row r="5" spans="2:10">
      <c r="B5" s="19"/>
    </row>
    <row r="6" spans="2:10">
      <c r="B6" s="19"/>
    </row>
    <row r="7" spans="2:10">
      <c r="B7" s="19"/>
    </row>
    <row r="8" spans="2:10">
      <c r="B8" s="19"/>
    </row>
    <row r="9" spans="2:10">
      <c r="B9" s="19"/>
    </row>
    <row r="10" spans="2:10">
      <c r="B10" s="19"/>
    </row>
    <row r="11" spans="2:10">
      <c r="B11" s="19"/>
    </row>
    <row r="12" spans="2:10">
      <c r="B12" s="19"/>
    </row>
    <row r="13" spans="2:10">
      <c r="B13" s="19"/>
    </row>
    <row r="14" spans="2:10">
      <c r="B14" s="19"/>
    </row>
    <row r="15" spans="2:10">
      <c r="B15" s="19"/>
    </row>
    <row r="16" spans="2:10">
      <c r="B16" s="19"/>
    </row>
    <row r="17" spans="2:2">
      <c r="B17" s="19"/>
    </row>
    <row r="18" spans="2:2">
      <c r="B18" s="19"/>
    </row>
    <row r="19" spans="2:2">
      <c r="B19" s="19"/>
    </row>
    <row r="20" spans="2:2">
      <c r="B20" s="19"/>
    </row>
    <row r="21" spans="2:2">
      <c r="B21" s="19"/>
    </row>
    <row r="22" spans="2:2">
      <c r="B22" s="19"/>
    </row>
    <row r="23" spans="2:2">
      <c r="B23" s="19"/>
    </row>
    <row r="24" spans="2:2">
      <c r="B24" s="19"/>
    </row>
    <row r="25" spans="2:2">
      <c r="B25" s="19"/>
    </row>
    <row r="26" spans="2:2">
      <c r="B26" s="19"/>
    </row>
    <row r="27" spans="2:2">
      <c r="B27" s="19"/>
    </row>
    <row r="28" spans="2:2">
      <c r="B28" s="19"/>
    </row>
    <row r="29" spans="2:2">
      <c r="B29" s="19"/>
    </row>
    <row r="30" spans="2:2">
      <c r="B30" s="19"/>
    </row>
    <row r="31" spans="2:2">
      <c r="B31" s="19"/>
    </row>
    <row r="32" spans="2:2">
      <c r="B32" s="19"/>
    </row>
    <row r="33" spans="2:2">
      <c r="B33" s="19"/>
    </row>
    <row r="34" spans="2:2">
      <c r="B34" s="19"/>
    </row>
    <row r="35" spans="2:2">
      <c r="B35" s="19"/>
    </row>
    <row r="36" spans="2:2">
      <c r="B36" s="19"/>
    </row>
    <row r="37" spans="2:2">
      <c r="B37" s="19"/>
    </row>
    <row r="38" spans="2:2">
      <c r="B38" s="19"/>
    </row>
    <row r="39" spans="2:2">
      <c r="B39" s="19"/>
    </row>
    <row r="40" spans="2:2">
      <c r="B40" s="19"/>
    </row>
    <row r="41" spans="2:2">
      <c r="B41" s="19"/>
    </row>
    <row r="42" spans="2:2">
      <c r="B42" s="19"/>
    </row>
    <row r="43" spans="2:2">
      <c r="B43" s="19"/>
    </row>
    <row r="44" spans="2:2">
      <c r="B44" s="19"/>
    </row>
    <row r="45" spans="2:2">
      <c r="B45" s="19"/>
    </row>
    <row r="46" spans="2:2">
      <c r="B46" s="19"/>
    </row>
    <row r="47" spans="2:2">
      <c r="B47" s="19"/>
    </row>
    <row r="48" spans="2:2">
      <c r="B48" s="19"/>
    </row>
    <row r="49" spans="2:2">
      <c r="B49" s="19"/>
    </row>
    <row r="50" spans="2:2">
      <c r="B50" s="19"/>
    </row>
    <row r="51" spans="2:2">
      <c r="B51" s="19"/>
    </row>
    <row r="52" spans="2:2">
      <c r="B52" s="19"/>
    </row>
    <row r="53" spans="2:2">
      <c r="B53" s="19"/>
    </row>
    <row r="54" spans="2:2">
      <c r="B54" s="19"/>
    </row>
    <row r="55" spans="2:2">
      <c r="B55" s="19"/>
    </row>
    <row r="56" spans="2:2">
      <c r="B56" s="19"/>
    </row>
    <row r="57" spans="2:2">
      <c r="B57" s="19"/>
    </row>
    <row r="58" spans="2:2">
      <c r="B58" s="19"/>
    </row>
    <row r="59" spans="2:2">
      <c r="B59" s="19"/>
    </row>
    <row r="60" spans="2:2">
      <c r="B60" s="19"/>
    </row>
    <row r="61" spans="2:2">
      <c r="B61" s="19"/>
    </row>
    <row r="62" spans="2:2">
      <c r="B62" s="19"/>
    </row>
    <row r="63" spans="2:2">
      <c r="B63" s="19"/>
    </row>
    <row r="64" spans="2:2">
      <c r="B64" s="19"/>
    </row>
    <row r="65" spans="2:2">
      <c r="B65" s="19"/>
    </row>
    <row r="66" spans="2:2">
      <c r="B66" s="19"/>
    </row>
    <row r="67" spans="2:2">
      <c r="B67" s="19"/>
    </row>
    <row r="68" spans="2:2">
      <c r="B68" s="19"/>
    </row>
    <row r="69" spans="2:2">
      <c r="B69" s="19"/>
    </row>
    <row r="70" spans="2:2">
      <c r="B70" s="19"/>
    </row>
    <row r="71" spans="2:2">
      <c r="B71" s="19"/>
    </row>
    <row r="72" spans="2:2">
      <c r="B72" s="19"/>
    </row>
    <row r="73" spans="2:2">
      <c r="B73" s="19"/>
    </row>
    <row r="74" spans="2:2">
      <c r="B74" s="19"/>
    </row>
    <row r="75" spans="2:2">
      <c r="B75" s="19"/>
    </row>
    <row r="76" spans="2:2">
      <c r="B76" s="19"/>
    </row>
    <row r="77" spans="2:2">
      <c r="B77" s="19"/>
    </row>
    <row r="78" spans="2:2" ht="13.5" customHeight="1"/>
    <row r="79" spans="2:2" ht="13.5" customHeight="1"/>
  </sheetData>
  <phoneticPr fontId="4"/>
  <pageMargins left="0.70866141732283472" right="0.43307086614173229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2-1.医療費の状況</oddHeader>
  </headerFooter>
  <rowBreaks count="1" manualBreakCount="1">
    <brk id="77" max="1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O84"/>
  <sheetViews>
    <sheetView showGridLines="0" zoomScaleNormal="100" zoomScaleSheetLayoutView="100" workbookViewId="0"/>
  </sheetViews>
  <sheetFormatPr defaultColWidth="9" defaultRowHeight="13.5"/>
  <cols>
    <col min="1" max="1" width="4.625" style="32" customWidth="1"/>
    <col min="2" max="2" width="2.125" style="32" customWidth="1"/>
    <col min="3" max="3" width="8.375" style="32" customWidth="1"/>
    <col min="4" max="4" width="11.625" style="32" customWidth="1"/>
    <col min="5" max="5" width="5.5" style="32" bestFit="1" customWidth="1"/>
    <col min="6" max="6" width="11.625" style="32" customWidth="1"/>
    <col min="7" max="7" width="5.5" style="32" customWidth="1"/>
    <col min="8" max="15" width="8.875" style="32" customWidth="1"/>
    <col min="16" max="16384" width="9" style="3"/>
  </cols>
  <sheetData>
    <row r="1" spans="1:15" ht="16.5" customHeight="1">
      <c r="A1" s="102"/>
      <c r="B1" s="102" t="s">
        <v>146</v>
      </c>
      <c r="C1" s="102"/>
      <c r="D1" s="102"/>
      <c r="E1" s="102"/>
      <c r="F1" s="102"/>
      <c r="G1" s="102"/>
      <c r="H1" s="102"/>
      <c r="I1" s="102"/>
      <c r="J1" s="102"/>
      <c r="K1" s="114"/>
      <c r="L1" s="102"/>
      <c r="M1" s="102"/>
      <c r="N1" s="102"/>
      <c r="O1" s="102"/>
    </row>
    <row r="2" spans="1:15" ht="16.5" customHeight="1">
      <c r="A2" s="102"/>
      <c r="B2" s="102" t="s">
        <v>153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3.5" customHeight="1">
      <c r="A4" s="102"/>
      <c r="B4" s="103"/>
      <c r="C4" s="104"/>
      <c r="D4" s="104"/>
      <c r="E4" s="104"/>
      <c r="F4" s="104"/>
      <c r="G4" s="105"/>
      <c r="H4" s="102"/>
      <c r="I4" s="102"/>
      <c r="J4" s="102"/>
      <c r="K4" s="102"/>
      <c r="L4" s="102"/>
      <c r="M4" s="102"/>
      <c r="N4" s="102"/>
      <c r="O4" s="102"/>
    </row>
    <row r="5" spans="1:15" ht="13.5" customHeight="1">
      <c r="A5" s="102"/>
      <c r="B5" s="106"/>
      <c r="C5" s="33"/>
      <c r="D5" s="115">
        <v>24.999999999999996</v>
      </c>
      <c r="E5" s="20" t="s">
        <v>171</v>
      </c>
      <c r="F5" s="115">
        <v>26.7</v>
      </c>
      <c r="G5" s="108" t="s">
        <v>172</v>
      </c>
      <c r="H5" s="102"/>
      <c r="I5" s="102"/>
      <c r="J5" s="102"/>
      <c r="K5" s="102"/>
      <c r="L5" s="102"/>
      <c r="M5" s="102"/>
      <c r="N5" s="102"/>
      <c r="O5" s="102"/>
    </row>
    <row r="6" spans="1:15">
      <c r="A6" s="102"/>
      <c r="B6" s="106"/>
      <c r="C6" s="102"/>
      <c r="D6" s="115"/>
      <c r="E6" s="20"/>
      <c r="F6" s="115"/>
      <c r="G6" s="108"/>
      <c r="H6" s="102"/>
      <c r="I6" s="102"/>
      <c r="J6" s="102"/>
      <c r="K6" s="102"/>
      <c r="L6" s="102"/>
      <c r="M6" s="102"/>
      <c r="N6" s="102"/>
      <c r="O6" s="102"/>
    </row>
    <row r="7" spans="1:15">
      <c r="A7" s="102"/>
      <c r="B7" s="106"/>
      <c r="C7" s="34"/>
      <c r="D7" s="115">
        <v>23.299999999999997</v>
      </c>
      <c r="E7" s="20" t="s">
        <v>171</v>
      </c>
      <c r="F7" s="115">
        <v>24.999999999999996</v>
      </c>
      <c r="G7" s="108" t="s">
        <v>173</v>
      </c>
      <c r="H7" s="102"/>
      <c r="I7" s="102"/>
      <c r="J7" s="102"/>
      <c r="K7" s="102"/>
      <c r="L7" s="102"/>
      <c r="M7" s="102"/>
      <c r="N7" s="102"/>
      <c r="O7" s="102"/>
    </row>
    <row r="8" spans="1:15">
      <c r="A8" s="102"/>
      <c r="B8" s="106"/>
      <c r="C8" s="102"/>
      <c r="D8" s="115"/>
      <c r="E8" s="20"/>
      <c r="F8" s="115"/>
      <c r="G8" s="108"/>
      <c r="H8" s="102"/>
      <c r="I8" s="102"/>
      <c r="J8" s="102"/>
      <c r="K8" s="102"/>
      <c r="L8" s="102"/>
      <c r="M8" s="102"/>
      <c r="N8" s="102"/>
      <c r="O8" s="102"/>
    </row>
    <row r="9" spans="1:15">
      <c r="A9" s="102"/>
      <c r="B9" s="106"/>
      <c r="C9" s="35"/>
      <c r="D9" s="115">
        <v>21.599999999999998</v>
      </c>
      <c r="E9" s="20" t="s">
        <v>171</v>
      </c>
      <c r="F9" s="115">
        <v>23.299999999999997</v>
      </c>
      <c r="G9" s="108" t="s">
        <v>173</v>
      </c>
      <c r="H9" s="102"/>
      <c r="I9" s="102"/>
      <c r="J9" s="102"/>
      <c r="K9" s="102"/>
      <c r="L9" s="102"/>
      <c r="M9" s="102"/>
      <c r="N9" s="102"/>
      <c r="O9" s="102"/>
    </row>
    <row r="10" spans="1:15">
      <c r="A10" s="102"/>
      <c r="B10" s="106"/>
      <c r="C10" s="102"/>
      <c r="D10" s="115"/>
      <c r="E10" s="20"/>
      <c r="F10" s="115"/>
      <c r="G10" s="108"/>
      <c r="H10" s="102"/>
      <c r="I10" s="102"/>
      <c r="J10" s="102"/>
      <c r="K10" s="102"/>
      <c r="L10" s="102"/>
      <c r="M10" s="102"/>
      <c r="N10" s="102"/>
      <c r="O10" s="102"/>
    </row>
    <row r="11" spans="1:15">
      <c r="A11" s="102"/>
      <c r="B11" s="106"/>
      <c r="C11" s="36"/>
      <c r="D11" s="115">
        <v>19.899999999999999</v>
      </c>
      <c r="E11" s="20" t="s">
        <v>171</v>
      </c>
      <c r="F11" s="115">
        <v>21.599999999999998</v>
      </c>
      <c r="G11" s="108" t="s">
        <v>173</v>
      </c>
      <c r="H11" s="102"/>
      <c r="I11" s="102"/>
      <c r="J11" s="102"/>
      <c r="K11" s="102"/>
      <c r="L11" s="102"/>
      <c r="M11" s="102"/>
      <c r="N11" s="102"/>
      <c r="O11" s="102"/>
    </row>
    <row r="12" spans="1:15">
      <c r="A12" s="102"/>
      <c r="B12" s="106"/>
      <c r="C12" s="102"/>
      <c r="D12" s="115"/>
      <c r="E12" s="20"/>
      <c r="F12" s="115"/>
      <c r="G12" s="108"/>
      <c r="H12" s="102"/>
      <c r="I12" s="102"/>
      <c r="J12" s="102"/>
      <c r="K12" s="102"/>
      <c r="L12" s="102"/>
      <c r="M12" s="102"/>
      <c r="N12" s="102"/>
      <c r="O12" s="102"/>
    </row>
    <row r="13" spans="1:15">
      <c r="A13" s="102"/>
      <c r="B13" s="106"/>
      <c r="C13" s="37"/>
      <c r="D13" s="115">
        <v>18.2</v>
      </c>
      <c r="E13" s="20" t="s">
        <v>171</v>
      </c>
      <c r="F13" s="115">
        <v>19.899999999999999</v>
      </c>
      <c r="G13" s="108" t="s">
        <v>173</v>
      </c>
      <c r="H13" s="102"/>
      <c r="I13" s="102"/>
      <c r="J13" s="102"/>
      <c r="K13" s="102"/>
      <c r="L13" s="102"/>
      <c r="M13" s="102"/>
      <c r="N13" s="102"/>
      <c r="O13" s="102"/>
    </row>
    <row r="14" spans="1:15">
      <c r="A14" s="102"/>
      <c r="B14" s="109"/>
      <c r="C14" s="110"/>
      <c r="D14" s="110"/>
      <c r="E14" s="110"/>
      <c r="F14" s="110"/>
      <c r="G14" s="111"/>
      <c r="H14" s="102"/>
      <c r="I14" s="102"/>
      <c r="J14" s="102"/>
      <c r="K14" s="102"/>
      <c r="L14" s="102"/>
      <c r="M14" s="102"/>
      <c r="N14" s="102"/>
      <c r="O14" s="102"/>
    </row>
    <row r="15" spans="1:15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</row>
    <row r="16" spans="1:15">
      <c r="A16" s="102"/>
      <c r="B16" s="103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5"/>
    </row>
    <row r="17" spans="1:15">
      <c r="A17" s="102"/>
      <c r="B17" s="106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12"/>
    </row>
    <row r="18" spans="1:15">
      <c r="A18" s="102"/>
      <c r="B18" s="106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12"/>
    </row>
    <row r="19" spans="1:15">
      <c r="A19" s="102"/>
      <c r="B19" s="106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12"/>
    </row>
    <row r="20" spans="1:15">
      <c r="A20" s="102"/>
      <c r="B20" s="106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12"/>
    </row>
    <row r="21" spans="1:15">
      <c r="A21" s="102"/>
      <c r="B21" s="106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12"/>
    </row>
    <row r="22" spans="1:15">
      <c r="A22" s="102"/>
      <c r="B22" s="106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12"/>
    </row>
    <row r="23" spans="1:15">
      <c r="A23" s="102"/>
      <c r="B23" s="106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12"/>
    </row>
    <row r="24" spans="1:15">
      <c r="A24" s="102"/>
      <c r="B24" s="106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12"/>
    </row>
    <row r="25" spans="1:15">
      <c r="A25" s="102"/>
      <c r="B25" s="106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12"/>
    </row>
    <row r="26" spans="1:15">
      <c r="A26" s="102"/>
      <c r="B26" s="106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12"/>
    </row>
    <row r="27" spans="1:15">
      <c r="A27" s="102"/>
      <c r="B27" s="106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12"/>
    </row>
    <row r="28" spans="1:15">
      <c r="A28" s="102"/>
      <c r="B28" s="106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12"/>
    </row>
    <row r="29" spans="1:15">
      <c r="A29" s="102"/>
      <c r="B29" s="106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12"/>
    </row>
    <row r="30" spans="1:15">
      <c r="A30" s="102"/>
      <c r="B30" s="106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12"/>
    </row>
    <row r="31" spans="1:15">
      <c r="A31" s="102"/>
      <c r="B31" s="106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12"/>
    </row>
    <row r="32" spans="1:15">
      <c r="A32" s="102"/>
      <c r="B32" s="106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12"/>
    </row>
    <row r="33" spans="1:15">
      <c r="A33" s="102"/>
      <c r="B33" s="106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12"/>
    </row>
    <row r="34" spans="1:15">
      <c r="A34" s="102"/>
      <c r="B34" s="106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12"/>
    </row>
    <row r="35" spans="1:15">
      <c r="A35" s="102"/>
      <c r="B35" s="106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12"/>
    </row>
    <row r="36" spans="1:15">
      <c r="A36" s="102"/>
      <c r="B36" s="106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12"/>
    </row>
    <row r="37" spans="1:15">
      <c r="A37" s="102"/>
      <c r="B37" s="106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12"/>
    </row>
    <row r="38" spans="1:15">
      <c r="A38" s="102"/>
      <c r="B38" s="106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12"/>
    </row>
    <row r="39" spans="1:15">
      <c r="A39" s="102"/>
      <c r="B39" s="106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12"/>
    </row>
    <row r="40" spans="1:15">
      <c r="A40" s="102"/>
      <c r="B40" s="106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12"/>
    </row>
    <row r="41" spans="1:15">
      <c r="A41" s="102"/>
      <c r="B41" s="106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12"/>
    </row>
    <row r="42" spans="1:15">
      <c r="A42" s="102"/>
      <c r="B42" s="106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12"/>
    </row>
    <row r="43" spans="1:15">
      <c r="A43" s="102"/>
      <c r="B43" s="106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12"/>
    </row>
    <row r="44" spans="1:15">
      <c r="A44" s="102"/>
      <c r="B44" s="106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12"/>
    </row>
    <row r="45" spans="1:15">
      <c r="A45" s="102"/>
      <c r="B45" s="106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12"/>
    </row>
    <row r="46" spans="1:15">
      <c r="A46" s="102"/>
      <c r="B46" s="106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12"/>
    </row>
    <row r="47" spans="1:15">
      <c r="A47" s="102"/>
      <c r="B47" s="106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12"/>
    </row>
    <row r="48" spans="1:15">
      <c r="A48" s="102"/>
      <c r="B48" s="106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12"/>
    </row>
    <row r="49" spans="1:15">
      <c r="A49" s="102"/>
      <c r="B49" s="106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12"/>
    </row>
    <row r="50" spans="1:15">
      <c r="A50" s="102"/>
      <c r="B50" s="106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12"/>
    </row>
    <row r="51" spans="1:15">
      <c r="A51" s="102"/>
      <c r="B51" s="106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12"/>
    </row>
    <row r="52" spans="1:15">
      <c r="A52" s="102"/>
      <c r="B52" s="106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12"/>
    </row>
    <row r="53" spans="1:15">
      <c r="A53" s="102"/>
      <c r="B53" s="106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12"/>
    </row>
    <row r="54" spans="1:15">
      <c r="A54" s="102"/>
      <c r="B54" s="106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12"/>
    </row>
    <row r="55" spans="1:15">
      <c r="A55" s="102"/>
      <c r="B55" s="106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12"/>
    </row>
    <row r="56" spans="1:15">
      <c r="A56" s="102"/>
      <c r="B56" s="106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12"/>
    </row>
    <row r="57" spans="1:15">
      <c r="A57" s="102"/>
      <c r="B57" s="106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12"/>
    </row>
    <row r="58" spans="1:15">
      <c r="A58" s="102"/>
      <c r="B58" s="106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12"/>
    </row>
    <row r="59" spans="1:15">
      <c r="A59" s="102"/>
      <c r="B59" s="106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12"/>
    </row>
    <row r="60" spans="1:15">
      <c r="A60" s="102"/>
      <c r="B60" s="106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12"/>
    </row>
    <row r="61" spans="1:15">
      <c r="A61" s="102"/>
      <c r="B61" s="106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12"/>
    </row>
    <row r="62" spans="1:15">
      <c r="A62" s="102"/>
      <c r="B62" s="106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12"/>
    </row>
    <row r="63" spans="1:15">
      <c r="A63" s="102"/>
      <c r="B63" s="106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12"/>
    </row>
    <row r="64" spans="1:15">
      <c r="A64" s="102"/>
      <c r="B64" s="106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12"/>
    </row>
    <row r="65" spans="1:15">
      <c r="A65" s="102"/>
      <c r="B65" s="106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12"/>
    </row>
    <row r="66" spans="1:15">
      <c r="A66" s="102"/>
      <c r="B66" s="106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12"/>
    </row>
    <row r="67" spans="1:15">
      <c r="A67" s="102"/>
      <c r="B67" s="106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12"/>
    </row>
    <row r="68" spans="1:15">
      <c r="A68" s="102"/>
      <c r="B68" s="106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12"/>
    </row>
    <row r="69" spans="1:15">
      <c r="A69" s="102"/>
      <c r="B69" s="106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12"/>
    </row>
    <row r="70" spans="1:15">
      <c r="A70" s="102"/>
      <c r="B70" s="106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12"/>
    </row>
    <row r="71" spans="1:15">
      <c r="A71" s="102"/>
      <c r="B71" s="106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12"/>
    </row>
    <row r="72" spans="1:15">
      <c r="A72" s="102"/>
      <c r="B72" s="106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12"/>
    </row>
    <row r="73" spans="1:15">
      <c r="A73" s="102"/>
      <c r="B73" s="106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12"/>
    </row>
    <row r="74" spans="1:15">
      <c r="A74" s="102"/>
      <c r="B74" s="106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12"/>
    </row>
    <row r="75" spans="1:15">
      <c r="A75" s="102"/>
      <c r="B75" s="106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12"/>
    </row>
    <row r="76" spans="1:15">
      <c r="A76" s="102"/>
      <c r="B76" s="106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12"/>
    </row>
    <row r="77" spans="1:15">
      <c r="A77" s="102"/>
      <c r="B77" s="106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12"/>
    </row>
    <row r="78" spans="1:15">
      <c r="A78" s="102"/>
      <c r="B78" s="106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12"/>
    </row>
    <row r="79" spans="1:15">
      <c r="A79" s="102"/>
      <c r="B79" s="106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12"/>
    </row>
    <row r="80" spans="1:15">
      <c r="A80" s="102"/>
      <c r="B80" s="106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12"/>
    </row>
    <row r="81" spans="1:15">
      <c r="A81" s="102"/>
      <c r="B81" s="106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12"/>
    </row>
    <row r="82" spans="1:15">
      <c r="A82" s="102"/>
      <c r="B82" s="106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12"/>
    </row>
    <row r="83" spans="1:15">
      <c r="A83" s="102"/>
      <c r="B83" s="106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12"/>
    </row>
    <row r="84" spans="1:15">
      <c r="A84" s="102"/>
      <c r="B84" s="109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1"/>
    </row>
  </sheetData>
  <phoneticPr fontId="4"/>
  <pageMargins left="0.47244094488188981" right="0.23622047244094491" top="0.43307086614173229" bottom="0.31496062992125984" header="0.31496062992125984" footer="0.19685039370078741"/>
  <pageSetup paperSize="8" scale="75" orientation="landscape" r:id="rId1"/>
  <headerFooter>
    <oddHeader>&amp;R&amp;"ＭＳ 明朝,標準"&amp;12 2-1.医療費の状況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B1:J79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9" width="15.375" style="1" customWidth="1"/>
    <col min="10" max="12" width="20.625" style="1" customWidth="1"/>
    <col min="13" max="13" width="6.625" style="1" customWidth="1"/>
    <col min="14" max="16384" width="9" style="1"/>
  </cols>
  <sheetData>
    <row r="1" spans="2:10" ht="16.5" customHeight="1">
      <c r="B1" s="19" t="s">
        <v>147</v>
      </c>
      <c r="J1" s="19" t="s">
        <v>159</v>
      </c>
    </row>
    <row r="2" spans="2:10" ht="16.5" customHeight="1">
      <c r="B2" s="19" t="s">
        <v>151</v>
      </c>
      <c r="J2" s="19" t="s">
        <v>151</v>
      </c>
    </row>
    <row r="3" spans="2:10">
      <c r="B3" s="116"/>
    </row>
    <row r="4" spans="2:10">
      <c r="B4" s="116"/>
    </row>
    <row r="5" spans="2:10">
      <c r="B5" s="116"/>
    </row>
    <row r="6" spans="2:10">
      <c r="B6" s="116"/>
    </row>
    <row r="7" spans="2:10">
      <c r="B7" s="116"/>
    </row>
    <row r="8" spans="2:10">
      <c r="B8" s="116"/>
    </row>
    <row r="9" spans="2:10">
      <c r="B9" s="116"/>
    </row>
    <row r="10" spans="2:10">
      <c r="B10" s="116"/>
    </row>
    <row r="11" spans="2:10">
      <c r="B11" s="116"/>
    </row>
    <row r="12" spans="2:10">
      <c r="B12" s="116"/>
    </row>
    <row r="13" spans="2:10">
      <c r="B13" s="116"/>
    </row>
    <row r="14" spans="2:10">
      <c r="B14" s="116"/>
    </row>
    <row r="15" spans="2:10">
      <c r="B15" s="116"/>
    </row>
    <row r="16" spans="2:10">
      <c r="B16" s="116"/>
    </row>
    <row r="17" spans="2:2">
      <c r="B17" s="116"/>
    </row>
    <row r="18" spans="2:2">
      <c r="B18" s="116"/>
    </row>
    <row r="19" spans="2:2">
      <c r="B19" s="116"/>
    </row>
    <row r="20" spans="2:2">
      <c r="B20" s="116"/>
    </row>
    <row r="21" spans="2:2">
      <c r="B21" s="116"/>
    </row>
    <row r="22" spans="2:2">
      <c r="B22" s="116"/>
    </row>
    <row r="23" spans="2:2">
      <c r="B23" s="116"/>
    </row>
    <row r="24" spans="2:2">
      <c r="B24" s="116"/>
    </row>
    <row r="25" spans="2:2">
      <c r="B25" s="116"/>
    </row>
    <row r="26" spans="2:2">
      <c r="B26" s="116"/>
    </row>
    <row r="27" spans="2:2">
      <c r="B27" s="116"/>
    </row>
    <row r="28" spans="2:2">
      <c r="B28" s="116"/>
    </row>
    <row r="29" spans="2:2">
      <c r="B29" s="116"/>
    </row>
    <row r="30" spans="2:2">
      <c r="B30" s="116"/>
    </row>
    <row r="31" spans="2:2">
      <c r="B31" s="116"/>
    </row>
    <row r="32" spans="2:2">
      <c r="B32" s="116"/>
    </row>
    <row r="33" spans="2:2">
      <c r="B33" s="116"/>
    </row>
    <row r="34" spans="2:2">
      <c r="B34" s="116"/>
    </row>
    <row r="35" spans="2:2">
      <c r="B35" s="116"/>
    </row>
    <row r="36" spans="2:2">
      <c r="B36" s="116"/>
    </row>
    <row r="37" spans="2:2">
      <c r="B37" s="116"/>
    </row>
    <row r="38" spans="2:2">
      <c r="B38" s="116"/>
    </row>
    <row r="39" spans="2:2">
      <c r="B39" s="116"/>
    </row>
    <row r="40" spans="2:2">
      <c r="B40" s="116"/>
    </row>
    <row r="41" spans="2:2">
      <c r="B41" s="116"/>
    </row>
    <row r="42" spans="2:2">
      <c r="B42" s="116"/>
    </row>
    <row r="43" spans="2:2">
      <c r="B43" s="116"/>
    </row>
    <row r="44" spans="2:2">
      <c r="B44" s="116"/>
    </row>
    <row r="45" spans="2:2">
      <c r="B45" s="116"/>
    </row>
    <row r="46" spans="2:2">
      <c r="B46" s="116"/>
    </row>
    <row r="47" spans="2:2">
      <c r="B47" s="116"/>
    </row>
    <row r="48" spans="2:2">
      <c r="B48" s="116"/>
    </row>
    <row r="49" spans="2:2">
      <c r="B49" s="116"/>
    </row>
    <row r="50" spans="2:2">
      <c r="B50" s="116"/>
    </row>
    <row r="51" spans="2:2">
      <c r="B51" s="116"/>
    </row>
    <row r="52" spans="2:2">
      <c r="B52" s="116"/>
    </row>
    <row r="53" spans="2:2">
      <c r="B53" s="116"/>
    </row>
    <row r="54" spans="2:2">
      <c r="B54" s="116"/>
    </row>
    <row r="55" spans="2:2">
      <c r="B55" s="116"/>
    </row>
    <row r="56" spans="2:2">
      <c r="B56" s="116"/>
    </row>
    <row r="57" spans="2:2">
      <c r="B57" s="116"/>
    </row>
    <row r="58" spans="2:2">
      <c r="B58" s="116"/>
    </row>
    <row r="59" spans="2:2">
      <c r="B59" s="116"/>
    </row>
    <row r="60" spans="2:2">
      <c r="B60" s="116"/>
    </row>
    <row r="61" spans="2:2">
      <c r="B61" s="116"/>
    </row>
    <row r="62" spans="2:2">
      <c r="B62" s="116"/>
    </row>
    <row r="63" spans="2:2">
      <c r="B63" s="116"/>
    </row>
    <row r="64" spans="2:2">
      <c r="B64" s="116"/>
    </row>
    <row r="65" spans="2:2">
      <c r="B65" s="116"/>
    </row>
    <row r="66" spans="2:2">
      <c r="B66" s="116"/>
    </row>
    <row r="67" spans="2:2">
      <c r="B67" s="116"/>
    </row>
    <row r="68" spans="2:2">
      <c r="B68" s="116"/>
    </row>
    <row r="69" spans="2:2">
      <c r="B69" s="116"/>
    </row>
    <row r="70" spans="2:2">
      <c r="B70" s="116"/>
    </row>
    <row r="71" spans="2:2">
      <c r="B71" s="116"/>
    </row>
    <row r="72" spans="2:2">
      <c r="B72" s="116"/>
    </row>
    <row r="73" spans="2:2">
      <c r="B73" s="116"/>
    </row>
    <row r="74" spans="2:2">
      <c r="B74" s="116"/>
    </row>
    <row r="75" spans="2:2">
      <c r="B75" s="116"/>
    </row>
    <row r="76" spans="2:2">
      <c r="B76" s="116"/>
    </row>
    <row r="77" spans="2:2">
      <c r="B77" s="116"/>
    </row>
    <row r="78" spans="2:2" ht="13.5" customHeight="1"/>
    <row r="79" spans="2:2" ht="13.5" customHeight="1"/>
  </sheetData>
  <phoneticPr fontId="4"/>
  <pageMargins left="0.70866141732283472" right="0.43307086614173229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2-1.医療費の状況</oddHeader>
  </headerFooter>
  <rowBreaks count="1" manualBreakCount="1">
    <brk id="77" max="17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O84"/>
  <sheetViews>
    <sheetView showGridLines="0" zoomScaleNormal="100" zoomScaleSheetLayoutView="100" workbookViewId="0"/>
  </sheetViews>
  <sheetFormatPr defaultColWidth="9" defaultRowHeight="13.5"/>
  <cols>
    <col min="1" max="1" width="4.625" style="32" customWidth="1"/>
    <col min="2" max="2" width="2.125" style="32" customWidth="1"/>
    <col min="3" max="3" width="8.375" style="32" customWidth="1"/>
    <col min="4" max="4" width="11.625" style="32" customWidth="1"/>
    <col min="5" max="5" width="5.5" style="32" bestFit="1" customWidth="1"/>
    <col min="6" max="6" width="11.625" style="32" customWidth="1"/>
    <col min="7" max="7" width="5.5" style="32" customWidth="1"/>
    <col min="8" max="15" width="8.875" style="32" customWidth="1"/>
    <col min="16" max="16384" width="9" style="3"/>
  </cols>
  <sheetData>
    <row r="1" spans="1:15" ht="16.5" customHeight="1">
      <c r="A1" s="102"/>
      <c r="B1" s="102" t="s">
        <v>148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ht="16.5" customHeight="1">
      <c r="A2" s="102"/>
      <c r="B2" s="102" t="s">
        <v>153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3.5" customHeight="1">
      <c r="A4" s="102"/>
      <c r="B4" s="103"/>
      <c r="C4" s="104"/>
      <c r="D4" s="104"/>
      <c r="E4" s="104"/>
      <c r="F4" s="104"/>
      <c r="G4" s="105"/>
      <c r="H4" s="102"/>
      <c r="I4" s="102"/>
      <c r="J4" s="102"/>
      <c r="K4" s="102"/>
      <c r="L4" s="102"/>
      <c r="M4" s="102"/>
      <c r="N4" s="102"/>
      <c r="O4" s="102"/>
    </row>
    <row r="5" spans="1:15" ht="13.5" customHeight="1">
      <c r="A5" s="102"/>
      <c r="B5" s="106"/>
      <c r="C5" s="33"/>
      <c r="D5" s="117">
        <v>0.91200000000000014</v>
      </c>
      <c r="E5" s="20" t="s">
        <v>171</v>
      </c>
      <c r="F5" s="118">
        <v>0.93899999999999995</v>
      </c>
      <c r="G5" s="108" t="s">
        <v>172</v>
      </c>
      <c r="H5" s="102"/>
      <c r="I5" s="102"/>
      <c r="J5" s="102"/>
      <c r="K5" s="102"/>
      <c r="L5" s="102"/>
      <c r="M5" s="102"/>
      <c r="N5" s="102"/>
      <c r="O5" s="102"/>
    </row>
    <row r="6" spans="1:15">
      <c r="A6" s="102"/>
      <c r="B6" s="106"/>
      <c r="C6" s="102"/>
      <c r="D6" s="117"/>
      <c r="E6" s="20"/>
      <c r="F6" s="118"/>
      <c r="G6" s="108"/>
      <c r="H6" s="102"/>
      <c r="I6" s="102"/>
      <c r="J6" s="102"/>
      <c r="K6" s="102"/>
      <c r="L6" s="102"/>
      <c r="M6" s="102"/>
      <c r="N6" s="102"/>
      <c r="O6" s="102"/>
    </row>
    <row r="7" spans="1:15">
      <c r="A7" s="102"/>
      <c r="B7" s="106"/>
      <c r="C7" s="34"/>
      <c r="D7" s="117">
        <v>0.88500000000000012</v>
      </c>
      <c r="E7" s="20" t="s">
        <v>171</v>
      </c>
      <c r="F7" s="118">
        <v>0.91200000000000014</v>
      </c>
      <c r="G7" s="108" t="s">
        <v>173</v>
      </c>
      <c r="H7" s="102"/>
      <c r="I7" s="102"/>
      <c r="J7" s="102"/>
      <c r="K7" s="102"/>
      <c r="L7" s="102"/>
      <c r="M7" s="102"/>
      <c r="N7" s="102"/>
      <c r="O7" s="102"/>
    </row>
    <row r="8" spans="1:15">
      <c r="A8" s="102"/>
      <c r="B8" s="106"/>
      <c r="C8" s="102"/>
      <c r="D8" s="117"/>
      <c r="E8" s="20"/>
      <c r="F8" s="118"/>
      <c r="G8" s="108"/>
      <c r="H8" s="102"/>
      <c r="I8" s="102"/>
      <c r="J8" s="102"/>
      <c r="K8" s="102"/>
      <c r="L8" s="102"/>
      <c r="M8" s="102"/>
      <c r="N8" s="102"/>
      <c r="O8" s="102"/>
    </row>
    <row r="9" spans="1:15">
      <c r="A9" s="102"/>
      <c r="B9" s="106"/>
      <c r="C9" s="35"/>
      <c r="D9" s="117">
        <v>0.8580000000000001</v>
      </c>
      <c r="E9" s="20" t="s">
        <v>171</v>
      </c>
      <c r="F9" s="118">
        <v>0.88500000000000012</v>
      </c>
      <c r="G9" s="108" t="s">
        <v>173</v>
      </c>
      <c r="H9" s="102"/>
      <c r="I9" s="102"/>
      <c r="J9" s="102"/>
      <c r="K9" s="102"/>
      <c r="L9" s="102"/>
      <c r="M9" s="102"/>
      <c r="N9" s="102"/>
      <c r="O9" s="102"/>
    </row>
    <row r="10" spans="1:15">
      <c r="A10" s="102"/>
      <c r="B10" s="106"/>
      <c r="C10" s="102"/>
      <c r="D10" s="117"/>
      <c r="E10" s="20"/>
      <c r="F10" s="118"/>
      <c r="G10" s="108"/>
      <c r="H10" s="102"/>
      <c r="I10" s="102"/>
      <c r="J10" s="102"/>
      <c r="K10" s="102"/>
      <c r="L10" s="102"/>
      <c r="M10" s="102"/>
      <c r="N10" s="102"/>
      <c r="O10" s="102"/>
    </row>
    <row r="11" spans="1:15">
      <c r="A11" s="102"/>
      <c r="B11" s="106"/>
      <c r="C11" s="36"/>
      <c r="D11" s="117">
        <v>0.83100000000000007</v>
      </c>
      <c r="E11" s="20" t="s">
        <v>171</v>
      </c>
      <c r="F11" s="118">
        <v>0.8580000000000001</v>
      </c>
      <c r="G11" s="108" t="s">
        <v>173</v>
      </c>
      <c r="H11" s="102"/>
      <c r="I11" s="102"/>
      <c r="J11" s="102"/>
      <c r="K11" s="102"/>
      <c r="L11" s="102"/>
      <c r="M11" s="102"/>
      <c r="N11" s="102"/>
      <c r="O11" s="102"/>
    </row>
    <row r="12" spans="1:15">
      <c r="A12" s="102"/>
      <c r="B12" s="106"/>
      <c r="C12" s="102"/>
      <c r="D12" s="117"/>
      <c r="E12" s="20"/>
      <c r="F12" s="118"/>
      <c r="G12" s="108"/>
      <c r="H12" s="102"/>
      <c r="I12" s="102"/>
      <c r="J12" s="102"/>
      <c r="K12" s="102"/>
      <c r="L12" s="102"/>
      <c r="M12" s="102"/>
      <c r="N12" s="102"/>
      <c r="O12" s="102"/>
    </row>
    <row r="13" spans="1:15">
      <c r="A13" s="102"/>
      <c r="B13" s="106"/>
      <c r="C13" s="37"/>
      <c r="D13" s="117">
        <v>0.80400000000000005</v>
      </c>
      <c r="E13" s="20" t="s">
        <v>171</v>
      </c>
      <c r="F13" s="118">
        <v>0.83100000000000007</v>
      </c>
      <c r="G13" s="108" t="s">
        <v>173</v>
      </c>
      <c r="H13" s="102"/>
      <c r="I13" s="102"/>
      <c r="J13" s="102"/>
      <c r="K13" s="102"/>
      <c r="L13" s="102"/>
      <c r="M13" s="102"/>
      <c r="N13" s="102"/>
      <c r="O13" s="102"/>
    </row>
    <row r="14" spans="1:15">
      <c r="A14" s="102"/>
      <c r="B14" s="109"/>
      <c r="C14" s="110"/>
      <c r="D14" s="110"/>
      <c r="E14" s="110"/>
      <c r="F14" s="110"/>
      <c r="G14" s="119"/>
      <c r="H14" s="102"/>
      <c r="I14" s="102"/>
      <c r="J14" s="102"/>
      <c r="K14" s="102"/>
      <c r="L14" s="102"/>
      <c r="M14" s="102"/>
      <c r="N14" s="102"/>
      <c r="O14" s="102"/>
    </row>
    <row r="15" spans="1:15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</row>
    <row r="16" spans="1:15">
      <c r="A16" s="102"/>
      <c r="B16" s="103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5"/>
    </row>
    <row r="17" spans="1:15">
      <c r="A17" s="102"/>
      <c r="B17" s="106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12"/>
    </row>
    <row r="18" spans="1:15">
      <c r="A18" s="102"/>
      <c r="B18" s="106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12"/>
    </row>
    <row r="19" spans="1:15">
      <c r="A19" s="102"/>
      <c r="B19" s="106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12"/>
    </row>
    <row r="20" spans="1:15">
      <c r="A20" s="102"/>
      <c r="B20" s="106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12"/>
    </row>
    <row r="21" spans="1:15">
      <c r="A21" s="102"/>
      <c r="B21" s="106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12"/>
    </row>
    <row r="22" spans="1:15">
      <c r="A22" s="102"/>
      <c r="B22" s="106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12"/>
    </row>
    <row r="23" spans="1:15">
      <c r="A23" s="102"/>
      <c r="B23" s="106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12"/>
    </row>
    <row r="24" spans="1:15">
      <c r="A24" s="102"/>
      <c r="B24" s="106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12"/>
    </row>
    <row r="25" spans="1:15">
      <c r="A25" s="102"/>
      <c r="B25" s="106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12"/>
    </row>
    <row r="26" spans="1:15">
      <c r="A26" s="102"/>
      <c r="B26" s="106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12"/>
    </row>
    <row r="27" spans="1:15">
      <c r="A27" s="102"/>
      <c r="B27" s="106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12"/>
    </row>
    <row r="28" spans="1:15">
      <c r="A28" s="102"/>
      <c r="B28" s="106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12"/>
    </row>
    <row r="29" spans="1:15">
      <c r="A29" s="102"/>
      <c r="B29" s="106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12"/>
    </row>
    <row r="30" spans="1:15">
      <c r="A30" s="102"/>
      <c r="B30" s="106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12"/>
    </row>
    <row r="31" spans="1:15">
      <c r="A31" s="102"/>
      <c r="B31" s="106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12"/>
    </row>
    <row r="32" spans="1:15">
      <c r="A32" s="102"/>
      <c r="B32" s="106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12"/>
    </row>
    <row r="33" spans="1:15">
      <c r="A33" s="102"/>
      <c r="B33" s="106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12"/>
    </row>
    <row r="34" spans="1:15">
      <c r="A34" s="102"/>
      <c r="B34" s="106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12"/>
    </row>
    <row r="35" spans="1:15">
      <c r="A35" s="102"/>
      <c r="B35" s="106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12"/>
    </row>
    <row r="36" spans="1:15">
      <c r="A36" s="102"/>
      <c r="B36" s="106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12"/>
    </row>
    <row r="37" spans="1:15">
      <c r="A37" s="102"/>
      <c r="B37" s="106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12"/>
    </row>
    <row r="38" spans="1:15">
      <c r="A38" s="102"/>
      <c r="B38" s="106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12"/>
    </row>
    <row r="39" spans="1:15">
      <c r="A39" s="102"/>
      <c r="B39" s="106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12"/>
    </row>
    <row r="40" spans="1:15">
      <c r="A40" s="102"/>
      <c r="B40" s="106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12"/>
    </row>
    <row r="41" spans="1:15">
      <c r="A41" s="102"/>
      <c r="B41" s="106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12"/>
    </row>
    <row r="42" spans="1:15">
      <c r="A42" s="102"/>
      <c r="B42" s="106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12"/>
    </row>
    <row r="43" spans="1:15">
      <c r="A43" s="102"/>
      <c r="B43" s="106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12"/>
    </row>
    <row r="44" spans="1:15">
      <c r="A44" s="102"/>
      <c r="B44" s="106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12"/>
    </row>
    <row r="45" spans="1:15">
      <c r="A45" s="102"/>
      <c r="B45" s="106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12"/>
    </row>
    <row r="46" spans="1:15">
      <c r="A46" s="102"/>
      <c r="B46" s="106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12"/>
    </row>
    <row r="47" spans="1:15">
      <c r="A47" s="102"/>
      <c r="B47" s="106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12"/>
    </row>
    <row r="48" spans="1:15">
      <c r="A48" s="102"/>
      <c r="B48" s="106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12"/>
    </row>
    <row r="49" spans="1:15">
      <c r="A49" s="102"/>
      <c r="B49" s="106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12"/>
    </row>
    <row r="50" spans="1:15">
      <c r="A50" s="102"/>
      <c r="B50" s="106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12"/>
    </row>
    <row r="51" spans="1:15">
      <c r="A51" s="102"/>
      <c r="B51" s="106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12"/>
    </row>
    <row r="52" spans="1:15">
      <c r="A52" s="102"/>
      <c r="B52" s="106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12"/>
    </row>
    <row r="53" spans="1:15">
      <c r="A53" s="102"/>
      <c r="B53" s="106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12"/>
    </row>
    <row r="54" spans="1:15">
      <c r="A54" s="102"/>
      <c r="B54" s="106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12"/>
    </row>
    <row r="55" spans="1:15">
      <c r="A55" s="102"/>
      <c r="B55" s="106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12"/>
    </row>
    <row r="56" spans="1:15">
      <c r="A56" s="102"/>
      <c r="B56" s="106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12"/>
    </row>
    <row r="57" spans="1:15">
      <c r="A57" s="102"/>
      <c r="B57" s="106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12"/>
    </row>
    <row r="58" spans="1:15">
      <c r="A58" s="102"/>
      <c r="B58" s="106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12"/>
    </row>
    <row r="59" spans="1:15">
      <c r="A59" s="102"/>
      <c r="B59" s="106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12"/>
    </row>
    <row r="60" spans="1:15">
      <c r="A60" s="102"/>
      <c r="B60" s="106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12"/>
    </row>
    <row r="61" spans="1:15">
      <c r="A61" s="102"/>
      <c r="B61" s="106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12"/>
    </row>
    <row r="62" spans="1:15">
      <c r="A62" s="102"/>
      <c r="B62" s="106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12"/>
    </row>
    <row r="63" spans="1:15">
      <c r="A63" s="102"/>
      <c r="B63" s="106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12"/>
    </row>
    <row r="64" spans="1:15">
      <c r="A64" s="102"/>
      <c r="B64" s="106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12"/>
    </row>
    <row r="65" spans="1:15">
      <c r="A65" s="102"/>
      <c r="B65" s="106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12"/>
    </row>
    <row r="66" spans="1:15">
      <c r="A66" s="102"/>
      <c r="B66" s="106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12"/>
    </row>
    <row r="67" spans="1:15">
      <c r="A67" s="102"/>
      <c r="B67" s="106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12"/>
    </row>
    <row r="68" spans="1:15">
      <c r="A68" s="102"/>
      <c r="B68" s="106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12"/>
    </row>
    <row r="69" spans="1:15">
      <c r="A69" s="102"/>
      <c r="B69" s="106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12"/>
    </row>
    <row r="70" spans="1:15">
      <c r="A70" s="102"/>
      <c r="B70" s="106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12"/>
    </row>
    <row r="71" spans="1:15">
      <c r="A71" s="102"/>
      <c r="B71" s="106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12"/>
    </row>
    <row r="72" spans="1:15">
      <c r="A72" s="102"/>
      <c r="B72" s="106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12"/>
    </row>
    <row r="73" spans="1:15">
      <c r="A73" s="102"/>
      <c r="B73" s="106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12"/>
    </row>
    <row r="74" spans="1:15">
      <c r="A74" s="102"/>
      <c r="B74" s="106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12"/>
    </row>
    <row r="75" spans="1:15">
      <c r="A75" s="102"/>
      <c r="B75" s="106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12"/>
    </row>
    <row r="76" spans="1:15">
      <c r="A76" s="102"/>
      <c r="B76" s="106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12"/>
    </row>
    <row r="77" spans="1:15">
      <c r="A77" s="102"/>
      <c r="B77" s="106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12"/>
    </row>
    <row r="78" spans="1:15">
      <c r="A78" s="102"/>
      <c r="B78" s="106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12"/>
    </row>
    <row r="79" spans="1:15">
      <c r="A79" s="102"/>
      <c r="B79" s="106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12"/>
    </row>
    <row r="80" spans="1:15">
      <c r="A80" s="102"/>
      <c r="B80" s="106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12"/>
    </row>
    <row r="81" spans="1:15">
      <c r="A81" s="102"/>
      <c r="B81" s="106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12"/>
    </row>
    <row r="82" spans="1:15">
      <c r="A82" s="102"/>
      <c r="B82" s="106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12"/>
    </row>
    <row r="83" spans="1:15">
      <c r="A83" s="102"/>
      <c r="B83" s="106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12"/>
    </row>
    <row r="84" spans="1:15">
      <c r="A84" s="102"/>
      <c r="B84" s="109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1"/>
    </row>
  </sheetData>
  <phoneticPr fontId="4"/>
  <pageMargins left="0.47244094488188981" right="0.23622047244094491" top="0.43307086614173229" bottom="0.31496062992125984" header="0.31496062992125984" footer="0.19685039370078741"/>
  <pageSetup paperSize="8" scale="75" orientation="landscape" r:id="rId1"/>
  <headerFooter>
    <oddHeader>&amp;R&amp;"ＭＳ 明朝,標準"&amp;12 2-1.医療費の状況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B1:S160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25" style="2" customWidth="1"/>
    <col min="3" max="5" width="20.625" style="2" customWidth="1"/>
    <col min="6" max="6" width="20.625" style="20" customWidth="1"/>
    <col min="7" max="7" width="20.625" style="24" customWidth="1"/>
    <col min="8" max="8" width="3.25" style="2" customWidth="1"/>
    <col min="9" max="12" width="20.625" style="2" customWidth="1"/>
    <col min="13" max="13" width="20.625" style="24" customWidth="1"/>
    <col min="14" max="18" width="20.625" style="21" customWidth="1"/>
    <col min="19" max="19" width="9" style="25"/>
    <col min="20" max="16384" width="9" style="2"/>
  </cols>
  <sheetData>
    <row r="1" spans="2:19" ht="16.5" customHeight="1">
      <c r="B1" s="19" t="s">
        <v>154</v>
      </c>
      <c r="C1" s="19"/>
      <c r="D1" s="19"/>
      <c r="E1" s="19"/>
      <c r="H1" s="21" t="s">
        <v>111</v>
      </c>
      <c r="I1" s="19"/>
      <c r="J1" s="19"/>
      <c r="K1" s="19"/>
      <c r="L1" s="19"/>
      <c r="O1" s="22"/>
      <c r="P1" s="20"/>
      <c r="Q1" s="20"/>
      <c r="R1" s="20"/>
      <c r="S1" s="21"/>
    </row>
    <row r="2" spans="2:19" ht="16.5" customHeight="1">
      <c r="B2" s="19" t="s">
        <v>151</v>
      </c>
      <c r="C2" s="19"/>
      <c r="D2" s="19"/>
      <c r="E2" s="19"/>
      <c r="H2" s="148"/>
      <c r="I2" s="160" t="s">
        <v>117</v>
      </c>
      <c r="J2" s="163" t="s">
        <v>115</v>
      </c>
      <c r="K2" s="164"/>
      <c r="L2" s="165"/>
      <c r="M2" s="27"/>
      <c r="N2" s="169" t="s">
        <v>114</v>
      </c>
      <c r="O2" s="163" t="s">
        <v>115</v>
      </c>
      <c r="P2" s="164"/>
      <c r="Q2" s="165"/>
      <c r="R2" s="28"/>
      <c r="S2" s="21"/>
    </row>
    <row r="3" spans="2:19" s="25" customFormat="1" ht="16.5" customHeight="1">
      <c r="B3" s="172"/>
      <c r="C3" s="174" t="s">
        <v>117</v>
      </c>
      <c r="D3" s="176" t="s">
        <v>112</v>
      </c>
      <c r="E3" s="176" t="s">
        <v>113</v>
      </c>
      <c r="F3" s="26"/>
      <c r="G3" s="27"/>
      <c r="H3" s="149"/>
      <c r="I3" s="161"/>
      <c r="J3" s="166"/>
      <c r="K3" s="167"/>
      <c r="L3" s="168"/>
      <c r="M3" s="27"/>
      <c r="N3" s="170"/>
      <c r="O3" s="166"/>
      <c r="P3" s="167"/>
      <c r="Q3" s="168"/>
      <c r="R3" s="29"/>
      <c r="S3" s="21"/>
    </row>
    <row r="4" spans="2:19" s="25" customFormat="1" ht="23.25" customHeight="1">
      <c r="B4" s="173"/>
      <c r="C4" s="175"/>
      <c r="D4" s="177"/>
      <c r="E4" s="177"/>
      <c r="F4" s="26"/>
      <c r="G4" s="27"/>
      <c r="H4" s="150"/>
      <c r="I4" s="162"/>
      <c r="J4" s="57" t="s">
        <v>166</v>
      </c>
      <c r="K4" s="57" t="s">
        <v>167</v>
      </c>
      <c r="L4" s="57" t="s">
        <v>135</v>
      </c>
      <c r="M4" s="27"/>
      <c r="N4" s="171"/>
      <c r="O4" s="57" t="s">
        <v>166</v>
      </c>
      <c r="P4" s="57" t="s">
        <v>167</v>
      </c>
      <c r="Q4" s="57" t="s">
        <v>134</v>
      </c>
      <c r="R4" s="57"/>
      <c r="S4" s="21"/>
    </row>
    <row r="5" spans="2:19" s="25" customFormat="1" ht="13.5" customHeight="1">
      <c r="B5" s="86">
        <v>1</v>
      </c>
      <c r="C5" s="9" t="s">
        <v>50</v>
      </c>
      <c r="D5" s="70">
        <v>864509.93406208395</v>
      </c>
      <c r="E5" s="70">
        <v>870772.547662923</v>
      </c>
      <c r="F5" s="30"/>
      <c r="G5" s="31"/>
      <c r="H5" s="86">
        <v>1</v>
      </c>
      <c r="I5" s="58" t="s">
        <v>50</v>
      </c>
      <c r="J5" s="51">
        <f>E5</f>
        <v>870772.547662923</v>
      </c>
      <c r="K5" s="51">
        <f>K86</f>
        <v>863738.99090673297</v>
      </c>
      <c r="L5" s="51">
        <f>ROUND(J5,0)-ROUND(K5,0)</f>
        <v>7034</v>
      </c>
      <c r="M5" s="31"/>
      <c r="N5" s="39">
        <f>$D$79</f>
        <v>855816.27430789603</v>
      </c>
      <c r="O5" s="39">
        <f>$E$79</f>
        <v>855816.27430789603</v>
      </c>
      <c r="P5" s="59">
        <f>$K$160</f>
        <v>848405.77066251298</v>
      </c>
      <c r="Q5" s="51">
        <f>ROUND(O5,0)-ROUND(P5,0)</f>
        <v>7410</v>
      </c>
      <c r="R5" s="43">
        <v>0</v>
      </c>
      <c r="S5" s="21"/>
    </row>
    <row r="6" spans="2:19" s="25" customFormat="1" ht="13.5" customHeight="1">
      <c r="B6" s="91">
        <v>2</v>
      </c>
      <c r="C6" s="9" t="s">
        <v>76</v>
      </c>
      <c r="D6" s="70">
        <v>798647.84252183395</v>
      </c>
      <c r="E6" s="70">
        <v>872836.69938902406</v>
      </c>
      <c r="F6" s="30"/>
      <c r="G6" s="31"/>
      <c r="H6" s="91">
        <v>2</v>
      </c>
      <c r="I6" s="58" t="s">
        <v>76</v>
      </c>
      <c r="J6" s="51">
        <f t="shared" ref="J6:J69" si="0">E6</f>
        <v>872836.69938902406</v>
      </c>
      <c r="K6" s="51">
        <f t="shared" ref="K6:K69" si="1">K87</f>
        <v>865838.68792086595</v>
      </c>
      <c r="L6" s="51">
        <f t="shared" ref="L6:L69" si="2">ROUND(J6,0)-ROUND(K6,0)</f>
        <v>6998</v>
      </c>
      <c r="M6" s="31"/>
      <c r="N6" s="39">
        <f t="shared" ref="N6:N68" si="3">$D$79</f>
        <v>855816.27430789603</v>
      </c>
      <c r="O6" s="39">
        <f t="shared" ref="O6:O68" si="4">$E$79</f>
        <v>855816.27430789603</v>
      </c>
      <c r="P6" s="59">
        <f t="shared" ref="P6:P69" si="5">$K$160</f>
        <v>848405.77066251298</v>
      </c>
      <c r="Q6" s="51">
        <f t="shared" ref="Q6:Q69" si="6">ROUND(O6,0)-ROUND(P6,0)</f>
        <v>7410</v>
      </c>
      <c r="R6" s="43">
        <v>0</v>
      </c>
      <c r="S6" s="21"/>
    </row>
    <row r="7" spans="2:19" s="25" customFormat="1" ht="13.5" customHeight="1">
      <c r="B7" s="91">
        <v>3</v>
      </c>
      <c r="C7" s="9" t="s">
        <v>77</v>
      </c>
      <c r="D7" s="70">
        <v>879097.53062540304</v>
      </c>
      <c r="E7" s="70">
        <v>872435.70296059095</v>
      </c>
      <c r="F7" s="30"/>
      <c r="G7" s="31"/>
      <c r="H7" s="91">
        <v>3</v>
      </c>
      <c r="I7" s="58" t="s">
        <v>77</v>
      </c>
      <c r="J7" s="51">
        <f t="shared" si="0"/>
        <v>872435.70296059095</v>
      </c>
      <c r="K7" s="51">
        <f t="shared" si="1"/>
        <v>870384.71642266703</v>
      </c>
      <c r="L7" s="51">
        <f t="shared" si="2"/>
        <v>2051</v>
      </c>
      <c r="M7" s="31"/>
      <c r="N7" s="39">
        <f t="shared" si="3"/>
        <v>855816.27430789603</v>
      </c>
      <c r="O7" s="39">
        <f t="shared" si="4"/>
        <v>855816.27430789603</v>
      </c>
      <c r="P7" s="59">
        <f t="shared" si="5"/>
        <v>848405.77066251298</v>
      </c>
      <c r="Q7" s="51">
        <f t="shared" si="6"/>
        <v>7410</v>
      </c>
      <c r="R7" s="43">
        <v>0</v>
      </c>
      <c r="S7" s="21"/>
    </row>
    <row r="8" spans="2:19" s="25" customFormat="1" ht="13.5" customHeight="1">
      <c r="B8" s="91">
        <v>4</v>
      </c>
      <c r="C8" s="9" t="s">
        <v>78</v>
      </c>
      <c r="D8" s="70">
        <v>895077.40527577896</v>
      </c>
      <c r="E8" s="70">
        <v>872439.23718628299</v>
      </c>
      <c r="F8" s="30"/>
      <c r="G8" s="31"/>
      <c r="H8" s="91">
        <v>4</v>
      </c>
      <c r="I8" s="58" t="s">
        <v>78</v>
      </c>
      <c r="J8" s="51">
        <f t="shared" si="0"/>
        <v>872439.23718628299</v>
      </c>
      <c r="K8" s="51">
        <f t="shared" si="1"/>
        <v>865752.95011462097</v>
      </c>
      <c r="L8" s="51">
        <f t="shared" si="2"/>
        <v>6686</v>
      </c>
      <c r="M8" s="31"/>
      <c r="N8" s="39">
        <f t="shared" si="3"/>
        <v>855816.27430789603</v>
      </c>
      <c r="O8" s="39">
        <f t="shared" si="4"/>
        <v>855816.27430789603</v>
      </c>
      <c r="P8" s="59">
        <f t="shared" si="5"/>
        <v>848405.77066251298</v>
      </c>
      <c r="Q8" s="51">
        <f t="shared" si="6"/>
        <v>7410</v>
      </c>
      <c r="R8" s="43">
        <v>0</v>
      </c>
      <c r="S8" s="21"/>
    </row>
    <row r="9" spans="2:19" s="25" customFormat="1" ht="13.5" customHeight="1">
      <c r="B9" s="91">
        <v>5</v>
      </c>
      <c r="C9" s="9" t="s">
        <v>79</v>
      </c>
      <c r="D9" s="70">
        <v>748221.36509635998</v>
      </c>
      <c r="E9" s="70">
        <v>866397.68612587696</v>
      </c>
      <c r="F9" s="30"/>
      <c r="G9" s="31"/>
      <c r="H9" s="91">
        <v>5</v>
      </c>
      <c r="I9" s="58" t="s">
        <v>79</v>
      </c>
      <c r="J9" s="51">
        <f t="shared" si="0"/>
        <v>866397.68612587696</v>
      </c>
      <c r="K9" s="51">
        <f t="shared" si="1"/>
        <v>860477.752080451</v>
      </c>
      <c r="L9" s="51">
        <f t="shared" si="2"/>
        <v>5920</v>
      </c>
      <c r="M9" s="31"/>
      <c r="N9" s="39">
        <f t="shared" si="3"/>
        <v>855816.27430789603</v>
      </c>
      <c r="O9" s="39">
        <f t="shared" si="4"/>
        <v>855816.27430789603</v>
      </c>
      <c r="P9" s="59">
        <f t="shared" si="5"/>
        <v>848405.77066251298</v>
      </c>
      <c r="Q9" s="51">
        <f t="shared" si="6"/>
        <v>7410</v>
      </c>
      <c r="R9" s="43">
        <v>0</v>
      </c>
      <c r="S9" s="21"/>
    </row>
    <row r="10" spans="2:19" s="25" customFormat="1" ht="13.5" customHeight="1">
      <c r="B10" s="91">
        <v>6</v>
      </c>
      <c r="C10" s="9" t="s">
        <v>80</v>
      </c>
      <c r="D10" s="70">
        <v>848667.68357601401</v>
      </c>
      <c r="E10" s="70">
        <v>872472.79039989004</v>
      </c>
      <c r="F10" s="30"/>
      <c r="G10" s="31"/>
      <c r="H10" s="91">
        <v>6</v>
      </c>
      <c r="I10" s="58" t="s">
        <v>80</v>
      </c>
      <c r="J10" s="51">
        <f t="shared" si="0"/>
        <v>872472.79039989004</v>
      </c>
      <c r="K10" s="51">
        <f t="shared" si="1"/>
        <v>864245.59980345797</v>
      </c>
      <c r="L10" s="51">
        <f t="shared" si="2"/>
        <v>8227</v>
      </c>
      <c r="M10" s="31"/>
      <c r="N10" s="39">
        <f t="shared" si="3"/>
        <v>855816.27430789603</v>
      </c>
      <c r="O10" s="39">
        <f t="shared" si="4"/>
        <v>855816.27430789603</v>
      </c>
      <c r="P10" s="59">
        <f t="shared" si="5"/>
        <v>848405.77066251298</v>
      </c>
      <c r="Q10" s="51">
        <f t="shared" si="6"/>
        <v>7410</v>
      </c>
      <c r="R10" s="43">
        <v>0</v>
      </c>
      <c r="S10" s="21"/>
    </row>
    <row r="11" spans="2:19" s="25" customFormat="1" ht="13.5" customHeight="1">
      <c r="B11" s="91">
        <v>7</v>
      </c>
      <c r="C11" s="9" t="s">
        <v>81</v>
      </c>
      <c r="D11" s="70">
        <v>910694.04379689402</v>
      </c>
      <c r="E11" s="70">
        <v>866661.55154456105</v>
      </c>
      <c r="F11" s="30"/>
      <c r="G11" s="31"/>
      <c r="H11" s="91">
        <v>7</v>
      </c>
      <c r="I11" s="58" t="s">
        <v>81</v>
      </c>
      <c r="J11" s="51">
        <f t="shared" si="0"/>
        <v>866661.55154456105</v>
      </c>
      <c r="K11" s="51">
        <f t="shared" si="1"/>
        <v>859838.02301195299</v>
      </c>
      <c r="L11" s="51">
        <f t="shared" si="2"/>
        <v>6824</v>
      </c>
      <c r="M11" s="31"/>
      <c r="N11" s="39">
        <f t="shared" si="3"/>
        <v>855816.27430789603</v>
      </c>
      <c r="O11" s="39">
        <f t="shared" si="4"/>
        <v>855816.27430789603</v>
      </c>
      <c r="P11" s="59">
        <f t="shared" si="5"/>
        <v>848405.77066251298</v>
      </c>
      <c r="Q11" s="51">
        <f t="shared" si="6"/>
        <v>7410</v>
      </c>
      <c r="R11" s="43">
        <v>0</v>
      </c>
      <c r="S11" s="21"/>
    </row>
    <row r="12" spans="2:19" s="25" customFormat="1" ht="13.5" customHeight="1">
      <c r="B12" s="91">
        <v>8</v>
      </c>
      <c r="C12" s="9" t="s">
        <v>51</v>
      </c>
      <c r="D12" s="70">
        <v>785955.69343831996</v>
      </c>
      <c r="E12" s="70">
        <v>877561.45876584505</v>
      </c>
      <c r="F12" s="30"/>
      <c r="G12" s="31"/>
      <c r="H12" s="91">
        <v>8</v>
      </c>
      <c r="I12" s="58" t="s">
        <v>51</v>
      </c>
      <c r="J12" s="51">
        <f t="shared" si="0"/>
        <v>877561.45876584505</v>
      </c>
      <c r="K12" s="51">
        <f t="shared" si="1"/>
        <v>872699.13523330004</v>
      </c>
      <c r="L12" s="51">
        <f t="shared" si="2"/>
        <v>4862</v>
      </c>
      <c r="M12" s="31"/>
      <c r="N12" s="39">
        <f t="shared" si="3"/>
        <v>855816.27430789603</v>
      </c>
      <c r="O12" s="39">
        <f t="shared" si="4"/>
        <v>855816.27430789603</v>
      </c>
      <c r="P12" s="59">
        <f t="shared" si="5"/>
        <v>848405.77066251298</v>
      </c>
      <c r="Q12" s="51">
        <f t="shared" si="6"/>
        <v>7410</v>
      </c>
      <c r="R12" s="43">
        <v>0</v>
      </c>
      <c r="S12" s="21"/>
    </row>
    <row r="13" spans="2:19" s="25" customFormat="1" ht="13.5" customHeight="1">
      <c r="B13" s="91">
        <v>9</v>
      </c>
      <c r="C13" s="9" t="s">
        <v>82</v>
      </c>
      <c r="D13" s="70">
        <v>792043.99548896402</v>
      </c>
      <c r="E13" s="70">
        <v>870906.79518869298</v>
      </c>
      <c r="F13" s="30"/>
      <c r="G13" s="31"/>
      <c r="H13" s="91">
        <v>9</v>
      </c>
      <c r="I13" s="58" t="s">
        <v>82</v>
      </c>
      <c r="J13" s="51">
        <f t="shared" si="0"/>
        <v>870906.79518869298</v>
      </c>
      <c r="K13" s="51">
        <f t="shared" si="1"/>
        <v>864638.58466219401</v>
      </c>
      <c r="L13" s="51">
        <f t="shared" si="2"/>
        <v>6268</v>
      </c>
      <c r="M13" s="31"/>
      <c r="N13" s="39">
        <f t="shared" si="3"/>
        <v>855816.27430789603</v>
      </c>
      <c r="O13" s="39">
        <f t="shared" si="4"/>
        <v>855816.27430789603</v>
      </c>
      <c r="P13" s="59">
        <f t="shared" si="5"/>
        <v>848405.77066251298</v>
      </c>
      <c r="Q13" s="51">
        <f t="shared" si="6"/>
        <v>7410</v>
      </c>
      <c r="R13" s="43">
        <v>0</v>
      </c>
      <c r="S13" s="21"/>
    </row>
    <row r="14" spans="2:19" s="25" customFormat="1" ht="13.5" customHeight="1">
      <c r="B14" s="91">
        <v>10</v>
      </c>
      <c r="C14" s="9" t="s">
        <v>52</v>
      </c>
      <c r="D14" s="70">
        <v>805142.30261757795</v>
      </c>
      <c r="E14" s="70">
        <v>863924.829478628</v>
      </c>
      <c r="F14" s="30"/>
      <c r="G14" s="31"/>
      <c r="H14" s="91">
        <v>10</v>
      </c>
      <c r="I14" s="58" t="s">
        <v>52</v>
      </c>
      <c r="J14" s="51">
        <f t="shared" si="0"/>
        <v>863924.829478628</v>
      </c>
      <c r="K14" s="51">
        <f t="shared" si="1"/>
        <v>856061.81685017096</v>
      </c>
      <c r="L14" s="51">
        <f t="shared" si="2"/>
        <v>7863</v>
      </c>
      <c r="M14" s="31"/>
      <c r="N14" s="39">
        <f t="shared" si="3"/>
        <v>855816.27430789603</v>
      </c>
      <c r="O14" s="39">
        <f t="shared" si="4"/>
        <v>855816.27430789603</v>
      </c>
      <c r="P14" s="59">
        <f t="shared" si="5"/>
        <v>848405.77066251298</v>
      </c>
      <c r="Q14" s="51">
        <f t="shared" si="6"/>
        <v>7410</v>
      </c>
      <c r="R14" s="43">
        <v>0</v>
      </c>
      <c r="S14" s="21"/>
    </row>
    <row r="15" spans="2:19" s="25" customFormat="1" ht="13.5" customHeight="1">
      <c r="B15" s="91">
        <v>11</v>
      </c>
      <c r="C15" s="9" t="s">
        <v>53</v>
      </c>
      <c r="D15" s="70">
        <v>856796.29625015601</v>
      </c>
      <c r="E15" s="70">
        <v>870338.33726019796</v>
      </c>
      <c r="F15" s="30"/>
      <c r="G15" s="31"/>
      <c r="H15" s="91">
        <v>11</v>
      </c>
      <c r="I15" s="58" t="s">
        <v>53</v>
      </c>
      <c r="J15" s="51">
        <f t="shared" si="0"/>
        <v>870338.33726019796</v>
      </c>
      <c r="K15" s="51">
        <f t="shared" si="1"/>
        <v>862944.15823572106</v>
      </c>
      <c r="L15" s="51">
        <f t="shared" si="2"/>
        <v>7394</v>
      </c>
      <c r="M15" s="31"/>
      <c r="N15" s="39">
        <f t="shared" si="3"/>
        <v>855816.27430789603</v>
      </c>
      <c r="O15" s="39">
        <f t="shared" si="4"/>
        <v>855816.27430789603</v>
      </c>
      <c r="P15" s="59">
        <f t="shared" si="5"/>
        <v>848405.77066251298</v>
      </c>
      <c r="Q15" s="51">
        <f t="shared" si="6"/>
        <v>7410</v>
      </c>
      <c r="R15" s="43">
        <v>0</v>
      </c>
      <c r="S15" s="21"/>
    </row>
    <row r="16" spans="2:19" s="25" customFormat="1" ht="13.5" customHeight="1">
      <c r="B16" s="91">
        <v>12</v>
      </c>
      <c r="C16" s="9" t="s">
        <v>83</v>
      </c>
      <c r="D16" s="70">
        <v>834178.920025695</v>
      </c>
      <c r="E16" s="70">
        <v>880499.62637598405</v>
      </c>
      <c r="F16" s="30"/>
      <c r="G16" s="31"/>
      <c r="H16" s="91">
        <v>12</v>
      </c>
      <c r="I16" s="58" t="s">
        <v>83</v>
      </c>
      <c r="J16" s="51">
        <f t="shared" si="0"/>
        <v>880499.62637598405</v>
      </c>
      <c r="K16" s="51">
        <f t="shared" si="1"/>
        <v>872554.42011116096</v>
      </c>
      <c r="L16" s="51">
        <f t="shared" si="2"/>
        <v>7946</v>
      </c>
      <c r="M16" s="31"/>
      <c r="N16" s="39">
        <f t="shared" si="3"/>
        <v>855816.27430789603</v>
      </c>
      <c r="O16" s="39">
        <f t="shared" si="4"/>
        <v>855816.27430789603</v>
      </c>
      <c r="P16" s="59">
        <f t="shared" si="5"/>
        <v>848405.77066251298</v>
      </c>
      <c r="Q16" s="51">
        <f t="shared" si="6"/>
        <v>7410</v>
      </c>
      <c r="R16" s="43">
        <v>0</v>
      </c>
      <c r="S16" s="21"/>
    </row>
    <row r="17" spans="2:19" s="25" customFormat="1" ht="13.5" customHeight="1">
      <c r="B17" s="91">
        <v>13</v>
      </c>
      <c r="C17" s="9" t="s">
        <v>84</v>
      </c>
      <c r="D17" s="70">
        <v>863291.84621864499</v>
      </c>
      <c r="E17" s="70">
        <v>878373.42923908099</v>
      </c>
      <c r="F17" s="30"/>
      <c r="G17" s="31"/>
      <c r="H17" s="91">
        <v>13</v>
      </c>
      <c r="I17" s="58" t="s">
        <v>84</v>
      </c>
      <c r="J17" s="51">
        <f t="shared" si="0"/>
        <v>878373.42923908099</v>
      </c>
      <c r="K17" s="51">
        <f t="shared" si="1"/>
        <v>869202.76272057102</v>
      </c>
      <c r="L17" s="51">
        <f t="shared" si="2"/>
        <v>9170</v>
      </c>
      <c r="M17" s="31"/>
      <c r="N17" s="39">
        <f t="shared" si="3"/>
        <v>855816.27430789603</v>
      </c>
      <c r="O17" s="39">
        <f t="shared" si="4"/>
        <v>855816.27430789603</v>
      </c>
      <c r="P17" s="59">
        <f t="shared" si="5"/>
        <v>848405.77066251298</v>
      </c>
      <c r="Q17" s="51">
        <f t="shared" si="6"/>
        <v>7410</v>
      </c>
      <c r="R17" s="43">
        <v>0</v>
      </c>
      <c r="S17" s="21"/>
    </row>
    <row r="18" spans="2:19" s="25" customFormat="1" ht="13.5" customHeight="1">
      <c r="B18" s="91">
        <v>14</v>
      </c>
      <c r="C18" s="9" t="s">
        <v>85</v>
      </c>
      <c r="D18" s="70">
        <v>818226.72056563199</v>
      </c>
      <c r="E18" s="70">
        <v>881042.77267367695</v>
      </c>
      <c r="F18" s="30"/>
      <c r="G18" s="31"/>
      <c r="H18" s="91">
        <v>14</v>
      </c>
      <c r="I18" s="58" t="s">
        <v>85</v>
      </c>
      <c r="J18" s="51">
        <f t="shared" si="0"/>
        <v>881042.77267367695</v>
      </c>
      <c r="K18" s="51">
        <f t="shared" si="1"/>
        <v>871766.88649797102</v>
      </c>
      <c r="L18" s="51">
        <f t="shared" si="2"/>
        <v>9276</v>
      </c>
      <c r="M18" s="31"/>
      <c r="N18" s="39">
        <f t="shared" si="3"/>
        <v>855816.27430789603</v>
      </c>
      <c r="O18" s="39">
        <f t="shared" si="4"/>
        <v>855816.27430789603</v>
      </c>
      <c r="P18" s="59">
        <f t="shared" si="5"/>
        <v>848405.77066251298</v>
      </c>
      <c r="Q18" s="51">
        <f t="shared" si="6"/>
        <v>7410</v>
      </c>
      <c r="R18" s="43">
        <v>0</v>
      </c>
      <c r="S18" s="21"/>
    </row>
    <row r="19" spans="2:19" s="25" customFormat="1" ht="13.5" customHeight="1">
      <c r="B19" s="91">
        <v>15</v>
      </c>
      <c r="C19" s="9" t="s">
        <v>86</v>
      </c>
      <c r="D19" s="70">
        <v>809417.34051772906</v>
      </c>
      <c r="E19" s="70">
        <v>872333.629850314</v>
      </c>
      <c r="F19" s="30"/>
      <c r="G19" s="31"/>
      <c r="H19" s="91">
        <v>15</v>
      </c>
      <c r="I19" s="58" t="s">
        <v>86</v>
      </c>
      <c r="J19" s="51">
        <f t="shared" si="0"/>
        <v>872333.629850314</v>
      </c>
      <c r="K19" s="51">
        <f t="shared" si="1"/>
        <v>864064.57265700796</v>
      </c>
      <c r="L19" s="51">
        <f t="shared" si="2"/>
        <v>8269</v>
      </c>
      <c r="M19" s="31"/>
      <c r="N19" s="39">
        <f t="shared" si="3"/>
        <v>855816.27430789603</v>
      </c>
      <c r="O19" s="39">
        <f t="shared" si="4"/>
        <v>855816.27430789603</v>
      </c>
      <c r="P19" s="59">
        <f t="shared" si="5"/>
        <v>848405.77066251298</v>
      </c>
      <c r="Q19" s="51">
        <f t="shared" si="6"/>
        <v>7410</v>
      </c>
      <c r="R19" s="43">
        <v>0</v>
      </c>
      <c r="S19" s="21"/>
    </row>
    <row r="20" spans="2:19" s="25" customFormat="1" ht="13.5" customHeight="1">
      <c r="B20" s="91">
        <v>16</v>
      </c>
      <c r="C20" s="9" t="s">
        <v>54</v>
      </c>
      <c r="D20" s="70">
        <v>800457.34815741598</v>
      </c>
      <c r="E20" s="70">
        <v>883947.604157269</v>
      </c>
      <c r="F20" s="30"/>
      <c r="G20" s="31"/>
      <c r="H20" s="91">
        <v>16</v>
      </c>
      <c r="I20" s="58" t="s">
        <v>54</v>
      </c>
      <c r="J20" s="51">
        <f t="shared" si="0"/>
        <v>883947.604157269</v>
      </c>
      <c r="K20" s="51">
        <f t="shared" si="1"/>
        <v>877374.77855329402</v>
      </c>
      <c r="L20" s="51">
        <f t="shared" si="2"/>
        <v>6573</v>
      </c>
      <c r="M20" s="31"/>
      <c r="N20" s="39">
        <f t="shared" si="3"/>
        <v>855816.27430789603</v>
      </c>
      <c r="O20" s="39">
        <f t="shared" si="4"/>
        <v>855816.27430789603</v>
      </c>
      <c r="P20" s="59">
        <f t="shared" si="5"/>
        <v>848405.77066251298</v>
      </c>
      <c r="Q20" s="51">
        <f t="shared" si="6"/>
        <v>7410</v>
      </c>
      <c r="R20" s="43">
        <v>0</v>
      </c>
      <c r="S20" s="21"/>
    </row>
    <row r="21" spans="2:19" s="25" customFormat="1" ht="13.5" customHeight="1">
      <c r="B21" s="91">
        <v>17</v>
      </c>
      <c r="C21" s="9" t="s">
        <v>87</v>
      </c>
      <c r="D21" s="70">
        <v>853694.53888755105</v>
      </c>
      <c r="E21" s="70">
        <v>882613.31469993398</v>
      </c>
      <c r="F21" s="30"/>
      <c r="G21" s="31"/>
      <c r="H21" s="91">
        <v>17</v>
      </c>
      <c r="I21" s="58" t="s">
        <v>87</v>
      </c>
      <c r="J21" s="51">
        <f t="shared" si="0"/>
        <v>882613.31469993398</v>
      </c>
      <c r="K21" s="51">
        <f t="shared" si="1"/>
        <v>874737.78202276595</v>
      </c>
      <c r="L21" s="51">
        <f t="shared" si="2"/>
        <v>7875</v>
      </c>
      <c r="M21" s="31"/>
      <c r="N21" s="39">
        <f t="shared" si="3"/>
        <v>855816.27430789603</v>
      </c>
      <c r="O21" s="39">
        <f t="shared" si="4"/>
        <v>855816.27430789603</v>
      </c>
      <c r="P21" s="59">
        <f t="shared" si="5"/>
        <v>848405.77066251298</v>
      </c>
      <c r="Q21" s="51">
        <f t="shared" si="6"/>
        <v>7410</v>
      </c>
      <c r="R21" s="43">
        <v>0</v>
      </c>
      <c r="S21" s="21"/>
    </row>
    <row r="22" spans="2:19" s="25" customFormat="1" ht="13.5" customHeight="1">
      <c r="B22" s="91">
        <v>18</v>
      </c>
      <c r="C22" s="9" t="s">
        <v>55</v>
      </c>
      <c r="D22" s="70">
        <v>834554.26829268294</v>
      </c>
      <c r="E22" s="70">
        <v>880928.63943705498</v>
      </c>
      <c r="F22" s="30"/>
      <c r="G22" s="31"/>
      <c r="H22" s="91">
        <v>18</v>
      </c>
      <c r="I22" s="58" t="s">
        <v>55</v>
      </c>
      <c r="J22" s="51">
        <f t="shared" si="0"/>
        <v>880928.63943705498</v>
      </c>
      <c r="K22" s="51">
        <f t="shared" si="1"/>
        <v>872028.10306940996</v>
      </c>
      <c r="L22" s="51">
        <f t="shared" si="2"/>
        <v>8901</v>
      </c>
      <c r="M22" s="31"/>
      <c r="N22" s="39">
        <f t="shared" si="3"/>
        <v>855816.27430789603</v>
      </c>
      <c r="O22" s="39">
        <f t="shared" si="4"/>
        <v>855816.27430789603</v>
      </c>
      <c r="P22" s="59">
        <f t="shared" si="5"/>
        <v>848405.77066251298</v>
      </c>
      <c r="Q22" s="51">
        <f t="shared" si="6"/>
        <v>7410</v>
      </c>
      <c r="R22" s="43">
        <v>0</v>
      </c>
      <c r="S22" s="21"/>
    </row>
    <row r="23" spans="2:19" s="25" customFormat="1" ht="13.5" customHeight="1">
      <c r="B23" s="91">
        <v>19</v>
      </c>
      <c r="C23" s="9" t="s">
        <v>88</v>
      </c>
      <c r="D23" s="70">
        <v>824645.82728265796</v>
      </c>
      <c r="E23" s="70">
        <v>876827.72709191195</v>
      </c>
      <c r="F23" s="30"/>
      <c r="G23" s="31"/>
      <c r="H23" s="91">
        <v>19</v>
      </c>
      <c r="I23" s="58" t="s">
        <v>88</v>
      </c>
      <c r="J23" s="51">
        <f t="shared" si="0"/>
        <v>876827.72709191195</v>
      </c>
      <c r="K23" s="51">
        <f t="shared" si="1"/>
        <v>869525.16179317399</v>
      </c>
      <c r="L23" s="51">
        <f t="shared" si="2"/>
        <v>7303</v>
      </c>
      <c r="M23" s="31"/>
      <c r="N23" s="39">
        <f t="shared" si="3"/>
        <v>855816.27430789603</v>
      </c>
      <c r="O23" s="39">
        <f t="shared" si="4"/>
        <v>855816.27430789603</v>
      </c>
      <c r="P23" s="59">
        <f t="shared" si="5"/>
        <v>848405.77066251298</v>
      </c>
      <c r="Q23" s="51">
        <f t="shared" si="6"/>
        <v>7410</v>
      </c>
      <c r="R23" s="43">
        <v>0</v>
      </c>
      <c r="S23" s="21"/>
    </row>
    <row r="24" spans="2:19" s="25" customFormat="1" ht="13.5" customHeight="1">
      <c r="B24" s="91">
        <v>20</v>
      </c>
      <c r="C24" s="9" t="s">
        <v>89</v>
      </c>
      <c r="D24" s="70">
        <v>852604.37084979401</v>
      </c>
      <c r="E24" s="70">
        <v>866331.24271771696</v>
      </c>
      <c r="F24" s="30"/>
      <c r="G24" s="31"/>
      <c r="H24" s="91">
        <v>20</v>
      </c>
      <c r="I24" s="58" t="s">
        <v>89</v>
      </c>
      <c r="J24" s="51">
        <f t="shared" si="0"/>
        <v>866331.24271771696</v>
      </c>
      <c r="K24" s="51">
        <f t="shared" si="1"/>
        <v>860161.635185992</v>
      </c>
      <c r="L24" s="51">
        <f t="shared" si="2"/>
        <v>6169</v>
      </c>
      <c r="M24" s="31"/>
      <c r="N24" s="39">
        <f t="shared" si="3"/>
        <v>855816.27430789603</v>
      </c>
      <c r="O24" s="39">
        <f t="shared" si="4"/>
        <v>855816.27430789603</v>
      </c>
      <c r="P24" s="59">
        <f t="shared" si="5"/>
        <v>848405.77066251298</v>
      </c>
      <c r="Q24" s="51">
        <f t="shared" si="6"/>
        <v>7410</v>
      </c>
      <c r="R24" s="43">
        <v>0</v>
      </c>
      <c r="S24" s="21"/>
    </row>
    <row r="25" spans="2:19" s="25" customFormat="1" ht="13.5" customHeight="1">
      <c r="B25" s="91">
        <v>21</v>
      </c>
      <c r="C25" s="9" t="s">
        <v>90</v>
      </c>
      <c r="D25" s="70">
        <v>854846.95774288301</v>
      </c>
      <c r="E25" s="70">
        <v>872501.56986288098</v>
      </c>
      <c r="F25" s="30"/>
      <c r="G25" s="31"/>
      <c r="H25" s="91">
        <v>21</v>
      </c>
      <c r="I25" s="58" t="s">
        <v>90</v>
      </c>
      <c r="J25" s="51">
        <f t="shared" si="0"/>
        <v>872501.56986288098</v>
      </c>
      <c r="K25" s="51">
        <f t="shared" si="1"/>
        <v>861585.66438713903</v>
      </c>
      <c r="L25" s="51">
        <f t="shared" si="2"/>
        <v>10916</v>
      </c>
      <c r="M25" s="31"/>
      <c r="N25" s="39">
        <f t="shared" si="3"/>
        <v>855816.27430789603</v>
      </c>
      <c r="O25" s="39">
        <f t="shared" si="4"/>
        <v>855816.27430789603</v>
      </c>
      <c r="P25" s="59">
        <f t="shared" si="5"/>
        <v>848405.77066251298</v>
      </c>
      <c r="Q25" s="51">
        <f t="shared" si="6"/>
        <v>7410</v>
      </c>
      <c r="R25" s="43">
        <v>0</v>
      </c>
      <c r="S25" s="21"/>
    </row>
    <row r="26" spans="2:19" s="25" customFormat="1" ht="13.5" customHeight="1">
      <c r="B26" s="91">
        <v>22</v>
      </c>
      <c r="C26" s="9" t="s">
        <v>56</v>
      </c>
      <c r="D26" s="70">
        <v>835962.73286767898</v>
      </c>
      <c r="E26" s="70">
        <v>860077.99996200902</v>
      </c>
      <c r="F26" s="30"/>
      <c r="G26" s="31"/>
      <c r="H26" s="91">
        <v>22</v>
      </c>
      <c r="I26" s="58" t="s">
        <v>56</v>
      </c>
      <c r="J26" s="51">
        <f t="shared" si="0"/>
        <v>860077.99996200902</v>
      </c>
      <c r="K26" s="51">
        <f t="shared" si="1"/>
        <v>856074.947366209</v>
      </c>
      <c r="L26" s="51">
        <f t="shared" si="2"/>
        <v>4003</v>
      </c>
      <c r="M26" s="31"/>
      <c r="N26" s="39">
        <f t="shared" si="3"/>
        <v>855816.27430789603</v>
      </c>
      <c r="O26" s="39">
        <f t="shared" si="4"/>
        <v>855816.27430789603</v>
      </c>
      <c r="P26" s="59">
        <f t="shared" si="5"/>
        <v>848405.77066251298</v>
      </c>
      <c r="Q26" s="51">
        <f t="shared" si="6"/>
        <v>7410</v>
      </c>
      <c r="R26" s="43">
        <v>0</v>
      </c>
      <c r="S26" s="21"/>
    </row>
    <row r="27" spans="2:19" s="25" customFormat="1" ht="13.5" customHeight="1">
      <c r="B27" s="91">
        <v>23</v>
      </c>
      <c r="C27" s="9" t="s">
        <v>91</v>
      </c>
      <c r="D27" s="70">
        <v>849783.79335657903</v>
      </c>
      <c r="E27" s="70">
        <v>873717.32369091595</v>
      </c>
      <c r="F27" s="30"/>
      <c r="G27" s="31"/>
      <c r="H27" s="91">
        <v>23</v>
      </c>
      <c r="I27" s="58" t="s">
        <v>91</v>
      </c>
      <c r="J27" s="51">
        <f t="shared" si="0"/>
        <v>873717.32369091595</v>
      </c>
      <c r="K27" s="51">
        <f t="shared" si="1"/>
        <v>862379.13020920602</v>
      </c>
      <c r="L27" s="51">
        <f t="shared" si="2"/>
        <v>11338</v>
      </c>
      <c r="M27" s="31"/>
      <c r="N27" s="39">
        <f t="shared" si="3"/>
        <v>855816.27430789603</v>
      </c>
      <c r="O27" s="39">
        <f t="shared" si="4"/>
        <v>855816.27430789603</v>
      </c>
      <c r="P27" s="59">
        <f t="shared" si="5"/>
        <v>848405.77066251298</v>
      </c>
      <c r="Q27" s="51">
        <f t="shared" si="6"/>
        <v>7410</v>
      </c>
      <c r="R27" s="43">
        <v>0</v>
      </c>
      <c r="S27" s="21"/>
    </row>
    <row r="28" spans="2:19" s="25" customFormat="1" ht="13.5" customHeight="1">
      <c r="B28" s="91">
        <v>24</v>
      </c>
      <c r="C28" s="9" t="s">
        <v>92</v>
      </c>
      <c r="D28" s="70">
        <v>812834.41501406697</v>
      </c>
      <c r="E28" s="70">
        <v>868862.68313605897</v>
      </c>
      <c r="F28" s="30"/>
      <c r="G28" s="31"/>
      <c r="H28" s="91">
        <v>24</v>
      </c>
      <c r="I28" s="58" t="s">
        <v>92</v>
      </c>
      <c r="J28" s="51">
        <f t="shared" si="0"/>
        <v>868862.68313605897</v>
      </c>
      <c r="K28" s="51">
        <f t="shared" si="1"/>
        <v>864130.81150477496</v>
      </c>
      <c r="L28" s="51">
        <f t="shared" si="2"/>
        <v>4732</v>
      </c>
      <c r="M28" s="31"/>
      <c r="N28" s="39">
        <f t="shared" si="3"/>
        <v>855816.27430789603</v>
      </c>
      <c r="O28" s="39">
        <f t="shared" si="4"/>
        <v>855816.27430789603</v>
      </c>
      <c r="P28" s="59">
        <f t="shared" si="5"/>
        <v>848405.77066251298</v>
      </c>
      <c r="Q28" s="51">
        <f t="shared" si="6"/>
        <v>7410</v>
      </c>
      <c r="R28" s="43">
        <v>0</v>
      </c>
      <c r="S28" s="21"/>
    </row>
    <row r="29" spans="2:19" s="25" customFormat="1" ht="13.5" customHeight="1">
      <c r="B29" s="91">
        <v>25</v>
      </c>
      <c r="C29" s="9" t="s">
        <v>93</v>
      </c>
      <c r="D29" s="70">
        <v>784337.61250497797</v>
      </c>
      <c r="E29" s="70">
        <v>874853.03324758203</v>
      </c>
      <c r="F29" s="30"/>
      <c r="G29" s="31"/>
      <c r="H29" s="91">
        <v>25</v>
      </c>
      <c r="I29" s="58" t="s">
        <v>93</v>
      </c>
      <c r="J29" s="51">
        <f t="shared" si="0"/>
        <v>874853.03324758203</v>
      </c>
      <c r="K29" s="51">
        <f t="shared" si="1"/>
        <v>867094.78546777205</v>
      </c>
      <c r="L29" s="51">
        <f t="shared" si="2"/>
        <v>7758</v>
      </c>
      <c r="M29" s="31"/>
      <c r="N29" s="39">
        <f t="shared" si="3"/>
        <v>855816.27430789603</v>
      </c>
      <c r="O29" s="39">
        <f t="shared" si="4"/>
        <v>855816.27430789603</v>
      </c>
      <c r="P29" s="59">
        <f t="shared" si="5"/>
        <v>848405.77066251298</v>
      </c>
      <c r="Q29" s="51">
        <f t="shared" si="6"/>
        <v>7410</v>
      </c>
      <c r="R29" s="43">
        <v>0</v>
      </c>
      <c r="S29" s="21"/>
    </row>
    <row r="30" spans="2:19" s="25" customFormat="1" ht="13.5" customHeight="1">
      <c r="B30" s="91">
        <v>26</v>
      </c>
      <c r="C30" s="9" t="s">
        <v>30</v>
      </c>
      <c r="D30" s="70">
        <v>843421.52734888799</v>
      </c>
      <c r="E30" s="70">
        <v>857805.69338076503</v>
      </c>
      <c r="F30" s="30"/>
      <c r="G30" s="31"/>
      <c r="H30" s="91">
        <v>26</v>
      </c>
      <c r="I30" s="58" t="s">
        <v>30</v>
      </c>
      <c r="J30" s="51">
        <f t="shared" si="0"/>
        <v>857805.69338076503</v>
      </c>
      <c r="K30" s="51">
        <f t="shared" si="1"/>
        <v>850747.34203213605</v>
      </c>
      <c r="L30" s="51">
        <f t="shared" si="2"/>
        <v>7059</v>
      </c>
      <c r="M30" s="31"/>
      <c r="N30" s="39">
        <f t="shared" si="3"/>
        <v>855816.27430789603</v>
      </c>
      <c r="O30" s="39">
        <f t="shared" si="4"/>
        <v>855816.27430789603</v>
      </c>
      <c r="P30" s="59">
        <f t="shared" si="5"/>
        <v>848405.77066251298</v>
      </c>
      <c r="Q30" s="51">
        <f t="shared" si="6"/>
        <v>7410</v>
      </c>
      <c r="R30" s="43">
        <v>0</v>
      </c>
      <c r="S30" s="21"/>
    </row>
    <row r="31" spans="2:19" s="25" customFormat="1" ht="13.5" customHeight="1">
      <c r="B31" s="91">
        <v>27</v>
      </c>
      <c r="C31" s="9" t="s">
        <v>31</v>
      </c>
      <c r="D31" s="70">
        <v>811035.23692982795</v>
      </c>
      <c r="E31" s="70">
        <v>873103.12047412898</v>
      </c>
      <c r="F31" s="30"/>
      <c r="G31" s="31"/>
      <c r="H31" s="91">
        <v>27</v>
      </c>
      <c r="I31" s="58" t="s">
        <v>31</v>
      </c>
      <c r="J31" s="51">
        <f t="shared" si="0"/>
        <v>873103.12047412898</v>
      </c>
      <c r="K31" s="51">
        <f t="shared" si="1"/>
        <v>866743.56995430205</v>
      </c>
      <c r="L31" s="51">
        <f t="shared" si="2"/>
        <v>6359</v>
      </c>
      <c r="M31" s="31"/>
      <c r="N31" s="39">
        <f t="shared" si="3"/>
        <v>855816.27430789603</v>
      </c>
      <c r="O31" s="39">
        <f t="shared" si="4"/>
        <v>855816.27430789603</v>
      </c>
      <c r="P31" s="59">
        <f t="shared" si="5"/>
        <v>848405.77066251298</v>
      </c>
      <c r="Q31" s="51">
        <f t="shared" si="6"/>
        <v>7410</v>
      </c>
      <c r="R31" s="43">
        <v>0</v>
      </c>
      <c r="S31" s="21"/>
    </row>
    <row r="32" spans="2:19" s="25" customFormat="1" ht="13.5" customHeight="1">
      <c r="B32" s="91">
        <v>28</v>
      </c>
      <c r="C32" s="9" t="s">
        <v>32</v>
      </c>
      <c r="D32" s="70">
        <v>825326.57024375396</v>
      </c>
      <c r="E32" s="70">
        <v>852174.44007924304</v>
      </c>
      <c r="F32" s="30"/>
      <c r="G32" s="31"/>
      <c r="H32" s="91">
        <v>28</v>
      </c>
      <c r="I32" s="58" t="s">
        <v>32</v>
      </c>
      <c r="J32" s="51">
        <f t="shared" si="0"/>
        <v>852174.44007924304</v>
      </c>
      <c r="K32" s="51">
        <f t="shared" si="1"/>
        <v>843844.76740921102</v>
      </c>
      <c r="L32" s="51">
        <f t="shared" si="2"/>
        <v>8329</v>
      </c>
      <c r="M32" s="31"/>
      <c r="N32" s="39">
        <f t="shared" si="3"/>
        <v>855816.27430789603</v>
      </c>
      <c r="O32" s="39">
        <f t="shared" si="4"/>
        <v>855816.27430789603</v>
      </c>
      <c r="P32" s="59">
        <f t="shared" si="5"/>
        <v>848405.77066251298</v>
      </c>
      <c r="Q32" s="51">
        <f t="shared" si="6"/>
        <v>7410</v>
      </c>
      <c r="R32" s="43">
        <v>0</v>
      </c>
      <c r="S32" s="21"/>
    </row>
    <row r="33" spans="2:19" s="25" customFormat="1" ht="13.5" customHeight="1">
      <c r="B33" s="91">
        <v>29</v>
      </c>
      <c r="C33" s="9" t="s">
        <v>33</v>
      </c>
      <c r="D33" s="70">
        <v>830196.20119847497</v>
      </c>
      <c r="E33" s="70">
        <v>862174.70004182402</v>
      </c>
      <c r="F33" s="30"/>
      <c r="G33" s="31"/>
      <c r="H33" s="91">
        <v>29</v>
      </c>
      <c r="I33" s="58" t="s">
        <v>33</v>
      </c>
      <c r="J33" s="51">
        <f t="shared" si="0"/>
        <v>862174.70004182402</v>
      </c>
      <c r="K33" s="51">
        <f t="shared" si="1"/>
        <v>854749.70311757002</v>
      </c>
      <c r="L33" s="51">
        <f t="shared" si="2"/>
        <v>7425</v>
      </c>
      <c r="M33" s="31"/>
      <c r="N33" s="39">
        <f t="shared" si="3"/>
        <v>855816.27430789603</v>
      </c>
      <c r="O33" s="39">
        <f t="shared" si="4"/>
        <v>855816.27430789603</v>
      </c>
      <c r="P33" s="59">
        <f t="shared" si="5"/>
        <v>848405.77066251298</v>
      </c>
      <c r="Q33" s="51">
        <f t="shared" si="6"/>
        <v>7410</v>
      </c>
      <c r="R33" s="43">
        <v>0</v>
      </c>
      <c r="S33" s="21"/>
    </row>
    <row r="34" spans="2:19" s="25" customFormat="1" ht="13.5" customHeight="1">
      <c r="B34" s="91">
        <v>30</v>
      </c>
      <c r="C34" s="9" t="s">
        <v>34</v>
      </c>
      <c r="D34" s="70">
        <v>838557.70118584204</v>
      </c>
      <c r="E34" s="70">
        <v>865725.00507305504</v>
      </c>
      <c r="F34" s="30"/>
      <c r="G34" s="31"/>
      <c r="H34" s="91">
        <v>30</v>
      </c>
      <c r="I34" s="58" t="s">
        <v>34</v>
      </c>
      <c r="J34" s="51">
        <f t="shared" si="0"/>
        <v>865725.00507305504</v>
      </c>
      <c r="K34" s="51">
        <f t="shared" si="1"/>
        <v>857660.41417127301</v>
      </c>
      <c r="L34" s="51">
        <f t="shared" si="2"/>
        <v>8065</v>
      </c>
      <c r="M34" s="31"/>
      <c r="N34" s="39">
        <f t="shared" si="3"/>
        <v>855816.27430789603</v>
      </c>
      <c r="O34" s="39">
        <f t="shared" si="4"/>
        <v>855816.27430789603</v>
      </c>
      <c r="P34" s="59">
        <f t="shared" si="5"/>
        <v>848405.77066251298</v>
      </c>
      <c r="Q34" s="51">
        <f t="shared" si="6"/>
        <v>7410</v>
      </c>
      <c r="R34" s="43">
        <v>0</v>
      </c>
      <c r="S34" s="21"/>
    </row>
    <row r="35" spans="2:19" s="25" customFormat="1" ht="13.5" customHeight="1">
      <c r="B35" s="91">
        <v>31</v>
      </c>
      <c r="C35" s="9" t="s">
        <v>35</v>
      </c>
      <c r="D35" s="70">
        <v>787526.68676931399</v>
      </c>
      <c r="E35" s="70">
        <v>851387.19416541199</v>
      </c>
      <c r="F35" s="30"/>
      <c r="G35" s="31"/>
      <c r="H35" s="91">
        <v>31</v>
      </c>
      <c r="I35" s="58" t="s">
        <v>35</v>
      </c>
      <c r="J35" s="51">
        <f t="shared" si="0"/>
        <v>851387.19416541199</v>
      </c>
      <c r="K35" s="51">
        <f t="shared" si="1"/>
        <v>844476.42031975498</v>
      </c>
      <c r="L35" s="51">
        <f t="shared" si="2"/>
        <v>6911</v>
      </c>
      <c r="M35" s="31"/>
      <c r="N35" s="39">
        <f t="shared" si="3"/>
        <v>855816.27430789603</v>
      </c>
      <c r="O35" s="39">
        <f t="shared" si="4"/>
        <v>855816.27430789603</v>
      </c>
      <c r="P35" s="59">
        <f t="shared" si="5"/>
        <v>848405.77066251298</v>
      </c>
      <c r="Q35" s="51">
        <f t="shared" si="6"/>
        <v>7410</v>
      </c>
      <c r="R35" s="43">
        <v>0</v>
      </c>
      <c r="S35" s="21"/>
    </row>
    <row r="36" spans="2:19" s="25" customFormat="1" ht="13.5" customHeight="1">
      <c r="B36" s="91">
        <v>32</v>
      </c>
      <c r="C36" s="9" t="s">
        <v>36</v>
      </c>
      <c r="D36" s="70">
        <v>847301.327021954</v>
      </c>
      <c r="E36" s="70">
        <v>864565.62252776104</v>
      </c>
      <c r="F36" s="30"/>
      <c r="G36" s="31"/>
      <c r="H36" s="91">
        <v>32</v>
      </c>
      <c r="I36" s="58" t="s">
        <v>36</v>
      </c>
      <c r="J36" s="51">
        <f t="shared" si="0"/>
        <v>864565.62252776104</v>
      </c>
      <c r="K36" s="51">
        <f t="shared" si="1"/>
        <v>854935.97559212195</v>
      </c>
      <c r="L36" s="51">
        <f t="shared" si="2"/>
        <v>9630</v>
      </c>
      <c r="M36" s="31"/>
      <c r="N36" s="39">
        <f t="shared" si="3"/>
        <v>855816.27430789603</v>
      </c>
      <c r="O36" s="39">
        <f t="shared" si="4"/>
        <v>855816.27430789603</v>
      </c>
      <c r="P36" s="59">
        <f t="shared" si="5"/>
        <v>848405.77066251298</v>
      </c>
      <c r="Q36" s="51">
        <f t="shared" si="6"/>
        <v>7410</v>
      </c>
      <c r="R36" s="43">
        <v>0</v>
      </c>
      <c r="S36" s="21"/>
    </row>
    <row r="37" spans="2:19" s="25" customFormat="1" ht="13.5" customHeight="1">
      <c r="B37" s="91">
        <v>33</v>
      </c>
      <c r="C37" s="9" t="s">
        <v>37</v>
      </c>
      <c r="D37" s="70">
        <v>851825.27859649097</v>
      </c>
      <c r="E37" s="70">
        <v>845308.63943951298</v>
      </c>
      <c r="F37" s="30"/>
      <c r="G37" s="31"/>
      <c r="H37" s="91">
        <v>33</v>
      </c>
      <c r="I37" s="58" t="s">
        <v>37</v>
      </c>
      <c r="J37" s="51">
        <f t="shared" si="0"/>
        <v>845308.63943951298</v>
      </c>
      <c r="K37" s="51">
        <f t="shared" si="1"/>
        <v>842616.30544790695</v>
      </c>
      <c r="L37" s="51">
        <f t="shared" si="2"/>
        <v>2693</v>
      </c>
      <c r="M37" s="31"/>
      <c r="N37" s="39">
        <f t="shared" si="3"/>
        <v>855816.27430789603</v>
      </c>
      <c r="O37" s="39">
        <f t="shared" si="4"/>
        <v>855816.27430789603</v>
      </c>
      <c r="P37" s="59">
        <f t="shared" si="5"/>
        <v>848405.77066251298</v>
      </c>
      <c r="Q37" s="51">
        <f t="shared" si="6"/>
        <v>7410</v>
      </c>
      <c r="R37" s="43">
        <v>0</v>
      </c>
      <c r="S37" s="21"/>
    </row>
    <row r="38" spans="2:19" s="25" customFormat="1" ht="13.5" customHeight="1">
      <c r="B38" s="91">
        <v>34</v>
      </c>
      <c r="C38" s="9" t="s">
        <v>38</v>
      </c>
      <c r="D38" s="70">
        <v>907561.62833397801</v>
      </c>
      <c r="E38" s="70">
        <v>862572.48659041803</v>
      </c>
      <c r="F38" s="30"/>
      <c r="G38" s="31"/>
      <c r="H38" s="91">
        <v>34</v>
      </c>
      <c r="I38" s="58" t="s">
        <v>38</v>
      </c>
      <c r="J38" s="51">
        <f t="shared" si="0"/>
        <v>862572.48659041803</v>
      </c>
      <c r="K38" s="51">
        <f t="shared" si="1"/>
        <v>855543.78265861399</v>
      </c>
      <c r="L38" s="51">
        <f t="shared" si="2"/>
        <v>7028</v>
      </c>
      <c r="M38" s="31"/>
      <c r="N38" s="39">
        <f t="shared" si="3"/>
        <v>855816.27430789603</v>
      </c>
      <c r="O38" s="39">
        <f t="shared" si="4"/>
        <v>855816.27430789603</v>
      </c>
      <c r="P38" s="59">
        <f t="shared" si="5"/>
        <v>848405.77066251298</v>
      </c>
      <c r="Q38" s="51">
        <f t="shared" si="6"/>
        <v>7410</v>
      </c>
      <c r="R38" s="43">
        <v>0</v>
      </c>
      <c r="S38" s="21"/>
    </row>
    <row r="39" spans="2:19" s="25" customFormat="1" ht="13.5" customHeight="1">
      <c r="B39" s="91">
        <v>35</v>
      </c>
      <c r="C39" s="9" t="s">
        <v>1</v>
      </c>
      <c r="D39" s="70">
        <v>814353.65293720504</v>
      </c>
      <c r="E39" s="70">
        <v>858494.35634987801</v>
      </c>
      <c r="F39" s="30"/>
      <c r="G39" s="31"/>
      <c r="H39" s="91">
        <v>35</v>
      </c>
      <c r="I39" s="58" t="s">
        <v>1</v>
      </c>
      <c r="J39" s="51">
        <f t="shared" si="0"/>
        <v>858494.35634987801</v>
      </c>
      <c r="K39" s="51">
        <f t="shared" si="1"/>
        <v>848719.58630313596</v>
      </c>
      <c r="L39" s="51">
        <f t="shared" si="2"/>
        <v>9774</v>
      </c>
      <c r="M39" s="31"/>
      <c r="N39" s="39">
        <f t="shared" si="3"/>
        <v>855816.27430789603</v>
      </c>
      <c r="O39" s="39">
        <f t="shared" si="4"/>
        <v>855816.27430789603</v>
      </c>
      <c r="P39" s="59">
        <f t="shared" si="5"/>
        <v>848405.77066251298</v>
      </c>
      <c r="Q39" s="51">
        <f t="shared" si="6"/>
        <v>7410</v>
      </c>
      <c r="R39" s="43">
        <v>0</v>
      </c>
      <c r="S39" s="21"/>
    </row>
    <row r="40" spans="2:19" s="25" customFormat="1" ht="13.5" customHeight="1">
      <c r="B40" s="91">
        <v>36</v>
      </c>
      <c r="C40" s="9" t="s">
        <v>2</v>
      </c>
      <c r="D40" s="70">
        <v>816866.34487463802</v>
      </c>
      <c r="E40" s="70">
        <v>865958.23043903196</v>
      </c>
      <c r="F40" s="30"/>
      <c r="G40" s="31"/>
      <c r="H40" s="91">
        <v>36</v>
      </c>
      <c r="I40" s="58" t="s">
        <v>2</v>
      </c>
      <c r="J40" s="51">
        <f t="shared" si="0"/>
        <v>865958.23043903196</v>
      </c>
      <c r="K40" s="51">
        <f t="shared" si="1"/>
        <v>856372.88930823398</v>
      </c>
      <c r="L40" s="51">
        <f t="shared" si="2"/>
        <v>9585</v>
      </c>
      <c r="M40" s="31"/>
      <c r="N40" s="39">
        <f t="shared" si="3"/>
        <v>855816.27430789603</v>
      </c>
      <c r="O40" s="39">
        <f t="shared" si="4"/>
        <v>855816.27430789603</v>
      </c>
      <c r="P40" s="59">
        <f t="shared" si="5"/>
        <v>848405.77066251298</v>
      </c>
      <c r="Q40" s="51">
        <f t="shared" si="6"/>
        <v>7410</v>
      </c>
      <c r="R40" s="43">
        <v>0</v>
      </c>
      <c r="S40" s="21"/>
    </row>
    <row r="41" spans="2:19" s="25" customFormat="1" ht="13.5" customHeight="1">
      <c r="B41" s="91">
        <v>37</v>
      </c>
      <c r="C41" s="9" t="s">
        <v>3</v>
      </c>
      <c r="D41" s="70">
        <v>832068.27467969398</v>
      </c>
      <c r="E41" s="70">
        <v>856581.49558914499</v>
      </c>
      <c r="F41" s="30"/>
      <c r="G41" s="31"/>
      <c r="H41" s="91">
        <v>37</v>
      </c>
      <c r="I41" s="58" t="s">
        <v>3</v>
      </c>
      <c r="J41" s="51">
        <f t="shared" si="0"/>
        <v>856581.49558914499</v>
      </c>
      <c r="K41" s="51">
        <f t="shared" si="1"/>
        <v>849145.26813679805</v>
      </c>
      <c r="L41" s="51">
        <f t="shared" si="2"/>
        <v>7436</v>
      </c>
      <c r="M41" s="31"/>
      <c r="N41" s="39">
        <f t="shared" si="3"/>
        <v>855816.27430789603</v>
      </c>
      <c r="O41" s="39">
        <f t="shared" si="4"/>
        <v>855816.27430789603</v>
      </c>
      <c r="P41" s="59">
        <f t="shared" si="5"/>
        <v>848405.77066251298</v>
      </c>
      <c r="Q41" s="51">
        <f t="shared" si="6"/>
        <v>7410</v>
      </c>
      <c r="R41" s="43">
        <v>0</v>
      </c>
      <c r="S41" s="21"/>
    </row>
    <row r="42" spans="2:19" s="25" customFormat="1" ht="13.5" customHeight="1">
      <c r="B42" s="91">
        <v>38</v>
      </c>
      <c r="C42" s="98" t="s">
        <v>39</v>
      </c>
      <c r="D42" s="70">
        <v>900440.96358987899</v>
      </c>
      <c r="E42" s="70">
        <v>857963.74203394901</v>
      </c>
      <c r="F42" s="30"/>
      <c r="G42" s="31"/>
      <c r="H42" s="91">
        <v>38</v>
      </c>
      <c r="I42" s="77" t="s">
        <v>39</v>
      </c>
      <c r="J42" s="51">
        <f t="shared" si="0"/>
        <v>857963.74203394901</v>
      </c>
      <c r="K42" s="51">
        <f t="shared" si="1"/>
        <v>850846.75190679298</v>
      </c>
      <c r="L42" s="51">
        <f t="shared" si="2"/>
        <v>7117</v>
      </c>
      <c r="M42" s="31"/>
      <c r="N42" s="39">
        <f t="shared" si="3"/>
        <v>855816.27430789603</v>
      </c>
      <c r="O42" s="39">
        <f t="shared" si="4"/>
        <v>855816.27430789603</v>
      </c>
      <c r="P42" s="59">
        <f t="shared" si="5"/>
        <v>848405.77066251298</v>
      </c>
      <c r="Q42" s="51">
        <f t="shared" si="6"/>
        <v>7410</v>
      </c>
      <c r="R42" s="43">
        <v>0</v>
      </c>
      <c r="S42" s="21"/>
    </row>
    <row r="43" spans="2:19" s="25" customFormat="1" ht="13.5" customHeight="1">
      <c r="B43" s="91">
        <v>39</v>
      </c>
      <c r="C43" s="98" t="s">
        <v>7</v>
      </c>
      <c r="D43" s="70">
        <v>815577.58237083</v>
      </c>
      <c r="E43" s="70">
        <v>852511.20581525099</v>
      </c>
      <c r="F43" s="30"/>
      <c r="G43" s="31"/>
      <c r="H43" s="91">
        <v>39</v>
      </c>
      <c r="I43" s="77" t="s">
        <v>7</v>
      </c>
      <c r="J43" s="51">
        <f t="shared" si="0"/>
        <v>852511.20581525099</v>
      </c>
      <c r="K43" s="51">
        <f t="shared" si="1"/>
        <v>842117.71943687799</v>
      </c>
      <c r="L43" s="51">
        <f t="shared" si="2"/>
        <v>10393</v>
      </c>
      <c r="M43" s="31"/>
      <c r="N43" s="39">
        <f t="shared" si="3"/>
        <v>855816.27430789603</v>
      </c>
      <c r="O43" s="39">
        <f t="shared" si="4"/>
        <v>855816.27430789603</v>
      </c>
      <c r="P43" s="59">
        <f t="shared" si="5"/>
        <v>848405.77066251298</v>
      </c>
      <c r="Q43" s="51">
        <f t="shared" si="6"/>
        <v>7410</v>
      </c>
      <c r="R43" s="43">
        <v>0</v>
      </c>
      <c r="S43" s="21"/>
    </row>
    <row r="44" spans="2:19" s="25" customFormat="1" ht="13.5" customHeight="1">
      <c r="B44" s="91">
        <v>40</v>
      </c>
      <c r="C44" s="98" t="s">
        <v>40</v>
      </c>
      <c r="D44" s="70">
        <v>905002.38393703103</v>
      </c>
      <c r="E44" s="70">
        <v>867084.81173710397</v>
      </c>
      <c r="F44" s="30"/>
      <c r="G44" s="31"/>
      <c r="H44" s="91">
        <v>40</v>
      </c>
      <c r="I44" s="77" t="s">
        <v>40</v>
      </c>
      <c r="J44" s="51">
        <f t="shared" si="0"/>
        <v>867084.81173710397</v>
      </c>
      <c r="K44" s="51">
        <f t="shared" si="1"/>
        <v>860440.76789547002</v>
      </c>
      <c r="L44" s="51">
        <f t="shared" si="2"/>
        <v>6644</v>
      </c>
      <c r="M44" s="31"/>
      <c r="N44" s="39">
        <f t="shared" si="3"/>
        <v>855816.27430789603</v>
      </c>
      <c r="O44" s="39">
        <f t="shared" si="4"/>
        <v>855816.27430789603</v>
      </c>
      <c r="P44" s="59">
        <f t="shared" si="5"/>
        <v>848405.77066251298</v>
      </c>
      <c r="Q44" s="51">
        <f t="shared" si="6"/>
        <v>7410</v>
      </c>
      <c r="R44" s="43">
        <v>0</v>
      </c>
      <c r="S44" s="21"/>
    </row>
    <row r="45" spans="2:19" s="25" customFormat="1" ht="13.5" customHeight="1">
      <c r="B45" s="91">
        <v>41</v>
      </c>
      <c r="C45" s="98" t="s">
        <v>11</v>
      </c>
      <c r="D45" s="70">
        <v>825408.40683855198</v>
      </c>
      <c r="E45" s="70">
        <v>858080.60490714398</v>
      </c>
      <c r="F45" s="30"/>
      <c r="G45" s="31"/>
      <c r="H45" s="91">
        <v>41</v>
      </c>
      <c r="I45" s="77" t="s">
        <v>11</v>
      </c>
      <c r="J45" s="51">
        <f t="shared" si="0"/>
        <v>858080.60490714398</v>
      </c>
      <c r="K45" s="51">
        <f t="shared" si="1"/>
        <v>848115.00537505699</v>
      </c>
      <c r="L45" s="51">
        <f t="shared" si="2"/>
        <v>9966</v>
      </c>
      <c r="M45" s="31"/>
      <c r="N45" s="39">
        <f t="shared" si="3"/>
        <v>855816.27430789603</v>
      </c>
      <c r="O45" s="39">
        <f t="shared" si="4"/>
        <v>855816.27430789603</v>
      </c>
      <c r="P45" s="59">
        <f t="shared" si="5"/>
        <v>848405.77066251298</v>
      </c>
      <c r="Q45" s="51">
        <f t="shared" si="6"/>
        <v>7410</v>
      </c>
      <c r="R45" s="43">
        <v>0</v>
      </c>
      <c r="S45" s="21"/>
    </row>
    <row r="46" spans="2:19" s="25" customFormat="1" ht="13.5" customHeight="1">
      <c r="B46" s="91">
        <v>42</v>
      </c>
      <c r="C46" s="98" t="s">
        <v>12</v>
      </c>
      <c r="D46" s="70">
        <v>779869.63946188299</v>
      </c>
      <c r="E46" s="70">
        <v>847439.920842155</v>
      </c>
      <c r="F46" s="30"/>
      <c r="G46" s="31"/>
      <c r="H46" s="91">
        <v>42</v>
      </c>
      <c r="I46" s="77" t="s">
        <v>12</v>
      </c>
      <c r="J46" s="51">
        <f t="shared" si="0"/>
        <v>847439.920842155</v>
      </c>
      <c r="K46" s="51">
        <f t="shared" si="1"/>
        <v>840292.26100738696</v>
      </c>
      <c r="L46" s="51">
        <f t="shared" si="2"/>
        <v>7148</v>
      </c>
      <c r="M46" s="31"/>
      <c r="N46" s="39">
        <f t="shared" si="3"/>
        <v>855816.27430789603</v>
      </c>
      <c r="O46" s="39">
        <f t="shared" si="4"/>
        <v>855816.27430789603</v>
      </c>
      <c r="P46" s="59">
        <f t="shared" si="5"/>
        <v>848405.77066251298</v>
      </c>
      <c r="Q46" s="51">
        <f t="shared" si="6"/>
        <v>7410</v>
      </c>
      <c r="R46" s="43">
        <v>0</v>
      </c>
      <c r="S46" s="21"/>
    </row>
    <row r="47" spans="2:19" s="25" customFormat="1" ht="13.5" customHeight="1">
      <c r="B47" s="91">
        <v>43</v>
      </c>
      <c r="C47" s="98" t="s">
        <v>8</v>
      </c>
      <c r="D47" s="70">
        <v>835926.60603263997</v>
      </c>
      <c r="E47" s="70">
        <v>850370.05725459196</v>
      </c>
      <c r="F47" s="30"/>
      <c r="G47" s="31"/>
      <c r="H47" s="91">
        <v>43</v>
      </c>
      <c r="I47" s="77" t="s">
        <v>8</v>
      </c>
      <c r="J47" s="51">
        <f t="shared" si="0"/>
        <v>850370.05725459196</v>
      </c>
      <c r="K47" s="51">
        <f t="shared" si="1"/>
        <v>842894.265796975</v>
      </c>
      <c r="L47" s="51">
        <f t="shared" si="2"/>
        <v>7476</v>
      </c>
      <c r="M47" s="31"/>
      <c r="N47" s="39">
        <f t="shared" si="3"/>
        <v>855816.27430789603</v>
      </c>
      <c r="O47" s="39">
        <f t="shared" si="4"/>
        <v>855816.27430789603</v>
      </c>
      <c r="P47" s="59">
        <f t="shared" si="5"/>
        <v>848405.77066251298</v>
      </c>
      <c r="Q47" s="51">
        <f t="shared" si="6"/>
        <v>7410</v>
      </c>
      <c r="R47" s="43">
        <v>0</v>
      </c>
      <c r="S47" s="21"/>
    </row>
    <row r="48" spans="2:19" s="25" customFormat="1" ht="13.5" customHeight="1">
      <c r="B48" s="91">
        <v>44</v>
      </c>
      <c r="C48" s="98" t="s">
        <v>18</v>
      </c>
      <c r="D48" s="70">
        <v>797069.35507634596</v>
      </c>
      <c r="E48" s="70">
        <v>851409.62980906502</v>
      </c>
      <c r="F48" s="30"/>
      <c r="G48" s="31"/>
      <c r="H48" s="91">
        <v>44</v>
      </c>
      <c r="I48" s="77" t="s">
        <v>18</v>
      </c>
      <c r="J48" s="51">
        <f t="shared" si="0"/>
        <v>851409.62980906502</v>
      </c>
      <c r="K48" s="51">
        <f t="shared" si="1"/>
        <v>840993.17555099796</v>
      </c>
      <c r="L48" s="51">
        <f t="shared" si="2"/>
        <v>10417</v>
      </c>
      <c r="M48" s="31"/>
      <c r="N48" s="39">
        <f t="shared" si="3"/>
        <v>855816.27430789603</v>
      </c>
      <c r="O48" s="39">
        <f t="shared" si="4"/>
        <v>855816.27430789603</v>
      </c>
      <c r="P48" s="59">
        <f t="shared" si="5"/>
        <v>848405.77066251298</v>
      </c>
      <c r="Q48" s="51">
        <f t="shared" si="6"/>
        <v>7410</v>
      </c>
      <c r="R48" s="43">
        <v>0</v>
      </c>
      <c r="S48" s="21"/>
    </row>
    <row r="49" spans="2:19" s="25" customFormat="1" ht="13.5" customHeight="1">
      <c r="B49" s="91">
        <v>45</v>
      </c>
      <c r="C49" s="98" t="s">
        <v>41</v>
      </c>
      <c r="D49" s="70">
        <v>889812.06810790102</v>
      </c>
      <c r="E49" s="70">
        <v>867152.64106254606</v>
      </c>
      <c r="F49" s="30"/>
      <c r="G49" s="31"/>
      <c r="H49" s="91">
        <v>45</v>
      </c>
      <c r="I49" s="77" t="s">
        <v>41</v>
      </c>
      <c r="J49" s="51">
        <f t="shared" si="0"/>
        <v>867152.64106254606</v>
      </c>
      <c r="K49" s="51">
        <f t="shared" si="1"/>
        <v>860793.03940042004</v>
      </c>
      <c r="L49" s="51">
        <f t="shared" si="2"/>
        <v>6360</v>
      </c>
      <c r="M49" s="31"/>
      <c r="N49" s="39">
        <f t="shared" si="3"/>
        <v>855816.27430789603</v>
      </c>
      <c r="O49" s="39">
        <f t="shared" si="4"/>
        <v>855816.27430789603</v>
      </c>
      <c r="P49" s="59">
        <f t="shared" si="5"/>
        <v>848405.77066251298</v>
      </c>
      <c r="Q49" s="51">
        <f t="shared" si="6"/>
        <v>7410</v>
      </c>
      <c r="R49" s="43">
        <v>0</v>
      </c>
      <c r="S49" s="21"/>
    </row>
    <row r="50" spans="2:19" s="25" customFormat="1" ht="13.5" customHeight="1">
      <c r="B50" s="91">
        <v>46</v>
      </c>
      <c r="C50" s="98" t="s">
        <v>21</v>
      </c>
      <c r="D50" s="70">
        <v>809798.32944678701</v>
      </c>
      <c r="E50" s="70">
        <v>860957.54423833895</v>
      </c>
      <c r="F50" s="30"/>
      <c r="G50" s="31"/>
      <c r="H50" s="91">
        <v>46</v>
      </c>
      <c r="I50" s="77" t="s">
        <v>21</v>
      </c>
      <c r="J50" s="51">
        <f t="shared" si="0"/>
        <v>860957.54423833895</v>
      </c>
      <c r="K50" s="51">
        <f t="shared" si="1"/>
        <v>855759.68880002794</v>
      </c>
      <c r="L50" s="51">
        <f t="shared" si="2"/>
        <v>5198</v>
      </c>
      <c r="M50" s="31"/>
      <c r="N50" s="39">
        <f t="shared" si="3"/>
        <v>855816.27430789603</v>
      </c>
      <c r="O50" s="39">
        <f t="shared" si="4"/>
        <v>855816.27430789603</v>
      </c>
      <c r="P50" s="59">
        <f t="shared" si="5"/>
        <v>848405.77066251298</v>
      </c>
      <c r="Q50" s="51">
        <f t="shared" si="6"/>
        <v>7410</v>
      </c>
      <c r="R50" s="43">
        <v>0</v>
      </c>
      <c r="S50" s="21"/>
    </row>
    <row r="51" spans="2:19" s="25" customFormat="1" ht="13.5" customHeight="1">
      <c r="B51" s="91">
        <v>47</v>
      </c>
      <c r="C51" s="98" t="s">
        <v>13</v>
      </c>
      <c r="D51" s="70">
        <v>800626.53832965996</v>
      </c>
      <c r="E51" s="70">
        <v>845145.292553404</v>
      </c>
      <c r="F51" s="30"/>
      <c r="G51" s="31"/>
      <c r="H51" s="91">
        <v>47</v>
      </c>
      <c r="I51" s="77" t="s">
        <v>13</v>
      </c>
      <c r="J51" s="51">
        <f t="shared" si="0"/>
        <v>845145.292553404</v>
      </c>
      <c r="K51" s="51">
        <f t="shared" si="1"/>
        <v>834947.73811154498</v>
      </c>
      <c r="L51" s="51">
        <f t="shared" si="2"/>
        <v>10197</v>
      </c>
      <c r="M51" s="31"/>
      <c r="N51" s="39">
        <f t="shared" si="3"/>
        <v>855816.27430789603</v>
      </c>
      <c r="O51" s="39">
        <f t="shared" si="4"/>
        <v>855816.27430789603</v>
      </c>
      <c r="P51" s="59">
        <f t="shared" si="5"/>
        <v>848405.77066251298</v>
      </c>
      <c r="Q51" s="51">
        <f t="shared" si="6"/>
        <v>7410</v>
      </c>
      <c r="R51" s="43">
        <v>0</v>
      </c>
      <c r="S51" s="21"/>
    </row>
    <row r="52" spans="2:19" s="25" customFormat="1" ht="13.5" customHeight="1">
      <c r="B52" s="91">
        <v>48</v>
      </c>
      <c r="C52" s="98" t="s">
        <v>22</v>
      </c>
      <c r="D52" s="70">
        <v>811909.47817360796</v>
      </c>
      <c r="E52" s="70">
        <v>850765.62509850995</v>
      </c>
      <c r="F52" s="30"/>
      <c r="G52" s="31"/>
      <c r="H52" s="91">
        <v>48</v>
      </c>
      <c r="I52" s="77" t="s">
        <v>22</v>
      </c>
      <c r="J52" s="51">
        <f t="shared" si="0"/>
        <v>850765.62509850995</v>
      </c>
      <c r="K52" s="51">
        <f t="shared" si="1"/>
        <v>843555.37543754803</v>
      </c>
      <c r="L52" s="51">
        <f t="shared" si="2"/>
        <v>7211</v>
      </c>
      <c r="M52" s="31"/>
      <c r="N52" s="39">
        <f t="shared" si="3"/>
        <v>855816.27430789603</v>
      </c>
      <c r="O52" s="39">
        <f t="shared" si="4"/>
        <v>855816.27430789603</v>
      </c>
      <c r="P52" s="59">
        <f t="shared" si="5"/>
        <v>848405.77066251298</v>
      </c>
      <c r="Q52" s="51">
        <f t="shared" si="6"/>
        <v>7410</v>
      </c>
      <c r="R52" s="43">
        <v>0</v>
      </c>
      <c r="S52" s="21"/>
    </row>
    <row r="53" spans="2:19" s="25" customFormat="1" ht="13.5" customHeight="1">
      <c r="B53" s="91">
        <v>49</v>
      </c>
      <c r="C53" s="98" t="s">
        <v>23</v>
      </c>
      <c r="D53" s="70">
        <v>780427.31668413605</v>
      </c>
      <c r="E53" s="70">
        <v>850165.30427110696</v>
      </c>
      <c r="F53" s="30"/>
      <c r="G53" s="31"/>
      <c r="H53" s="91">
        <v>49</v>
      </c>
      <c r="I53" s="77" t="s">
        <v>23</v>
      </c>
      <c r="J53" s="51">
        <f t="shared" si="0"/>
        <v>850165.30427110696</v>
      </c>
      <c r="K53" s="51">
        <f t="shared" si="1"/>
        <v>839250.66627675504</v>
      </c>
      <c r="L53" s="51">
        <f t="shared" si="2"/>
        <v>10914</v>
      </c>
      <c r="M53" s="31"/>
      <c r="N53" s="39">
        <f t="shared" si="3"/>
        <v>855816.27430789603</v>
      </c>
      <c r="O53" s="39">
        <f t="shared" si="4"/>
        <v>855816.27430789603</v>
      </c>
      <c r="P53" s="59">
        <f t="shared" si="5"/>
        <v>848405.77066251298</v>
      </c>
      <c r="Q53" s="51">
        <f t="shared" si="6"/>
        <v>7410</v>
      </c>
      <c r="R53" s="43">
        <v>0</v>
      </c>
      <c r="S53" s="21"/>
    </row>
    <row r="54" spans="2:19" s="25" customFormat="1" ht="13.5" customHeight="1">
      <c r="B54" s="91">
        <v>50</v>
      </c>
      <c r="C54" s="98" t="s">
        <v>14</v>
      </c>
      <c r="D54" s="70">
        <v>801250.47619047598</v>
      </c>
      <c r="E54" s="70">
        <v>846638.61546384101</v>
      </c>
      <c r="F54" s="30"/>
      <c r="G54" s="31"/>
      <c r="H54" s="91">
        <v>50</v>
      </c>
      <c r="I54" s="77" t="s">
        <v>14</v>
      </c>
      <c r="J54" s="51">
        <f t="shared" si="0"/>
        <v>846638.61546384101</v>
      </c>
      <c r="K54" s="51">
        <f t="shared" si="1"/>
        <v>838055.02724589501</v>
      </c>
      <c r="L54" s="51">
        <f t="shared" si="2"/>
        <v>8584</v>
      </c>
      <c r="M54" s="31"/>
      <c r="N54" s="39">
        <f t="shared" si="3"/>
        <v>855816.27430789603</v>
      </c>
      <c r="O54" s="39">
        <f t="shared" si="4"/>
        <v>855816.27430789603</v>
      </c>
      <c r="P54" s="59">
        <f t="shared" si="5"/>
        <v>848405.77066251298</v>
      </c>
      <c r="Q54" s="51">
        <f t="shared" si="6"/>
        <v>7410</v>
      </c>
      <c r="R54" s="43">
        <v>0</v>
      </c>
      <c r="S54" s="21"/>
    </row>
    <row r="55" spans="2:19" s="25" customFormat="1" ht="13.5" customHeight="1">
      <c r="B55" s="91">
        <v>51</v>
      </c>
      <c r="C55" s="98" t="s">
        <v>42</v>
      </c>
      <c r="D55" s="70">
        <v>852494.98828604398</v>
      </c>
      <c r="E55" s="70">
        <v>848331.12417134503</v>
      </c>
      <c r="F55" s="30"/>
      <c r="G55" s="31"/>
      <c r="H55" s="91">
        <v>51</v>
      </c>
      <c r="I55" s="77" t="s">
        <v>42</v>
      </c>
      <c r="J55" s="51">
        <f t="shared" si="0"/>
        <v>848331.12417134503</v>
      </c>
      <c r="K55" s="51">
        <f t="shared" si="1"/>
        <v>843499.26769342402</v>
      </c>
      <c r="L55" s="51">
        <f t="shared" si="2"/>
        <v>4832</v>
      </c>
      <c r="M55" s="31"/>
      <c r="N55" s="39">
        <f t="shared" si="3"/>
        <v>855816.27430789603</v>
      </c>
      <c r="O55" s="39">
        <f t="shared" si="4"/>
        <v>855816.27430789603</v>
      </c>
      <c r="P55" s="59">
        <f t="shared" si="5"/>
        <v>848405.77066251298</v>
      </c>
      <c r="Q55" s="51">
        <f t="shared" si="6"/>
        <v>7410</v>
      </c>
      <c r="R55" s="43">
        <v>0</v>
      </c>
      <c r="S55" s="21"/>
    </row>
    <row r="56" spans="2:19" s="25" customFormat="1" ht="13.5" customHeight="1">
      <c r="B56" s="91">
        <v>52</v>
      </c>
      <c r="C56" s="98" t="s">
        <v>4</v>
      </c>
      <c r="D56" s="70">
        <v>814684.75222947495</v>
      </c>
      <c r="E56" s="70">
        <v>850256.32241756201</v>
      </c>
      <c r="F56" s="30"/>
      <c r="G56" s="31"/>
      <c r="H56" s="91">
        <v>52</v>
      </c>
      <c r="I56" s="77" t="s">
        <v>4</v>
      </c>
      <c r="J56" s="51">
        <f t="shared" si="0"/>
        <v>850256.32241756201</v>
      </c>
      <c r="K56" s="51">
        <f t="shared" si="1"/>
        <v>842289.23678644001</v>
      </c>
      <c r="L56" s="51">
        <f t="shared" si="2"/>
        <v>7967</v>
      </c>
      <c r="M56" s="31"/>
      <c r="N56" s="39">
        <f t="shared" si="3"/>
        <v>855816.27430789603</v>
      </c>
      <c r="O56" s="39">
        <f t="shared" si="4"/>
        <v>855816.27430789603</v>
      </c>
      <c r="P56" s="59">
        <f t="shared" si="5"/>
        <v>848405.77066251298</v>
      </c>
      <c r="Q56" s="51">
        <f t="shared" si="6"/>
        <v>7410</v>
      </c>
      <c r="R56" s="43">
        <v>0</v>
      </c>
      <c r="S56" s="21"/>
    </row>
    <row r="57" spans="2:19" s="25" customFormat="1" ht="13.5" customHeight="1">
      <c r="B57" s="91">
        <v>53</v>
      </c>
      <c r="C57" s="98" t="s">
        <v>19</v>
      </c>
      <c r="D57" s="70">
        <v>774689.14529914502</v>
      </c>
      <c r="E57" s="70">
        <v>854499.92125882802</v>
      </c>
      <c r="F57" s="30"/>
      <c r="G57" s="31"/>
      <c r="H57" s="91">
        <v>53</v>
      </c>
      <c r="I57" s="77" t="s">
        <v>19</v>
      </c>
      <c r="J57" s="51">
        <f t="shared" si="0"/>
        <v>854499.92125882802</v>
      </c>
      <c r="K57" s="51">
        <f t="shared" si="1"/>
        <v>847345.38263427804</v>
      </c>
      <c r="L57" s="51">
        <f t="shared" si="2"/>
        <v>7155</v>
      </c>
      <c r="M57" s="31"/>
      <c r="N57" s="39">
        <f t="shared" si="3"/>
        <v>855816.27430789603</v>
      </c>
      <c r="O57" s="39">
        <f t="shared" si="4"/>
        <v>855816.27430789603</v>
      </c>
      <c r="P57" s="59">
        <f t="shared" si="5"/>
        <v>848405.77066251298</v>
      </c>
      <c r="Q57" s="51">
        <f t="shared" si="6"/>
        <v>7410</v>
      </c>
      <c r="R57" s="43">
        <v>0</v>
      </c>
      <c r="S57" s="21"/>
    </row>
    <row r="58" spans="2:19" s="25" customFormat="1" ht="13.5" customHeight="1">
      <c r="B58" s="91">
        <v>54</v>
      </c>
      <c r="C58" s="98" t="s">
        <v>24</v>
      </c>
      <c r="D58" s="70">
        <v>790232.50789110304</v>
      </c>
      <c r="E58" s="70">
        <v>856782.47436249</v>
      </c>
      <c r="F58" s="30"/>
      <c r="G58" s="31"/>
      <c r="H58" s="91">
        <v>54</v>
      </c>
      <c r="I58" s="77" t="s">
        <v>24</v>
      </c>
      <c r="J58" s="51">
        <f t="shared" si="0"/>
        <v>856782.47436249</v>
      </c>
      <c r="K58" s="51">
        <f t="shared" si="1"/>
        <v>850124.13062970201</v>
      </c>
      <c r="L58" s="51">
        <f t="shared" si="2"/>
        <v>6658</v>
      </c>
      <c r="M58" s="31"/>
      <c r="N58" s="39">
        <f t="shared" si="3"/>
        <v>855816.27430789603</v>
      </c>
      <c r="O58" s="39">
        <f t="shared" si="4"/>
        <v>855816.27430789603</v>
      </c>
      <c r="P58" s="59">
        <f t="shared" si="5"/>
        <v>848405.77066251298</v>
      </c>
      <c r="Q58" s="51">
        <f t="shared" si="6"/>
        <v>7410</v>
      </c>
      <c r="R58" s="43">
        <v>0</v>
      </c>
      <c r="S58" s="21"/>
    </row>
    <row r="59" spans="2:19" s="25" customFormat="1" ht="13.5" customHeight="1">
      <c r="B59" s="91">
        <v>55</v>
      </c>
      <c r="C59" s="98" t="s">
        <v>15</v>
      </c>
      <c r="D59" s="70">
        <v>790298.92867305304</v>
      </c>
      <c r="E59" s="70">
        <v>851771.98668159102</v>
      </c>
      <c r="F59" s="30"/>
      <c r="G59" s="31"/>
      <c r="H59" s="91">
        <v>55</v>
      </c>
      <c r="I59" s="77" t="s">
        <v>15</v>
      </c>
      <c r="J59" s="51">
        <f t="shared" si="0"/>
        <v>851771.98668159102</v>
      </c>
      <c r="K59" s="51">
        <f t="shared" si="1"/>
        <v>840602.021228233</v>
      </c>
      <c r="L59" s="51">
        <f t="shared" si="2"/>
        <v>11170</v>
      </c>
      <c r="M59" s="31"/>
      <c r="N59" s="39">
        <f t="shared" si="3"/>
        <v>855816.27430789603</v>
      </c>
      <c r="O59" s="39">
        <f t="shared" si="4"/>
        <v>855816.27430789603</v>
      </c>
      <c r="P59" s="59">
        <f t="shared" si="5"/>
        <v>848405.77066251298</v>
      </c>
      <c r="Q59" s="51">
        <f t="shared" si="6"/>
        <v>7410</v>
      </c>
      <c r="R59" s="43">
        <v>0</v>
      </c>
      <c r="S59" s="21"/>
    </row>
    <row r="60" spans="2:19" s="25" customFormat="1" ht="13.5" customHeight="1">
      <c r="B60" s="91">
        <v>56</v>
      </c>
      <c r="C60" s="98" t="s">
        <v>9</v>
      </c>
      <c r="D60" s="70">
        <v>817156.20971335203</v>
      </c>
      <c r="E60" s="70">
        <v>840882.84883700602</v>
      </c>
      <c r="F60" s="30"/>
      <c r="G60" s="31"/>
      <c r="H60" s="91">
        <v>56</v>
      </c>
      <c r="I60" s="77" t="s">
        <v>9</v>
      </c>
      <c r="J60" s="51">
        <f t="shared" si="0"/>
        <v>840882.84883700602</v>
      </c>
      <c r="K60" s="51">
        <f t="shared" si="1"/>
        <v>830979.53587726003</v>
      </c>
      <c r="L60" s="51">
        <f t="shared" si="2"/>
        <v>9903</v>
      </c>
      <c r="M60" s="31"/>
      <c r="N60" s="39">
        <f t="shared" si="3"/>
        <v>855816.27430789603</v>
      </c>
      <c r="O60" s="39">
        <f t="shared" si="4"/>
        <v>855816.27430789603</v>
      </c>
      <c r="P60" s="59">
        <f t="shared" si="5"/>
        <v>848405.77066251298</v>
      </c>
      <c r="Q60" s="51">
        <f t="shared" si="6"/>
        <v>7410</v>
      </c>
      <c r="R60" s="43">
        <v>0</v>
      </c>
      <c r="S60" s="21"/>
    </row>
    <row r="61" spans="2:19" s="25" customFormat="1" ht="13.5" customHeight="1">
      <c r="B61" s="91">
        <v>57</v>
      </c>
      <c r="C61" s="98" t="s">
        <v>43</v>
      </c>
      <c r="D61" s="70">
        <v>901391.88202247198</v>
      </c>
      <c r="E61" s="70">
        <v>861389.69947486802</v>
      </c>
      <c r="F61" s="30"/>
      <c r="G61" s="31"/>
      <c r="H61" s="91">
        <v>57</v>
      </c>
      <c r="I61" s="77" t="s">
        <v>43</v>
      </c>
      <c r="J61" s="51">
        <f t="shared" si="0"/>
        <v>861389.69947486802</v>
      </c>
      <c r="K61" s="51">
        <f t="shared" si="1"/>
        <v>854648.595049105</v>
      </c>
      <c r="L61" s="51">
        <f t="shared" si="2"/>
        <v>6741</v>
      </c>
      <c r="M61" s="31"/>
      <c r="N61" s="39">
        <f t="shared" si="3"/>
        <v>855816.27430789603</v>
      </c>
      <c r="O61" s="39">
        <f t="shared" si="4"/>
        <v>855816.27430789603</v>
      </c>
      <c r="P61" s="59">
        <f t="shared" si="5"/>
        <v>848405.77066251298</v>
      </c>
      <c r="Q61" s="51">
        <f t="shared" si="6"/>
        <v>7410</v>
      </c>
      <c r="R61" s="43">
        <v>0</v>
      </c>
      <c r="S61" s="21"/>
    </row>
    <row r="62" spans="2:19" s="25" customFormat="1" ht="13.5" customHeight="1">
      <c r="B62" s="91">
        <v>58</v>
      </c>
      <c r="C62" s="98" t="s">
        <v>25</v>
      </c>
      <c r="D62" s="70">
        <v>801654.82844666298</v>
      </c>
      <c r="E62" s="70">
        <v>859927.50443674601</v>
      </c>
      <c r="F62" s="30"/>
      <c r="G62" s="31"/>
      <c r="H62" s="91">
        <v>58</v>
      </c>
      <c r="I62" s="77" t="s">
        <v>25</v>
      </c>
      <c r="J62" s="51">
        <f t="shared" si="0"/>
        <v>859927.50443674601</v>
      </c>
      <c r="K62" s="51">
        <f t="shared" si="1"/>
        <v>850606.19833768904</v>
      </c>
      <c r="L62" s="51">
        <f t="shared" si="2"/>
        <v>9322</v>
      </c>
      <c r="M62" s="31"/>
      <c r="N62" s="39">
        <f t="shared" si="3"/>
        <v>855816.27430789603</v>
      </c>
      <c r="O62" s="39">
        <f t="shared" si="4"/>
        <v>855816.27430789603</v>
      </c>
      <c r="P62" s="59">
        <f t="shared" si="5"/>
        <v>848405.77066251298</v>
      </c>
      <c r="Q62" s="51">
        <f t="shared" si="6"/>
        <v>7410</v>
      </c>
      <c r="R62" s="43">
        <v>0</v>
      </c>
      <c r="S62" s="21"/>
    </row>
    <row r="63" spans="2:19" s="25" customFormat="1" ht="13.5" customHeight="1">
      <c r="B63" s="91">
        <v>59</v>
      </c>
      <c r="C63" s="98" t="s">
        <v>20</v>
      </c>
      <c r="D63" s="70">
        <v>823156.59364513005</v>
      </c>
      <c r="E63" s="70">
        <v>849565.37033057003</v>
      </c>
      <c r="F63" s="30"/>
      <c r="G63" s="31"/>
      <c r="H63" s="91">
        <v>59</v>
      </c>
      <c r="I63" s="77" t="s">
        <v>20</v>
      </c>
      <c r="J63" s="51">
        <f t="shared" si="0"/>
        <v>849565.37033057003</v>
      </c>
      <c r="K63" s="51">
        <f t="shared" si="1"/>
        <v>840101.97085113998</v>
      </c>
      <c r="L63" s="51">
        <f t="shared" si="2"/>
        <v>9463</v>
      </c>
      <c r="M63" s="31"/>
      <c r="N63" s="39">
        <f t="shared" si="3"/>
        <v>855816.27430789603</v>
      </c>
      <c r="O63" s="39">
        <f t="shared" si="4"/>
        <v>855816.27430789603</v>
      </c>
      <c r="P63" s="59">
        <f t="shared" si="5"/>
        <v>848405.77066251298</v>
      </c>
      <c r="Q63" s="51">
        <f t="shared" si="6"/>
        <v>7410</v>
      </c>
      <c r="R63" s="43">
        <v>0</v>
      </c>
      <c r="S63" s="21"/>
    </row>
    <row r="64" spans="2:19" s="25" customFormat="1" ht="13.5" customHeight="1">
      <c r="B64" s="91">
        <v>60</v>
      </c>
      <c r="C64" s="98" t="s">
        <v>44</v>
      </c>
      <c r="D64" s="70">
        <v>831128.24297473696</v>
      </c>
      <c r="E64" s="70">
        <v>850291.98695847602</v>
      </c>
      <c r="F64" s="30"/>
      <c r="G64" s="31"/>
      <c r="H64" s="91">
        <v>60</v>
      </c>
      <c r="I64" s="77" t="s">
        <v>44</v>
      </c>
      <c r="J64" s="51">
        <f t="shared" si="0"/>
        <v>850291.98695847602</v>
      </c>
      <c r="K64" s="51">
        <f t="shared" si="1"/>
        <v>842503.12341418595</v>
      </c>
      <c r="L64" s="51">
        <f t="shared" si="2"/>
        <v>7789</v>
      </c>
      <c r="M64" s="31"/>
      <c r="N64" s="39">
        <f t="shared" si="3"/>
        <v>855816.27430789603</v>
      </c>
      <c r="O64" s="39">
        <f t="shared" si="4"/>
        <v>855816.27430789603</v>
      </c>
      <c r="P64" s="59">
        <f t="shared" si="5"/>
        <v>848405.77066251298</v>
      </c>
      <c r="Q64" s="51">
        <f t="shared" si="6"/>
        <v>7410</v>
      </c>
      <c r="R64" s="43">
        <v>0</v>
      </c>
      <c r="S64" s="21"/>
    </row>
    <row r="65" spans="2:19" s="25" customFormat="1" ht="13.5" customHeight="1">
      <c r="B65" s="91">
        <v>61</v>
      </c>
      <c r="C65" s="98" t="s">
        <v>16</v>
      </c>
      <c r="D65" s="70">
        <v>824721.75621837005</v>
      </c>
      <c r="E65" s="70">
        <v>839235.29993578803</v>
      </c>
      <c r="F65" s="30"/>
      <c r="G65" s="31"/>
      <c r="H65" s="91">
        <v>61</v>
      </c>
      <c r="I65" s="77" t="s">
        <v>16</v>
      </c>
      <c r="J65" s="51">
        <f t="shared" si="0"/>
        <v>839235.29993578803</v>
      </c>
      <c r="K65" s="51">
        <f t="shared" si="1"/>
        <v>827850.18012219202</v>
      </c>
      <c r="L65" s="51">
        <f t="shared" si="2"/>
        <v>11385</v>
      </c>
      <c r="M65" s="31"/>
      <c r="N65" s="39">
        <f t="shared" si="3"/>
        <v>855816.27430789603</v>
      </c>
      <c r="O65" s="39">
        <f t="shared" si="4"/>
        <v>855816.27430789603</v>
      </c>
      <c r="P65" s="59">
        <f t="shared" si="5"/>
        <v>848405.77066251298</v>
      </c>
      <c r="Q65" s="51">
        <f t="shared" si="6"/>
        <v>7410</v>
      </c>
      <c r="R65" s="43">
        <v>0</v>
      </c>
      <c r="S65" s="21"/>
    </row>
    <row r="66" spans="2:19" s="25" customFormat="1" ht="13.5" customHeight="1">
      <c r="B66" s="91">
        <v>62</v>
      </c>
      <c r="C66" s="98" t="s">
        <v>17</v>
      </c>
      <c r="D66" s="70">
        <v>744713.59903381602</v>
      </c>
      <c r="E66" s="70">
        <v>845630.62291540997</v>
      </c>
      <c r="F66" s="30"/>
      <c r="G66" s="31"/>
      <c r="H66" s="91">
        <v>62</v>
      </c>
      <c r="I66" s="77" t="s">
        <v>17</v>
      </c>
      <c r="J66" s="51">
        <f t="shared" si="0"/>
        <v>845630.62291540997</v>
      </c>
      <c r="K66" s="51">
        <f t="shared" si="1"/>
        <v>834622.08075585298</v>
      </c>
      <c r="L66" s="51">
        <f t="shared" si="2"/>
        <v>11009</v>
      </c>
      <c r="M66" s="31"/>
      <c r="N66" s="39">
        <f t="shared" si="3"/>
        <v>855816.27430789603</v>
      </c>
      <c r="O66" s="39">
        <f t="shared" si="4"/>
        <v>855816.27430789603</v>
      </c>
      <c r="P66" s="59">
        <f t="shared" si="5"/>
        <v>848405.77066251298</v>
      </c>
      <c r="Q66" s="51">
        <f t="shared" si="6"/>
        <v>7410</v>
      </c>
      <c r="R66" s="43">
        <v>0</v>
      </c>
      <c r="S66" s="21"/>
    </row>
    <row r="67" spans="2:19" s="25" customFormat="1" ht="13.5" customHeight="1">
      <c r="B67" s="91">
        <v>63</v>
      </c>
      <c r="C67" s="98" t="s">
        <v>26</v>
      </c>
      <c r="D67" s="70">
        <v>791885.27534480998</v>
      </c>
      <c r="E67" s="70">
        <v>852417.575513319</v>
      </c>
      <c r="F67" s="30"/>
      <c r="G67" s="31"/>
      <c r="H67" s="91">
        <v>63</v>
      </c>
      <c r="I67" s="77" t="s">
        <v>26</v>
      </c>
      <c r="J67" s="51">
        <f t="shared" si="0"/>
        <v>852417.575513319</v>
      </c>
      <c r="K67" s="51">
        <f t="shared" si="1"/>
        <v>841630.67649409804</v>
      </c>
      <c r="L67" s="51">
        <f t="shared" si="2"/>
        <v>10787</v>
      </c>
      <c r="M67" s="31"/>
      <c r="N67" s="39">
        <f t="shared" si="3"/>
        <v>855816.27430789603</v>
      </c>
      <c r="O67" s="39">
        <f t="shared" si="4"/>
        <v>855816.27430789603</v>
      </c>
      <c r="P67" s="59">
        <f t="shared" si="5"/>
        <v>848405.77066251298</v>
      </c>
      <c r="Q67" s="51">
        <f t="shared" si="6"/>
        <v>7410</v>
      </c>
      <c r="R67" s="43">
        <v>0</v>
      </c>
      <c r="S67" s="21"/>
    </row>
    <row r="68" spans="2:19" s="25" customFormat="1" ht="13.5" customHeight="1">
      <c r="B68" s="91">
        <v>64</v>
      </c>
      <c r="C68" s="98" t="s">
        <v>45</v>
      </c>
      <c r="D68" s="70">
        <v>861054.05255614</v>
      </c>
      <c r="E68" s="70">
        <v>853776.14440094295</v>
      </c>
      <c r="F68" s="30"/>
      <c r="G68" s="31"/>
      <c r="H68" s="91">
        <v>64</v>
      </c>
      <c r="I68" s="77" t="s">
        <v>45</v>
      </c>
      <c r="J68" s="51">
        <f t="shared" si="0"/>
        <v>853776.14440094295</v>
      </c>
      <c r="K68" s="51">
        <f t="shared" si="1"/>
        <v>850651.70882279205</v>
      </c>
      <c r="L68" s="51">
        <f t="shared" si="2"/>
        <v>3124</v>
      </c>
      <c r="M68" s="31"/>
      <c r="N68" s="39">
        <f t="shared" si="3"/>
        <v>855816.27430789603</v>
      </c>
      <c r="O68" s="39">
        <f t="shared" si="4"/>
        <v>855816.27430789603</v>
      </c>
      <c r="P68" s="59">
        <f t="shared" si="5"/>
        <v>848405.77066251298</v>
      </c>
      <c r="Q68" s="51">
        <f t="shared" si="6"/>
        <v>7410</v>
      </c>
      <c r="R68" s="43">
        <v>0</v>
      </c>
      <c r="S68" s="21"/>
    </row>
    <row r="69" spans="2:19" s="25" customFormat="1" ht="13.5" customHeight="1">
      <c r="B69" s="91">
        <v>65</v>
      </c>
      <c r="C69" s="98" t="s">
        <v>10</v>
      </c>
      <c r="D69" s="70">
        <v>817238.07404565497</v>
      </c>
      <c r="E69" s="70">
        <v>847485.14089863305</v>
      </c>
      <c r="F69" s="30"/>
      <c r="G69" s="31"/>
      <c r="H69" s="91">
        <v>65</v>
      </c>
      <c r="I69" s="77" t="s">
        <v>10</v>
      </c>
      <c r="J69" s="51">
        <f t="shared" si="0"/>
        <v>847485.14089863305</v>
      </c>
      <c r="K69" s="51">
        <f t="shared" si="1"/>
        <v>841106.78307991405</v>
      </c>
      <c r="L69" s="51">
        <f t="shared" si="2"/>
        <v>6378</v>
      </c>
      <c r="M69" s="31"/>
      <c r="N69" s="39">
        <f t="shared" ref="N69:N78" si="7">$D$79</f>
        <v>855816.27430789603</v>
      </c>
      <c r="O69" s="39">
        <f t="shared" ref="O69:O78" si="8">$E$79</f>
        <v>855816.27430789603</v>
      </c>
      <c r="P69" s="59">
        <f t="shared" si="5"/>
        <v>848405.77066251298</v>
      </c>
      <c r="Q69" s="51">
        <f t="shared" si="6"/>
        <v>7410</v>
      </c>
      <c r="R69" s="43">
        <v>0</v>
      </c>
      <c r="S69" s="21"/>
    </row>
    <row r="70" spans="2:19" s="25" customFormat="1" ht="13.5" customHeight="1">
      <c r="B70" s="91">
        <v>66</v>
      </c>
      <c r="C70" s="98" t="s">
        <v>5</v>
      </c>
      <c r="D70" s="70">
        <v>771444.26223384403</v>
      </c>
      <c r="E70" s="70">
        <v>841403.08982214704</v>
      </c>
      <c r="F70" s="30"/>
      <c r="G70" s="31"/>
      <c r="H70" s="91">
        <v>66</v>
      </c>
      <c r="I70" s="77" t="s">
        <v>5</v>
      </c>
      <c r="J70" s="51">
        <f t="shared" ref="J70:J78" si="9">E70</f>
        <v>841403.08982214704</v>
      </c>
      <c r="K70" s="51">
        <f t="shared" ref="K70:K78" si="10">K151</f>
        <v>833878.10519222799</v>
      </c>
      <c r="L70" s="51">
        <f t="shared" ref="L70:L78" si="11">ROUND(J70,0)-ROUND(K70,0)</f>
        <v>7525</v>
      </c>
      <c r="M70" s="31"/>
      <c r="N70" s="39">
        <f t="shared" si="7"/>
        <v>855816.27430789603</v>
      </c>
      <c r="O70" s="39">
        <f t="shared" si="8"/>
        <v>855816.27430789603</v>
      </c>
      <c r="P70" s="59">
        <f t="shared" ref="P70:P78" si="12">$K$160</f>
        <v>848405.77066251298</v>
      </c>
      <c r="Q70" s="51">
        <f t="shared" ref="Q70:Q78" si="13">ROUND(O70,0)-ROUND(P70,0)</f>
        <v>7410</v>
      </c>
      <c r="R70" s="43">
        <v>0</v>
      </c>
      <c r="S70" s="21"/>
    </row>
    <row r="71" spans="2:19" s="25" customFormat="1" ht="13.5" customHeight="1">
      <c r="B71" s="91">
        <v>67</v>
      </c>
      <c r="C71" s="98" t="s">
        <v>6</v>
      </c>
      <c r="D71" s="70">
        <v>831727.71153003105</v>
      </c>
      <c r="E71" s="70">
        <v>866882.92090716702</v>
      </c>
      <c r="F71" s="30"/>
      <c r="G71" s="31"/>
      <c r="H71" s="91">
        <v>67</v>
      </c>
      <c r="I71" s="77" t="s">
        <v>6</v>
      </c>
      <c r="J71" s="51">
        <f t="shared" si="9"/>
        <v>866882.92090716702</v>
      </c>
      <c r="K71" s="51">
        <f t="shared" si="10"/>
        <v>870788.43551304797</v>
      </c>
      <c r="L71" s="51">
        <f t="shared" si="11"/>
        <v>-3905</v>
      </c>
      <c r="M71" s="31"/>
      <c r="N71" s="39">
        <f t="shared" si="7"/>
        <v>855816.27430789603</v>
      </c>
      <c r="O71" s="39">
        <f t="shared" si="8"/>
        <v>855816.27430789603</v>
      </c>
      <c r="P71" s="59">
        <f t="shared" si="12"/>
        <v>848405.77066251298</v>
      </c>
      <c r="Q71" s="51">
        <f t="shared" si="13"/>
        <v>7410</v>
      </c>
      <c r="R71" s="43">
        <v>0</v>
      </c>
      <c r="S71" s="21"/>
    </row>
    <row r="72" spans="2:19" s="25" customFormat="1" ht="13.5" customHeight="1">
      <c r="B72" s="91">
        <v>68</v>
      </c>
      <c r="C72" s="98" t="s">
        <v>46</v>
      </c>
      <c r="D72" s="70">
        <v>945510.92036553496</v>
      </c>
      <c r="E72" s="70">
        <v>873408.90544286103</v>
      </c>
      <c r="F72" s="30"/>
      <c r="G72" s="31"/>
      <c r="H72" s="91">
        <v>68</v>
      </c>
      <c r="I72" s="77" t="s">
        <v>46</v>
      </c>
      <c r="J72" s="51">
        <f t="shared" si="9"/>
        <v>873408.90544286103</v>
      </c>
      <c r="K72" s="51">
        <f t="shared" si="10"/>
        <v>864810.987339327</v>
      </c>
      <c r="L72" s="51">
        <f t="shared" si="11"/>
        <v>8598</v>
      </c>
      <c r="M72" s="31"/>
      <c r="N72" s="39">
        <f t="shared" si="7"/>
        <v>855816.27430789603</v>
      </c>
      <c r="O72" s="39">
        <f t="shared" si="8"/>
        <v>855816.27430789603</v>
      </c>
      <c r="P72" s="59">
        <f t="shared" si="12"/>
        <v>848405.77066251298</v>
      </c>
      <c r="Q72" s="51">
        <f t="shared" si="13"/>
        <v>7410</v>
      </c>
      <c r="R72" s="43">
        <v>0</v>
      </c>
      <c r="S72" s="21"/>
    </row>
    <row r="73" spans="2:19" s="25" customFormat="1" ht="13.5" customHeight="1">
      <c r="B73" s="91">
        <v>69</v>
      </c>
      <c r="C73" s="98" t="s">
        <v>47</v>
      </c>
      <c r="D73" s="70">
        <v>813028.67528931203</v>
      </c>
      <c r="E73" s="70">
        <v>841842.23613851902</v>
      </c>
      <c r="F73" s="30"/>
      <c r="G73" s="31"/>
      <c r="H73" s="91">
        <v>69</v>
      </c>
      <c r="I73" s="77" t="s">
        <v>47</v>
      </c>
      <c r="J73" s="51">
        <f t="shared" si="9"/>
        <v>841842.23613851902</v>
      </c>
      <c r="K73" s="51">
        <f t="shared" si="10"/>
        <v>834086.65642480506</v>
      </c>
      <c r="L73" s="51">
        <f t="shared" si="11"/>
        <v>7755</v>
      </c>
      <c r="M73" s="31"/>
      <c r="N73" s="39">
        <f t="shared" si="7"/>
        <v>855816.27430789603</v>
      </c>
      <c r="O73" s="39">
        <f t="shared" si="8"/>
        <v>855816.27430789603</v>
      </c>
      <c r="P73" s="59">
        <f t="shared" si="12"/>
        <v>848405.77066251298</v>
      </c>
      <c r="Q73" s="51">
        <f t="shared" si="13"/>
        <v>7410</v>
      </c>
      <c r="R73" s="43">
        <v>0</v>
      </c>
      <c r="S73" s="21"/>
    </row>
    <row r="74" spans="2:19" s="25" customFormat="1" ht="13.5" customHeight="1">
      <c r="B74" s="91">
        <v>70</v>
      </c>
      <c r="C74" s="98" t="s">
        <v>48</v>
      </c>
      <c r="D74" s="70">
        <v>869273.54943273903</v>
      </c>
      <c r="E74" s="70">
        <v>867535.02395433199</v>
      </c>
      <c r="F74" s="30"/>
      <c r="G74" s="31"/>
      <c r="H74" s="91">
        <v>70</v>
      </c>
      <c r="I74" s="77" t="s">
        <v>48</v>
      </c>
      <c r="J74" s="51">
        <f t="shared" si="9"/>
        <v>867535.02395433199</v>
      </c>
      <c r="K74" s="51">
        <f t="shared" si="10"/>
        <v>859690.10053656297</v>
      </c>
      <c r="L74" s="51">
        <f t="shared" si="11"/>
        <v>7845</v>
      </c>
      <c r="M74" s="31"/>
      <c r="N74" s="39">
        <f t="shared" si="7"/>
        <v>855816.27430789603</v>
      </c>
      <c r="O74" s="39">
        <f t="shared" si="8"/>
        <v>855816.27430789603</v>
      </c>
      <c r="P74" s="59">
        <f t="shared" si="12"/>
        <v>848405.77066251298</v>
      </c>
      <c r="Q74" s="51">
        <f t="shared" si="13"/>
        <v>7410</v>
      </c>
      <c r="R74" s="43">
        <v>0</v>
      </c>
      <c r="S74" s="21"/>
    </row>
    <row r="75" spans="2:19" s="25" customFormat="1" ht="13.5" customHeight="1">
      <c r="B75" s="91">
        <v>71</v>
      </c>
      <c r="C75" s="98" t="s">
        <v>49</v>
      </c>
      <c r="D75" s="70">
        <v>906362.99679487199</v>
      </c>
      <c r="E75" s="70">
        <v>860360.63951154205</v>
      </c>
      <c r="F75" s="30"/>
      <c r="G75" s="31"/>
      <c r="H75" s="91">
        <v>71</v>
      </c>
      <c r="I75" s="77" t="s">
        <v>49</v>
      </c>
      <c r="J75" s="51">
        <f t="shared" si="9"/>
        <v>860360.63951154205</v>
      </c>
      <c r="K75" s="51">
        <f t="shared" si="10"/>
        <v>852733.72972937801</v>
      </c>
      <c r="L75" s="51">
        <f t="shared" si="11"/>
        <v>7627</v>
      </c>
      <c r="M75" s="31"/>
      <c r="N75" s="39">
        <f t="shared" si="7"/>
        <v>855816.27430789603</v>
      </c>
      <c r="O75" s="39">
        <f t="shared" si="8"/>
        <v>855816.27430789603</v>
      </c>
      <c r="P75" s="59">
        <f t="shared" si="12"/>
        <v>848405.77066251298</v>
      </c>
      <c r="Q75" s="51">
        <f t="shared" si="13"/>
        <v>7410</v>
      </c>
      <c r="R75" s="43">
        <v>0</v>
      </c>
      <c r="S75" s="21"/>
    </row>
    <row r="76" spans="2:19" s="25" customFormat="1" ht="13.5" customHeight="1">
      <c r="B76" s="91">
        <v>72</v>
      </c>
      <c r="C76" s="98" t="s">
        <v>27</v>
      </c>
      <c r="D76" s="70">
        <v>753036.50364650402</v>
      </c>
      <c r="E76" s="70">
        <v>850524.88994667097</v>
      </c>
      <c r="F76" s="30"/>
      <c r="G76" s="31"/>
      <c r="H76" s="91">
        <v>72</v>
      </c>
      <c r="I76" s="77" t="s">
        <v>27</v>
      </c>
      <c r="J76" s="51">
        <f t="shared" si="9"/>
        <v>850524.88994667097</v>
      </c>
      <c r="K76" s="51">
        <f t="shared" si="10"/>
        <v>844003.97034798795</v>
      </c>
      <c r="L76" s="51">
        <f t="shared" si="11"/>
        <v>6521</v>
      </c>
      <c r="M76" s="31"/>
      <c r="N76" s="39">
        <f t="shared" si="7"/>
        <v>855816.27430789603</v>
      </c>
      <c r="O76" s="39">
        <f t="shared" si="8"/>
        <v>855816.27430789603</v>
      </c>
      <c r="P76" s="59">
        <f t="shared" si="12"/>
        <v>848405.77066251298</v>
      </c>
      <c r="Q76" s="51">
        <f t="shared" si="13"/>
        <v>7410</v>
      </c>
      <c r="R76" s="43">
        <v>0</v>
      </c>
      <c r="S76" s="21"/>
    </row>
    <row r="77" spans="2:19" s="25" customFormat="1" ht="13.5" customHeight="1">
      <c r="B77" s="91">
        <v>73</v>
      </c>
      <c r="C77" s="98" t="s">
        <v>28</v>
      </c>
      <c r="D77" s="70">
        <v>747309.70690198499</v>
      </c>
      <c r="E77" s="70">
        <v>858851.26729663997</v>
      </c>
      <c r="F77" s="30"/>
      <c r="G77" s="31"/>
      <c r="H77" s="91">
        <v>73</v>
      </c>
      <c r="I77" s="77" t="s">
        <v>28</v>
      </c>
      <c r="J77" s="51">
        <f t="shared" si="9"/>
        <v>858851.26729663997</v>
      </c>
      <c r="K77" s="51">
        <f t="shared" si="10"/>
        <v>848081.87897771795</v>
      </c>
      <c r="L77" s="51">
        <f t="shared" si="11"/>
        <v>10769</v>
      </c>
      <c r="M77" s="31"/>
      <c r="N77" s="39">
        <f t="shared" si="7"/>
        <v>855816.27430789603</v>
      </c>
      <c r="O77" s="39">
        <f t="shared" si="8"/>
        <v>855816.27430789603</v>
      </c>
      <c r="P77" s="59">
        <f t="shared" si="12"/>
        <v>848405.77066251298</v>
      </c>
      <c r="Q77" s="51">
        <f t="shared" si="13"/>
        <v>7410</v>
      </c>
      <c r="R77" s="43">
        <v>0</v>
      </c>
      <c r="S77" s="21"/>
    </row>
    <row r="78" spans="2:19" s="25" customFormat="1" ht="13.5" customHeight="1" thickBot="1">
      <c r="B78" s="91">
        <v>74</v>
      </c>
      <c r="C78" s="98" t="s">
        <v>29</v>
      </c>
      <c r="D78" s="70">
        <v>818479.12983425404</v>
      </c>
      <c r="E78" s="70">
        <v>841164.01874963404</v>
      </c>
      <c r="F78" s="30"/>
      <c r="G78" s="31"/>
      <c r="H78" s="91">
        <v>74</v>
      </c>
      <c r="I78" s="77" t="s">
        <v>29</v>
      </c>
      <c r="J78" s="51">
        <f t="shared" si="9"/>
        <v>841164.01874963404</v>
      </c>
      <c r="K78" s="51">
        <f t="shared" si="10"/>
        <v>836466.95536636899</v>
      </c>
      <c r="L78" s="51">
        <f t="shared" si="11"/>
        <v>4697</v>
      </c>
      <c r="M78" s="31"/>
      <c r="N78" s="39">
        <f t="shared" si="7"/>
        <v>855816.27430789603</v>
      </c>
      <c r="O78" s="39">
        <f t="shared" si="8"/>
        <v>855816.27430789603</v>
      </c>
      <c r="P78" s="59">
        <f t="shared" si="12"/>
        <v>848405.77066251298</v>
      </c>
      <c r="Q78" s="51">
        <f t="shared" si="13"/>
        <v>7410</v>
      </c>
      <c r="R78" s="43">
        <v>9999</v>
      </c>
      <c r="S78" s="21"/>
    </row>
    <row r="79" spans="2:19" s="25" customFormat="1" ht="13.5" customHeight="1" thickTop="1">
      <c r="B79" s="138" t="s">
        <v>0</v>
      </c>
      <c r="C79" s="139"/>
      <c r="D79" s="42">
        <f>年齢階層別_医療費!J13</f>
        <v>855816.27430789603</v>
      </c>
      <c r="E79" s="42">
        <f>年齢階層別_医療費!J13</f>
        <v>855816.27430789603</v>
      </c>
      <c r="F79" s="30"/>
      <c r="G79" s="31"/>
      <c r="H79" s="18"/>
      <c r="I79" s="19"/>
      <c r="J79" s="19"/>
      <c r="K79" s="19"/>
      <c r="L79" s="19"/>
      <c r="M79" s="24"/>
      <c r="N79" s="21"/>
      <c r="O79" s="21"/>
      <c r="P79" s="21"/>
      <c r="Q79" s="21"/>
      <c r="R79" s="21"/>
      <c r="S79" s="21"/>
    </row>
    <row r="80" spans="2:19" ht="13.5" customHeight="1">
      <c r="B80" s="18"/>
      <c r="C80" s="19"/>
      <c r="D80" s="19"/>
      <c r="E80" s="19"/>
      <c r="H80" s="18"/>
      <c r="I80" s="19"/>
      <c r="J80" s="19"/>
      <c r="K80" s="19"/>
      <c r="L80" s="19"/>
      <c r="S80" s="21"/>
    </row>
    <row r="81" spans="2:19" ht="13.5" customHeight="1">
      <c r="B81" s="18"/>
      <c r="C81" s="19"/>
      <c r="D81" s="19"/>
      <c r="E81" s="19"/>
      <c r="H81" s="18"/>
      <c r="I81" s="19"/>
      <c r="J81" s="19"/>
      <c r="K81" s="19"/>
      <c r="L81" s="19"/>
      <c r="S81" s="21"/>
    </row>
    <row r="82" spans="2:19" ht="13.5" customHeight="1">
      <c r="B82" s="18"/>
      <c r="C82" s="19"/>
      <c r="D82" s="19"/>
      <c r="E82" s="19"/>
      <c r="H82" s="19"/>
      <c r="I82" s="19"/>
      <c r="J82" s="19"/>
      <c r="K82" s="19"/>
      <c r="L82" s="19"/>
      <c r="S82" s="21"/>
    </row>
    <row r="83" spans="2:19">
      <c r="B83" s="19"/>
      <c r="C83" s="19"/>
      <c r="D83" s="19"/>
      <c r="E83" s="19"/>
      <c r="H83" s="100" t="s">
        <v>168</v>
      </c>
      <c r="I83" s="19"/>
      <c r="J83" s="19"/>
      <c r="K83" s="19"/>
      <c r="L83" s="19"/>
      <c r="S83" s="21"/>
    </row>
    <row r="84" spans="2:19" ht="13.5" customHeight="1">
      <c r="B84" s="19"/>
      <c r="C84" s="19"/>
      <c r="D84" s="19"/>
      <c r="E84" s="19"/>
      <c r="H84" s="178"/>
      <c r="I84" s="179" t="s">
        <v>117</v>
      </c>
      <c r="J84" s="169" t="s">
        <v>112</v>
      </c>
      <c r="K84" s="169" t="s">
        <v>113</v>
      </c>
      <c r="L84" s="19"/>
      <c r="S84" s="21"/>
    </row>
    <row r="85" spans="2:19">
      <c r="B85" s="19"/>
      <c r="C85" s="19"/>
      <c r="D85" s="19"/>
      <c r="E85" s="19"/>
      <c r="H85" s="178"/>
      <c r="I85" s="180"/>
      <c r="J85" s="171"/>
      <c r="K85" s="171"/>
      <c r="L85" s="19"/>
      <c r="S85" s="21"/>
    </row>
    <row r="86" spans="2:19">
      <c r="B86" s="19"/>
      <c r="C86" s="19"/>
      <c r="D86" s="19"/>
      <c r="E86" s="19"/>
      <c r="H86" s="86">
        <v>1</v>
      </c>
      <c r="I86" s="58" t="s">
        <v>50</v>
      </c>
      <c r="J86" s="70">
        <v>861279.95076035801</v>
      </c>
      <c r="K86" s="70">
        <v>863738.99090673297</v>
      </c>
      <c r="L86" s="19"/>
      <c r="S86" s="21"/>
    </row>
    <row r="87" spans="2:19">
      <c r="B87" s="19"/>
      <c r="C87" s="19"/>
      <c r="D87" s="19"/>
      <c r="E87" s="19"/>
      <c r="H87" s="72">
        <v>2</v>
      </c>
      <c r="I87" s="58" t="s">
        <v>76</v>
      </c>
      <c r="J87" s="70">
        <v>798340.51556001697</v>
      </c>
      <c r="K87" s="70">
        <v>865838.68792086595</v>
      </c>
      <c r="L87" s="19"/>
      <c r="S87" s="21"/>
    </row>
    <row r="88" spans="2:19">
      <c r="B88" s="19"/>
      <c r="C88" s="19"/>
      <c r="D88" s="19"/>
      <c r="E88" s="19"/>
      <c r="H88" s="72">
        <v>3</v>
      </c>
      <c r="I88" s="58" t="s">
        <v>77</v>
      </c>
      <c r="J88" s="70">
        <v>850605.57949648402</v>
      </c>
      <c r="K88" s="70">
        <v>870384.71642266703</v>
      </c>
      <c r="L88" s="19"/>
      <c r="S88" s="21"/>
    </row>
    <row r="89" spans="2:19">
      <c r="B89" s="19"/>
      <c r="C89" s="19"/>
      <c r="D89" s="19"/>
      <c r="E89" s="19"/>
      <c r="H89" s="72">
        <v>4</v>
      </c>
      <c r="I89" s="58" t="s">
        <v>78</v>
      </c>
      <c r="J89" s="70">
        <v>903613.84423365002</v>
      </c>
      <c r="K89" s="70">
        <v>865752.95011462097</v>
      </c>
      <c r="L89" s="19"/>
      <c r="S89" s="21"/>
    </row>
    <row r="90" spans="2:19">
      <c r="B90" s="19"/>
      <c r="C90" s="19"/>
      <c r="D90" s="19"/>
      <c r="E90" s="19"/>
      <c r="H90" s="72">
        <v>5</v>
      </c>
      <c r="I90" s="58" t="s">
        <v>79</v>
      </c>
      <c r="J90" s="70">
        <v>770495.18929947901</v>
      </c>
      <c r="K90" s="70">
        <v>860477.752080451</v>
      </c>
      <c r="L90" s="19"/>
      <c r="S90" s="21"/>
    </row>
    <row r="91" spans="2:19">
      <c r="B91" s="19"/>
      <c r="C91" s="19"/>
      <c r="D91" s="19"/>
      <c r="E91" s="19"/>
      <c r="H91" s="72">
        <v>6</v>
      </c>
      <c r="I91" s="58" t="s">
        <v>80</v>
      </c>
      <c r="J91" s="70">
        <v>842341.49611398997</v>
      </c>
      <c r="K91" s="70">
        <v>864245.59980345797</v>
      </c>
      <c r="L91" s="19"/>
      <c r="S91" s="21"/>
    </row>
    <row r="92" spans="2:19">
      <c r="B92" s="19"/>
      <c r="C92" s="19"/>
      <c r="D92" s="19"/>
      <c r="E92" s="19"/>
      <c r="H92" s="72">
        <v>7</v>
      </c>
      <c r="I92" s="58" t="s">
        <v>81</v>
      </c>
      <c r="J92" s="70">
        <v>918455.75986184296</v>
      </c>
      <c r="K92" s="70">
        <v>859838.02301195299</v>
      </c>
      <c r="L92" s="19"/>
      <c r="S92" s="21"/>
    </row>
    <row r="93" spans="2:19">
      <c r="B93" s="19"/>
      <c r="C93" s="19"/>
      <c r="D93" s="19"/>
      <c r="E93" s="19"/>
      <c r="H93" s="72">
        <v>8</v>
      </c>
      <c r="I93" s="58" t="s">
        <v>51</v>
      </c>
      <c r="J93" s="70">
        <v>787242.68915929203</v>
      </c>
      <c r="K93" s="70">
        <v>872699.13523330004</v>
      </c>
      <c r="L93" s="19"/>
      <c r="S93" s="21"/>
    </row>
    <row r="94" spans="2:19">
      <c r="B94" s="19"/>
      <c r="C94" s="19"/>
      <c r="D94" s="19"/>
      <c r="E94" s="19"/>
      <c r="H94" s="72">
        <v>9</v>
      </c>
      <c r="I94" s="58" t="s">
        <v>82</v>
      </c>
      <c r="J94" s="70">
        <v>776256.06652949203</v>
      </c>
      <c r="K94" s="70">
        <v>864638.58466219401</v>
      </c>
      <c r="L94" s="19"/>
      <c r="S94" s="21"/>
    </row>
    <row r="95" spans="2:19">
      <c r="B95" s="19"/>
      <c r="C95" s="19"/>
      <c r="D95" s="19"/>
      <c r="E95" s="19"/>
      <c r="H95" s="72">
        <v>10</v>
      </c>
      <c r="I95" s="58" t="s">
        <v>52</v>
      </c>
      <c r="J95" s="70">
        <v>810374.10516947298</v>
      </c>
      <c r="K95" s="70">
        <v>856061.81685017096</v>
      </c>
      <c r="L95" s="19"/>
      <c r="S95" s="21"/>
    </row>
    <row r="96" spans="2:19">
      <c r="B96" s="19"/>
      <c r="C96" s="19"/>
      <c r="D96" s="19"/>
      <c r="E96" s="19"/>
      <c r="H96" s="72">
        <v>11</v>
      </c>
      <c r="I96" s="58" t="s">
        <v>53</v>
      </c>
      <c r="J96" s="70">
        <v>821024.40566972597</v>
      </c>
      <c r="K96" s="70">
        <v>862944.15823572106</v>
      </c>
      <c r="L96" s="19"/>
      <c r="S96" s="21"/>
    </row>
    <row r="97" spans="2:19">
      <c r="B97" s="19"/>
      <c r="C97" s="19"/>
      <c r="D97" s="19"/>
      <c r="E97" s="19"/>
      <c r="H97" s="72">
        <v>12</v>
      </c>
      <c r="I97" s="58" t="s">
        <v>83</v>
      </c>
      <c r="J97" s="70">
        <v>820864.69794183795</v>
      </c>
      <c r="K97" s="70">
        <v>872554.42011116096</v>
      </c>
      <c r="L97" s="19"/>
      <c r="S97" s="21"/>
    </row>
    <row r="98" spans="2:19">
      <c r="B98" s="19"/>
      <c r="C98" s="19"/>
      <c r="D98" s="19"/>
      <c r="E98" s="19"/>
      <c r="H98" s="72">
        <v>13</v>
      </c>
      <c r="I98" s="58" t="s">
        <v>84</v>
      </c>
      <c r="J98" s="70">
        <v>845843.70238553302</v>
      </c>
      <c r="K98" s="70">
        <v>869202.76272057102</v>
      </c>
      <c r="L98" s="19"/>
      <c r="S98" s="21"/>
    </row>
    <row r="99" spans="2:19">
      <c r="B99" s="19"/>
      <c r="C99" s="19"/>
      <c r="D99" s="19"/>
      <c r="E99" s="19"/>
      <c r="H99" s="72">
        <v>14</v>
      </c>
      <c r="I99" s="58" t="s">
        <v>85</v>
      </c>
      <c r="J99" s="70">
        <v>816610.81325109699</v>
      </c>
      <c r="K99" s="70">
        <v>871766.88649797102</v>
      </c>
      <c r="L99" s="19"/>
      <c r="S99" s="21"/>
    </row>
    <row r="100" spans="2:19">
      <c r="B100" s="19"/>
      <c r="C100" s="19"/>
      <c r="D100" s="19"/>
      <c r="E100" s="19"/>
      <c r="H100" s="72">
        <v>15</v>
      </c>
      <c r="I100" s="58" t="s">
        <v>86</v>
      </c>
      <c r="J100" s="70">
        <v>821447.12956024497</v>
      </c>
      <c r="K100" s="70">
        <v>864064.57265700796</v>
      </c>
      <c r="L100" s="19"/>
      <c r="S100" s="21"/>
    </row>
    <row r="101" spans="2:19">
      <c r="B101" s="19"/>
      <c r="C101" s="19"/>
      <c r="D101" s="19"/>
      <c r="E101" s="19"/>
      <c r="H101" s="72">
        <v>16</v>
      </c>
      <c r="I101" s="58" t="s">
        <v>54</v>
      </c>
      <c r="J101" s="70">
        <v>809820.51028224605</v>
      </c>
      <c r="K101" s="70">
        <v>877374.77855329402</v>
      </c>
      <c r="L101" s="19"/>
      <c r="S101" s="21"/>
    </row>
    <row r="102" spans="2:19">
      <c r="B102" s="19"/>
      <c r="C102" s="19"/>
      <c r="D102" s="19"/>
      <c r="E102" s="19"/>
      <c r="H102" s="72">
        <v>17</v>
      </c>
      <c r="I102" s="58" t="s">
        <v>87</v>
      </c>
      <c r="J102" s="70">
        <v>859308.00125156401</v>
      </c>
      <c r="K102" s="70">
        <v>874737.78202276595</v>
      </c>
      <c r="L102" s="19"/>
      <c r="S102" s="21"/>
    </row>
    <row r="103" spans="2:19">
      <c r="B103" s="19"/>
      <c r="C103" s="19"/>
      <c r="D103" s="19"/>
      <c r="E103" s="19"/>
      <c r="H103" s="72">
        <v>18</v>
      </c>
      <c r="I103" s="58" t="s">
        <v>55</v>
      </c>
      <c r="J103" s="70">
        <v>841793.53123124503</v>
      </c>
      <c r="K103" s="70">
        <v>872028.10306940996</v>
      </c>
      <c r="L103" s="19"/>
      <c r="S103" s="21"/>
    </row>
    <row r="104" spans="2:19">
      <c r="B104" s="19"/>
      <c r="C104" s="19"/>
      <c r="D104" s="19"/>
      <c r="E104" s="19"/>
      <c r="H104" s="72">
        <v>19</v>
      </c>
      <c r="I104" s="58" t="s">
        <v>88</v>
      </c>
      <c r="J104" s="70">
        <v>819222.03205722605</v>
      </c>
      <c r="K104" s="70">
        <v>869525.16179317399</v>
      </c>
      <c r="L104" s="19"/>
      <c r="S104" s="21"/>
    </row>
    <row r="105" spans="2:19">
      <c r="B105" s="19"/>
      <c r="C105" s="19"/>
      <c r="D105" s="19"/>
      <c r="E105" s="19"/>
      <c r="H105" s="72">
        <v>20</v>
      </c>
      <c r="I105" s="58" t="s">
        <v>89</v>
      </c>
      <c r="J105" s="70">
        <v>837709.56333613</v>
      </c>
      <c r="K105" s="70">
        <v>860161.635185992</v>
      </c>
      <c r="L105" s="19"/>
      <c r="S105" s="21"/>
    </row>
    <row r="106" spans="2:19">
      <c r="B106" s="19"/>
      <c r="C106" s="19"/>
      <c r="D106" s="19"/>
      <c r="E106" s="19"/>
      <c r="H106" s="72">
        <v>21</v>
      </c>
      <c r="I106" s="58" t="s">
        <v>90</v>
      </c>
      <c r="J106" s="70">
        <v>845509.89233018702</v>
      </c>
      <c r="K106" s="70">
        <v>861585.66438713903</v>
      </c>
      <c r="L106" s="19"/>
      <c r="S106" s="21"/>
    </row>
    <row r="107" spans="2:19">
      <c r="B107" s="19"/>
      <c r="C107" s="19"/>
      <c r="D107" s="19"/>
      <c r="E107" s="19"/>
      <c r="H107" s="72">
        <v>22</v>
      </c>
      <c r="I107" s="58" t="s">
        <v>56</v>
      </c>
      <c r="J107" s="70">
        <v>848887.62170831405</v>
      </c>
      <c r="K107" s="70">
        <v>856074.947366209</v>
      </c>
      <c r="L107" s="19"/>
      <c r="S107" s="21"/>
    </row>
    <row r="108" spans="2:19">
      <c r="B108" s="19"/>
      <c r="C108" s="19"/>
      <c r="D108" s="19"/>
      <c r="E108" s="19"/>
      <c r="H108" s="72">
        <v>23</v>
      </c>
      <c r="I108" s="58" t="s">
        <v>91</v>
      </c>
      <c r="J108" s="70">
        <v>859182.94513342099</v>
      </c>
      <c r="K108" s="70">
        <v>862379.13020920602</v>
      </c>
      <c r="L108" s="19"/>
      <c r="S108" s="21"/>
    </row>
    <row r="109" spans="2:19">
      <c r="B109" s="19"/>
      <c r="C109" s="19"/>
      <c r="D109" s="19"/>
      <c r="E109" s="19"/>
      <c r="H109" s="72">
        <v>24</v>
      </c>
      <c r="I109" s="58" t="s">
        <v>92</v>
      </c>
      <c r="J109" s="70">
        <v>821784.34246974799</v>
      </c>
      <c r="K109" s="70">
        <v>864130.81150477496</v>
      </c>
      <c r="L109" s="19"/>
      <c r="S109" s="21"/>
    </row>
    <row r="110" spans="2:19">
      <c r="B110" s="19"/>
      <c r="C110" s="19"/>
      <c r="D110" s="19"/>
      <c r="E110" s="19"/>
      <c r="H110" s="72">
        <v>25</v>
      </c>
      <c r="I110" s="58" t="s">
        <v>93</v>
      </c>
      <c r="J110" s="70">
        <v>796154.36217008799</v>
      </c>
      <c r="K110" s="70">
        <v>867094.78546777205</v>
      </c>
      <c r="L110" s="19"/>
      <c r="S110" s="21"/>
    </row>
    <row r="111" spans="2:19">
      <c r="B111" s="19"/>
      <c r="C111" s="19"/>
      <c r="D111" s="19"/>
      <c r="E111" s="19"/>
      <c r="H111" s="72">
        <v>26</v>
      </c>
      <c r="I111" s="58" t="s">
        <v>30</v>
      </c>
      <c r="J111" s="70">
        <v>839120.83557707502</v>
      </c>
      <c r="K111" s="70">
        <v>850747.34203213605</v>
      </c>
      <c r="L111" s="19"/>
      <c r="S111" s="21"/>
    </row>
    <row r="112" spans="2:19">
      <c r="B112" s="19"/>
      <c r="C112" s="19"/>
      <c r="D112" s="19"/>
      <c r="E112" s="19"/>
      <c r="H112" s="72">
        <v>27</v>
      </c>
      <c r="I112" s="58" t="s">
        <v>31</v>
      </c>
      <c r="J112" s="70">
        <v>821221.29998230701</v>
      </c>
      <c r="K112" s="70">
        <v>866743.56995430205</v>
      </c>
      <c r="L112" s="19"/>
      <c r="S112" s="21"/>
    </row>
    <row r="113" spans="2:19">
      <c r="B113" s="19"/>
      <c r="C113" s="19"/>
      <c r="D113" s="19"/>
      <c r="E113" s="19"/>
      <c r="H113" s="72">
        <v>28</v>
      </c>
      <c r="I113" s="58" t="s">
        <v>32</v>
      </c>
      <c r="J113" s="70">
        <v>821674.55517927196</v>
      </c>
      <c r="K113" s="70">
        <v>843844.76740921102</v>
      </c>
      <c r="L113" s="19"/>
      <c r="S113" s="21"/>
    </row>
    <row r="114" spans="2:19">
      <c r="B114" s="19"/>
      <c r="C114" s="19"/>
      <c r="D114" s="19"/>
      <c r="E114" s="19"/>
      <c r="H114" s="72">
        <v>29</v>
      </c>
      <c r="I114" s="58" t="s">
        <v>33</v>
      </c>
      <c r="J114" s="70">
        <v>811917.06307112298</v>
      </c>
      <c r="K114" s="70">
        <v>854749.70311757002</v>
      </c>
      <c r="L114" s="19"/>
      <c r="S114" s="21"/>
    </row>
    <row r="115" spans="2:19">
      <c r="B115" s="19"/>
      <c r="C115" s="19"/>
      <c r="D115" s="19"/>
      <c r="E115" s="19"/>
      <c r="H115" s="72">
        <v>30</v>
      </c>
      <c r="I115" s="58" t="s">
        <v>34</v>
      </c>
      <c r="J115" s="70">
        <v>817080.95661740098</v>
      </c>
      <c r="K115" s="70">
        <v>857660.41417127301</v>
      </c>
      <c r="L115" s="19"/>
      <c r="S115" s="21"/>
    </row>
    <row r="116" spans="2:19">
      <c r="B116" s="19"/>
      <c r="C116" s="19"/>
      <c r="D116" s="19"/>
      <c r="E116" s="19"/>
      <c r="H116" s="72">
        <v>31</v>
      </c>
      <c r="I116" s="58" t="s">
        <v>35</v>
      </c>
      <c r="J116" s="70">
        <v>786644.462972924</v>
      </c>
      <c r="K116" s="70">
        <v>844476.42031975498</v>
      </c>
      <c r="L116" s="19"/>
      <c r="S116" s="21"/>
    </row>
    <row r="117" spans="2:19">
      <c r="B117" s="19"/>
      <c r="C117" s="19"/>
      <c r="D117" s="19"/>
      <c r="E117" s="19"/>
      <c r="H117" s="72">
        <v>32</v>
      </c>
      <c r="I117" s="58" t="s">
        <v>36</v>
      </c>
      <c r="J117" s="70">
        <v>853851.04246610403</v>
      </c>
      <c r="K117" s="70">
        <v>854935.97559212195</v>
      </c>
      <c r="L117" s="19"/>
      <c r="S117" s="21"/>
    </row>
    <row r="118" spans="2:19">
      <c r="B118" s="19"/>
      <c r="C118" s="19"/>
      <c r="D118" s="19"/>
      <c r="E118" s="19"/>
      <c r="H118" s="72">
        <v>33</v>
      </c>
      <c r="I118" s="58" t="s">
        <v>37</v>
      </c>
      <c r="J118" s="70">
        <v>846988.46257484995</v>
      </c>
      <c r="K118" s="70">
        <v>842616.30544790695</v>
      </c>
      <c r="L118" s="19"/>
      <c r="S118" s="21"/>
    </row>
    <row r="119" spans="2:19">
      <c r="B119" s="19"/>
      <c r="C119" s="19"/>
      <c r="D119" s="19"/>
      <c r="E119" s="19"/>
      <c r="H119" s="72">
        <v>34</v>
      </c>
      <c r="I119" s="58" t="s">
        <v>38</v>
      </c>
      <c r="J119" s="70">
        <v>906586.10041334794</v>
      </c>
      <c r="K119" s="70">
        <v>855543.78265861399</v>
      </c>
      <c r="L119" s="19"/>
      <c r="S119" s="21"/>
    </row>
    <row r="120" spans="2:19">
      <c r="B120" s="19"/>
      <c r="C120" s="19"/>
      <c r="D120" s="19"/>
      <c r="E120" s="19"/>
      <c r="H120" s="72">
        <v>35</v>
      </c>
      <c r="I120" s="58" t="s">
        <v>1</v>
      </c>
      <c r="J120" s="70">
        <v>797806.524193016</v>
      </c>
      <c r="K120" s="70">
        <v>848719.58630313596</v>
      </c>
      <c r="L120" s="19"/>
      <c r="S120" s="21"/>
    </row>
    <row r="121" spans="2:19">
      <c r="B121" s="19"/>
      <c r="C121" s="19"/>
      <c r="D121" s="19"/>
      <c r="E121" s="19"/>
      <c r="H121" s="72">
        <v>36</v>
      </c>
      <c r="I121" s="58" t="s">
        <v>2</v>
      </c>
      <c r="J121" s="70">
        <v>788502.01302192197</v>
      </c>
      <c r="K121" s="70">
        <v>856372.88930823398</v>
      </c>
      <c r="L121" s="19"/>
      <c r="S121" s="21"/>
    </row>
    <row r="122" spans="2:19">
      <c r="B122" s="19"/>
      <c r="C122" s="19"/>
      <c r="D122" s="19"/>
      <c r="E122" s="19"/>
      <c r="H122" s="72">
        <v>37</v>
      </c>
      <c r="I122" s="58" t="s">
        <v>3</v>
      </c>
      <c r="J122" s="70">
        <v>814133.94912565802</v>
      </c>
      <c r="K122" s="70">
        <v>849145.26813679805</v>
      </c>
      <c r="L122" s="19"/>
      <c r="S122" s="21"/>
    </row>
    <row r="123" spans="2:19">
      <c r="B123" s="19"/>
      <c r="C123" s="19"/>
      <c r="D123" s="19"/>
      <c r="E123" s="19"/>
      <c r="H123" s="72">
        <v>38</v>
      </c>
      <c r="I123" s="77" t="s">
        <v>39</v>
      </c>
      <c r="J123" s="70">
        <v>850263.24068927194</v>
      </c>
      <c r="K123" s="70">
        <v>850846.75190679298</v>
      </c>
      <c r="L123" s="19"/>
      <c r="S123" s="21"/>
    </row>
    <row r="124" spans="2:19">
      <c r="B124" s="19"/>
      <c r="C124" s="19"/>
      <c r="D124" s="19"/>
      <c r="E124" s="19"/>
      <c r="H124" s="72">
        <v>39</v>
      </c>
      <c r="I124" s="77" t="s">
        <v>7</v>
      </c>
      <c r="J124" s="70">
        <v>814595.08702269895</v>
      </c>
      <c r="K124" s="70">
        <v>842117.71943687799</v>
      </c>
      <c r="L124" s="19"/>
      <c r="S124" s="21"/>
    </row>
    <row r="125" spans="2:19">
      <c r="B125" s="19"/>
      <c r="C125" s="19"/>
      <c r="D125" s="19"/>
      <c r="E125" s="19"/>
      <c r="H125" s="72">
        <v>40</v>
      </c>
      <c r="I125" s="77" t="s">
        <v>40</v>
      </c>
      <c r="J125" s="70">
        <v>903973.86368816998</v>
      </c>
      <c r="K125" s="70">
        <v>860440.76789547002</v>
      </c>
      <c r="L125" s="19"/>
      <c r="S125" s="21"/>
    </row>
    <row r="126" spans="2:19">
      <c r="B126" s="19"/>
      <c r="C126" s="19"/>
      <c r="D126" s="19"/>
      <c r="E126" s="19"/>
      <c r="H126" s="72">
        <v>41</v>
      </c>
      <c r="I126" s="77" t="s">
        <v>11</v>
      </c>
      <c r="J126" s="70">
        <v>814155.27761711995</v>
      </c>
      <c r="K126" s="70">
        <v>848115.00537505699</v>
      </c>
      <c r="L126" s="19"/>
      <c r="S126" s="21"/>
    </row>
    <row r="127" spans="2:19">
      <c r="B127" s="19"/>
      <c r="C127" s="19"/>
      <c r="D127" s="19"/>
      <c r="E127" s="19"/>
      <c r="H127" s="72">
        <v>42</v>
      </c>
      <c r="I127" s="77" t="s">
        <v>12</v>
      </c>
      <c r="J127" s="70">
        <v>781756.75475336297</v>
      </c>
      <c r="K127" s="70">
        <v>840292.26100738696</v>
      </c>
      <c r="L127" s="19"/>
      <c r="S127" s="21"/>
    </row>
    <row r="128" spans="2:19">
      <c r="B128" s="19"/>
      <c r="C128" s="19"/>
      <c r="D128" s="19"/>
      <c r="E128" s="19"/>
      <c r="H128" s="72">
        <v>43</v>
      </c>
      <c r="I128" s="77" t="s">
        <v>8</v>
      </c>
      <c r="J128" s="70">
        <v>847923.92673935997</v>
      </c>
      <c r="K128" s="70">
        <v>842894.265796975</v>
      </c>
      <c r="L128" s="19"/>
      <c r="S128" s="21"/>
    </row>
    <row r="129" spans="2:19">
      <c r="B129" s="19"/>
      <c r="C129" s="19"/>
      <c r="D129" s="19"/>
      <c r="E129" s="19"/>
      <c r="H129" s="72">
        <v>44</v>
      </c>
      <c r="I129" s="77" t="s">
        <v>18</v>
      </c>
      <c r="J129" s="70">
        <v>775077.88614853797</v>
      </c>
      <c r="K129" s="70">
        <v>840993.17555099796</v>
      </c>
      <c r="L129" s="19"/>
      <c r="S129" s="21"/>
    </row>
    <row r="130" spans="2:19">
      <c r="B130" s="19"/>
      <c r="C130" s="19"/>
      <c r="D130" s="19"/>
      <c r="E130" s="19"/>
      <c r="H130" s="72">
        <v>45</v>
      </c>
      <c r="I130" s="77" t="s">
        <v>41</v>
      </c>
      <c r="J130" s="70">
        <v>874383.652144772</v>
      </c>
      <c r="K130" s="70">
        <v>860793.03940042004</v>
      </c>
      <c r="L130" s="19"/>
      <c r="S130" s="21"/>
    </row>
    <row r="131" spans="2:19">
      <c r="B131" s="19"/>
      <c r="C131" s="19"/>
      <c r="D131" s="19"/>
      <c r="E131" s="19"/>
      <c r="H131" s="72">
        <v>46</v>
      </c>
      <c r="I131" s="77" t="s">
        <v>21</v>
      </c>
      <c r="J131" s="70">
        <v>800659.81537815998</v>
      </c>
      <c r="K131" s="70">
        <v>855759.68880002794</v>
      </c>
      <c r="L131" s="19"/>
      <c r="S131" s="21"/>
    </row>
    <row r="132" spans="2:19">
      <c r="B132" s="19"/>
      <c r="C132" s="19"/>
      <c r="D132" s="19"/>
      <c r="E132" s="19"/>
      <c r="H132" s="72">
        <v>47</v>
      </c>
      <c r="I132" s="77" t="s">
        <v>13</v>
      </c>
      <c r="J132" s="70">
        <v>799008.31648351601</v>
      </c>
      <c r="K132" s="70">
        <v>834947.73811154498</v>
      </c>
      <c r="L132" s="19"/>
      <c r="S132" s="21"/>
    </row>
    <row r="133" spans="2:19">
      <c r="B133" s="19"/>
      <c r="C133" s="19"/>
      <c r="D133" s="19"/>
      <c r="E133" s="19"/>
      <c r="H133" s="72">
        <v>48</v>
      </c>
      <c r="I133" s="77" t="s">
        <v>22</v>
      </c>
      <c r="J133" s="70">
        <v>814093.87976299401</v>
      </c>
      <c r="K133" s="70">
        <v>843555.37543754803</v>
      </c>
      <c r="L133" s="19"/>
      <c r="S133" s="21"/>
    </row>
    <row r="134" spans="2:19">
      <c r="B134" s="19"/>
      <c r="C134" s="19"/>
      <c r="D134" s="19"/>
      <c r="E134" s="19"/>
      <c r="H134" s="72">
        <v>49</v>
      </c>
      <c r="I134" s="77" t="s">
        <v>23</v>
      </c>
      <c r="J134" s="70">
        <v>776924.14304800099</v>
      </c>
      <c r="K134" s="70">
        <v>839250.66627675504</v>
      </c>
      <c r="L134" s="19"/>
      <c r="S134" s="21"/>
    </row>
    <row r="135" spans="2:19">
      <c r="B135" s="19"/>
      <c r="C135" s="19"/>
      <c r="D135" s="19"/>
      <c r="E135" s="19"/>
      <c r="H135" s="72">
        <v>50</v>
      </c>
      <c r="I135" s="77" t="s">
        <v>14</v>
      </c>
      <c r="J135" s="70">
        <v>783635.64492946502</v>
      </c>
      <c r="K135" s="70">
        <v>838055.02724589501</v>
      </c>
      <c r="L135" s="19"/>
      <c r="S135" s="21"/>
    </row>
    <row r="136" spans="2:19">
      <c r="B136" s="19"/>
      <c r="C136" s="19"/>
      <c r="D136" s="19"/>
      <c r="E136" s="19"/>
      <c r="H136" s="72">
        <v>51</v>
      </c>
      <c r="I136" s="77" t="s">
        <v>42</v>
      </c>
      <c r="J136" s="70">
        <v>849836.30068646197</v>
      </c>
      <c r="K136" s="70">
        <v>843499.26769342402</v>
      </c>
      <c r="L136" s="19"/>
      <c r="S136" s="21"/>
    </row>
    <row r="137" spans="2:19">
      <c r="B137" s="19"/>
      <c r="C137" s="19"/>
      <c r="D137" s="19"/>
      <c r="E137" s="19"/>
      <c r="H137" s="72">
        <v>52</v>
      </c>
      <c r="I137" s="77" t="s">
        <v>4</v>
      </c>
      <c r="J137" s="70">
        <v>791340.19191327295</v>
      </c>
      <c r="K137" s="70">
        <v>842289.23678644001</v>
      </c>
      <c r="L137" s="19"/>
      <c r="S137" s="21"/>
    </row>
    <row r="138" spans="2:19">
      <c r="B138" s="19"/>
      <c r="C138" s="19"/>
      <c r="D138" s="19"/>
      <c r="E138" s="19"/>
      <c r="H138" s="72">
        <v>53</v>
      </c>
      <c r="I138" s="77" t="s">
        <v>19</v>
      </c>
      <c r="J138" s="70">
        <v>768878.29606244003</v>
      </c>
      <c r="K138" s="70">
        <v>847345.38263427804</v>
      </c>
      <c r="L138" s="19"/>
      <c r="S138" s="21"/>
    </row>
    <row r="139" spans="2:19">
      <c r="B139" s="19"/>
      <c r="C139" s="19"/>
      <c r="D139" s="19"/>
      <c r="E139" s="19"/>
      <c r="H139" s="72">
        <v>54</v>
      </c>
      <c r="I139" s="77" t="s">
        <v>24</v>
      </c>
      <c r="J139" s="70">
        <v>790045.45908806997</v>
      </c>
      <c r="K139" s="70">
        <v>850124.13062970201</v>
      </c>
      <c r="L139" s="19"/>
      <c r="S139" s="21"/>
    </row>
    <row r="140" spans="2:19">
      <c r="B140" s="19"/>
      <c r="C140" s="19"/>
      <c r="D140" s="19"/>
      <c r="E140" s="19"/>
      <c r="H140" s="72">
        <v>55</v>
      </c>
      <c r="I140" s="77" t="s">
        <v>15</v>
      </c>
      <c r="J140" s="70">
        <v>786888.93528183701</v>
      </c>
      <c r="K140" s="70">
        <v>840602.021228233</v>
      </c>
      <c r="L140" s="19"/>
      <c r="S140" s="21"/>
    </row>
    <row r="141" spans="2:19">
      <c r="B141" s="19"/>
      <c r="C141" s="19"/>
      <c r="D141" s="19"/>
      <c r="E141" s="19"/>
      <c r="H141" s="72">
        <v>56</v>
      </c>
      <c r="I141" s="77" t="s">
        <v>9</v>
      </c>
      <c r="J141" s="70">
        <v>789587.48973468097</v>
      </c>
      <c r="K141" s="70">
        <v>830979.53587726003</v>
      </c>
      <c r="L141" s="19"/>
      <c r="S141" s="21"/>
    </row>
    <row r="142" spans="2:19">
      <c r="B142" s="19"/>
      <c r="C142" s="19"/>
      <c r="D142" s="19"/>
      <c r="E142" s="19"/>
      <c r="H142" s="72">
        <v>57</v>
      </c>
      <c r="I142" s="77" t="s">
        <v>43</v>
      </c>
      <c r="J142" s="70">
        <v>898439.25934017904</v>
      </c>
      <c r="K142" s="70">
        <v>854648.595049105</v>
      </c>
      <c r="L142" s="19"/>
      <c r="S142" s="21"/>
    </row>
    <row r="143" spans="2:19">
      <c r="B143" s="19"/>
      <c r="C143" s="19"/>
      <c r="D143" s="19"/>
      <c r="E143" s="19"/>
      <c r="H143" s="72">
        <v>58</v>
      </c>
      <c r="I143" s="77" t="s">
        <v>25</v>
      </c>
      <c r="J143" s="70">
        <v>792195.09391645598</v>
      </c>
      <c r="K143" s="70">
        <v>850606.19833768904</v>
      </c>
      <c r="L143" s="19"/>
      <c r="S143" s="21"/>
    </row>
    <row r="144" spans="2:19">
      <c r="B144" s="19"/>
      <c r="C144" s="19"/>
      <c r="D144" s="19"/>
      <c r="E144" s="19"/>
      <c r="H144" s="72">
        <v>59</v>
      </c>
      <c r="I144" s="77" t="s">
        <v>20</v>
      </c>
      <c r="J144" s="70">
        <v>814916.18914996297</v>
      </c>
      <c r="K144" s="70">
        <v>840101.97085113998</v>
      </c>
      <c r="L144" s="19"/>
      <c r="S144" s="21"/>
    </row>
    <row r="145" spans="2:19">
      <c r="B145" s="19"/>
      <c r="C145" s="19"/>
      <c r="D145" s="19"/>
      <c r="E145" s="19"/>
      <c r="H145" s="72">
        <v>60</v>
      </c>
      <c r="I145" s="77" t="s">
        <v>44</v>
      </c>
      <c r="J145" s="70">
        <v>852753.41939357598</v>
      </c>
      <c r="K145" s="70">
        <v>842503.12341418595</v>
      </c>
      <c r="L145" s="19"/>
      <c r="S145" s="21"/>
    </row>
    <row r="146" spans="2:19">
      <c r="B146" s="19"/>
      <c r="C146" s="19"/>
      <c r="D146" s="19"/>
      <c r="E146" s="19"/>
      <c r="H146" s="72">
        <v>61</v>
      </c>
      <c r="I146" s="77" t="s">
        <v>16</v>
      </c>
      <c r="J146" s="70">
        <v>819915.05749743804</v>
      </c>
      <c r="K146" s="70">
        <v>827850.18012219202</v>
      </c>
      <c r="L146" s="19"/>
      <c r="S146" s="21"/>
    </row>
    <row r="147" spans="2:19">
      <c r="B147" s="19"/>
      <c r="C147" s="19"/>
      <c r="D147" s="19"/>
      <c r="E147" s="19"/>
      <c r="H147" s="72">
        <v>62</v>
      </c>
      <c r="I147" s="77" t="s">
        <v>17</v>
      </c>
      <c r="J147" s="70">
        <v>744535.43580637698</v>
      </c>
      <c r="K147" s="70">
        <v>834622.08075585298</v>
      </c>
      <c r="L147" s="19"/>
      <c r="S147" s="21"/>
    </row>
    <row r="148" spans="2:19">
      <c r="B148" s="19"/>
      <c r="C148" s="19"/>
      <c r="D148" s="19"/>
      <c r="E148" s="19"/>
      <c r="H148" s="72">
        <v>63</v>
      </c>
      <c r="I148" s="77" t="s">
        <v>26</v>
      </c>
      <c r="J148" s="70">
        <v>814454.55490716198</v>
      </c>
      <c r="K148" s="70">
        <v>841630.67649409804</v>
      </c>
      <c r="L148" s="19"/>
      <c r="S148" s="21"/>
    </row>
    <row r="149" spans="2:19">
      <c r="B149" s="19"/>
      <c r="C149" s="19"/>
      <c r="D149" s="19"/>
      <c r="E149" s="19"/>
      <c r="H149" s="72">
        <v>64</v>
      </c>
      <c r="I149" s="77" t="s">
        <v>45</v>
      </c>
      <c r="J149" s="70">
        <v>879583.87263339094</v>
      </c>
      <c r="K149" s="70">
        <v>850651.70882279205</v>
      </c>
      <c r="L149" s="19"/>
      <c r="S149" s="21"/>
    </row>
    <row r="150" spans="2:19">
      <c r="B150" s="19"/>
      <c r="C150" s="19"/>
      <c r="D150" s="19"/>
      <c r="E150" s="19"/>
      <c r="H150" s="72">
        <v>65</v>
      </c>
      <c r="I150" s="77" t="s">
        <v>10</v>
      </c>
      <c r="J150" s="70">
        <v>807710.83384552295</v>
      </c>
      <c r="K150" s="70">
        <v>841106.78307991405</v>
      </c>
      <c r="L150" s="19"/>
      <c r="S150" s="21"/>
    </row>
    <row r="151" spans="2:19">
      <c r="B151" s="19"/>
      <c r="C151" s="19"/>
      <c r="D151" s="19"/>
      <c r="E151" s="19"/>
      <c r="H151" s="72">
        <v>66</v>
      </c>
      <c r="I151" s="77" t="s">
        <v>5</v>
      </c>
      <c r="J151" s="70">
        <v>713350.10789210803</v>
      </c>
      <c r="K151" s="70">
        <v>833878.10519222799</v>
      </c>
      <c r="L151" s="19"/>
      <c r="S151" s="21"/>
    </row>
    <row r="152" spans="2:19">
      <c r="B152" s="19"/>
      <c r="C152" s="19"/>
      <c r="D152" s="19"/>
      <c r="E152" s="19"/>
      <c r="H152" s="72">
        <v>67</v>
      </c>
      <c r="I152" s="77" t="s">
        <v>6</v>
      </c>
      <c r="J152" s="70">
        <v>889511.58474965498</v>
      </c>
      <c r="K152" s="70">
        <v>870788.43551304797</v>
      </c>
      <c r="L152" s="19"/>
      <c r="S152" s="21"/>
    </row>
    <row r="153" spans="2:19">
      <c r="B153" s="19"/>
      <c r="C153" s="19"/>
      <c r="D153" s="19"/>
      <c r="E153" s="19"/>
      <c r="H153" s="72">
        <v>68</v>
      </c>
      <c r="I153" s="77" t="s">
        <v>46</v>
      </c>
      <c r="J153" s="70">
        <v>860511.52240848402</v>
      </c>
      <c r="K153" s="70">
        <v>864810.987339327</v>
      </c>
      <c r="L153" s="19"/>
      <c r="S153" s="21"/>
    </row>
    <row r="154" spans="2:19">
      <c r="B154" s="19"/>
      <c r="C154" s="19"/>
      <c r="D154" s="19"/>
      <c r="E154" s="19"/>
      <c r="H154" s="72">
        <v>69</v>
      </c>
      <c r="I154" s="77" t="s">
        <v>47</v>
      </c>
      <c r="J154" s="70">
        <v>822959.39043999405</v>
      </c>
      <c r="K154" s="70">
        <v>834086.65642480506</v>
      </c>
      <c r="L154" s="19"/>
      <c r="S154" s="21"/>
    </row>
    <row r="155" spans="2:19">
      <c r="B155" s="19"/>
      <c r="C155" s="19"/>
      <c r="D155" s="19"/>
      <c r="E155" s="19"/>
      <c r="H155" s="72">
        <v>70</v>
      </c>
      <c r="I155" s="77" t="s">
        <v>48</v>
      </c>
      <c r="J155" s="70">
        <v>845539.50461796799</v>
      </c>
      <c r="K155" s="70">
        <v>859690.10053656297</v>
      </c>
      <c r="L155" s="19"/>
      <c r="S155" s="21"/>
    </row>
    <row r="156" spans="2:19">
      <c r="B156" s="19"/>
      <c r="C156" s="19"/>
      <c r="D156" s="19"/>
      <c r="E156" s="19"/>
      <c r="H156" s="72">
        <v>71</v>
      </c>
      <c r="I156" s="77" t="s">
        <v>49</v>
      </c>
      <c r="J156" s="70">
        <v>921286.57710607303</v>
      </c>
      <c r="K156" s="70">
        <v>852733.72972937801</v>
      </c>
      <c r="L156" s="19"/>
      <c r="S156" s="21"/>
    </row>
    <row r="157" spans="2:19">
      <c r="B157" s="19"/>
      <c r="C157" s="19"/>
      <c r="D157" s="19"/>
      <c r="E157" s="19"/>
      <c r="H157" s="72">
        <v>72</v>
      </c>
      <c r="I157" s="77" t="s">
        <v>27</v>
      </c>
      <c r="J157" s="70">
        <v>714303.25192220695</v>
      </c>
      <c r="K157" s="70">
        <v>844003.97034798795</v>
      </c>
      <c r="L157" s="19"/>
      <c r="S157" s="21"/>
    </row>
    <row r="158" spans="2:19">
      <c r="B158" s="19"/>
      <c r="C158" s="19"/>
      <c r="D158" s="19"/>
      <c r="E158" s="19"/>
      <c r="H158" s="72">
        <v>73</v>
      </c>
      <c r="I158" s="77" t="s">
        <v>28</v>
      </c>
      <c r="J158" s="70">
        <v>740947.25918569998</v>
      </c>
      <c r="K158" s="70">
        <v>848081.87897771795</v>
      </c>
      <c r="L158" s="19"/>
      <c r="S158" s="21"/>
    </row>
    <row r="159" spans="2:19">
      <c r="B159" s="19"/>
      <c r="C159" s="19"/>
      <c r="D159" s="19"/>
      <c r="E159" s="19"/>
      <c r="H159" s="85">
        <v>74</v>
      </c>
      <c r="I159" s="81" t="s">
        <v>29</v>
      </c>
      <c r="J159" s="70">
        <v>832816.21854780696</v>
      </c>
      <c r="K159" s="70">
        <v>836466.95536636899</v>
      </c>
      <c r="L159" s="19"/>
      <c r="S159" s="21"/>
    </row>
    <row r="160" spans="2:19">
      <c r="B160" s="19"/>
      <c r="C160" s="19"/>
      <c r="D160" s="19"/>
      <c r="E160" s="19"/>
      <c r="H160" s="153" t="s">
        <v>0</v>
      </c>
      <c r="I160" s="154"/>
      <c r="J160" s="51">
        <v>848405.77066251298</v>
      </c>
      <c r="K160" s="51">
        <v>848405.77066251298</v>
      </c>
      <c r="L160" s="19"/>
      <c r="S160" s="21"/>
    </row>
  </sheetData>
  <mergeCells count="15">
    <mergeCell ref="H84:H85"/>
    <mergeCell ref="I84:I85"/>
    <mergeCell ref="J84:J85"/>
    <mergeCell ref="K84:K85"/>
    <mergeCell ref="H160:I160"/>
    <mergeCell ref="B79:C79"/>
    <mergeCell ref="B3:B4"/>
    <mergeCell ref="C3:C4"/>
    <mergeCell ref="D3:D4"/>
    <mergeCell ref="E3:E4"/>
    <mergeCell ref="I2:I4"/>
    <mergeCell ref="J2:L3"/>
    <mergeCell ref="N2:N4"/>
    <mergeCell ref="O2:Q3"/>
    <mergeCell ref="H2:H4"/>
  </mergeCells>
  <phoneticPr fontId="4"/>
  <pageMargins left="0.70866141732283472" right="0.70866141732283472" top="0.74803149606299213" bottom="0.19685039370078741" header="0.31496062992125984" footer="0.19685039370078741"/>
  <pageSetup paperSize="8" scale="75" fitToHeight="0" orientation="landscape" r:id="rId1"/>
  <headerFooter>
    <oddHeader>&amp;R&amp;"ＭＳ 明朝,標準"&amp;12 2-1.医療費の状況</oddHeader>
  </headerFooter>
  <ignoredErrors>
    <ignoredError sqref="J5:J78" emptyCellReferenc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B1:J81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25" style="2" customWidth="1"/>
    <col min="3" max="3" width="18.75" style="2" customWidth="1"/>
    <col min="4" max="5" width="20.625" style="2" customWidth="1"/>
    <col min="6" max="6" width="12.375" style="23" customWidth="1"/>
    <col min="7" max="7" width="6.25" style="2" customWidth="1"/>
    <col min="8" max="10" width="20.625" style="2" customWidth="1"/>
    <col min="11" max="16384" width="9" style="2"/>
  </cols>
  <sheetData>
    <row r="1" spans="2:10" ht="16.5" customHeight="1">
      <c r="B1" s="19" t="s">
        <v>155</v>
      </c>
      <c r="C1" s="19"/>
      <c r="D1" s="19"/>
      <c r="E1" s="19"/>
      <c r="F1" s="20"/>
      <c r="G1" s="19"/>
      <c r="H1" s="19"/>
      <c r="I1" s="19"/>
      <c r="J1" s="19"/>
    </row>
    <row r="2" spans="2:10" ht="16.5" customHeight="1">
      <c r="B2" s="19" t="s">
        <v>151</v>
      </c>
      <c r="C2" s="19"/>
      <c r="D2" s="19"/>
      <c r="E2" s="19"/>
      <c r="F2" s="20"/>
      <c r="G2" s="19"/>
      <c r="H2" s="19"/>
      <c r="I2" s="19"/>
      <c r="J2" s="19"/>
    </row>
    <row r="3" spans="2:10" ht="16.5" customHeight="1">
      <c r="B3" s="19" t="s">
        <v>156</v>
      </c>
      <c r="C3" s="19"/>
      <c r="D3" s="19"/>
      <c r="E3" s="19"/>
      <c r="F3" s="20"/>
      <c r="G3" s="19"/>
      <c r="H3" s="19"/>
      <c r="I3" s="19"/>
      <c r="J3" s="19" t="s">
        <v>116</v>
      </c>
    </row>
    <row r="4" spans="2:10">
      <c r="B4" s="19"/>
      <c r="C4" s="19"/>
      <c r="D4" s="19"/>
      <c r="E4" s="19"/>
      <c r="F4" s="20"/>
      <c r="G4" s="19"/>
      <c r="H4" s="19"/>
      <c r="I4" s="19"/>
      <c r="J4" s="19"/>
    </row>
    <row r="5" spans="2:10">
      <c r="B5" s="19"/>
      <c r="C5" s="19"/>
      <c r="D5" s="19"/>
      <c r="E5" s="19"/>
      <c r="F5" s="20"/>
      <c r="G5" s="19"/>
      <c r="H5" s="19"/>
      <c r="I5" s="19"/>
      <c r="J5" s="19"/>
    </row>
    <row r="6" spans="2:10">
      <c r="B6" s="19"/>
      <c r="C6" s="19"/>
      <c r="D6" s="19"/>
      <c r="E6" s="19"/>
      <c r="F6" s="20"/>
      <c r="G6" s="19"/>
      <c r="H6" s="19"/>
      <c r="I6" s="19"/>
      <c r="J6" s="19"/>
    </row>
    <row r="7" spans="2:10">
      <c r="B7" s="19"/>
      <c r="C7" s="19"/>
      <c r="D7" s="19"/>
      <c r="E7" s="19"/>
      <c r="F7" s="20"/>
      <c r="G7" s="19"/>
      <c r="H7" s="19"/>
      <c r="I7" s="19"/>
      <c r="J7" s="19"/>
    </row>
    <row r="8" spans="2:10">
      <c r="B8" s="19"/>
      <c r="C8" s="19"/>
      <c r="D8" s="19"/>
      <c r="E8" s="19"/>
      <c r="F8" s="20"/>
      <c r="G8" s="19"/>
      <c r="H8" s="19"/>
      <c r="I8" s="19"/>
      <c r="J8" s="19"/>
    </row>
    <row r="9" spans="2:10">
      <c r="B9" s="19"/>
      <c r="C9" s="19"/>
      <c r="D9" s="19"/>
      <c r="E9" s="19"/>
      <c r="F9" s="20"/>
      <c r="G9" s="19"/>
      <c r="H9" s="19"/>
      <c r="I9" s="19"/>
      <c r="J9" s="19"/>
    </row>
    <row r="10" spans="2:10">
      <c r="B10" s="19"/>
      <c r="C10" s="19"/>
      <c r="D10" s="19"/>
      <c r="E10" s="19"/>
      <c r="F10" s="20"/>
      <c r="G10" s="19"/>
      <c r="H10" s="19"/>
      <c r="I10" s="19"/>
      <c r="J10" s="19"/>
    </row>
    <row r="11" spans="2:10">
      <c r="B11" s="19"/>
      <c r="C11" s="19"/>
      <c r="D11" s="19"/>
      <c r="E11" s="19"/>
      <c r="F11" s="20"/>
      <c r="G11" s="19"/>
      <c r="H11" s="19"/>
      <c r="I11" s="19"/>
      <c r="J11" s="19"/>
    </row>
    <row r="12" spans="2:10">
      <c r="B12" s="19"/>
      <c r="C12" s="19"/>
      <c r="D12" s="19"/>
      <c r="E12" s="19"/>
      <c r="F12" s="20"/>
      <c r="G12" s="19"/>
      <c r="H12" s="19"/>
      <c r="I12" s="19"/>
      <c r="J12" s="19"/>
    </row>
    <row r="13" spans="2:10">
      <c r="B13" s="19"/>
      <c r="C13" s="19"/>
      <c r="D13" s="19"/>
      <c r="E13" s="19"/>
      <c r="F13" s="20"/>
      <c r="G13" s="19"/>
      <c r="H13" s="19"/>
      <c r="I13" s="19"/>
      <c r="J13" s="19"/>
    </row>
    <row r="14" spans="2:10">
      <c r="B14" s="19"/>
      <c r="C14" s="19"/>
      <c r="D14" s="19"/>
      <c r="E14" s="19"/>
      <c r="F14" s="20"/>
      <c r="G14" s="19"/>
      <c r="H14" s="19"/>
      <c r="I14" s="19"/>
      <c r="J14" s="19"/>
    </row>
    <row r="15" spans="2:10">
      <c r="B15" s="19"/>
      <c r="C15" s="19"/>
      <c r="D15" s="19"/>
      <c r="E15" s="19"/>
      <c r="F15" s="20"/>
      <c r="G15" s="19"/>
      <c r="H15" s="19"/>
      <c r="I15" s="19"/>
      <c r="J15" s="19"/>
    </row>
    <row r="16" spans="2:10">
      <c r="B16" s="19"/>
      <c r="C16" s="19"/>
      <c r="D16" s="19"/>
      <c r="E16" s="19"/>
      <c r="F16" s="20"/>
      <c r="G16" s="19"/>
      <c r="H16" s="19"/>
      <c r="I16" s="19"/>
      <c r="J16" s="19"/>
    </row>
    <row r="17" spans="2:10">
      <c r="B17" s="19"/>
      <c r="C17" s="19"/>
      <c r="D17" s="19"/>
      <c r="E17" s="19"/>
      <c r="F17" s="20"/>
      <c r="G17" s="19"/>
      <c r="H17" s="19"/>
      <c r="I17" s="19"/>
      <c r="J17" s="19"/>
    </row>
    <row r="18" spans="2:10">
      <c r="B18" s="19"/>
      <c r="C18" s="19"/>
      <c r="D18" s="19"/>
      <c r="E18" s="19"/>
      <c r="F18" s="20"/>
      <c r="G18" s="19"/>
      <c r="H18" s="19"/>
      <c r="I18" s="19"/>
      <c r="J18" s="19"/>
    </row>
    <row r="19" spans="2:10">
      <c r="B19" s="19"/>
      <c r="C19" s="19"/>
      <c r="D19" s="19"/>
      <c r="E19" s="19"/>
      <c r="F19" s="20"/>
      <c r="G19" s="19"/>
      <c r="H19" s="19"/>
      <c r="I19" s="19"/>
      <c r="J19" s="19"/>
    </row>
    <row r="20" spans="2:10">
      <c r="B20" s="19"/>
      <c r="C20" s="19"/>
      <c r="D20" s="19"/>
      <c r="E20" s="19"/>
      <c r="F20" s="20"/>
      <c r="G20" s="19"/>
      <c r="H20" s="19"/>
      <c r="I20" s="19"/>
      <c r="J20" s="19"/>
    </row>
    <row r="21" spans="2:10">
      <c r="B21" s="19"/>
      <c r="C21" s="19"/>
      <c r="D21" s="19"/>
      <c r="E21" s="19"/>
      <c r="F21" s="20"/>
      <c r="G21" s="19"/>
      <c r="H21" s="19"/>
      <c r="I21" s="19"/>
      <c r="J21" s="19"/>
    </row>
    <row r="22" spans="2:10">
      <c r="B22" s="19"/>
      <c r="C22" s="19"/>
      <c r="D22" s="19"/>
      <c r="E22" s="19"/>
      <c r="F22" s="20"/>
      <c r="G22" s="19"/>
      <c r="H22" s="19"/>
      <c r="I22" s="19"/>
      <c r="J22" s="19"/>
    </row>
    <row r="23" spans="2:10">
      <c r="B23" s="19"/>
      <c r="C23" s="19"/>
      <c r="D23" s="19"/>
      <c r="E23" s="19"/>
      <c r="F23" s="20"/>
      <c r="G23" s="19"/>
      <c r="H23" s="19"/>
      <c r="I23" s="19"/>
      <c r="J23" s="19"/>
    </row>
    <row r="24" spans="2:10">
      <c r="B24" s="19"/>
      <c r="C24" s="19"/>
      <c r="D24" s="19"/>
      <c r="E24" s="19"/>
      <c r="F24" s="20"/>
      <c r="G24" s="19"/>
      <c r="H24" s="19"/>
      <c r="I24" s="19"/>
      <c r="J24" s="19"/>
    </row>
    <row r="25" spans="2:10">
      <c r="B25" s="19"/>
      <c r="C25" s="19"/>
      <c r="D25" s="19"/>
      <c r="E25" s="19"/>
      <c r="F25" s="20"/>
      <c r="G25" s="19"/>
      <c r="H25" s="19"/>
      <c r="I25" s="19"/>
      <c r="J25" s="19"/>
    </row>
    <row r="26" spans="2:10">
      <c r="B26" s="19"/>
      <c r="C26" s="19"/>
      <c r="D26" s="19"/>
      <c r="E26" s="19"/>
      <c r="F26" s="20"/>
      <c r="G26" s="19"/>
      <c r="H26" s="19"/>
      <c r="I26" s="19"/>
      <c r="J26" s="19"/>
    </row>
    <row r="27" spans="2:10">
      <c r="B27" s="19"/>
      <c r="C27" s="19"/>
      <c r="D27" s="19"/>
      <c r="E27" s="19"/>
      <c r="F27" s="20"/>
      <c r="G27" s="19"/>
      <c r="H27" s="19"/>
      <c r="I27" s="19"/>
      <c r="J27" s="19"/>
    </row>
    <row r="28" spans="2:10">
      <c r="B28" s="19"/>
      <c r="C28" s="19"/>
      <c r="D28" s="19"/>
      <c r="E28" s="19"/>
      <c r="F28" s="20"/>
      <c r="G28" s="19"/>
      <c r="H28" s="19"/>
      <c r="I28" s="19"/>
      <c r="J28" s="19"/>
    </row>
    <row r="29" spans="2:10">
      <c r="B29" s="19"/>
      <c r="C29" s="19"/>
      <c r="D29" s="19"/>
      <c r="E29" s="19"/>
      <c r="F29" s="20"/>
      <c r="G29" s="19"/>
      <c r="H29" s="19"/>
      <c r="I29" s="19"/>
      <c r="J29" s="19"/>
    </row>
    <row r="30" spans="2:10">
      <c r="B30" s="19"/>
      <c r="C30" s="19"/>
      <c r="D30" s="19"/>
      <c r="E30" s="19"/>
      <c r="F30" s="20"/>
      <c r="G30" s="19"/>
      <c r="H30" s="19"/>
      <c r="I30" s="19"/>
      <c r="J30" s="19"/>
    </row>
    <row r="31" spans="2:10">
      <c r="B31" s="19"/>
      <c r="C31" s="19"/>
      <c r="D31" s="19"/>
      <c r="E31" s="19"/>
      <c r="F31" s="20"/>
      <c r="G31" s="19"/>
      <c r="H31" s="19"/>
      <c r="I31" s="19"/>
      <c r="J31" s="19"/>
    </row>
    <row r="32" spans="2:10">
      <c r="B32" s="19"/>
      <c r="C32" s="19"/>
      <c r="D32" s="19"/>
      <c r="E32" s="19"/>
      <c r="F32" s="20"/>
      <c r="G32" s="19"/>
      <c r="H32" s="19"/>
      <c r="I32" s="19"/>
      <c r="J32" s="19"/>
    </row>
    <row r="33" spans="2:10">
      <c r="B33" s="19"/>
      <c r="C33" s="19"/>
      <c r="D33" s="19"/>
      <c r="E33" s="19"/>
      <c r="F33" s="20"/>
      <c r="G33" s="19"/>
      <c r="H33" s="19"/>
      <c r="I33" s="19"/>
      <c r="J33" s="19"/>
    </row>
    <row r="34" spans="2:10">
      <c r="B34" s="19"/>
      <c r="C34" s="19"/>
      <c r="D34" s="19"/>
      <c r="E34" s="19"/>
      <c r="F34" s="20"/>
      <c r="G34" s="19"/>
      <c r="H34" s="19"/>
      <c r="I34" s="19"/>
      <c r="J34" s="19"/>
    </row>
    <row r="35" spans="2:10">
      <c r="B35" s="19"/>
      <c r="C35" s="19"/>
      <c r="D35" s="19"/>
      <c r="E35" s="19"/>
      <c r="F35" s="20"/>
      <c r="G35" s="19"/>
      <c r="H35" s="19"/>
      <c r="I35" s="19"/>
      <c r="J35" s="19"/>
    </row>
    <row r="36" spans="2:10">
      <c r="B36" s="19"/>
      <c r="C36" s="19"/>
      <c r="D36" s="19"/>
      <c r="E36" s="19"/>
      <c r="F36" s="20"/>
      <c r="G36" s="19"/>
      <c r="H36" s="19"/>
      <c r="I36" s="19"/>
      <c r="J36" s="19"/>
    </row>
    <row r="37" spans="2:10">
      <c r="B37" s="19"/>
      <c r="C37" s="19"/>
      <c r="D37" s="19"/>
      <c r="E37" s="19"/>
      <c r="F37" s="20"/>
      <c r="G37" s="19"/>
      <c r="H37" s="19"/>
      <c r="I37" s="19"/>
      <c r="J37" s="19"/>
    </row>
    <row r="38" spans="2:10">
      <c r="B38" s="19"/>
      <c r="C38" s="19"/>
      <c r="D38" s="19"/>
      <c r="E38" s="19"/>
      <c r="F38" s="20"/>
      <c r="G38" s="19"/>
      <c r="H38" s="19"/>
      <c r="I38" s="19"/>
      <c r="J38" s="19"/>
    </row>
    <row r="39" spans="2:10">
      <c r="B39" s="19"/>
      <c r="C39" s="19"/>
      <c r="D39" s="19"/>
      <c r="E39" s="19"/>
      <c r="F39" s="20"/>
      <c r="G39" s="19"/>
      <c r="H39" s="19"/>
      <c r="I39" s="19"/>
      <c r="J39" s="19"/>
    </row>
    <row r="40" spans="2:10">
      <c r="B40" s="19"/>
      <c r="C40" s="19"/>
      <c r="D40" s="19"/>
      <c r="E40" s="19"/>
      <c r="F40" s="20"/>
      <c r="G40" s="19"/>
      <c r="H40" s="19"/>
      <c r="I40" s="19"/>
      <c r="J40" s="19"/>
    </row>
    <row r="41" spans="2:10">
      <c r="B41" s="19"/>
      <c r="C41" s="19"/>
      <c r="D41" s="19"/>
      <c r="E41" s="19"/>
      <c r="F41" s="20"/>
      <c r="G41" s="19"/>
      <c r="H41" s="19"/>
      <c r="I41" s="19"/>
      <c r="J41" s="19"/>
    </row>
    <row r="42" spans="2:10">
      <c r="B42" s="19"/>
      <c r="C42" s="19"/>
      <c r="D42" s="19"/>
      <c r="E42" s="19"/>
      <c r="F42" s="20"/>
      <c r="G42" s="19"/>
      <c r="H42" s="19"/>
      <c r="I42" s="19"/>
      <c r="J42" s="19"/>
    </row>
    <row r="43" spans="2:10">
      <c r="B43" s="19"/>
      <c r="C43" s="19"/>
      <c r="D43" s="19"/>
      <c r="E43" s="19"/>
      <c r="F43" s="20"/>
      <c r="G43" s="19"/>
      <c r="H43" s="19"/>
      <c r="I43" s="19"/>
      <c r="J43" s="19"/>
    </row>
    <row r="44" spans="2:10">
      <c r="B44" s="19"/>
      <c r="C44" s="19"/>
      <c r="D44" s="19"/>
      <c r="E44" s="19"/>
      <c r="F44" s="20"/>
      <c r="G44" s="19"/>
      <c r="H44" s="19"/>
      <c r="I44" s="19"/>
      <c r="J44" s="19"/>
    </row>
    <row r="45" spans="2:10">
      <c r="B45" s="19"/>
      <c r="C45" s="19"/>
      <c r="D45" s="19"/>
      <c r="E45" s="19"/>
      <c r="F45" s="20"/>
      <c r="G45" s="19"/>
      <c r="H45" s="19"/>
      <c r="I45" s="19"/>
      <c r="J45" s="19"/>
    </row>
    <row r="46" spans="2:10">
      <c r="B46" s="19"/>
      <c r="C46" s="19"/>
      <c r="D46" s="19"/>
      <c r="E46" s="19"/>
      <c r="F46" s="20"/>
      <c r="G46" s="19"/>
      <c r="H46" s="19"/>
      <c r="I46" s="19"/>
      <c r="J46" s="19"/>
    </row>
    <row r="47" spans="2:10">
      <c r="B47" s="19"/>
      <c r="C47" s="19"/>
      <c r="D47" s="19"/>
      <c r="E47" s="19"/>
      <c r="F47" s="20"/>
      <c r="G47" s="19"/>
      <c r="H47" s="19"/>
      <c r="I47" s="19"/>
      <c r="J47" s="19"/>
    </row>
    <row r="48" spans="2:10">
      <c r="B48" s="19"/>
      <c r="C48" s="19"/>
      <c r="D48" s="19"/>
      <c r="E48" s="19"/>
      <c r="F48" s="20"/>
      <c r="G48" s="19"/>
      <c r="H48" s="19"/>
      <c r="I48" s="19"/>
      <c r="J48" s="19"/>
    </row>
    <row r="49" spans="2:10">
      <c r="B49" s="19"/>
      <c r="C49" s="19"/>
      <c r="D49" s="19"/>
      <c r="E49" s="19"/>
      <c r="F49" s="20"/>
      <c r="G49" s="19"/>
      <c r="H49" s="19"/>
      <c r="I49" s="19"/>
      <c r="J49" s="19"/>
    </row>
    <row r="50" spans="2:10">
      <c r="B50" s="19"/>
      <c r="C50" s="19"/>
      <c r="D50" s="19"/>
      <c r="E50" s="19"/>
      <c r="F50" s="20"/>
      <c r="G50" s="19"/>
      <c r="H50" s="19"/>
      <c r="I50" s="19"/>
      <c r="J50" s="19"/>
    </row>
    <row r="51" spans="2:10">
      <c r="B51" s="19"/>
      <c r="C51" s="19"/>
      <c r="D51" s="19"/>
      <c r="E51" s="19"/>
      <c r="F51" s="20"/>
      <c r="G51" s="19"/>
      <c r="H51" s="19"/>
      <c r="I51" s="19"/>
      <c r="J51" s="19"/>
    </row>
    <row r="52" spans="2:10">
      <c r="B52" s="19"/>
      <c r="C52" s="19"/>
      <c r="D52" s="19"/>
      <c r="E52" s="19"/>
      <c r="F52" s="20"/>
      <c r="G52" s="19"/>
      <c r="H52" s="19"/>
      <c r="I52" s="19"/>
      <c r="J52" s="19"/>
    </row>
    <row r="53" spans="2:10">
      <c r="B53" s="19"/>
      <c r="C53" s="19"/>
      <c r="D53" s="19"/>
      <c r="E53" s="19"/>
      <c r="F53" s="20"/>
      <c r="G53" s="19"/>
      <c r="H53" s="19"/>
      <c r="I53" s="19"/>
      <c r="J53" s="19"/>
    </row>
    <row r="54" spans="2:10">
      <c r="B54" s="19"/>
      <c r="C54" s="19"/>
      <c r="D54" s="19"/>
      <c r="E54" s="19"/>
      <c r="F54" s="20"/>
      <c r="G54" s="19"/>
      <c r="H54" s="19"/>
      <c r="I54" s="19"/>
      <c r="J54" s="19"/>
    </row>
    <row r="55" spans="2:10">
      <c r="B55" s="19"/>
      <c r="C55" s="19"/>
      <c r="D55" s="19"/>
      <c r="E55" s="19"/>
      <c r="F55" s="20"/>
      <c r="G55" s="19"/>
      <c r="H55" s="19"/>
      <c r="I55" s="19"/>
      <c r="J55" s="19"/>
    </row>
    <row r="56" spans="2:10">
      <c r="B56" s="19"/>
      <c r="C56" s="19"/>
      <c r="D56" s="19"/>
      <c r="E56" s="19"/>
      <c r="F56" s="20"/>
      <c r="G56" s="19"/>
      <c r="H56" s="19"/>
      <c r="I56" s="19"/>
      <c r="J56" s="19"/>
    </row>
    <row r="57" spans="2:10">
      <c r="B57" s="19"/>
      <c r="C57" s="19"/>
      <c r="D57" s="19"/>
      <c r="E57" s="19"/>
      <c r="F57" s="20"/>
      <c r="G57" s="19"/>
      <c r="H57" s="19"/>
      <c r="I57" s="19"/>
      <c r="J57" s="19"/>
    </row>
    <row r="58" spans="2:10">
      <c r="B58" s="19"/>
      <c r="C58" s="19"/>
      <c r="D58" s="19"/>
      <c r="E58" s="19"/>
      <c r="F58" s="20"/>
      <c r="G58" s="19"/>
      <c r="H58" s="19"/>
      <c r="I58" s="19"/>
      <c r="J58" s="19"/>
    </row>
    <row r="59" spans="2:10">
      <c r="B59" s="19"/>
      <c r="C59" s="19"/>
      <c r="D59" s="19"/>
      <c r="E59" s="19"/>
      <c r="F59" s="20"/>
      <c r="G59" s="19"/>
      <c r="H59" s="19"/>
      <c r="I59" s="19"/>
      <c r="J59" s="19"/>
    </row>
    <row r="60" spans="2:10">
      <c r="B60" s="19"/>
      <c r="C60" s="19"/>
      <c r="D60" s="19"/>
      <c r="E60" s="19"/>
      <c r="F60" s="20"/>
      <c r="G60" s="19"/>
      <c r="H60" s="19"/>
      <c r="I60" s="19"/>
      <c r="J60" s="19"/>
    </row>
    <row r="61" spans="2:10">
      <c r="B61" s="19"/>
      <c r="C61" s="19"/>
      <c r="D61" s="19"/>
      <c r="E61" s="19"/>
      <c r="F61" s="20"/>
      <c r="G61" s="19"/>
      <c r="H61" s="19"/>
      <c r="I61" s="19"/>
      <c r="J61" s="19"/>
    </row>
    <row r="62" spans="2:10">
      <c r="B62" s="19"/>
      <c r="C62" s="19"/>
      <c r="D62" s="19"/>
      <c r="E62" s="19"/>
      <c r="F62" s="20"/>
      <c r="G62" s="19"/>
      <c r="H62" s="19"/>
      <c r="I62" s="19"/>
      <c r="J62" s="19"/>
    </row>
    <row r="63" spans="2:10">
      <c r="B63" s="19"/>
      <c r="C63" s="19"/>
      <c r="D63" s="19"/>
      <c r="E63" s="19"/>
      <c r="F63" s="20"/>
      <c r="G63" s="19"/>
      <c r="H63" s="19"/>
      <c r="I63" s="19"/>
      <c r="J63" s="19"/>
    </row>
    <row r="64" spans="2:10">
      <c r="B64" s="19"/>
      <c r="C64" s="19"/>
      <c r="D64" s="19"/>
      <c r="E64" s="19"/>
      <c r="F64" s="20"/>
      <c r="G64" s="19"/>
      <c r="H64" s="19"/>
      <c r="I64" s="19"/>
      <c r="J64" s="19"/>
    </row>
    <row r="65" spans="2:10">
      <c r="B65" s="19"/>
      <c r="C65" s="19"/>
      <c r="D65" s="19"/>
      <c r="E65" s="19"/>
      <c r="F65" s="20"/>
      <c r="G65" s="19"/>
      <c r="H65" s="19"/>
      <c r="I65" s="19"/>
      <c r="J65" s="19"/>
    </row>
    <row r="66" spans="2:10">
      <c r="B66" s="19"/>
      <c r="C66" s="19"/>
      <c r="D66" s="19"/>
      <c r="E66" s="19"/>
      <c r="F66" s="20"/>
      <c r="G66" s="19"/>
      <c r="H66" s="19"/>
      <c r="I66" s="19"/>
      <c r="J66" s="19"/>
    </row>
    <row r="67" spans="2:10">
      <c r="B67" s="19"/>
      <c r="C67" s="19"/>
      <c r="D67" s="19"/>
      <c r="E67" s="19"/>
      <c r="F67" s="20"/>
      <c r="G67" s="19"/>
      <c r="H67" s="19"/>
      <c r="I67" s="19"/>
      <c r="J67" s="19"/>
    </row>
    <row r="68" spans="2:10">
      <c r="B68" s="19"/>
      <c r="C68" s="19"/>
      <c r="D68" s="19"/>
      <c r="E68" s="19"/>
      <c r="F68" s="20"/>
      <c r="G68" s="19"/>
      <c r="H68" s="19"/>
      <c r="I68" s="19"/>
      <c r="J68" s="19"/>
    </row>
    <row r="69" spans="2:10">
      <c r="B69" s="19"/>
      <c r="C69" s="19"/>
      <c r="D69" s="19"/>
      <c r="E69" s="19"/>
      <c r="F69" s="20"/>
      <c r="G69" s="19"/>
      <c r="H69" s="19"/>
      <c r="I69" s="19"/>
      <c r="J69" s="19"/>
    </row>
    <row r="70" spans="2:10">
      <c r="B70" s="19"/>
      <c r="C70" s="19"/>
      <c r="D70" s="19"/>
      <c r="E70" s="19"/>
      <c r="F70" s="20"/>
      <c r="G70" s="19"/>
      <c r="H70" s="19"/>
      <c r="I70" s="19"/>
      <c r="J70" s="19"/>
    </row>
    <row r="71" spans="2:10">
      <c r="B71" s="19"/>
      <c r="C71" s="19"/>
      <c r="D71" s="19"/>
      <c r="E71" s="19"/>
      <c r="F71" s="20"/>
      <c r="G71" s="19"/>
      <c r="H71" s="19"/>
      <c r="I71" s="19"/>
      <c r="J71" s="19"/>
    </row>
    <row r="72" spans="2:10">
      <c r="B72" s="19"/>
      <c r="C72" s="19"/>
      <c r="D72" s="19"/>
      <c r="E72" s="19"/>
      <c r="F72" s="20"/>
      <c r="G72" s="19"/>
      <c r="H72" s="19"/>
      <c r="I72" s="19"/>
      <c r="J72" s="19"/>
    </row>
    <row r="73" spans="2:10">
      <c r="B73" s="19"/>
      <c r="C73" s="19"/>
      <c r="D73" s="19"/>
      <c r="E73" s="19"/>
      <c r="F73" s="20"/>
      <c r="G73" s="19"/>
      <c r="H73" s="19"/>
      <c r="I73" s="19"/>
      <c r="J73" s="19"/>
    </row>
    <row r="74" spans="2:10">
      <c r="B74" s="19"/>
      <c r="C74" s="19"/>
      <c r="D74" s="19"/>
      <c r="E74" s="19"/>
      <c r="F74" s="20"/>
      <c r="G74" s="19"/>
      <c r="H74" s="19"/>
      <c r="I74" s="19"/>
      <c r="J74" s="19"/>
    </row>
    <row r="75" spans="2:10">
      <c r="B75" s="19"/>
      <c r="C75" s="19"/>
      <c r="D75" s="19"/>
      <c r="E75" s="19"/>
      <c r="F75" s="20"/>
      <c r="G75" s="19"/>
      <c r="H75" s="19"/>
      <c r="I75" s="19"/>
      <c r="J75" s="19"/>
    </row>
    <row r="76" spans="2:10">
      <c r="B76" s="19"/>
      <c r="C76" s="19"/>
      <c r="D76" s="19"/>
      <c r="E76" s="19"/>
      <c r="F76" s="20"/>
      <c r="G76" s="19"/>
      <c r="H76" s="19"/>
      <c r="I76" s="19"/>
      <c r="J76" s="19"/>
    </row>
    <row r="77" spans="2:10">
      <c r="B77" s="19"/>
      <c r="C77" s="19"/>
      <c r="D77" s="19"/>
      <c r="E77" s="19"/>
      <c r="F77" s="20"/>
      <c r="G77" s="19"/>
      <c r="H77" s="19"/>
      <c r="I77" s="19"/>
      <c r="J77" s="19"/>
    </row>
    <row r="78" spans="2:10">
      <c r="B78" s="19"/>
      <c r="C78" s="19"/>
      <c r="D78" s="19"/>
      <c r="E78" s="19"/>
      <c r="F78" s="20"/>
      <c r="G78" s="19"/>
      <c r="H78" s="19"/>
      <c r="I78" s="19"/>
      <c r="J78" s="19"/>
    </row>
    <row r="79" spans="2:10" ht="16.5" customHeight="1">
      <c r="B79" s="19" t="s">
        <v>157</v>
      </c>
      <c r="C79" s="19"/>
      <c r="D79" s="19"/>
      <c r="E79" s="19"/>
      <c r="F79" s="20"/>
      <c r="G79" s="19"/>
      <c r="H79" s="19"/>
      <c r="I79" s="19"/>
      <c r="J79" s="19"/>
    </row>
    <row r="80" spans="2:10" ht="16.5" customHeight="1">
      <c r="B80" s="19" t="s">
        <v>151</v>
      </c>
      <c r="C80" s="19"/>
      <c r="D80" s="19"/>
      <c r="E80" s="19"/>
      <c r="F80" s="20"/>
      <c r="G80" s="19"/>
      <c r="H80" s="19"/>
      <c r="I80" s="19"/>
      <c r="J80" s="19"/>
    </row>
    <row r="81" spans="2:10" ht="16.5" customHeight="1">
      <c r="B81" s="19" t="s">
        <v>158</v>
      </c>
      <c r="C81" s="19"/>
      <c r="D81" s="19"/>
      <c r="E81" s="19"/>
      <c r="F81" s="20"/>
      <c r="G81" s="19"/>
      <c r="H81" s="19"/>
      <c r="I81" s="19"/>
      <c r="J81" s="19"/>
    </row>
  </sheetData>
  <phoneticPr fontId="4"/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2-1.医療費の状況</oddHeader>
  </headerFooter>
  <rowBreaks count="1" manualBreakCount="1">
    <brk id="78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34003-3EF9-4541-8011-A9FA42EECBA2}">
  <sheetPr codeName="Sheet30"/>
  <dimension ref="A1:N9"/>
  <sheetViews>
    <sheetView showGridLines="0" zoomScaleNormal="100" zoomScaleSheetLayoutView="100" workbookViewId="0"/>
  </sheetViews>
  <sheetFormatPr defaultColWidth="9" defaultRowHeight="13.5"/>
  <cols>
    <col min="1" max="1" width="4.625" style="3" customWidth="1"/>
    <col min="2" max="2" width="11.25" style="3" customWidth="1"/>
    <col min="3" max="14" width="8.625" style="3" customWidth="1"/>
    <col min="15" max="16384" width="9" style="3"/>
  </cols>
  <sheetData>
    <row r="1" spans="1:14" ht="16.5" customHeight="1">
      <c r="A1" s="10"/>
      <c r="B1" s="19" t="s">
        <v>141</v>
      </c>
      <c r="C1" s="19"/>
      <c r="D1" s="19"/>
      <c r="E1" s="19"/>
      <c r="F1" s="19"/>
      <c r="G1" s="19"/>
      <c r="H1" s="19"/>
      <c r="I1" s="19"/>
      <c r="J1" s="10"/>
      <c r="K1" s="10"/>
      <c r="L1" s="10"/>
      <c r="M1" s="10"/>
      <c r="N1" s="10"/>
    </row>
    <row r="2" spans="1:14" ht="16.5" customHeight="1">
      <c r="A2" s="10"/>
      <c r="B2" s="19" t="s">
        <v>143</v>
      </c>
      <c r="C2" s="19"/>
      <c r="D2" s="19"/>
      <c r="E2" s="19"/>
      <c r="F2" s="19"/>
      <c r="G2" s="19"/>
      <c r="H2" s="19"/>
      <c r="I2" s="19"/>
      <c r="J2" s="10"/>
      <c r="K2" s="10"/>
      <c r="L2" s="10"/>
      <c r="M2" s="10"/>
      <c r="N2" s="10"/>
    </row>
    <row r="3" spans="1:14" ht="18" customHeight="1">
      <c r="A3" s="10"/>
      <c r="B3" s="122" t="s">
        <v>136</v>
      </c>
      <c r="C3" s="61" t="s">
        <v>58</v>
      </c>
      <c r="D3" s="131" t="s">
        <v>59</v>
      </c>
      <c r="E3" s="131"/>
      <c r="F3" s="131"/>
      <c r="G3" s="131"/>
      <c r="H3" s="61" t="s">
        <v>60</v>
      </c>
      <c r="I3" s="61" t="s">
        <v>61</v>
      </c>
      <c r="J3" s="61" t="s">
        <v>62</v>
      </c>
      <c r="K3" s="61" t="s">
        <v>63</v>
      </c>
      <c r="L3" s="61" t="s">
        <v>64</v>
      </c>
      <c r="M3" s="61" t="s">
        <v>65</v>
      </c>
      <c r="N3" s="61" t="s">
        <v>66</v>
      </c>
    </row>
    <row r="4" spans="1:14" ht="26.25" customHeight="1">
      <c r="A4" s="10"/>
      <c r="B4" s="123"/>
      <c r="C4" s="120" t="s">
        <v>67</v>
      </c>
      <c r="D4" s="126" t="s">
        <v>68</v>
      </c>
      <c r="E4" s="127"/>
      <c r="F4" s="127"/>
      <c r="G4" s="128"/>
      <c r="H4" s="120" t="s">
        <v>69</v>
      </c>
      <c r="I4" s="120" t="s">
        <v>108</v>
      </c>
      <c r="J4" s="129" t="s">
        <v>109</v>
      </c>
      <c r="K4" s="129" t="s">
        <v>99</v>
      </c>
      <c r="L4" s="129" t="s">
        <v>110</v>
      </c>
      <c r="M4" s="129" t="s">
        <v>98</v>
      </c>
      <c r="N4" s="129" t="s">
        <v>164</v>
      </c>
    </row>
    <row r="5" spans="1:14" ht="26.25" customHeight="1">
      <c r="A5" s="10"/>
      <c r="B5" s="124"/>
      <c r="C5" s="121"/>
      <c r="D5" s="5" t="s">
        <v>70</v>
      </c>
      <c r="E5" s="6" t="s">
        <v>71</v>
      </c>
      <c r="F5" s="62" t="s">
        <v>72</v>
      </c>
      <c r="G5" s="60" t="s">
        <v>73</v>
      </c>
      <c r="H5" s="121"/>
      <c r="I5" s="121"/>
      <c r="J5" s="130"/>
      <c r="K5" s="130"/>
      <c r="L5" s="130"/>
      <c r="M5" s="130"/>
      <c r="N5" s="130"/>
    </row>
    <row r="6" spans="1:14" ht="26.45" customHeight="1">
      <c r="A6" s="10" t="s">
        <v>74</v>
      </c>
      <c r="B6" s="85" t="s">
        <v>137</v>
      </c>
      <c r="C6" s="69">
        <v>547693</v>
      </c>
      <c r="D6" s="87">
        <v>7876521</v>
      </c>
      <c r="E6" s="88">
        <v>382836</v>
      </c>
      <c r="F6" s="89">
        <v>5053321</v>
      </c>
      <c r="G6" s="73">
        <f t="shared" ref="G6:G7" si="0">SUM(D6:F6)</f>
        <v>13312678</v>
      </c>
      <c r="H6" s="69">
        <v>507414012500</v>
      </c>
      <c r="I6" s="69">
        <v>512973</v>
      </c>
      <c r="J6" s="70">
        <f>IFERROR(H6/C6,0)</f>
        <v>926456.99780716572</v>
      </c>
      <c r="K6" s="70">
        <f>IFERROR(H6/G6,0)</f>
        <v>38115.096939924486</v>
      </c>
      <c r="L6" s="70">
        <f>IFERROR(H6/I6,0)</f>
        <v>989163.19669846166</v>
      </c>
      <c r="M6" s="74">
        <f>IFERROR(G6/C6,0)</f>
        <v>24.306825173956945</v>
      </c>
      <c r="N6" s="75">
        <f>IFERROR(I6/C6,0)</f>
        <v>0.9366068217048602</v>
      </c>
    </row>
    <row r="7" spans="1:14" ht="26.45" customHeight="1" thickBot="1">
      <c r="A7" s="10" t="s">
        <v>74</v>
      </c>
      <c r="B7" s="85" t="s">
        <v>138</v>
      </c>
      <c r="C7" s="69">
        <v>818684</v>
      </c>
      <c r="D7" s="87">
        <v>12432153</v>
      </c>
      <c r="E7" s="88">
        <v>519638</v>
      </c>
      <c r="F7" s="89">
        <v>8217206</v>
      </c>
      <c r="G7" s="73">
        <f t="shared" si="0"/>
        <v>21168997</v>
      </c>
      <c r="H7" s="69">
        <v>661953660940</v>
      </c>
      <c r="I7" s="69">
        <v>772970</v>
      </c>
      <c r="J7" s="70">
        <f t="shared" ref="J7" si="1">IFERROR(H7/C7,0)</f>
        <v>808558.19942737371</v>
      </c>
      <c r="K7" s="70">
        <f t="shared" ref="K7" si="2">IFERROR(H7/G7,0)</f>
        <v>31269.95865415825</v>
      </c>
      <c r="L7" s="70">
        <f t="shared" ref="L7" si="3">IFERROR(H7/I7,0)</f>
        <v>856376.91105735023</v>
      </c>
      <c r="M7" s="74">
        <f t="shared" ref="M7" si="4">IFERROR(G7/C7,0)</f>
        <v>25.857347890028386</v>
      </c>
      <c r="N7" s="75">
        <f t="shared" ref="N7" si="5">IFERROR(I7/C7,0)</f>
        <v>0.94416160569890217</v>
      </c>
    </row>
    <row r="8" spans="1:14" ht="26.45" customHeight="1" thickTop="1">
      <c r="A8" s="10"/>
      <c r="B8" s="63" t="s">
        <v>140</v>
      </c>
      <c r="C8" s="38">
        <f>年齢階層別_医療費!C13</f>
        <v>1366377</v>
      </c>
      <c r="D8" s="46">
        <f>年齢階層別_医療費!D13</f>
        <v>20308674</v>
      </c>
      <c r="E8" s="64">
        <f>年齢階層別_医療費!E13</f>
        <v>902474</v>
      </c>
      <c r="F8" s="65">
        <f>年齢階層別_医療費!F13</f>
        <v>13270527</v>
      </c>
      <c r="G8" s="66">
        <f>年齢階層別_医療費!G13</f>
        <v>34481675</v>
      </c>
      <c r="H8" s="66">
        <f>年齢階層別_医療費!H13</f>
        <v>1169367673440</v>
      </c>
      <c r="I8" s="38">
        <f>年齢階層別_医療費!I13</f>
        <v>1285943</v>
      </c>
      <c r="J8" s="38">
        <f>年齢階層別_医療費!J13</f>
        <v>855816.27430789603</v>
      </c>
      <c r="K8" s="38">
        <f>年齢階層別_医療費!K13</f>
        <v>33912.728237244854</v>
      </c>
      <c r="L8" s="38">
        <f>年齢階層別_医療費!L13</f>
        <v>909346.42782767199</v>
      </c>
      <c r="M8" s="67">
        <f>年齢階層別_医療費!M13</f>
        <v>25.235842670068362</v>
      </c>
      <c r="N8" s="68">
        <f>年齢階層別_医療費!N13</f>
        <v>0.9411333768059621</v>
      </c>
    </row>
    <row r="9" spans="1:14" ht="16.5" customHeight="1">
      <c r="A9" s="10"/>
      <c r="B9" s="1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</sheetData>
  <mergeCells count="11">
    <mergeCell ref="I4:I5"/>
    <mergeCell ref="B3:B5"/>
    <mergeCell ref="D3:G3"/>
    <mergeCell ref="C4:C5"/>
    <mergeCell ref="D4:G4"/>
    <mergeCell ref="H4:H5"/>
    <mergeCell ref="J4:J5"/>
    <mergeCell ref="K4:K5"/>
    <mergeCell ref="L4:L5"/>
    <mergeCell ref="M4:M5"/>
    <mergeCell ref="N4:N5"/>
  </mergeCells>
  <phoneticPr fontId="4"/>
  <pageMargins left="0.70866141732283472" right="0.43307086614173229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2-1.医療費の状況</oddHeader>
  </headerFooter>
  <ignoredErrors>
    <ignoredError sqref="J6:N7 C8" emptyCellReference="1"/>
    <ignoredError sqref="G6:G7" formulaRange="1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B1:BF162"/>
  <sheetViews>
    <sheetView showGridLines="0" zoomScaleNormal="100" zoomScaleSheetLayoutView="100" workbookViewId="0"/>
  </sheetViews>
  <sheetFormatPr defaultColWidth="9" defaultRowHeight="13.5"/>
  <cols>
    <col min="1" max="1" width="4.625" style="3" customWidth="1"/>
    <col min="2" max="2" width="3.25" style="3" customWidth="1"/>
    <col min="3" max="3" width="11.625" style="3" customWidth="1"/>
    <col min="4" max="15" width="8.625" style="3" customWidth="1"/>
    <col min="16" max="17" width="9" style="3"/>
    <col min="18" max="51" width="9.625" style="10" customWidth="1"/>
    <col min="52" max="58" width="9.625" style="3" customWidth="1"/>
    <col min="59" max="16384" width="9" style="3"/>
  </cols>
  <sheetData>
    <row r="1" spans="2:58" ht="16.5" customHeight="1">
      <c r="B1" s="90" t="s">
        <v>149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AZ1" s="10"/>
      <c r="BA1" s="10"/>
      <c r="BB1" s="10"/>
      <c r="BC1" s="10"/>
      <c r="BD1" s="10"/>
      <c r="BE1" s="10"/>
      <c r="BF1" s="10"/>
    </row>
    <row r="2" spans="2:58" ht="16.5" customHeight="1">
      <c r="B2" s="90" t="s">
        <v>150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2" t="s">
        <v>111</v>
      </c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0"/>
      <c r="BA2" s="10"/>
      <c r="BB2" s="10"/>
      <c r="BC2" s="10"/>
      <c r="BD2" s="10"/>
      <c r="BE2" s="10"/>
      <c r="BF2" s="10"/>
    </row>
    <row r="3" spans="2:58" s="11" customFormat="1" ht="18" customHeight="1">
      <c r="B3" s="125"/>
      <c r="C3" s="125" t="s">
        <v>94</v>
      </c>
      <c r="D3" s="4" t="s">
        <v>58</v>
      </c>
      <c r="E3" s="125" t="s">
        <v>59</v>
      </c>
      <c r="F3" s="125"/>
      <c r="G3" s="125"/>
      <c r="H3" s="125"/>
      <c r="I3" s="4" t="s">
        <v>60</v>
      </c>
      <c r="J3" s="4" t="s">
        <v>61</v>
      </c>
      <c r="K3" s="4" t="s">
        <v>62</v>
      </c>
      <c r="L3" s="4" t="s">
        <v>63</v>
      </c>
      <c r="M3" s="4" t="s">
        <v>64</v>
      </c>
      <c r="N3" s="4" t="s">
        <v>65</v>
      </c>
      <c r="O3" s="4" t="s">
        <v>66</v>
      </c>
      <c r="P3" s="12"/>
      <c r="Q3" s="12"/>
      <c r="R3" s="141" t="s">
        <v>97</v>
      </c>
      <c r="S3" s="142"/>
      <c r="T3" s="142"/>
      <c r="U3" s="143"/>
      <c r="V3" s="141" t="s">
        <v>96</v>
      </c>
      <c r="W3" s="142"/>
      <c r="X3" s="142"/>
      <c r="Y3" s="143"/>
      <c r="Z3" s="141" t="s">
        <v>95</v>
      </c>
      <c r="AA3" s="142"/>
      <c r="AB3" s="142"/>
      <c r="AC3" s="143"/>
      <c r="AD3" s="141" t="s">
        <v>75</v>
      </c>
      <c r="AE3" s="142"/>
      <c r="AF3" s="142"/>
      <c r="AG3" s="142"/>
      <c r="AH3" s="142"/>
      <c r="AI3" s="143"/>
      <c r="AJ3" s="140" t="s">
        <v>120</v>
      </c>
      <c r="AK3" s="140"/>
      <c r="AL3" s="140"/>
      <c r="AM3" s="140"/>
      <c r="AN3" s="140"/>
      <c r="AO3" s="140"/>
      <c r="AP3" s="13"/>
      <c r="AQ3" s="132" t="s">
        <v>122</v>
      </c>
      <c r="AR3" s="133"/>
      <c r="AS3" s="134"/>
      <c r="AT3" s="132" t="s">
        <v>123</v>
      </c>
      <c r="AU3" s="133"/>
      <c r="AV3" s="134"/>
      <c r="AW3" s="132" t="s">
        <v>124</v>
      </c>
      <c r="AX3" s="133"/>
      <c r="AY3" s="134"/>
      <c r="AZ3" s="132" t="s">
        <v>125</v>
      </c>
      <c r="BA3" s="133"/>
      <c r="BB3" s="134"/>
      <c r="BC3" s="132" t="s">
        <v>121</v>
      </c>
      <c r="BD3" s="133"/>
      <c r="BE3" s="134"/>
      <c r="BF3" s="148"/>
    </row>
    <row r="4" spans="2:58" s="11" customFormat="1" ht="26.25" customHeight="1">
      <c r="B4" s="125"/>
      <c r="C4" s="125"/>
      <c r="D4" s="120" t="s">
        <v>67</v>
      </c>
      <c r="E4" s="126" t="s">
        <v>68</v>
      </c>
      <c r="F4" s="127"/>
      <c r="G4" s="127"/>
      <c r="H4" s="128"/>
      <c r="I4" s="120" t="s">
        <v>69</v>
      </c>
      <c r="J4" s="120" t="s">
        <v>108</v>
      </c>
      <c r="K4" s="129" t="s">
        <v>119</v>
      </c>
      <c r="L4" s="129" t="s">
        <v>99</v>
      </c>
      <c r="M4" s="129" t="s">
        <v>118</v>
      </c>
      <c r="N4" s="129" t="s">
        <v>98</v>
      </c>
      <c r="O4" s="129" t="s">
        <v>164</v>
      </c>
      <c r="P4" s="12"/>
      <c r="Q4" s="12"/>
      <c r="R4" s="144"/>
      <c r="S4" s="145"/>
      <c r="T4" s="145"/>
      <c r="U4" s="146"/>
      <c r="V4" s="144"/>
      <c r="W4" s="145"/>
      <c r="X4" s="145"/>
      <c r="Y4" s="146"/>
      <c r="Z4" s="144"/>
      <c r="AA4" s="145"/>
      <c r="AB4" s="145"/>
      <c r="AC4" s="146"/>
      <c r="AD4" s="144"/>
      <c r="AE4" s="145"/>
      <c r="AF4" s="145"/>
      <c r="AG4" s="145"/>
      <c r="AH4" s="145"/>
      <c r="AI4" s="146"/>
      <c r="AJ4" s="140"/>
      <c r="AK4" s="140"/>
      <c r="AL4" s="140"/>
      <c r="AM4" s="140"/>
      <c r="AN4" s="140"/>
      <c r="AO4" s="140"/>
      <c r="AP4" s="13"/>
      <c r="AQ4" s="135"/>
      <c r="AR4" s="136"/>
      <c r="AS4" s="137"/>
      <c r="AT4" s="135"/>
      <c r="AU4" s="136"/>
      <c r="AV4" s="137"/>
      <c r="AW4" s="135"/>
      <c r="AX4" s="136"/>
      <c r="AY4" s="137"/>
      <c r="AZ4" s="135"/>
      <c r="BA4" s="136"/>
      <c r="BB4" s="137"/>
      <c r="BC4" s="135"/>
      <c r="BD4" s="136"/>
      <c r="BE4" s="137"/>
      <c r="BF4" s="149"/>
    </row>
    <row r="5" spans="2:58" s="11" customFormat="1" ht="26.25" customHeight="1">
      <c r="B5" s="125"/>
      <c r="C5" s="125"/>
      <c r="D5" s="121"/>
      <c r="E5" s="5" t="s">
        <v>70</v>
      </c>
      <c r="F5" s="6" t="s">
        <v>71</v>
      </c>
      <c r="G5" s="7" t="s">
        <v>72</v>
      </c>
      <c r="H5" s="8" t="s">
        <v>73</v>
      </c>
      <c r="I5" s="121"/>
      <c r="J5" s="121"/>
      <c r="K5" s="130"/>
      <c r="L5" s="130"/>
      <c r="M5" s="130"/>
      <c r="N5" s="130"/>
      <c r="O5" s="130"/>
      <c r="P5" s="12"/>
      <c r="Q5" s="12"/>
      <c r="R5" s="49"/>
      <c r="S5" s="84" t="s">
        <v>166</v>
      </c>
      <c r="T5" s="84" t="s">
        <v>167</v>
      </c>
      <c r="U5" s="84" t="s">
        <v>129</v>
      </c>
      <c r="V5" s="49"/>
      <c r="W5" s="84" t="s">
        <v>166</v>
      </c>
      <c r="X5" s="84" t="s">
        <v>167</v>
      </c>
      <c r="Y5" s="84" t="s">
        <v>130</v>
      </c>
      <c r="Z5" s="49"/>
      <c r="AA5" s="84" t="s">
        <v>166</v>
      </c>
      <c r="AB5" s="84" t="s">
        <v>167</v>
      </c>
      <c r="AC5" s="84" t="s">
        <v>131</v>
      </c>
      <c r="AD5" s="49"/>
      <c r="AE5" s="140" t="s">
        <v>166</v>
      </c>
      <c r="AF5" s="140"/>
      <c r="AG5" s="140" t="s">
        <v>167</v>
      </c>
      <c r="AH5" s="140"/>
      <c r="AI5" s="84" t="s">
        <v>132</v>
      </c>
      <c r="AJ5" s="56"/>
      <c r="AK5" s="147" t="s">
        <v>166</v>
      </c>
      <c r="AL5" s="147"/>
      <c r="AM5" s="147" t="s">
        <v>167</v>
      </c>
      <c r="AN5" s="147"/>
      <c r="AO5" s="84" t="s">
        <v>165</v>
      </c>
      <c r="AP5" s="13"/>
      <c r="AQ5" s="84" t="s">
        <v>166</v>
      </c>
      <c r="AR5" s="84" t="s">
        <v>167</v>
      </c>
      <c r="AS5" s="84" t="s">
        <v>133</v>
      </c>
      <c r="AT5" s="84" t="s">
        <v>166</v>
      </c>
      <c r="AU5" s="84" t="s">
        <v>167</v>
      </c>
      <c r="AV5" s="84" t="s">
        <v>133</v>
      </c>
      <c r="AW5" s="84" t="s">
        <v>166</v>
      </c>
      <c r="AX5" s="84" t="s">
        <v>167</v>
      </c>
      <c r="AY5" s="84" t="s">
        <v>133</v>
      </c>
      <c r="AZ5" s="84" t="s">
        <v>166</v>
      </c>
      <c r="BA5" s="84" t="s">
        <v>167</v>
      </c>
      <c r="BB5" s="84" t="s">
        <v>133</v>
      </c>
      <c r="BC5" s="84" t="s">
        <v>166</v>
      </c>
      <c r="BD5" s="84" t="s">
        <v>167</v>
      </c>
      <c r="BE5" s="84" t="s">
        <v>133</v>
      </c>
      <c r="BF5" s="150"/>
    </row>
    <row r="6" spans="2:58" s="11" customFormat="1" ht="13.5" customHeight="1">
      <c r="B6" s="91">
        <v>1</v>
      </c>
      <c r="C6" s="9" t="s">
        <v>50</v>
      </c>
      <c r="D6" s="69">
        <v>382481</v>
      </c>
      <c r="E6" s="87">
        <v>5731425</v>
      </c>
      <c r="F6" s="88">
        <v>249182</v>
      </c>
      <c r="G6" s="89">
        <v>3770935</v>
      </c>
      <c r="H6" s="73">
        <f t="shared" ref="H6:H37" si="0">SUM(E6:G6)</f>
        <v>9751542</v>
      </c>
      <c r="I6" s="69">
        <v>330658624090</v>
      </c>
      <c r="J6" s="69">
        <v>346673</v>
      </c>
      <c r="K6" s="70">
        <f>IFERROR(I6/D6,0)</f>
        <v>864509.93406208418</v>
      </c>
      <c r="L6" s="70">
        <f>IFERROR(I6/H6,0)</f>
        <v>33908.342300120326</v>
      </c>
      <c r="M6" s="70">
        <f>IFERROR(I6/J6,0)</f>
        <v>953805.52881245443</v>
      </c>
      <c r="N6" s="74">
        <f>IFERROR(H6/D6,0)</f>
        <v>25.495493893814334</v>
      </c>
      <c r="O6" s="75">
        <f>IFERROR(J6/D6,0)</f>
        <v>0.9063796633035367</v>
      </c>
      <c r="P6" s="12"/>
      <c r="Q6" s="12"/>
      <c r="R6" s="50" t="str">
        <f>INDEX($C$6:$C$79,MATCH(S6,K$6:K$79,0))</f>
        <v>忠岡町</v>
      </c>
      <c r="S6" s="51">
        <f>LARGE(K$6:K$79,ROW(A1))</f>
        <v>945510.9203655353</v>
      </c>
      <c r="T6" s="51">
        <f t="shared" ref="T6:T37" si="1">VLOOKUP(R6,$S$88:$AE$161,9,FALSE)</f>
        <v>860511.52240848448</v>
      </c>
      <c r="U6" s="51">
        <f>ROUND(S6,0)-ROUND(T6,0)</f>
        <v>84999</v>
      </c>
      <c r="V6" s="50" t="str">
        <f t="shared" ref="V6:V37" si="2">INDEX($C$6:$C$79,MATCH(W6,L$6:L$79,0))</f>
        <v>能勢町</v>
      </c>
      <c r="W6" s="51">
        <f>LARGE(L$6:L$79,ROW(A1))</f>
        <v>45656.653189902056</v>
      </c>
      <c r="X6" s="51">
        <f t="shared" ref="X6:X37" si="3">VLOOKUP(V6,$S$88:$AE$161,10,FALSE)</f>
        <v>48343.986419013381</v>
      </c>
      <c r="Y6" s="51">
        <f>ROUND(W6,0)-ROUND(X6,0)</f>
        <v>-2687</v>
      </c>
      <c r="Z6" s="50" t="str">
        <f t="shared" ref="Z6:Z37" si="4">INDEX($C$6:$C$79,MATCH(AA6,M$6:M$79,0))</f>
        <v>忠岡町</v>
      </c>
      <c r="AA6" s="51">
        <f>LARGE(M$6:M$79,ROW(A1))</f>
        <v>1053088.1352235551</v>
      </c>
      <c r="AB6" s="51">
        <f t="shared" ref="AB6:AB37" si="5">VLOOKUP(Z6,$S$88:$AE$161,11,FALSE)</f>
        <v>952394.99432033324</v>
      </c>
      <c r="AC6" s="51">
        <f>ROUND(AA6,0)-ROUND(AB6,0)</f>
        <v>100693</v>
      </c>
      <c r="AD6" s="50" t="str">
        <f t="shared" ref="AD6:AD37" si="6">INDEX($C$6:$C$79,MATCH(AE6,N$6:N$79,0))</f>
        <v>泉大津市</v>
      </c>
      <c r="AE6" s="52">
        <f>LARGE(N$6:N$79,ROW(A1))</f>
        <v>26.653618972053248</v>
      </c>
      <c r="AF6" s="54">
        <f>ROUND(AE6,1)</f>
        <v>26.7</v>
      </c>
      <c r="AG6" s="52">
        <f t="shared" ref="AG6:AG37" si="7">VLOOKUP(AD6,$S$88:$AE$161,12,FALSE)</f>
        <v>26.725866221975171</v>
      </c>
      <c r="AH6" s="54">
        <f>ROUND(AG6,1)</f>
        <v>26.7</v>
      </c>
      <c r="AI6" s="54">
        <f>AF6-AH6</f>
        <v>0</v>
      </c>
      <c r="AJ6" s="50" t="str">
        <f t="shared" ref="AJ6:AJ37" si="8">INDEX($C$6:$C$79,MATCH(AK6,O$6:O$79,0))</f>
        <v>豊能町</v>
      </c>
      <c r="AK6" s="53">
        <f>LARGE(O$6:O$79,ROW(A1))</f>
        <v>0.93892416884572283</v>
      </c>
      <c r="AL6" s="53">
        <f>ROUND(AK6,3)</f>
        <v>0.93899999999999995</v>
      </c>
      <c r="AM6" s="53">
        <f t="shared" ref="AM6:AM37" si="9">VLOOKUP(AJ6,$S$88:$AE$161,13,FALSE)</f>
        <v>0.93886113886113887</v>
      </c>
      <c r="AN6" s="55">
        <f>ROUND(AM6,3)</f>
        <v>0.93899999999999995</v>
      </c>
      <c r="AO6" s="71">
        <f>(AL6-AN6)*100</f>
        <v>0</v>
      </c>
      <c r="AP6" s="12"/>
      <c r="AQ6" s="51">
        <f>$K$80</f>
        <v>855816.27430789603</v>
      </c>
      <c r="AR6" s="51">
        <f>$AA$162</f>
        <v>848405.77066251263</v>
      </c>
      <c r="AS6" s="51">
        <f>ROUND(AQ6,0)-ROUND(AR6,0)</f>
        <v>7410</v>
      </c>
      <c r="AT6" s="51">
        <f>$L$80</f>
        <v>33912.728237244854</v>
      </c>
      <c r="AU6" s="51">
        <f>$AB$162</f>
        <v>33739.02113524676</v>
      </c>
      <c r="AV6" s="51">
        <f>ROUND(AT6,0)-ROUND(AU6,0)</f>
        <v>174</v>
      </c>
      <c r="AW6" s="51">
        <f>$M$80</f>
        <v>909346.42782767199</v>
      </c>
      <c r="AX6" s="51">
        <f>$AC$162</f>
        <v>898922.63674962113</v>
      </c>
      <c r="AY6" s="51">
        <f>ROUND(AW6,0)-ROUND(AX6,0)</f>
        <v>10423</v>
      </c>
      <c r="AZ6" s="52">
        <f>$N$80</f>
        <v>25.235842670068362</v>
      </c>
      <c r="BA6" s="52">
        <f>$AD$162</f>
        <v>25.146128788431064</v>
      </c>
      <c r="BB6" s="52">
        <f>ROUND(AZ6,1)-ROUND(BA6,1)</f>
        <v>9.9999999999997868E-2</v>
      </c>
      <c r="BC6" s="53">
        <f>$O$80</f>
        <v>0.9411333768059621</v>
      </c>
      <c r="BD6" s="53">
        <f>$AE$162</f>
        <v>0.94380287688630193</v>
      </c>
      <c r="BE6" s="52">
        <f>(ROUND(BC6,3)-ROUND(BD6,3))*100</f>
        <v>-0.30000000000000027</v>
      </c>
      <c r="BF6" s="51">
        <v>0</v>
      </c>
    </row>
    <row r="7" spans="2:58" s="11" customFormat="1" ht="12">
      <c r="B7" s="91">
        <v>2</v>
      </c>
      <c r="C7" s="9" t="s">
        <v>76</v>
      </c>
      <c r="D7" s="69">
        <v>14656</v>
      </c>
      <c r="E7" s="87">
        <v>211277</v>
      </c>
      <c r="F7" s="88">
        <v>8574</v>
      </c>
      <c r="G7" s="89">
        <v>140168</v>
      </c>
      <c r="H7" s="73">
        <f t="shared" si="0"/>
        <v>360019</v>
      </c>
      <c r="I7" s="69">
        <v>11704982780</v>
      </c>
      <c r="J7" s="69">
        <v>12526</v>
      </c>
      <c r="K7" s="70">
        <f t="shared" ref="K7:K70" si="10">IFERROR(I7/D7,0)</f>
        <v>798647.84252183407</v>
      </c>
      <c r="L7" s="70">
        <f t="shared" ref="L7:L70" si="11">IFERROR(I7/H7,0)</f>
        <v>32512.125137839947</v>
      </c>
      <c r="M7" s="70">
        <f t="shared" ref="M7:M70" si="12">IFERROR(I7/J7,0)</f>
        <v>934454.95609133004</v>
      </c>
      <c r="N7" s="74">
        <f t="shared" ref="N7:N70" si="13">IFERROR(H7/D7,0)</f>
        <v>24.56461517467249</v>
      </c>
      <c r="O7" s="75">
        <f t="shared" ref="O7:O70" si="14">IFERROR(J7/D7,0)</f>
        <v>0.85466703056768556</v>
      </c>
      <c r="P7" s="12"/>
      <c r="Q7" s="12"/>
      <c r="R7" s="50" t="str">
        <f t="shared" ref="R7:R37" si="15">INDEX($C$6:$C$79,MATCH(S7,K$6:K$79,0))</f>
        <v>大正区</v>
      </c>
      <c r="S7" s="51">
        <f>LARGE(K$6:K$79,ROW(A2))</f>
        <v>910694.04379689414</v>
      </c>
      <c r="T7" s="51">
        <f t="shared" si="1"/>
        <v>918455.75986184331</v>
      </c>
      <c r="U7" s="51">
        <f t="shared" ref="U7:U70" si="16">ROUND(S7,0)-ROUND(T7,0)</f>
        <v>-7762</v>
      </c>
      <c r="V7" s="50" t="str">
        <f t="shared" si="2"/>
        <v>岸和田市</v>
      </c>
      <c r="W7" s="51">
        <f>LARGE(L$6:L$79,ROW(A2))</f>
        <v>40737.445474893291</v>
      </c>
      <c r="X7" s="51">
        <f t="shared" si="3"/>
        <v>40915.275902600311</v>
      </c>
      <c r="Y7" s="51">
        <f t="shared" ref="Y7:Y70" si="17">ROUND(W7,0)-ROUND(X7,0)</f>
        <v>-178</v>
      </c>
      <c r="Z7" s="50" t="str">
        <f t="shared" si="4"/>
        <v>大正区</v>
      </c>
      <c r="AA7" s="51">
        <f>LARGE(M$6:M$79,ROW(A2))</f>
        <v>1018080.0868038622</v>
      </c>
      <c r="AB7" s="51">
        <f t="shared" si="5"/>
        <v>1022034.0113280065</v>
      </c>
      <c r="AC7" s="51">
        <f t="shared" ref="AC7:AC70" si="18">ROUND(AA7,0)-ROUND(AB7,0)</f>
        <v>-3954</v>
      </c>
      <c r="AD7" s="50" t="str">
        <f t="shared" si="6"/>
        <v>吹田市</v>
      </c>
      <c r="AE7" s="52">
        <f>LARGE(N$6:N$79,ROW(A2))</f>
        <v>26.59013733984699</v>
      </c>
      <c r="AF7" s="54">
        <f t="shared" ref="AF7:AF70" si="19">ROUND(AE7,1)</f>
        <v>26.6</v>
      </c>
      <c r="AG7" s="52">
        <f t="shared" si="7"/>
        <v>26.563769165997613</v>
      </c>
      <c r="AH7" s="54">
        <f t="shared" ref="AH7:AH70" si="20">ROUND(AG7,1)</f>
        <v>26.6</v>
      </c>
      <c r="AI7" s="54">
        <f t="shared" ref="AI7:AI70" si="21">AF7-AH7</f>
        <v>0</v>
      </c>
      <c r="AJ7" s="50" t="str">
        <f t="shared" si="8"/>
        <v>田尻町</v>
      </c>
      <c r="AK7" s="53">
        <f>LARGE(O$6:O$79,ROW(A2))</f>
        <v>0.93679092382495943</v>
      </c>
      <c r="AL7" s="53">
        <f t="shared" ref="AL7:AL70" si="22">ROUND(AK7,3)</f>
        <v>0.93700000000000006</v>
      </c>
      <c r="AM7" s="53">
        <f t="shared" si="9"/>
        <v>0.93702770780856426</v>
      </c>
      <c r="AN7" s="55">
        <f t="shared" ref="AN7:AN70" si="23">ROUND(AM7,3)</f>
        <v>0.93700000000000006</v>
      </c>
      <c r="AO7" s="71">
        <f t="shared" ref="AO7:AO70" si="24">(AL7-AN7)*100</f>
        <v>0</v>
      </c>
      <c r="AP7" s="12"/>
      <c r="AQ7" s="51">
        <f t="shared" ref="AQ7:AQ70" si="25">$K$80</f>
        <v>855816.27430789603</v>
      </c>
      <c r="AR7" s="51">
        <f t="shared" ref="AR7:AR70" si="26">$AA$162</f>
        <v>848405.77066251263</v>
      </c>
      <c r="AS7" s="51">
        <f t="shared" ref="AS7:AS70" si="27">ROUND(AQ7,0)-ROUND(AR7,0)</f>
        <v>7410</v>
      </c>
      <c r="AT7" s="51">
        <f t="shared" ref="AT7:AT70" si="28">$L$80</f>
        <v>33912.728237244854</v>
      </c>
      <c r="AU7" s="51">
        <f t="shared" ref="AU7:AU70" si="29">$AB$162</f>
        <v>33739.02113524676</v>
      </c>
      <c r="AV7" s="51">
        <f t="shared" ref="AV7:AV70" si="30">ROUND(AT7,0)-ROUND(AU7,0)</f>
        <v>174</v>
      </c>
      <c r="AW7" s="51">
        <f t="shared" ref="AW7:AW70" si="31">$M$80</f>
        <v>909346.42782767199</v>
      </c>
      <c r="AX7" s="51">
        <f t="shared" ref="AX7:AX70" si="32">$AC$162</f>
        <v>898922.63674962113</v>
      </c>
      <c r="AY7" s="51">
        <f t="shared" ref="AY7:AY70" si="33">ROUND(AW7,0)-ROUND(AX7,0)</f>
        <v>10423</v>
      </c>
      <c r="AZ7" s="52">
        <f t="shared" ref="AZ7:AZ70" si="34">$N$80</f>
        <v>25.235842670068362</v>
      </c>
      <c r="BA7" s="52">
        <f t="shared" ref="BA7:BA70" si="35">$AD$162</f>
        <v>25.146128788431064</v>
      </c>
      <c r="BB7" s="52">
        <f t="shared" ref="BB7:BB70" si="36">ROUND(AZ7,1)-ROUND(BA7,1)</f>
        <v>9.9999999999997868E-2</v>
      </c>
      <c r="BC7" s="53">
        <f t="shared" ref="BC7:BC70" si="37">$O$80</f>
        <v>0.9411333768059621</v>
      </c>
      <c r="BD7" s="53">
        <f t="shared" ref="BD7:BD70" si="38">$AE$162</f>
        <v>0.94380287688630193</v>
      </c>
      <c r="BE7" s="52">
        <f t="shared" ref="BE7:BE70" si="39">(ROUND(BC7,3)-ROUND(BD7,3))*100</f>
        <v>-0.30000000000000027</v>
      </c>
      <c r="BF7" s="51">
        <v>0</v>
      </c>
    </row>
    <row r="8" spans="2:58" s="11" customFormat="1" ht="12">
      <c r="B8" s="91">
        <v>3</v>
      </c>
      <c r="C8" s="9" t="s">
        <v>77</v>
      </c>
      <c r="D8" s="69">
        <v>9306</v>
      </c>
      <c r="E8" s="87">
        <v>131189</v>
      </c>
      <c r="F8" s="88">
        <v>6553</v>
      </c>
      <c r="G8" s="89">
        <v>88995</v>
      </c>
      <c r="H8" s="73">
        <f t="shared" si="0"/>
        <v>226737</v>
      </c>
      <c r="I8" s="69">
        <v>8180881620</v>
      </c>
      <c r="J8" s="69">
        <v>8162</v>
      </c>
      <c r="K8" s="70">
        <f t="shared" si="10"/>
        <v>879097.53062540293</v>
      </c>
      <c r="L8" s="70">
        <f t="shared" si="11"/>
        <v>36080.929094060521</v>
      </c>
      <c r="M8" s="70">
        <f t="shared" si="12"/>
        <v>1002313.3570203382</v>
      </c>
      <c r="N8" s="74">
        <f t="shared" si="13"/>
        <v>24.364603481624759</v>
      </c>
      <c r="O8" s="75">
        <f t="shared" si="14"/>
        <v>0.87706855791962179</v>
      </c>
      <c r="P8" s="12"/>
      <c r="Q8" s="12"/>
      <c r="R8" s="50" t="str">
        <f t="shared" si="15"/>
        <v>岸和田市</v>
      </c>
      <c r="S8" s="51">
        <f t="shared" ref="S8:S37" si="40">LARGE(K$6:K$79,ROW(A3))</f>
        <v>907561.62833397754</v>
      </c>
      <c r="T8" s="51">
        <f t="shared" si="1"/>
        <v>906586.10041334818</v>
      </c>
      <c r="U8" s="51">
        <f t="shared" si="16"/>
        <v>976</v>
      </c>
      <c r="V8" s="50" t="str">
        <f t="shared" si="2"/>
        <v>千早赤阪村</v>
      </c>
      <c r="W8" s="51">
        <f t="shared" ref="W8:W37" si="41">LARGE(L$6:L$79,ROW(A3))</f>
        <v>40523.756411133145</v>
      </c>
      <c r="X8" s="51">
        <f t="shared" si="3"/>
        <v>41768.428339643047</v>
      </c>
      <c r="Y8" s="51">
        <f t="shared" si="17"/>
        <v>-1244</v>
      </c>
      <c r="Z8" s="50" t="str">
        <f t="shared" si="4"/>
        <v>此花区</v>
      </c>
      <c r="AA8" s="51">
        <f t="shared" ref="AA8:AA37" si="42">LARGE(M$6:M$79,ROW(A3))</f>
        <v>1012827.7379789428</v>
      </c>
      <c r="AB8" s="51">
        <f t="shared" si="5"/>
        <v>1013743.9957432508</v>
      </c>
      <c r="AC8" s="51">
        <f t="shared" si="18"/>
        <v>-916</v>
      </c>
      <c r="AD8" s="50" t="str">
        <f t="shared" si="6"/>
        <v>住吉区</v>
      </c>
      <c r="AE8" s="52">
        <f t="shared" ref="AE8:AE37" si="43">LARGE(N$6:N$79,ROW(A3))</f>
        <v>26.218396339995184</v>
      </c>
      <c r="AF8" s="54">
        <f t="shared" si="19"/>
        <v>26.2</v>
      </c>
      <c r="AG8" s="52">
        <f t="shared" si="7"/>
        <v>26.37229870671673</v>
      </c>
      <c r="AH8" s="54">
        <f t="shared" si="20"/>
        <v>26.4</v>
      </c>
      <c r="AI8" s="54">
        <f t="shared" si="21"/>
        <v>-0.19999999999999929</v>
      </c>
      <c r="AJ8" s="50" t="str">
        <f t="shared" si="8"/>
        <v>島本町</v>
      </c>
      <c r="AK8" s="53">
        <f t="shared" ref="AK8:AK37" si="44">LARGE(O$6:O$79,ROW(A3))</f>
        <v>0.93497026664108962</v>
      </c>
      <c r="AL8" s="53">
        <f t="shared" si="22"/>
        <v>0.93500000000000005</v>
      </c>
      <c r="AM8" s="53">
        <f t="shared" si="9"/>
        <v>0.9364884245031756</v>
      </c>
      <c r="AN8" s="55">
        <f t="shared" si="23"/>
        <v>0.93600000000000005</v>
      </c>
      <c r="AO8" s="71">
        <f t="shared" si="24"/>
        <v>-0.10000000000000009</v>
      </c>
      <c r="AP8" s="12"/>
      <c r="AQ8" s="51">
        <f t="shared" si="25"/>
        <v>855816.27430789603</v>
      </c>
      <c r="AR8" s="51">
        <f t="shared" si="26"/>
        <v>848405.77066251263</v>
      </c>
      <c r="AS8" s="51">
        <f t="shared" si="27"/>
        <v>7410</v>
      </c>
      <c r="AT8" s="51">
        <f t="shared" si="28"/>
        <v>33912.728237244854</v>
      </c>
      <c r="AU8" s="51">
        <f t="shared" si="29"/>
        <v>33739.02113524676</v>
      </c>
      <c r="AV8" s="51">
        <f t="shared" si="30"/>
        <v>174</v>
      </c>
      <c r="AW8" s="51">
        <f t="shared" si="31"/>
        <v>909346.42782767199</v>
      </c>
      <c r="AX8" s="51">
        <f t="shared" si="32"/>
        <v>898922.63674962113</v>
      </c>
      <c r="AY8" s="51">
        <f t="shared" si="33"/>
        <v>10423</v>
      </c>
      <c r="AZ8" s="52">
        <f t="shared" si="34"/>
        <v>25.235842670068362</v>
      </c>
      <c r="BA8" s="52">
        <f t="shared" si="35"/>
        <v>25.146128788431064</v>
      </c>
      <c r="BB8" s="52">
        <f t="shared" si="36"/>
        <v>9.9999999999997868E-2</v>
      </c>
      <c r="BC8" s="53">
        <f t="shared" si="37"/>
        <v>0.9411333768059621</v>
      </c>
      <c r="BD8" s="53">
        <f t="shared" si="38"/>
        <v>0.94380287688630193</v>
      </c>
      <c r="BE8" s="52">
        <f t="shared" si="39"/>
        <v>-0.30000000000000027</v>
      </c>
      <c r="BF8" s="51">
        <v>0</v>
      </c>
    </row>
    <row r="9" spans="2:58" s="11" customFormat="1" ht="12">
      <c r="B9" s="91">
        <v>4</v>
      </c>
      <c r="C9" s="9" t="s">
        <v>78</v>
      </c>
      <c r="D9" s="69">
        <v>10425</v>
      </c>
      <c r="E9" s="87">
        <v>153182</v>
      </c>
      <c r="F9" s="88">
        <v>7568</v>
      </c>
      <c r="G9" s="89">
        <v>92676</v>
      </c>
      <c r="H9" s="73">
        <f t="shared" si="0"/>
        <v>253426</v>
      </c>
      <c r="I9" s="69">
        <v>9331181950</v>
      </c>
      <c r="J9" s="69">
        <v>9213</v>
      </c>
      <c r="K9" s="70">
        <f t="shared" si="10"/>
        <v>895077.40527577943</v>
      </c>
      <c r="L9" s="70">
        <f t="shared" si="11"/>
        <v>36820.14453923433</v>
      </c>
      <c r="M9" s="70">
        <f t="shared" si="12"/>
        <v>1012827.7379789428</v>
      </c>
      <c r="N9" s="74">
        <f t="shared" si="13"/>
        <v>24.309448441247003</v>
      </c>
      <c r="O9" s="75">
        <f t="shared" si="14"/>
        <v>0.88374100719424464</v>
      </c>
      <c r="P9" s="12"/>
      <c r="Q9" s="12"/>
      <c r="R9" s="50" t="str">
        <f t="shared" si="15"/>
        <v>岬町</v>
      </c>
      <c r="S9" s="51">
        <f t="shared" si="40"/>
        <v>906362.99679487175</v>
      </c>
      <c r="T9" s="51">
        <f t="shared" si="1"/>
        <v>921286.57710607338</v>
      </c>
      <c r="U9" s="51">
        <f t="shared" si="16"/>
        <v>-14924</v>
      </c>
      <c r="V9" s="50" t="str">
        <f t="shared" si="2"/>
        <v>忠岡町</v>
      </c>
      <c r="W9" s="51">
        <f t="shared" si="41"/>
        <v>39715.476866132019</v>
      </c>
      <c r="X9" s="51">
        <f t="shared" si="3"/>
        <v>35972.586310460225</v>
      </c>
      <c r="Y9" s="51">
        <f t="shared" si="17"/>
        <v>3742</v>
      </c>
      <c r="Z9" s="50" t="str">
        <f t="shared" si="4"/>
        <v>福島区</v>
      </c>
      <c r="AA9" s="51">
        <f t="shared" si="42"/>
        <v>1002313.3570203382</v>
      </c>
      <c r="AB9" s="51">
        <f t="shared" si="5"/>
        <v>966079.3405461103</v>
      </c>
      <c r="AC9" s="51">
        <f t="shared" si="18"/>
        <v>36234</v>
      </c>
      <c r="AD9" s="50" t="str">
        <f t="shared" si="6"/>
        <v>豊中市</v>
      </c>
      <c r="AE9" s="52">
        <f t="shared" si="43"/>
        <v>26.217640500604556</v>
      </c>
      <c r="AF9" s="54">
        <f t="shared" si="19"/>
        <v>26.2</v>
      </c>
      <c r="AG9" s="52">
        <f t="shared" si="7"/>
        <v>26.125965410258104</v>
      </c>
      <c r="AH9" s="54">
        <f t="shared" si="20"/>
        <v>26.1</v>
      </c>
      <c r="AI9" s="54">
        <f t="shared" si="21"/>
        <v>9.9999999999997868E-2</v>
      </c>
      <c r="AJ9" s="50" t="str">
        <f t="shared" si="8"/>
        <v>高槻市</v>
      </c>
      <c r="AK9" s="53">
        <f t="shared" si="44"/>
        <v>0.93484392480658018</v>
      </c>
      <c r="AL9" s="53">
        <f t="shared" si="22"/>
        <v>0.93500000000000005</v>
      </c>
      <c r="AM9" s="53">
        <f t="shared" si="9"/>
        <v>0.93815763351201109</v>
      </c>
      <c r="AN9" s="55">
        <f t="shared" si="23"/>
        <v>0.93799999999999994</v>
      </c>
      <c r="AO9" s="71">
        <f t="shared" si="24"/>
        <v>-0.29999999999998916</v>
      </c>
      <c r="AP9" s="12"/>
      <c r="AQ9" s="51">
        <f t="shared" si="25"/>
        <v>855816.27430789603</v>
      </c>
      <c r="AR9" s="51">
        <f t="shared" si="26"/>
        <v>848405.77066251263</v>
      </c>
      <c r="AS9" s="51">
        <f t="shared" si="27"/>
        <v>7410</v>
      </c>
      <c r="AT9" s="51">
        <f t="shared" si="28"/>
        <v>33912.728237244854</v>
      </c>
      <c r="AU9" s="51">
        <f t="shared" si="29"/>
        <v>33739.02113524676</v>
      </c>
      <c r="AV9" s="51">
        <f t="shared" si="30"/>
        <v>174</v>
      </c>
      <c r="AW9" s="51">
        <f t="shared" si="31"/>
        <v>909346.42782767199</v>
      </c>
      <c r="AX9" s="51">
        <f t="shared" si="32"/>
        <v>898922.63674962113</v>
      </c>
      <c r="AY9" s="51">
        <f t="shared" si="33"/>
        <v>10423</v>
      </c>
      <c r="AZ9" s="52">
        <f t="shared" si="34"/>
        <v>25.235842670068362</v>
      </c>
      <c r="BA9" s="52">
        <f t="shared" si="35"/>
        <v>25.146128788431064</v>
      </c>
      <c r="BB9" s="52">
        <f t="shared" si="36"/>
        <v>9.9999999999997868E-2</v>
      </c>
      <c r="BC9" s="53">
        <f t="shared" si="37"/>
        <v>0.9411333768059621</v>
      </c>
      <c r="BD9" s="53">
        <f t="shared" si="38"/>
        <v>0.94380287688630193</v>
      </c>
      <c r="BE9" s="52">
        <f t="shared" si="39"/>
        <v>-0.30000000000000027</v>
      </c>
      <c r="BF9" s="51">
        <v>0</v>
      </c>
    </row>
    <row r="10" spans="2:58" s="11" customFormat="1" ht="12">
      <c r="B10" s="91">
        <v>5</v>
      </c>
      <c r="C10" s="9" t="s">
        <v>79</v>
      </c>
      <c r="D10" s="69">
        <v>9340</v>
      </c>
      <c r="E10" s="87">
        <v>119934</v>
      </c>
      <c r="F10" s="88">
        <v>5423</v>
      </c>
      <c r="G10" s="89">
        <v>86356</v>
      </c>
      <c r="H10" s="73">
        <f t="shared" si="0"/>
        <v>211713</v>
      </c>
      <c r="I10" s="69">
        <v>6988387550</v>
      </c>
      <c r="J10" s="69">
        <v>7896</v>
      </c>
      <c r="K10" s="70">
        <f t="shared" si="10"/>
        <v>748221.36509635975</v>
      </c>
      <c r="L10" s="70">
        <f t="shared" si="11"/>
        <v>33008.778629559827</v>
      </c>
      <c r="M10" s="70">
        <f t="shared" si="12"/>
        <v>885054.14766970614</v>
      </c>
      <c r="N10" s="74">
        <f t="shared" si="13"/>
        <v>22.667344753747322</v>
      </c>
      <c r="O10" s="75">
        <f t="shared" si="14"/>
        <v>0.84539614561027843</v>
      </c>
      <c r="P10" s="12"/>
      <c r="Q10" s="12"/>
      <c r="R10" s="50" t="str">
        <f t="shared" si="15"/>
        <v>貝塚市</v>
      </c>
      <c r="S10" s="51">
        <f t="shared" si="40"/>
        <v>905002.3839370308</v>
      </c>
      <c r="T10" s="51">
        <f t="shared" si="1"/>
        <v>903973.86368816963</v>
      </c>
      <c r="U10" s="51">
        <f t="shared" si="16"/>
        <v>1028</v>
      </c>
      <c r="V10" s="50" t="str">
        <f t="shared" si="2"/>
        <v>貝塚市</v>
      </c>
      <c r="W10" s="51">
        <f t="shared" si="41"/>
        <v>39634.908968458149</v>
      </c>
      <c r="X10" s="51">
        <f t="shared" si="3"/>
        <v>39603.868177959754</v>
      </c>
      <c r="Y10" s="51">
        <f t="shared" si="17"/>
        <v>31</v>
      </c>
      <c r="Z10" s="50" t="str">
        <f t="shared" si="4"/>
        <v>貝塚市</v>
      </c>
      <c r="AA10" s="51">
        <f t="shared" si="42"/>
        <v>987399.62706743006</v>
      </c>
      <c r="AB10" s="51">
        <f t="shared" si="5"/>
        <v>982103.35314512136</v>
      </c>
      <c r="AC10" s="51">
        <f t="shared" si="18"/>
        <v>5297</v>
      </c>
      <c r="AD10" s="50" t="str">
        <f t="shared" si="6"/>
        <v>柏原市</v>
      </c>
      <c r="AE10" s="52">
        <f t="shared" si="43"/>
        <v>26.202306862501036</v>
      </c>
      <c r="AF10" s="54">
        <f t="shared" si="19"/>
        <v>26.2</v>
      </c>
      <c r="AG10" s="52">
        <f t="shared" si="7"/>
        <v>26.259668508287294</v>
      </c>
      <c r="AH10" s="54">
        <f t="shared" si="20"/>
        <v>26.3</v>
      </c>
      <c r="AI10" s="54">
        <f t="shared" si="21"/>
        <v>-0.10000000000000142</v>
      </c>
      <c r="AJ10" s="50" t="str">
        <f t="shared" si="8"/>
        <v>交野市</v>
      </c>
      <c r="AK10" s="53">
        <f t="shared" si="44"/>
        <v>0.93295271556141124</v>
      </c>
      <c r="AL10" s="53">
        <f t="shared" si="22"/>
        <v>0.93300000000000005</v>
      </c>
      <c r="AM10" s="53">
        <f t="shared" si="9"/>
        <v>0.93630819115262875</v>
      </c>
      <c r="AN10" s="55">
        <f t="shared" si="23"/>
        <v>0.93600000000000005</v>
      </c>
      <c r="AO10" s="71">
        <f t="shared" si="24"/>
        <v>-0.30000000000000027</v>
      </c>
      <c r="AP10" s="12"/>
      <c r="AQ10" s="51">
        <f t="shared" si="25"/>
        <v>855816.27430789603</v>
      </c>
      <c r="AR10" s="51">
        <f t="shared" si="26"/>
        <v>848405.77066251263</v>
      </c>
      <c r="AS10" s="51">
        <f t="shared" si="27"/>
        <v>7410</v>
      </c>
      <c r="AT10" s="51">
        <f t="shared" si="28"/>
        <v>33912.728237244854</v>
      </c>
      <c r="AU10" s="51">
        <f t="shared" si="29"/>
        <v>33739.02113524676</v>
      </c>
      <c r="AV10" s="51">
        <f t="shared" si="30"/>
        <v>174</v>
      </c>
      <c r="AW10" s="51">
        <f t="shared" si="31"/>
        <v>909346.42782767199</v>
      </c>
      <c r="AX10" s="51">
        <f t="shared" si="32"/>
        <v>898922.63674962113</v>
      </c>
      <c r="AY10" s="51">
        <f t="shared" si="33"/>
        <v>10423</v>
      </c>
      <c r="AZ10" s="52">
        <f t="shared" si="34"/>
        <v>25.235842670068362</v>
      </c>
      <c r="BA10" s="52">
        <f t="shared" si="35"/>
        <v>25.146128788431064</v>
      </c>
      <c r="BB10" s="52">
        <f t="shared" si="36"/>
        <v>9.9999999999997868E-2</v>
      </c>
      <c r="BC10" s="53">
        <f t="shared" si="37"/>
        <v>0.9411333768059621</v>
      </c>
      <c r="BD10" s="53">
        <f t="shared" si="38"/>
        <v>0.94380287688630193</v>
      </c>
      <c r="BE10" s="52">
        <f t="shared" si="39"/>
        <v>-0.30000000000000027</v>
      </c>
      <c r="BF10" s="51">
        <v>0</v>
      </c>
    </row>
    <row r="11" spans="2:58" s="11" customFormat="1" ht="12">
      <c r="B11" s="91">
        <v>6</v>
      </c>
      <c r="C11" s="9" t="s">
        <v>80</v>
      </c>
      <c r="D11" s="69">
        <v>12774</v>
      </c>
      <c r="E11" s="87">
        <v>178508</v>
      </c>
      <c r="F11" s="88">
        <v>8725</v>
      </c>
      <c r="G11" s="89">
        <v>125722</v>
      </c>
      <c r="H11" s="73">
        <f t="shared" si="0"/>
        <v>312955</v>
      </c>
      <c r="I11" s="69">
        <v>10840880990</v>
      </c>
      <c r="J11" s="69">
        <v>11298</v>
      </c>
      <c r="K11" s="70">
        <f t="shared" si="10"/>
        <v>848667.68357601378</v>
      </c>
      <c r="L11" s="70">
        <f t="shared" si="11"/>
        <v>34640.382770685879</v>
      </c>
      <c r="M11" s="70">
        <f t="shared" si="12"/>
        <v>959539.82917330496</v>
      </c>
      <c r="N11" s="74">
        <f t="shared" si="13"/>
        <v>24.499373727884766</v>
      </c>
      <c r="O11" s="75">
        <f t="shared" si="14"/>
        <v>0.88445279473931426</v>
      </c>
      <c r="P11" s="12"/>
      <c r="Q11" s="12"/>
      <c r="R11" s="50" t="str">
        <f t="shared" si="15"/>
        <v>高石市</v>
      </c>
      <c r="S11" s="51">
        <f t="shared" si="40"/>
        <v>901391.88202247187</v>
      </c>
      <c r="T11" s="51">
        <f t="shared" si="1"/>
        <v>898439.25934017915</v>
      </c>
      <c r="U11" s="51">
        <f t="shared" si="16"/>
        <v>2953</v>
      </c>
      <c r="V11" s="50" t="str">
        <f t="shared" si="2"/>
        <v>大正区</v>
      </c>
      <c r="W11" s="51">
        <f t="shared" si="41"/>
        <v>38459.661288599207</v>
      </c>
      <c r="X11" s="51">
        <f t="shared" si="3"/>
        <v>38914.349691337819</v>
      </c>
      <c r="Y11" s="51">
        <f t="shared" si="17"/>
        <v>-454</v>
      </c>
      <c r="Z11" s="50" t="str">
        <f t="shared" si="4"/>
        <v>西成区</v>
      </c>
      <c r="AA11" s="51">
        <f t="shared" si="42"/>
        <v>985862.88293132582</v>
      </c>
      <c r="AB11" s="51">
        <f t="shared" si="5"/>
        <v>971535.16927185608</v>
      </c>
      <c r="AC11" s="51">
        <f t="shared" si="18"/>
        <v>14328</v>
      </c>
      <c r="AD11" s="50" t="str">
        <f t="shared" si="6"/>
        <v>阿倍野区</v>
      </c>
      <c r="AE11" s="52">
        <f t="shared" si="43"/>
        <v>25.735725659690626</v>
      </c>
      <c r="AF11" s="54">
        <f t="shared" si="19"/>
        <v>25.7</v>
      </c>
      <c r="AG11" s="52">
        <f t="shared" si="7"/>
        <v>25.696717930587472</v>
      </c>
      <c r="AH11" s="54">
        <f t="shared" si="20"/>
        <v>25.7</v>
      </c>
      <c r="AI11" s="54">
        <f t="shared" si="21"/>
        <v>0</v>
      </c>
      <c r="AJ11" s="50" t="str">
        <f t="shared" si="8"/>
        <v>河内長野市</v>
      </c>
      <c r="AK11" s="53">
        <f t="shared" si="44"/>
        <v>0.93258221958673537</v>
      </c>
      <c r="AL11" s="53">
        <f t="shared" si="22"/>
        <v>0.93300000000000005</v>
      </c>
      <c r="AM11" s="53">
        <f t="shared" si="9"/>
        <v>0.93829182523242927</v>
      </c>
      <c r="AN11" s="55">
        <f t="shared" si="23"/>
        <v>0.93799999999999994</v>
      </c>
      <c r="AO11" s="71">
        <f t="shared" si="24"/>
        <v>-0.49999999999998934</v>
      </c>
      <c r="AP11" s="12"/>
      <c r="AQ11" s="51">
        <f t="shared" si="25"/>
        <v>855816.27430789603</v>
      </c>
      <c r="AR11" s="51">
        <f t="shared" si="26"/>
        <v>848405.77066251263</v>
      </c>
      <c r="AS11" s="51">
        <f t="shared" si="27"/>
        <v>7410</v>
      </c>
      <c r="AT11" s="51">
        <f t="shared" si="28"/>
        <v>33912.728237244854</v>
      </c>
      <c r="AU11" s="51">
        <f t="shared" si="29"/>
        <v>33739.02113524676</v>
      </c>
      <c r="AV11" s="51">
        <f t="shared" si="30"/>
        <v>174</v>
      </c>
      <c r="AW11" s="51">
        <f t="shared" si="31"/>
        <v>909346.42782767199</v>
      </c>
      <c r="AX11" s="51">
        <f t="shared" si="32"/>
        <v>898922.63674962113</v>
      </c>
      <c r="AY11" s="51">
        <f t="shared" si="33"/>
        <v>10423</v>
      </c>
      <c r="AZ11" s="52">
        <f t="shared" si="34"/>
        <v>25.235842670068362</v>
      </c>
      <c r="BA11" s="52">
        <f t="shared" si="35"/>
        <v>25.146128788431064</v>
      </c>
      <c r="BB11" s="52">
        <f t="shared" si="36"/>
        <v>9.9999999999997868E-2</v>
      </c>
      <c r="BC11" s="53">
        <f t="shared" si="37"/>
        <v>0.9411333768059621</v>
      </c>
      <c r="BD11" s="53">
        <f t="shared" si="38"/>
        <v>0.94380287688630193</v>
      </c>
      <c r="BE11" s="52">
        <f t="shared" si="39"/>
        <v>-0.30000000000000027</v>
      </c>
      <c r="BF11" s="51">
        <v>0</v>
      </c>
    </row>
    <row r="12" spans="2:58" s="11" customFormat="1" ht="12">
      <c r="B12" s="91">
        <v>7</v>
      </c>
      <c r="C12" s="9" t="s">
        <v>81</v>
      </c>
      <c r="D12" s="69">
        <v>11462</v>
      </c>
      <c r="E12" s="92">
        <v>166791</v>
      </c>
      <c r="F12" s="93">
        <v>7937</v>
      </c>
      <c r="G12" s="94">
        <v>96683</v>
      </c>
      <c r="H12" s="76">
        <f t="shared" si="0"/>
        <v>271411</v>
      </c>
      <c r="I12" s="69">
        <v>10438375130</v>
      </c>
      <c r="J12" s="39">
        <v>10253</v>
      </c>
      <c r="K12" s="95">
        <f t="shared" si="10"/>
        <v>910694.04379689414</v>
      </c>
      <c r="L12" s="95">
        <f t="shared" si="11"/>
        <v>38459.661288599207</v>
      </c>
      <c r="M12" s="95">
        <f t="shared" si="12"/>
        <v>1018080.0868038622</v>
      </c>
      <c r="N12" s="96">
        <f t="shared" si="13"/>
        <v>23.679200837550166</v>
      </c>
      <c r="O12" s="97">
        <f t="shared" si="14"/>
        <v>0.89452102599895311</v>
      </c>
      <c r="P12" s="12"/>
      <c r="Q12" s="12"/>
      <c r="R12" s="50" t="str">
        <f t="shared" si="15"/>
        <v>泉大津市</v>
      </c>
      <c r="S12" s="51">
        <f t="shared" si="40"/>
        <v>900440.96358987922</v>
      </c>
      <c r="T12" s="51">
        <f t="shared" si="1"/>
        <v>850263.24068927183</v>
      </c>
      <c r="U12" s="51">
        <f t="shared" si="16"/>
        <v>50178</v>
      </c>
      <c r="V12" s="50" t="str">
        <f t="shared" si="2"/>
        <v>阪南市</v>
      </c>
      <c r="W12" s="51">
        <f t="shared" si="41"/>
        <v>38283.620721153231</v>
      </c>
      <c r="X12" s="51">
        <f t="shared" si="3"/>
        <v>38810.31369360596</v>
      </c>
      <c r="Y12" s="51">
        <f t="shared" si="17"/>
        <v>-526</v>
      </c>
      <c r="Z12" s="50" t="str">
        <f t="shared" si="4"/>
        <v>生野区</v>
      </c>
      <c r="AA12" s="51">
        <f t="shared" si="42"/>
        <v>985670.32701041945</v>
      </c>
      <c r="AB12" s="51">
        <f t="shared" si="5"/>
        <v>955751.44068257161</v>
      </c>
      <c r="AC12" s="51">
        <f t="shared" si="18"/>
        <v>29919</v>
      </c>
      <c r="AD12" s="50" t="str">
        <f t="shared" si="6"/>
        <v>高槻市</v>
      </c>
      <c r="AE12" s="52">
        <f t="shared" si="43"/>
        <v>25.681909143910627</v>
      </c>
      <c r="AF12" s="54">
        <f t="shared" si="19"/>
        <v>25.7</v>
      </c>
      <c r="AG12" s="52">
        <f t="shared" si="7"/>
        <v>25.739494408047118</v>
      </c>
      <c r="AH12" s="54">
        <f t="shared" si="20"/>
        <v>25.7</v>
      </c>
      <c r="AI12" s="54">
        <f t="shared" si="21"/>
        <v>0</v>
      </c>
      <c r="AJ12" s="50" t="str">
        <f t="shared" si="8"/>
        <v>枚方市</v>
      </c>
      <c r="AK12" s="53">
        <f t="shared" si="44"/>
        <v>0.93177877428998501</v>
      </c>
      <c r="AL12" s="53">
        <f t="shared" si="22"/>
        <v>0.93200000000000005</v>
      </c>
      <c r="AM12" s="53">
        <f t="shared" si="9"/>
        <v>0.93322375179782202</v>
      </c>
      <c r="AN12" s="55">
        <f t="shared" si="23"/>
        <v>0.93300000000000005</v>
      </c>
      <c r="AO12" s="71">
        <f t="shared" si="24"/>
        <v>-0.10000000000000009</v>
      </c>
      <c r="AP12" s="12"/>
      <c r="AQ12" s="51">
        <f t="shared" si="25"/>
        <v>855816.27430789603</v>
      </c>
      <c r="AR12" s="51">
        <f t="shared" si="26"/>
        <v>848405.77066251263</v>
      </c>
      <c r="AS12" s="51">
        <f t="shared" si="27"/>
        <v>7410</v>
      </c>
      <c r="AT12" s="51">
        <f t="shared" si="28"/>
        <v>33912.728237244854</v>
      </c>
      <c r="AU12" s="51">
        <f t="shared" si="29"/>
        <v>33739.02113524676</v>
      </c>
      <c r="AV12" s="51">
        <f t="shared" si="30"/>
        <v>174</v>
      </c>
      <c r="AW12" s="51">
        <f t="shared" si="31"/>
        <v>909346.42782767199</v>
      </c>
      <c r="AX12" s="51">
        <f t="shared" si="32"/>
        <v>898922.63674962113</v>
      </c>
      <c r="AY12" s="51">
        <f t="shared" si="33"/>
        <v>10423</v>
      </c>
      <c r="AZ12" s="52">
        <f t="shared" si="34"/>
        <v>25.235842670068362</v>
      </c>
      <c r="BA12" s="52">
        <f t="shared" si="35"/>
        <v>25.146128788431064</v>
      </c>
      <c r="BB12" s="52">
        <f t="shared" si="36"/>
        <v>9.9999999999997868E-2</v>
      </c>
      <c r="BC12" s="53">
        <f t="shared" si="37"/>
        <v>0.9411333768059621</v>
      </c>
      <c r="BD12" s="53">
        <f t="shared" si="38"/>
        <v>0.94380287688630193</v>
      </c>
      <c r="BE12" s="52">
        <f t="shared" si="39"/>
        <v>-0.30000000000000027</v>
      </c>
      <c r="BF12" s="51">
        <v>0</v>
      </c>
    </row>
    <row r="13" spans="2:58" s="11" customFormat="1" ht="12">
      <c r="B13" s="91">
        <v>8</v>
      </c>
      <c r="C13" s="9" t="s">
        <v>51</v>
      </c>
      <c r="D13" s="69">
        <v>9525</v>
      </c>
      <c r="E13" s="92">
        <v>132921</v>
      </c>
      <c r="F13" s="93">
        <v>5444</v>
      </c>
      <c r="G13" s="94">
        <v>90979</v>
      </c>
      <c r="H13" s="76">
        <f t="shared" si="0"/>
        <v>229344</v>
      </c>
      <c r="I13" s="69">
        <v>7486227980</v>
      </c>
      <c r="J13" s="39">
        <v>7930</v>
      </c>
      <c r="K13" s="39">
        <f t="shared" si="10"/>
        <v>785955.69343832019</v>
      </c>
      <c r="L13" s="39">
        <f t="shared" si="11"/>
        <v>32641.917730570673</v>
      </c>
      <c r="M13" s="39">
        <f t="shared" si="12"/>
        <v>944038.83732660778</v>
      </c>
      <c r="N13" s="96">
        <f t="shared" si="13"/>
        <v>24.078110236220471</v>
      </c>
      <c r="O13" s="97">
        <f t="shared" si="14"/>
        <v>0.8325459317585302</v>
      </c>
      <c r="P13" s="12"/>
      <c r="Q13" s="12"/>
      <c r="R13" s="50" t="str">
        <f t="shared" si="15"/>
        <v>此花区</v>
      </c>
      <c r="S13" s="51">
        <f t="shared" si="40"/>
        <v>895077.40527577943</v>
      </c>
      <c r="T13" s="51">
        <f t="shared" si="1"/>
        <v>903613.84423364955</v>
      </c>
      <c r="U13" s="51">
        <f t="shared" si="16"/>
        <v>-8537</v>
      </c>
      <c r="V13" s="50" t="str">
        <f t="shared" si="2"/>
        <v>和泉市</v>
      </c>
      <c r="W13" s="51">
        <f t="shared" si="41"/>
        <v>38180.868846151927</v>
      </c>
      <c r="X13" s="51">
        <f t="shared" si="3"/>
        <v>38076.18698076297</v>
      </c>
      <c r="Y13" s="51">
        <f t="shared" si="17"/>
        <v>105</v>
      </c>
      <c r="Z13" s="50" t="str">
        <f t="shared" si="4"/>
        <v>浪速区</v>
      </c>
      <c r="AA13" s="51">
        <f t="shared" si="42"/>
        <v>985411.32090599323</v>
      </c>
      <c r="AB13" s="51">
        <f t="shared" si="5"/>
        <v>950278.207388749</v>
      </c>
      <c r="AC13" s="51">
        <f t="shared" si="18"/>
        <v>35133</v>
      </c>
      <c r="AD13" s="50" t="str">
        <f t="shared" si="6"/>
        <v>松原市</v>
      </c>
      <c r="AE13" s="52">
        <f t="shared" si="43"/>
        <v>25.613361892175181</v>
      </c>
      <c r="AF13" s="54">
        <f t="shared" si="19"/>
        <v>25.6</v>
      </c>
      <c r="AG13" s="52">
        <f t="shared" si="7"/>
        <v>25.611795018608646</v>
      </c>
      <c r="AH13" s="54">
        <f t="shared" si="20"/>
        <v>25.6</v>
      </c>
      <c r="AI13" s="54">
        <f t="shared" si="21"/>
        <v>0</v>
      </c>
      <c r="AJ13" s="50" t="str">
        <f t="shared" si="8"/>
        <v>大阪狭山市</v>
      </c>
      <c r="AK13" s="53">
        <f t="shared" si="44"/>
        <v>0.93043390717809327</v>
      </c>
      <c r="AL13" s="53">
        <f t="shared" si="22"/>
        <v>0.93</v>
      </c>
      <c r="AM13" s="53">
        <f t="shared" si="9"/>
        <v>0.93740053050397876</v>
      </c>
      <c r="AN13" s="55">
        <f t="shared" si="23"/>
        <v>0.93700000000000006</v>
      </c>
      <c r="AO13" s="71">
        <f t="shared" si="24"/>
        <v>-0.70000000000000062</v>
      </c>
      <c r="AP13" s="12"/>
      <c r="AQ13" s="51">
        <f t="shared" si="25"/>
        <v>855816.27430789603</v>
      </c>
      <c r="AR13" s="51">
        <f t="shared" si="26"/>
        <v>848405.77066251263</v>
      </c>
      <c r="AS13" s="51">
        <f t="shared" si="27"/>
        <v>7410</v>
      </c>
      <c r="AT13" s="51">
        <f t="shared" si="28"/>
        <v>33912.728237244854</v>
      </c>
      <c r="AU13" s="51">
        <f t="shared" si="29"/>
        <v>33739.02113524676</v>
      </c>
      <c r="AV13" s="51">
        <f t="shared" si="30"/>
        <v>174</v>
      </c>
      <c r="AW13" s="51">
        <f t="shared" si="31"/>
        <v>909346.42782767199</v>
      </c>
      <c r="AX13" s="51">
        <f t="shared" si="32"/>
        <v>898922.63674962113</v>
      </c>
      <c r="AY13" s="51">
        <f t="shared" si="33"/>
        <v>10423</v>
      </c>
      <c r="AZ13" s="52">
        <f t="shared" si="34"/>
        <v>25.235842670068362</v>
      </c>
      <c r="BA13" s="52">
        <f t="shared" si="35"/>
        <v>25.146128788431064</v>
      </c>
      <c r="BB13" s="52">
        <f t="shared" si="36"/>
        <v>9.9999999999997868E-2</v>
      </c>
      <c r="BC13" s="53">
        <f t="shared" si="37"/>
        <v>0.9411333768059621</v>
      </c>
      <c r="BD13" s="53">
        <f t="shared" si="38"/>
        <v>0.94380287688630193</v>
      </c>
      <c r="BE13" s="52">
        <f t="shared" si="39"/>
        <v>-0.30000000000000027</v>
      </c>
      <c r="BF13" s="51">
        <v>0</v>
      </c>
    </row>
    <row r="14" spans="2:58" s="11" customFormat="1" ht="12">
      <c r="B14" s="91">
        <v>9</v>
      </c>
      <c r="C14" s="9" t="s">
        <v>82</v>
      </c>
      <c r="D14" s="69">
        <v>6207</v>
      </c>
      <c r="E14" s="87">
        <v>75969</v>
      </c>
      <c r="F14" s="88">
        <v>3933</v>
      </c>
      <c r="G14" s="89">
        <v>55742</v>
      </c>
      <c r="H14" s="73">
        <f t="shared" si="0"/>
        <v>135644</v>
      </c>
      <c r="I14" s="69">
        <v>4916217080</v>
      </c>
      <c r="J14" s="69">
        <v>4989</v>
      </c>
      <c r="K14" s="70">
        <f t="shared" si="10"/>
        <v>792043.99548896402</v>
      </c>
      <c r="L14" s="70">
        <f t="shared" si="11"/>
        <v>36243.527763852435</v>
      </c>
      <c r="M14" s="70">
        <f t="shared" si="12"/>
        <v>985411.32090599323</v>
      </c>
      <c r="N14" s="74">
        <f t="shared" si="13"/>
        <v>21.853391332366684</v>
      </c>
      <c r="O14" s="75">
        <f t="shared" si="14"/>
        <v>0.80376993716771383</v>
      </c>
      <c r="P14" s="12"/>
      <c r="Q14" s="12"/>
      <c r="R14" s="50" t="str">
        <f t="shared" si="15"/>
        <v>泉佐野市</v>
      </c>
      <c r="S14" s="51">
        <f t="shared" si="40"/>
        <v>889812.06810790126</v>
      </c>
      <c r="T14" s="51">
        <f t="shared" si="1"/>
        <v>874383.65214477212</v>
      </c>
      <c r="U14" s="51">
        <f t="shared" si="16"/>
        <v>15428</v>
      </c>
      <c r="V14" s="50" t="str">
        <f t="shared" si="2"/>
        <v>堺市美原区</v>
      </c>
      <c r="W14" s="51">
        <f t="shared" si="41"/>
        <v>38136.876727994771</v>
      </c>
      <c r="X14" s="51">
        <f t="shared" si="3"/>
        <v>38220.416596299474</v>
      </c>
      <c r="Y14" s="51">
        <f t="shared" si="17"/>
        <v>-83</v>
      </c>
      <c r="Z14" s="50" t="str">
        <f t="shared" si="4"/>
        <v>泉大津市</v>
      </c>
      <c r="AA14" s="51">
        <f t="shared" si="42"/>
        <v>985212.87257644453</v>
      </c>
      <c r="AB14" s="51">
        <f t="shared" si="5"/>
        <v>920812.82432025683</v>
      </c>
      <c r="AC14" s="51">
        <f t="shared" si="18"/>
        <v>64400</v>
      </c>
      <c r="AD14" s="50" t="str">
        <f t="shared" si="6"/>
        <v>住之江区</v>
      </c>
      <c r="AE14" s="52">
        <f t="shared" si="43"/>
        <v>25.57900649636106</v>
      </c>
      <c r="AF14" s="54">
        <f t="shared" si="19"/>
        <v>25.6</v>
      </c>
      <c r="AG14" s="52">
        <f t="shared" si="7"/>
        <v>25.613585803714624</v>
      </c>
      <c r="AH14" s="54">
        <f t="shared" si="20"/>
        <v>25.6</v>
      </c>
      <c r="AI14" s="54">
        <f t="shared" si="21"/>
        <v>0</v>
      </c>
      <c r="AJ14" s="50" t="str">
        <f t="shared" si="8"/>
        <v>太子町</v>
      </c>
      <c r="AK14" s="53">
        <f t="shared" si="44"/>
        <v>0.92964392964392961</v>
      </c>
      <c r="AL14" s="53">
        <f t="shared" si="22"/>
        <v>0.93</v>
      </c>
      <c r="AM14" s="53">
        <f t="shared" si="9"/>
        <v>0.9317051108095884</v>
      </c>
      <c r="AN14" s="55">
        <f t="shared" si="23"/>
        <v>0.93200000000000005</v>
      </c>
      <c r="AO14" s="71">
        <f t="shared" si="24"/>
        <v>-0.20000000000000018</v>
      </c>
      <c r="AP14" s="12"/>
      <c r="AQ14" s="51">
        <f t="shared" si="25"/>
        <v>855816.27430789603</v>
      </c>
      <c r="AR14" s="51">
        <f t="shared" si="26"/>
        <v>848405.77066251263</v>
      </c>
      <c r="AS14" s="51">
        <f t="shared" si="27"/>
        <v>7410</v>
      </c>
      <c r="AT14" s="51">
        <f t="shared" si="28"/>
        <v>33912.728237244854</v>
      </c>
      <c r="AU14" s="51">
        <f t="shared" si="29"/>
        <v>33739.02113524676</v>
      </c>
      <c r="AV14" s="51">
        <f t="shared" si="30"/>
        <v>174</v>
      </c>
      <c r="AW14" s="51">
        <f t="shared" si="31"/>
        <v>909346.42782767199</v>
      </c>
      <c r="AX14" s="51">
        <f t="shared" si="32"/>
        <v>898922.63674962113</v>
      </c>
      <c r="AY14" s="51">
        <f t="shared" si="33"/>
        <v>10423</v>
      </c>
      <c r="AZ14" s="52">
        <f t="shared" si="34"/>
        <v>25.235842670068362</v>
      </c>
      <c r="BA14" s="52">
        <f t="shared" si="35"/>
        <v>25.146128788431064</v>
      </c>
      <c r="BB14" s="52">
        <f t="shared" si="36"/>
        <v>9.9999999999997868E-2</v>
      </c>
      <c r="BC14" s="53">
        <f t="shared" si="37"/>
        <v>0.9411333768059621</v>
      </c>
      <c r="BD14" s="53">
        <f t="shared" si="38"/>
        <v>0.94380287688630193</v>
      </c>
      <c r="BE14" s="52">
        <f t="shared" si="39"/>
        <v>-0.30000000000000027</v>
      </c>
      <c r="BF14" s="51">
        <v>0</v>
      </c>
    </row>
    <row r="15" spans="2:58" s="11" customFormat="1" ht="12">
      <c r="B15" s="91">
        <v>10</v>
      </c>
      <c r="C15" s="9" t="s">
        <v>52</v>
      </c>
      <c r="D15" s="69">
        <v>14097</v>
      </c>
      <c r="E15" s="87">
        <v>192559</v>
      </c>
      <c r="F15" s="88">
        <v>8726</v>
      </c>
      <c r="G15" s="89">
        <v>134006</v>
      </c>
      <c r="H15" s="73">
        <f t="shared" si="0"/>
        <v>335291</v>
      </c>
      <c r="I15" s="69">
        <v>11350091040</v>
      </c>
      <c r="J15" s="69">
        <v>12641</v>
      </c>
      <c r="K15" s="70">
        <f t="shared" si="10"/>
        <v>805142.30261757819</v>
      </c>
      <c r="L15" s="70">
        <f t="shared" si="11"/>
        <v>33851.46347501126</v>
      </c>
      <c r="M15" s="70">
        <f t="shared" si="12"/>
        <v>897879.2057590381</v>
      </c>
      <c r="N15" s="74">
        <f t="shared" si="13"/>
        <v>23.784564091650704</v>
      </c>
      <c r="O15" s="75">
        <f t="shared" si="14"/>
        <v>0.89671561325104632</v>
      </c>
      <c r="P15" s="12"/>
      <c r="Q15" s="12"/>
      <c r="R15" s="50" t="str">
        <f t="shared" si="15"/>
        <v>福島区</v>
      </c>
      <c r="S15" s="51">
        <f t="shared" si="40"/>
        <v>879097.53062540293</v>
      </c>
      <c r="T15" s="51">
        <f t="shared" si="1"/>
        <v>850605.57949648448</v>
      </c>
      <c r="U15" s="51">
        <f t="shared" si="16"/>
        <v>28492</v>
      </c>
      <c r="V15" s="50" t="str">
        <f t="shared" si="2"/>
        <v>泉南市</v>
      </c>
      <c r="W15" s="51">
        <f t="shared" si="41"/>
        <v>38029.614300619527</v>
      </c>
      <c r="X15" s="51">
        <f t="shared" si="3"/>
        <v>39597.613984870171</v>
      </c>
      <c r="Y15" s="51">
        <f t="shared" si="17"/>
        <v>-1568</v>
      </c>
      <c r="Z15" s="50" t="str">
        <f t="shared" si="4"/>
        <v>岸和田市</v>
      </c>
      <c r="AA15" s="51">
        <f t="shared" si="42"/>
        <v>985013.57165332313</v>
      </c>
      <c r="AB15" s="51">
        <f t="shared" si="5"/>
        <v>982922.19594840775</v>
      </c>
      <c r="AC15" s="51">
        <f t="shared" si="18"/>
        <v>2092</v>
      </c>
      <c r="AD15" s="50" t="str">
        <f t="shared" si="6"/>
        <v>大阪市</v>
      </c>
      <c r="AE15" s="52">
        <f t="shared" si="43"/>
        <v>25.495493893814334</v>
      </c>
      <c r="AF15" s="54">
        <f t="shared" si="19"/>
        <v>25.5</v>
      </c>
      <c r="AG15" s="52">
        <f t="shared" si="7"/>
        <v>25.462697570662968</v>
      </c>
      <c r="AH15" s="54">
        <f t="shared" si="20"/>
        <v>25.5</v>
      </c>
      <c r="AI15" s="54">
        <f t="shared" si="21"/>
        <v>0</v>
      </c>
      <c r="AJ15" s="50" t="str">
        <f t="shared" si="8"/>
        <v>八尾市</v>
      </c>
      <c r="AK15" s="53">
        <f t="shared" si="44"/>
        <v>0.92943566389856236</v>
      </c>
      <c r="AL15" s="53">
        <f t="shared" si="22"/>
        <v>0.92900000000000005</v>
      </c>
      <c r="AM15" s="53">
        <f t="shared" si="9"/>
        <v>0.9354282250920789</v>
      </c>
      <c r="AN15" s="55">
        <f t="shared" si="23"/>
        <v>0.93500000000000005</v>
      </c>
      <c r="AO15" s="71">
        <f t="shared" si="24"/>
        <v>-0.60000000000000053</v>
      </c>
      <c r="AP15" s="12"/>
      <c r="AQ15" s="51">
        <f t="shared" si="25"/>
        <v>855816.27430789603</v>
      </c>
      <c r="AR15" s="51">
        <f t="shared" si="26"/>
        <v>848405.77066251263</v>
      </c>
      <c r="AS15" s="51">
        <f t="shared" si="27"/>
        <v>7410</v>
      </c>
      <c r="AT15" s="51">
        <f t="shared" si="28"/>
        <v>33912.728237244854</v>
      </c>
      <c r="AU15" s="51">
        <f t="shared" si="29"/>
        <v>33739.02113524676</v>
      </c>
      <c r="AV15" s="51">
        <f t="shared" si="30"/>
        <v>174</v>
      </c>
      <c r="AW15" s="51">
        <f t="shared" si="31"/>
        <v>909346.42782767199</v>
      </c>
      <c r="AX15" s="51">
        <f t="shared" si="32"/>
        <v>898922.63674962113</v>
      </c>
      <c r="AY15" s="51">
        <f t="shared" si="33"/>
        <v>10423</v>
      </c>
      <c r="AZ15" s="52">
        <f t="shared" si="34"/>
        <v>25.235842670068362</v>
      </c>
      <c r="BA15" s="52">
        <f t="shared" si="35"/>
        <v>25.146128788431064</v>
      </c>
      <c r="BB15" s="52">
        <f t="shared" si="36"/>
        <v>9.9999999999997868E-2</v>
      </c>
      <c r="BC15" s="53">
        <f t="shared" si="37"/>
        <v>0.9411333768059621</v>
      </c>
      <c r="BD15" s="53">
        <f t="shared" si="38"/>
        <v>0.94380287688630193</v>
      </c>
      <c r="BE15" s="52">
        <f t="shared" si="39"/>
        <v>-0.30000000000000027</v>
      </c>
      <c r="BF15" s="51">
        <v>0</v>
      </c>
    </row>
    <row r="16" spans="2:58" s="11" customFormat="1" ht="12">
      <c r="B16" s="91">
        <v>11</v>
      </c>
      <c r="C16" s="9" t="s">
        <v>53</v>
      </c>
      <c r="D16" s="69">
        <v>24081</v>
      </c>
      <c r="E16" s="87">
        <v>347627</v>
      </c>
      <c r="F16" s="88">
        <v>15761</v>
      </c>
      <c r="G16" s="89">
        <v>240118</v>
      </c>
      <c r="H16" s="73">
        <f t="shared" si="0"/>
        <v>603506</v>
      </c>
      <c r="I16" s="69">
        <v>20632511610</v>
      </c>
      <c r="J16" s="69">
        <v>21303</v>
      </c>
      <c r="K16" s="70">
        <f t="shared" si="10"/>
        <v>856796.29625015578</v>
      </c>
      <c r="L16" s="70">
        <f t="shared" si="11"/>
        <v>34187.748937044533</v>
      </c>
      <c r="M16" s="70">
        <f t="shared" si="12"/>
        <v>968526.10477397544</v>
      </c>
      <c r="N16" s="74">
        <f t="shared" si="13"/>
        <v>25.061500768240521</v>
      </c>
      <c r="O16" s="75">
        <f t="shared" si="14"/>
        <v>0.88463934222000751</v>
      </c>
      <c r="P16" s="12"/>
      <c r="Q16" s="12"/>
      <c r="R16" s="50" t="str">
        <f t="shared" si="15"/>
        <v>田尻町</v>
      </c>
      <c r="S16" s="51">
        <f t="shared" si="40"/>
        <v>869273.54943273903</v>
      </c>
      <c r="T16" s="51">
        <f t="shared" si="1"/>
        <v>845539.50461796811</v>
      </c>
      <c r="U16" s="51">
        <f t="shared" si="16"/>
        <v>23734</v>
      </c>
      <c r="V16" s="50" t="str">
        <f t="shared" si="2"/>
        <v>岬町</v>
      </c>
      <c r="W16" s="51">
        <f t="shared" si="41"/>
        <v>37982.81931028307</v>
      </c>
      <c r="X16" s="51">
        <f t="shared" si="3"/>
        <v>38422.786207862548</v>
      </c>
      <c r="Y16" s="51">
        <f t="shared" si="17"/>
        <v>-440</v>
      </c>
      <c r="Z16" s="50" t="str">
        <f t="shared" si="4"/>
        <v>岬町</v>
      </c>
      <c r="AA16" s="51">
        <f t="shared" si="42"/>
        <v>981893.24652777775</v>
      </c>
      <c r="AB16" s="51">
        <f t="shared" si="5"/>
        <v>992988.51885369536</v>
      </c>
      <c r="AC16" s="51">
        <f t="shared" si="18"/>
        <v>-11096</v>
      </c>
      <c r="AD16" s="50" t="str">
        <f t="shared" si="6"/>
        <v>鶴見区</v>
      </c>
      <c r="AE16" s="52">
        <f t="shared" si="43"/>
        <v>25.487552661815396</v>
      </c>
      <c r="AF16" s="54">
        <f t="shared" si="19"/>
        <v>25.5</v>
      </c>
      <c r="AG16" s="52">
        <f t="shared" si="7"/>
        <v>25.458992423235411</v>
      </c>
      <c r="AH16" s="54">
        <f t="shared" si="20"/>
        <v>25.5</v>
      </c>
      <c r="AI16" s="54">
        <f t="shared" si="21"/>
        <v>0</v>
      </c>
      <c r="AJ16" s="50" t="str">
        <f t="shared" si="8"/>
        <v>泉南市</v>
      </c>
      <c r="AK16" s="53">
        <f t="shared" si="44"/>
        <v>0.92714542530040689</v>
      </c>
      <c r="AL16" s="53">
        <f t="shared" si="22"/>
        <v>0.92700000000000005</v>
      </c>
      <c r="AM16" s="53">
        <f t="shared" si="9"/>
        <v>0.93175222655859102</v>
      </c>
      <c r="AN16" s="55">
        <f t="shared" si="23"/>
        <v>0.93200000000000005</v>
      </c>
      <c r="AO16" s="71">
        <f t="shared" si="24"/>
        <v>-0.50000000000000044</v>
      </c>
      <c r="AP16" s="12"/>
      <c r="AQ16" s="51">
        <f t="shared" si="25"/>
        <v>855816.27430789603</v>
      </c>
      <c r="AR16" s="51">
        <f t="shared" si="26"/>
        <v>848405.77066251263</v>
      </c>
      <c r="AS16" s="51">
        <f t="shared" si="27"/>
        <v>7410</v>
      </c>
      <c r="AT16" s="51">
        <f t="shared" si="28"/>
        <v>33912.728237244854</v>
      </c>
      <c r="AU16" s="51">
        <f t="shared" si="29"/>
        <v>33739.02113524676</v>
      </c>
      <c r="AV16" s="51">
        <f t="shared" si="30"/>
        <v>174</v>
      </c>
      <c r="AW16" s="51">
        <f t="shared" si="31"/>
        <v>909346.42782767199</v>
      </c>
      <c r="AX16" s="51">
        <f t="shared" si="32"/>
        <v>898922.63674962113</v>
      </c>
      <c r="AY16" s="51">
        <f t="shared" si="33"/>
        <v>10423</v>
      </c>
      <c r="AZ16" s="52">
        <f t="shared" si="34"/>
        <v>25.235842670068362</v>
      </c>
      <c r="BA16" s="52">
        <f t="shared" si="35"/>
        <v>25.146128788431064</v>
      </c>
      <c r="BB16" s="52">
        <f t="shared" si="36"/>
        <v>9.9999999999997868E-2</v>
      </c>
      <c r="BC16" s="53">
        <f t="shared" si="37"/>
        <v>0.9411333768059621</v>
      </c>
      <c r="BD16" s="53">
        <f t="shared" si="38"/>
        <v>0.94380287688630193</v>
      </c>
      <c r="BE16" s="52">
        <f t="shared" si="39"/>
        <v>-0.30000000000000027</v>
      </c>
      <c r="BF16" s="51">
        <v>0</v>
      </c>
    </row>
    <row r="17" spans="2:58" s="11" customFormat="1" ht="12">
      <c r="B17" s="91">
        <v>12</v>
      </c>
      <c r="C17" s="9" t="s">
        <v>83</v>
      </c>
      <c r="D17" s="69">
        <v>12454</v>
      </c>
      <c r="E17" s="87">
        <v>174757</v>
      </c>
      <c r="F17" s="88">
        <v>7898</v>
      </c>
      <c r="G17" s="89">
        <v>118799</v>
      </c>
      <c r="H17" s="73">
        <f t="shared" si="0"/>
        <v>301454</v>
      </c>
      <c r="I17" s="69">
        <v>10388864270</v>
      </c>
      <c r="J17" s="69">
        <v>10742</v>
      </c>
      <c r="K17" s="70">
        <f t="shared" si="10"/>
        <v>834178.92002569453</v>
      </c>
      <c r="L17" s="70">
        <f t="shared" si="11"/>
        <v>34462.519223496784</v>
      </c>
      <c r="M17" s="70">
        <f t="shared" si="12"/>
        <v>967125.70005585556</v>
      </c>
      <c r="N17" s="74">
        <f t="shared" si="13"/>
        <v>24.205395856752851</v>
      </c>
      <c r="O17" s="75">
        <f t="shared" si="14"/>
        <v>0.86253412558214226</v>
      </c>
      <c r="P17" s="12"/>
      <c r="Q17" s="12"/>
      <c r="R17" s="50" t="str">
        <f t="shared" si="15"/>
        <v>大阪市</v>
      </c>
      <c r="S17" s="51">
        <f t="shared" si="40"/>
        <v>864509.93406208418</v>
      </c>
      <c r="T17" s="51">
        <f t="shared" si="1"/>
        <v>861279.95076035801</v>
      </c>
      <c r="U17" s="51">
        <f t="shared" si="16"/>
        <v>3230</v>
      </c>
      <c r="V17" s="50" t="str">
        <f t="shared" si="2"/>
        <v>堺市中区</v>
      </c>
      <c r="W17" s="51">
        <f t="shared" si="41"/>
        <v>37053.956620553581</v>
      </c>
      <c r="X17" s="51">
        <f t="shared" si="3"/>
        <v>37104.78191951607</v>
      </c>
      <c r="Y17" s="51">
        <f t="shared" si="17"/>
        <v>-51</v>
      </c>
      <c r="Z17" s="50" t="str">
        <f t="shared" si="4"/>
        <v>住吉区</v>
      </c>
      <c r="AA17" s="51">
        <f t="shared" si="42"/>
        <v>978984.79083252791</v>
      </c>
      <c r="AB17" s="51">
        <f t="shared" si="5"/>
        <v>976328.99416978715</v>
      </c>
      <c r="AC17" s="51">
        <f t="shared" si="18"/>
        <v>2656</v>
      </c>
      <c r="AD17" s="50" t="str">
        <f t="shared" si="6"/>
        <v>東淀川区</v>
      </c>
      <c r="AE17" s="52">
        <f t="shared" si="43"/>
        <v>25.061500768240521</v>
      </c>
      <c r="AF17" s="54">
        <f t="shared" si="19"/>
        <v>25.1</v>
      </c>
      <c r="AG17" s="52">
        <f t="shared" si="7"/>
        <v>24.950239110766447</v>
      </c>
      <c r="AH17" s="54">
        <f t="shared" si="20"/>
        <v>25</v>
      </c>
      <c r="AI17" s="54">
        <f t="shared" si="21"/>
        <v>0.10000000000000142</v>
      </c>
      <c r="AJ17" s="50" t="str">
        <f t="shared" si="8"/>
        <v>熊取町</v>
      </c>
      <c r="AK17" s="53">
        <f t="shared" si="44"/>
        <v>0.92688904016337648</v>
      </c>
      <c r="AL17" s="53">
        <f t="shared" si="22"/>
        <v>0.92700000000000005</v>
      </c>
      <c r="AM17" s="53">
        <f t="shared" si="9"/>
        <v>0.93699751498318962</v>
      </c>
      <c r="AN17" s="55">
        <f t="shared" si="23"/>
        <v>0.93700000000000006</v>
      </c>
      <c r="AO17" s="71">
        <f t="shared" si="24"/>
        <v>-1.0000000000000009</v>
      </c>
      <c r="AP17" s="12"/>
      <c r="AQ17" s="51">
        <f t="shared" si="25"/>
        <v>855816.27430789603</v>
      </c>
      <c r="AR17" s="51">
        <f t="shared" si="26"/>
        <v>848405.77066251263</v>
      </c>
      <c r="AS17" s="51">
        <f t="shared" si="27"/>
        <v>7410</v>
      </c>
      <c r="AT17" s="51">
        <f t="shared" si="28"/>
        <v>33912.728237244854</v>
      </c>
      <c r="AU17" s="51">
        <f t="shared" si="29"/>
        <v>33739.02113524676</v>
      </c>
      <c r="AV17" s="51">
        <f t="shared" si="30"/>
        <v>174</v>
      </c>
      <c r="AW17" s="51">
        <f t="shared" si="31"/>
        <v>909346.42782767199</v>
      </c>
      <c r="AX17" s="51">
        <f t="shared" si="32"/>
        <v>898922.63674962113</v>
      </c>
      <c r="AY17" s="51">
        <f t="shared" si="33"/>
        <v>10423</v>
      </c>
      <c r="AZ17" s="52">
        <f t="shared" si="34"/>
        <v>25.235842670068362</v>
      </c>
      <c r="BA17" s="52">
        <f t="shared" si="35"/>
        <v>25.146128788431064</v>
      </c>
      <c r="BB17" s="52">
        <f t="shared" si="36"/>
        <v>9.9999999999997868E-2</v>
      </c>
      <c r="BC17" s="53">
        <f t="shared" si="37"/>
        <v>0.9411333768059621</v>
      </c>
      <c r="BD17" s="53">
        <f t="shared" si="38"/>
        <v>0.94380287688630193</v>
      </c>
      <c r="BE17" s="52">
        <f t="shared" si="39"/>
        <v>-0.30000000000000027</v>
      </c>
      <c r="BF17" s="51">
        <v>0</v>
      </c>
    </row>
    <row r="18" spans="2:58" s="11" customFormat="1" ht="12">
      <c r="B18" s="91">
        <v>13</v>
      </c>
      <c r="C18" s="9" t="s">
        <v>84</v>
      </c>
      <c r="D18" s="69">
        <v>21368</v>
      </c>
      <c r="E18" s="87">
        <v>309918</v>
      </c>
      <c r="F18" s="88">
        <v>14458</v>
      </c>
      <c r="G18" s="89">
        <v>191492</v>
      </c>
      <c r="H18" s="73">
        <f t="shared" si="0"/>
        <v>515868</v>
      </c>
      <c r="I18" s="69">
        <v>18446820170</v>
      </c>
      <c r="J18" s="69">
        <v>18715</v>
      </c>
      <c r="K18" s="70">
        <f t="shared" si="10"/>
        <v>863291.84621864476</v>
      </c>
      <c r="L18" s="70">
        <f t="shared" si="11"/>
        <v>35758.79909201579</v>
      </c>
      <c r="M18" s="70">
        <f t="shared" si="12"/>
        <v>985670.32701041945</v>
      </c>
      <c r="N18" s="74">
        <f t="shared" si="13"/>
        <v>24.142081617371772</v>
      </c>
      <c r="O18" s="75">
        <f t="shared" si="14"/>
        <v>0.87584238113066271</v>
      </c>
      <c r="P18" s="12"/>
      <c r="Q18" s="12"/>
      <c r="R18" s="50" t="str">
        <f t="shared" si="15"/>
        <v>生野区</v>
      </c>
      <c r="S18" s="51">
        <f t="shared" si="40"/>
        <v>863291.84621864476</v>
      </c>
      <c r="T18" s="51">
        <f t="shared" si="1"/>
        <v>845843.7023855329</v>
      </c>
      <c r="U18" s="51">
        <f t="shared" si="16"/>
        <v>17448</v>
      </c>
      <c r="V18" s="50" t="str">
        <f t="shared" si="2"/>
        <v>富田林市</v>
      </c>
      <c r="W18" s="51">
        <f t="shared" si="41"/>
        <v>36995.825496236153</v>
      </c>
      <c r="X18" s="51">
        <f t="shared" si="3"/>
        <v>36494.554139213753</v>
      </c>
      <c r="Y18" s="51">
        <f t="shared" si="17"/>
        <v>501</v>
      </c>
      <c r="Z18" s="50" t="str">
        <f t="shared" si="4"/>
        <v>高石市</v>
      </c>
      <c r="AA18" s="51">
        <f t="shared" si="42"/>
        <v>976465.54378451477</v>
      </c>
      <c r="AB18" s="51">
        <f t="shared" si="5"/>
        <v>971222.60037789319</v>
      </c>
      <c r="AC18" s="51">
        <f t="shared" si="18"/>
        <v>5243</v>
      </c>
      <c r="AD18" s="50" t="str">
        <f t="shared" si="6"/>
        <v>淀川区</v>
      </c>
      <c r="AE18" s="52">
        <f t="shared" si="43"/>
        <v>25.042867949903336</v>
      </c>
      <c r="AF18" s="54">
        <f t="shared" si="19"/>
        <v>25</v>
      </c>
      <c r="AG18" s="52">
        <f t="shared" si="7"/>
        <v>25.255905337984018</v>
      </c>
      <c r="AH18" s="54">
        <f t="shared" si="20"/>
        <v>25.3</v>
      </c>
      <c r="AI18" s="54">
        <f t="shared" si="21"/>
        <v>-0.30000000000000071</v>
      </c>
      <c r="AJ18" s="50" t="str">
        <f t="shared" si="8"/>
        <v>東大阪市</v>
      </c>
      <c r="AK18" s="53">
        <f t="shared" si="44"/>
        <v>0.92654598984518266</v>
      </c>
      <c r="AL18" s="53">
        <f t="shared" si="22"/>
        <v>0.92700000000000005</v>
      </c>
      <c r="AM18" s="53">
        <f t="shared" si="9"/>
        <v>0.93158906366453531</v>
      </c>
      <c r="AN18" s="55">
        <f t="shared" si="23"/>
        <v>0.93200000000000005</v>
      </c>
      <c r="AO18" s="71">
        <f t="shared" si="24"/>
        <v>-0.50000000000000044</v>
      </c>
      <c r="AP18" s="12"/>
      <c r="AQ18" s="51">
        <f t="shared" si="25"/>
        <v>855816.27430789603</v>
      </c>
      <c r="AR18" s="51">
        <f t="shared" si="26"/>
        <v>848405.77066251263</v>
      </c>
      <c r="AS18" s="51">
        <f t="shared" si="27"/>
        <v>7410</v>
      </c>
      <c r="AT18" s="51">
        <f t="shared" si="28"/>
        <v>33912.728237244854</v>
      </c>
      <c r="AU18" s="51">
        <f t="shared" si="29"/>
        <v>33739.02113524676</v>
      </c>
      <c r="AV18" s="51">
        <f t="shared" si="30"/>
        <v>174</v>
      </c>
      <c r="AW18" s="51">
        <f t="shared" si="31"/>
        <v>909346.42782767199</v>
      </c>
      <c r="AX18" s="51">
        <f t="shared" si="32"/>
        <v>898922.63674962113</v>
      </c>
      <c r="AY18" s="51">
        <f t="shared" si="33"/>
        <v>10423</v>
      </c>
      <c r="AZ18" s="52">
        <f t="shared" si="34"/>
        <v>25.235842670068362</v>
      </c>
      <c r="BA18" s="52">
        <f t="shared" si="35"/>
        <v>25.146128788431064</v>
      </c>
      <c r="BB18" s="52">
        <f t="shared" si="36"/>
        <v>9.9999999999997868E-2</v>
      </c>
      <c r="BC18" s="53">
        <f t="shared" si="37"/>
        <v>0.9411333768059621</v>
      </c>
      <c r="BD18" s="53">
        <f t="shared" si="38"/>
        <v>0.94380287688630193</v>
      </c>
      <c r="BE18" s="52">
        <f t="shared" si="39"/>
        <v>-0.30000000000000027</v>
      </c>
      <c r="BF18" s="51">
        <v>0</v>
      </c>
    </row>
    <row r="19" spans="2:58" s="11" customFormat="1" ht="12">
      <c r="B19" s="91">
        <v>14</v>
      </c>
      <c r="C19" s="9" t="s">
        <v>85</v>
      </c>
      <c r="D19" s="69">
        <v>16265</v>
      </c>
      <c r="E19" s="87">
        <v>241280</v>
      </c>
      <c r="F19" s="88">
        <v>9805</v>
      </c>
      <c r="G19" s="89">
        <v>127848</v>
      </c>
      <c r="H19" s="73">
        <f t="shared" si="0"/>
        <v>378933</v>
      </c>
      <c r="I19" s="69">
        <v>13308457610</v>
      </c>
      <c r="J19" s="69">
        <v>14249</v>
      </c>
      <c r="K19" s="70">
        <f t="shared" si="10"/>
        <v>818226.72056563175</v>
      </c>
      <c r="L19" s="70">
        <f t="shared" si="11"/>
        <v>35120.872581696502</v>
      </c>
      <c r="M19" s="70">
        <f t="shared" si="12"/>
        <v>933992.39315039653</v>
      </c>
      <c r="N19" s="74">
        <f t="shared" si="13"/>
        <v>23.297448509068552</v>
      </c>
      <c r="O19" s="75">
        <f t="shared" si="14"/>
        <v>0.87605287426990475</v>
      </c>
      <c r="P19" s="12"/>
      <c r="Q19" s="12"/>
      <c r="R19" s="50" t="str">
        <f t="shared" si="15"/>
        <v>阪南市</v>
      </c>
      <c r="S19" s="51">
        <f t="shared" si="40"/>
        <v>861054.05255613953</v>
      </c>
      <c r="T19" s="51">
        <f t="shared" si="1"/>
        <v>879583.87263339071</v>
      </c>
      <c r="U19" s="51">
        <f t="shared" si="16"/>
        <v>-18530</v>
      </c>
      <c r="V19" s="50" t="str">
        <f t="shared" si="2"/>
        <v>此花区</v>
      </c>
      <c r="W19" s="51">
        <f t="shared" si="41"/>
        <v>36820.14453923433</v>
      </c>
      <c r="X19" s="51">
        <f t="shared" si="3"/>
        <v>36764.20405841848</v>
      </c>
      <c r="Y19" s="51">
        <f t="shared" si="17"/>
        <v>56</v>
      </c>
      <c r="Z19" s="50" t="str">
        <f t="shared" si="4"/>
        <v>東淀川区</v>
      </c>
      <c r="AA19" s="51">
        <f t="shared" si="42"/>
        <v>968526.10477397544</v>
      </c>
      <c r="AB19" s="51">
        <f t="shared" si="5"/>
        <v>924279.63333009987</v>
      </c>
      <c r="AC19" s="51">
        <f t="shared" si="18"/>
        <v>44246</v>
      </c>
      <c r="AD19" s="50" t="str">
        <f t="shared" si="6"/>
        <v>島本町</v>
      </c>
      <c r="AE19" s="52">
        <f t="shared" si="43"/>
        <v>24.993669671973912</v>
      </c>
      <c r="AF19" s="54">
        <f t="shared" si="19"/>
        <v>25</v>
      </c>
      <c r="AG19" s="52">
        <f t="shared" si="7"/>
        <v>24.908420405654578</v>
      </c>
      <c r="AH19" s="54">
        <f t="shared" si="20"/>
        <v>24.9</v>
      </c>
      <c r="AI19" s="54">
        <f t="shared" si="21"/>
        <v>0.10000000000000142</v>
      </c>
      <c r="AJ19" s="50" t="str">
        <f t="shared" si="8"/>
        <v>吹田市</v>
      </c>
      <c r="AK19" s="53">
        <f t="shared" si="44"/>
        <v>0.92478569453405846</v>
      </c>
      <c r="AL19" s="53">
        <f t="shared" si="22"/>
        <v>0.92500000000000004</v>
      </c>
      <c r="AM19" s="53">
        <f t="shared" si="9"/>
        <v>0.92846652436994537</v>
      </c>
      <c r="AN19" s="55">
        <f t="shared" si="23"/>
        <v>0.92800000000000005</v>
      </c>
      <c r="AO19" s="71">
        <f t="shared" si="24"/>
        <v>-0.30000000000000027</v>
      </c>
      <c r="AP19" s="12"/>
      <c r="AQ19" s="51">
        <f t="shared" si="25"/>
        <v>855816.27430789603</v>
      </c>
      <c r="AR19" s="51">
        <f t="shared" si="26"/>
        <v>848405.77066251263</v>
      </c>
      <c r="AS19" s="51">
        <f t="shared" si="27"/>
        <v>7410</v>
      </c>
      <c r="AT19" s="51">
        <f t="shared" si="28"/>
        <v>33912.728237244854</v>
      </c>
      <c r="AU19" s="51">
        <f t="shared" si="29"/>
        <v>33739.02113524676</v>
      </c>
      <c r="AV19" s="51">
        <f t="shared" si="30"/>
        <v>174</v>
      </c>
      <c r="AW19" s="51">
        <f t="shared" si="31"/>
        <v>909346.42782767199</v>
      </c>
      <c r="AX19" s="51">
        <f t="shared" si="32"/>
        <v>898922.63674962113</v>
      </c>
      <c r="AY19" s="51">
        <f t="shared" si="33"/>
        <v>10423</v>
      </c>
      <c r="AZ19" s="52">
        <f t="shared" si="34"/>
        <v>25.235842670068362</v>
      </c>
      <c r="BA19" s="52">
        <f t="shared" si="35"/>
        <v>25.146128788431064</v>
      </c>
      <c r="BB19" s="52">
        <f t="shared" si="36"/>
        <v>9.9999999999997868E-2</v>
      </c>
      <c r="BC19" s="53">
        <f t="shared" si="37"/>
        <v>0.9411333768059621</v>
      </c>
      <c r="BD19" s="53">
        <f t="shared" si="38"/>
        <v>0.94380287688630193</v>
      </c>
      <c r="BE19" s="52">
        <f t="shared" si="39"/>
        <v>-0.30000000000000027</v>
      </c>
      <c r="BF19" s="51">
        <v>0</v>
      </c>
    </row>
    <row r="20" spans="2:58" s="11" customFormat="1" ht="12">
      <c r="B20" s="91">
        <v>15</v>
      </c>
      <c r="C20" s="9" t="s">
        <v>86</v>
      </c>
      <c r="D20" s="69">
        <v>26539</v>
      </c>
      <c r="E20" s="92">
        <v>392730</v>
      </c>
      <c r="F20" s="93">
        <v>15729</v>
      </c>
      <c r="G20" s="94">
        <v>243481</v>
      </c>
      <c r="H20" s="76">
        <f t="shared" si="0"/>
        <v>651940</v>
      </c>
      <c r="I20" s="69">
        <v>21481126800</v>
      </c>
      <c r="J20" s="39">
        <v>23309</v>
      </c>
      <c r="K20" s="95">
        <f t="shared" si="10"/>
        <v>809417.34051772859</v>
      </c>
      <c r="L20" s="95">
        <f t="shared" si="11"/>
        <v>32949.545663711382</v>
      </c>
      <c r="M20" s="95">
        <f t="shared" si="12"/>
        <v>921580.79711699346</v>
      </c>
      <c r="N20" s="96">
        <f t="shared" si="13"/>
        <v>24.565356644937641</v>
      </c>
      <c r="O20" s="97">
        <f t="shared" si="14"/>
        <v>0.87829232450356076</v>
      </c>
      <c r="P20" s="12"/>
      <c r="Q20" s="12"/>
      <c r="R20" s="50" t="str">
        <f t="shared" si="15"/>
        <v>東淀川区</v>
      </c>
      <c r="S20" s="51">
        <f t="shared" si="40"/>
        <v>856796.29625015578</v>
      </c>
      <c r="T20" s="51">
        <f t="shared" si="1"/>
        <v>821024.40566972562</v>
      </c>
      <c r="U20" s="51">
        <f t="shared" si="16"/>
        <v>35772</v>
      </c>
      <c r="V20" s="50" t="str">
        <f t="shared" si="2"/>
        <v>大東市</v>
      </c>
      <c r="W20" s="51">
        <f t="shared" si="41"/>
        <v>36812.491876523149</v>
      </c>
      <c r="X20" s="51">
        <f t="shared" si="3"/>
        <v>36905.932764724166</v>
      </c>
      <c r="Y20" s="51">
        <f t="shared" si="17"/>
        <v>-94</v>
      </c>
      <c r="Z20" s="50" t="str">
        <f t="shared" si="4"/>
        <v>東成区</v>
      </c>
      <c r="AA20" s="51">
        <f t="shared" si="42"/>
        <v>967125.70005585556</v>
      </c>
      <c r="AB20" s="51">
        <f t="shared" si="5"/>
        <v>948050.93253777304</v>
      </c>
      <c r="AC20" s="51">
        <f t="shared" si="18"/>
        <v>19075</v>
      </c>
      <c r="AD20" s="50" t="str">
        <f t="shared" si="6"/>
        <v>平野区</v>
      </c>
      <c r="AE20" s="52">
        <f t="shared" si="43"/>
        <v>24.916437266776779</v>
      </c>
      <c r="AF20" s="54">
        <f t="shared" si="19"/>
        <v>24.9</v>
      </c>
      <c r="AG20" s="52">
        <f t="shared" si="7"/>
        <v>25.027385468804795</v>
      </c>
      <c r="AH20" s="54">
        <f t="shared" si="20"/>
        <v>25</v>
      </c>
      <c r="AI20" s="54">
        <f t="shared" si="21"/>
        <v>-0.10000000000000142</v>
      </c>
      <c r="AJ20" s="50" t="str">
        <f t="shared" si="8"/>
        <v>池田市</v>
      </c>
      <c r="AK20" s="53">
        <f t="shared" si="44"/>
        <v>0.9247256808232418</v>
      </c>
      <c r="AL20" s="53">
        <f t="shared" si="22"/>
        <v>0.92500000000000004</v>
      </c>
      <c r="AM20" s="53">
        <f t="shared" si="9"/>
        <v>0.92885729645779824</v>
      </c>
      <c r="AN20" s="55">
        <f t="shared" si="23"/>
        <v>0.92900000000000005</v>
      </c>
      <c r="AO20" s="71">
        <f t="shared" si="24"/>
        <v>-0.40000000000000036</v>
      </c>
      <c r="AP20" s="12"/>
      <c r="AQ20" s="51">
        <f t="shared" si="25"/>
        <v>855816.27430789603</v>
      </c>
      <c r="AR20" s="51">
        <f t="shared" si="26"/>
        <v>848405.77066251263</v>
      </c>
      <c r="AS20" s="51">
        <f t="shared" si="27"/>
        <v>7410</v>
      </c>
      <c r="AT20" s="51">
        <f t="shared" si="28"/>
        <v>33912.728237244854</v>
      </c>
      <c r="AU20" s="51">
        <f t="shared" si="29"/>
        <v>33739.02113524676</v>
      </c>
      <c r="AV20" s="51">
        <f t="shared" si="30"/>
        <v>174</v>
      </c>
      <c r="AW20" s="51">
        <f t="shared" si="31"/>
        <v>909346.42782767199</v>
      </c>
      <c r="AX20" s="51">
        <f t="shared" si="32"/>
        <v>898922.63674962113</v>
      </c>
      <c r="AY20" s="51">
        <f t="shared" si="33"/>
        <v>10423</v>
      </c>
      <c r="AZ20" s="52">
        <f t="shared" si="34"/>
        <v>25.235842670068362</v>
      </c>
      <c r="BA20" s="52">
        <f t="shared" si="35"/>
        <v>25.146128788431064</v>
      </c>
      <c r="BB20" s="52">
        <f t="shared" si="36"/>
        <v>9.9999999999997868E-2</v>
      </c>
      <c r="BC20" s="53">
        <f t="shared" si="37"/>
        <v>0.9411333768059621</v>
      </c>
      <c r="BD20" s="53">
        <f t="shared" si="38"/>
        <v>0.94380287688630193</v>
      </c>
      <c r="BE20" s="52">
        <f t="shared" si="39"/>
        <v>-0.30000000000000027</v>
      </c>
      <c r="BF20" s="51">
        <v>0</v>
      </c>
    </row>
    <row r="21" spans="2:58" s="11" customFormat="1" ht="12">
      <c r="B21" s="91">
        <v>16</v>
      </c>
      <c r="C21" s="9" t="s">
        <v>54</v>
      </c>
      <c r="D21" s="69">
        <v>17584</v>
      </c>
      <c r="E21" s="92">
        <v>267115</v>
      </c>
      <c r="F21" s="93">
        <v>9999</v>
      </c>
      <c r="G21" s="94">
        <v>175423</v>
      </c>
      <c r="H21" s="76">
        <f t="shared" si="0"/>
        <v>452537</v>
      </c>
      <c r="I21" s="69">
        <v>14075242010</v>
      </c>
      <c r="J21" s="39">
        <v>15072</v>
      </c>
      <c r="K21" s="39">
        <f t="shared" si="10"/>
        <v>800457.34815741586</v>
      </c>
      <c r="L21" s="39">
        <f t="shared" si="11"/>
        <v>31102.963978636002</v>
      </c>
      <c r="M21" s="39">
        <f t="shared" si="12"/>
        <v>933866.90618365176</v>
      </c>
      <c r="N21" s="96">
        <f t="shared" si="13"/>
        <v>25.735725659690626</v>
      </c>
      <c r="O21" s="97">
        <f t="shared" si="14"/>
        <v>0.8571428571428571</v>
      </c>
      <c r="P21" s="12"/>
      <c r="Q21" s="12"/>
      <c r="R21" s="50" t="str">
        <f t="shared" si="15"/>
        <v>鶴見区</v>
      </c>
      <c r="S21" s="51">
        <f t="shared" si="40"/>
        <v>854846.95774288266</v>
      </c>
      <c r="T21" s="51">
        <f t="shared" si="1"/>
        <v>845509.89233018737</v>
      </c>
      <c r="U21" s="51">
        <f t="shared" si="16"/>
        <v>9337</v>
      </c>
      <c r="V21" s="50" t="str">
        <f t="shared" si="2"/>
        <v>高石市</v>
      </c>
      <c r="W21" s="51">
        <f t="shared" si="41"/>
        <v>36742.202493532932</v>
      </c>
      <c r="X21" s="51">
        <f t="shared" si="3"/>
        <v>36473.557145201274</v>
      </c>
      <c r="Y21" s="51">
        <f t="shared" si="17"/>
        <v>268</v>
      </c>
      <c r="Z21" s="50" t="str">
        <f t="shared" si="4"/>
        <v>泉佐野市</v>
      </c>
      <c r="AA21" s="51">
        <f t="shared" si="42"/>
        <v>964814.2055040797</v>
      </c>
      <c r="AB21" s="51">
        <f t="shared" si="5"/>
        <v>944731.99290317914</v>
      </c>
      <c r="AC21" s="51">
        <f t="shared" si="18"/>
        <v>20082</v>
      </c>
      <c r="AD21" s="50" t="str">
        <f t="shared" si="6"/>
        <v>箕面市</v>
      </c>
      <c r="AE21" s="52">
        <f t="shared" si="43"/>
        <v>24.849407005608164</v>
      </c>
      <c r="AF21" s="54">
        <f t="shared" si="19"/>
        <v>24.8</v>
      </c>
      <c r="AG21" s="52">
        <f t="shared" si="7"/>
        <v>24.511085066901064</v>
      </c>
      <c r="AH21" s="54">
        <f t="shared" si="20"/>
        <v>24.5</v>
      </c>
      <c r="AI21" s="54">
        <f t="shared" si="21"/>
        <v>0.30000000000000071</v>
      </c>
      <c r="AJ21" s="50" t="str">
        <f t="shared" si="8"/>
        <v>茨木市</v>
      </c>
      <c r="AK21" s="53">
        <f t="shared" si="44"/>
        <v>0.92447056537789007</v>
      </c>
      <c r="AL21" s="53">
        <f t="shared" si="22"/>
        <v>0.92400000000000004</v>
      </c>
      <c r="AM21" s="53">
        <f t="shared" si="9"/>
        <v>0.92769314051504137</v>
      </c>
      <c r="AN21" s="55">
        <f t="shared" si="23"/>
        <v>0.92800000000000005</v>
      </c>
      <c r="AO21" s="71">
        <f t="shared" si="24"/>
        <v>-0.40000000000000036</v>
      </c>
      <c r="AP21" s="12"/>
      <c r="AQ21" s="51">
        <f t="shared" si="25"/>
        <v>855816.27430789603</v>
      </c>
      <c r="AR21" s="51">
        <f t="shared" si="26"/>
        <v>848405.77066251263</v>
      </c>
      <c r="AS21" s="51">
        <f t="shared" si="27"/>
        <v>7410</v>
      </c>
      <c r="AT21" s="51">
        <f t="shared" si="28"/>
        <v>33912.728237244854</v>
      </c>
      <c r="AU21" s="51">
        <f t="shared" si="29"/>
        <v>33739.02113524676</v>
      </c>
      <c r="AV21" s="51">
        <f t="shared" si="30"/>
        <v>174</v>
      </c>
      <c r="AW21" s="51">
        <f t="shared" si="31"/>
        <v>909346.42782767199</v>
      </c>
      <c r="AX21" s="51">
        <f t="shared" si="32"/>
        <v>898922.63674962113</v>
      </c>
      <c r="AY21" s="51">
        <f t="shared" si="33"/>
        <v>10423</v>
      </c>
      <c r="AZ21" s="52">
        <f t="shared" si="34"/>
        <v>25.235842670068362</v>
      </c>
      <c r="BA21" s="52">
        <f t="shared" si="35"/>
        <v>25.146128788431064</v>
      </c>
      <c r="BB21" s="52">
        <f t="shared" si="36"/>
        <v>9.9999999999997868E-2</v>
      </c>
      <c r="BC21" s="53">
        <f t="shared" si="37"/>
        <v>0.9411333768059621</v>
      </c>
      <c r="BD21" s="53">
        <f t="shared" si="38"/>
        <v>0.94380287688630193</v>
      </c>
      <c r="BE21" s="52">
        <f t="shared" si="39"/>
        <v>-0.30000000000000027</v>
      </c>
      <c r="BF21" s="51">
        <v>0</v>
      </c>
    </row>
    <row r="22" spans="2:58" s="11" customFormat="1" ht="12">
      <c r="B22" s="91">
        <v>17</v>
      </c>
      <c r="C22" s="9" t="s">
        <v>87</v>
      </c>
      <c r="D22" s="69">
        <v>24918</v>
      </c>
      <c r="E22" s="87">
        <v>373758</v>
      </c>
      <c r="F22" s="88">
        <v>16142</v>
      </c>
      <c r="G22" s="89">
        <v>263410</v>
      </c>
      <c r="H22" s="73">
        <f t="shared" si="0"/>
        <v>653310</v>
      </c>
      <c r="I22" s="69">
        <v>21272360520</v>
      </c>
      <c r="J22" s="69">
        <v>21729</v>
      </c>
      <c r="K22" s="70">
        <f t="shared" si="10"/>
        <v>853694.53888755117</v>
      </c>
      <c r="L22" s="70">
        <f t="shared" si="11"/>
        <v>32560.89837902374</v>
      </c>
      <c r="M22" s="70">
        <f t="shared" si="12"/>
        <v>978984.79083252791</v>
      </c>
      <c r="N22" s="74">
        <f t="shared" si="13"/>
        <v>26.218396339995184</v>
      </c>
      <c r="O22" s="75">
        <f t="shared" si="14"/>
        <v>0.87202022634240306</v>
      </c>
      <c r="P22" s="12"/>
      <c r="Q22" s="12"/>
      <c r="R22" s="50" t="str">
        <f t="shared" si="15"/>
        <v>住吉区</v>
      </c>
      <c r="S22" s="51">
        <f t="shared" si="40"/>
        <v>853694.53888755117</v>
      </c>
      <c r="T22" s="51">
        <f t="shared" si="1"/>
        <v>859308.00125156448</v>
      </c>
      <c r="U22" s="51">
        <f t="shared" si="16"/>
        <v>-5613</v>
      </c>
      <c r="V22" s="50" t="str">
        <f t="shared" si="2"/>
        <v>堺市東区</v>
      </c>
      <c r="W22" s="51">
        <f t="shared" si="41"/>
        <v>36649.497887713464</v>
      </c>
      <c r="X22" s="51">
        <f t="shared" si="3"/>
        <v>35625.794197558906</v>
      </c>
      <c r="Y22" s="51">
        <f t="shared" si="17"/>
        <v>1023</v>
      </c>
      <c r="Z22" s="50" t="str">
        <f t="shared" si="4"/>
        <v>淀川区</v>
      </c>
      <c r="AA22" s="51">
        <f t="shared" si="42"/>
        <v>960234.22161215509</v>
      </c>
      <c r="AB22" s="51">
        <f t="shared" si="5"/>
        <v>935843.14392818382</v>
      </c>
      <c r="AC22" s="51">
        <f t="shared" si="18"/>
        <v>24391</v>
      </c>
      <c r="AD22" s="50" t="str">
        <f t="shared" si="6"/>
        <v>東住吉区</v>
      </c>
      <c r="AE22" s="52">
        <f t="shared" si="43"/>
        <v>24.807022246046635</v>
      </c>
      <c r="AF22" s="54">
        <f t="shared" si="19"/>
        <v>24.8</v>
      </c>
      <c r="AG22" s="52">
        <f t="shared" si="7"/>
        <v>24.875398181062739</v>
      </c>
      <c r="AH22" s="54">
        <f t="shared" si="20"/>
        <v>24.9</v>
      </c>
      <c r="AI22" s="54">
        <f t="shared" si="21"/>
        <v>-9.9999999999997868E-2</v>
      </c>
      <c r="AJ22" s="50" t="str">
        <f t="shared" si="8"/>
        <v>阪南市</v>
      </c>
      <c r="AK22" s="53">
        <f t="shared" si="44"/>
        <v>0.92317247969421878</v>
      </c>
      <c r="AL22" s="53">
        <f t="shared" si="22"/>
        <v>0.92300000000000004</v>
      </c>
      <c r="AM22" s="53">
        <f t="shared" si="9"/>
        <v>0.93176065606965675</v>
      </c>
      <c r="AN22" s="55">
        <f t="shared" si="23"/>
        <v>0.93200000000000005</v>
      </c>
      <c r="AO22" s="71">
        <f t="shared" si="24"/>
        <v>-0.9000000000000008</v>
      </c>
      <c r="AP22" s="12"/>
      <c r="AQ22" s="51">
        <f t="shared" si="25"/>
        <v>855816.27430789603</v>
      </c>
      <c r="AR22" s="51">
        <f t="shared" si="26"/>
        <v>848405.77066251263</v>
      </c>
      <c r="AS22" s="51">
        <f t="shared" si="27"/>
        <v>7410</v>
      </c>
      <c r="AT22" s="51">
        <f t="shared" si="28"/>
        <v>33912.728237244854</v>
      </c>
      <c r="AU22" s="51">
        <f t="shared" si="29"/>
        <v>33739.02113524676</v>
      </c>
      <c r="AV22" s="51">
        <f t="shared" si="30"/>
        <v>174</v>
      </c>
      <c r="AW22" s="51">
        <f t="shared" si="31"/>
        <v>909346.42782767199</v>
      </c>
      <c r="AX22" s="51">
        <f t="shared" si="32"/>
        <v>898922.63674962113</v>
      </c>
      <c r="AY22" s="51">
        <f t="shared" si="33"/>
        <v>10423</v>
      </c>
      <c r="AZ22" s="52">
        <f t="shared" si="34"/>
        <v>25.235842670068362</v>
      </c>
      <c r="BA22" s="52">
        <f t="shared" si="35"/>
        <v>25.146128788431064</v>
      </c>
      <c r="BB22" s="52">
        <f t="shared" si="36"/>
        <v>9.9999999999997868E-2</v>
      </c>
      <c r="BC22" s="53">
        <f t="shared" si="37"/>
        <v>0.9411333768059621</v>
      </c>
      <c r="BD22" s="53">
        <f t="shared" si="38"/>
        <v>0.94380287688630193</v>
      </c>
      <c r="BE22" s="52">
        <f t="shared" si="39"/>
        <v>-0.30000000000000027</v>
      </c>
      <c r="BF22" s="51">
        <v>0</v>
      </c>
    </row>
    <row r="23" spans="2:58" s="11" customFormat="1" ht="12">
      <c r="B23" s="91">
        <v>18</v>
      </c>
      <c r="C23" s="9" t="s">
        <v>55</v>
      </c>
      <c r="D23" s="69">
        <v>22386</v>
      </c>
      <c r="E23" s="87">
        <v>334474</v>
      </c>
      <c r="F23" s="88">
        <v>13453</v>
      </c>
      <c r="G23" s="89">
        <v>207403</v>
      </c>
      <c r="H23" s="73">
        <f t="shared" si="0"/>
        <v>555330</v>
      </c>
      <c r="I23" s="69">
        <v>18682331850</v>
      </c>
      <c r="J23" s="69">
        <v>19672</v>
      </c>
      <c r="K23" s="70">
        <f t="shared" si="10"/>
        <v>834554.26829268294</v>
      </c>
      <c r="L23" s="70">
        <f t="shared" si="11"/>
        <v>33641.85592350494</v>
      </c>
      <c r="M23" s="70">
        <f t="shared" si="12"/>
        <v>949691.53365189105</v>
      </c>
      <c r="N23" s="74">
        <f t="shared" si="13"/>
        <v>24.807022246046635</v>
      </c>
      <c r="O23" s="75">
        <f t="shared" si="14"/>
        <v>0.87876351290985433</v>
      </c>
      <c r="P23" s="12"/>
      <c r="Q23" s="12"/>
      <c r="R23" s="50" t="str">
        <f t="shared" si="15"/>
        <v>淀川区</v>
      </c>
      <c r="S23" s="51">
        <f t="shared" si="40"/>
        <v>852604.37084979401</v>
      </c>
      <c r="T23" s="51">
        <f t="shared" si="1"/>
        <v>837709.56333612965</v>
      </c>
      <c r="U23" s="51">
        <f t="shared" si="16"/>
        <v>14894</v>
      </c>
      <c r="V23" s="50" t="str">
        <f t="shared" si="2"/>
        <v>泉佐野市</v>
      </c>
      <c r="W23" s="51">
        <f t="shared" si="41"/>
        <v>36637.520027938022</v>
      </c>
      <c r="X23" s="51">
        <f t="shared" si="3"/>
        <v>36295.00523038744</v>
      </c>
      <c r="Y23" s="51">
        <f t="shared" si="17"/>
        <v>343</v>
      </c>
      <c r="Z23" s="50" t="str">
        <f t="shared" si="4"/>
        <v>港区</v>
      </c>
      <c r="AA23" s="51">
        <f t="shared" si="42"/>
        <v>959539.82917330496</v>
      </c>
      <c r="AB23" s="51">
        <f t="shared" si="5"/>
        <v>945615.02862855582</v>
      </c>
      <c r="AC23" s="51">
        <f t="shared" si="18"/>
        <v>13925</v>
      </c>
      <c r="AD23" s="50" t="str">
        <f t="shared" si="6"/>
        <v>茨木市</v>
      </c>
      <c r="AE23" s="52">
        <f t="shared" si="43"/>
        <v>24.766951622304255</v>
      </c>
      <c r="AF23" s="54">
        <f t="shared" si="19"/>
        <v>24.8</v>
      </c>
      <c r="AG23" s="52">
        <f t="shared" si="7"/>
        <v>24.5957260330472</v>
      </c>
      <c r="AH23" s="54">
        <f t="shared" si="20"/>
        <v>24.6</v>
      </c>
      <c r="AI23" s="54">
        <f t="shared" si="21"/>
        <v>0.19999999999999929</v>
      </c>
      <c r="AJ23" s="50" t="str">
        <f t="shared" si="8"/>
        <v>高石市</v>
      </c>
      <c r="AK23" s="53">
        <f t="shared" si="44"/>
        <v>0.92311693716188103</v>
      </c>
      <c r="AL23" s="53">
        <f t="shared" si="22"/>
        <v>0.92300000000000004</v>
      </c>
      <c r="AM23" s="53">
        <f t="shared" si="9"/>
        <v>0.92506008302381471</v>
      </c>
      <c r="AN23" s="55">
        <f t="shared" si="23"/>
        <v>0.92500000000000004</v>
      </c>
      <c r="AO23" s="71">
        <f t="shared" si="24"/>
        <v>-0.20000000000000018</v>
      </c>
      <c r="AP23" s="12"/>
      <c r="AQ23" s="51">
        <f t="shared" si="25"/>
        <v>855816.27430789603</v>
      </c>
      <c r="AR23" s="51">
        <f t="shared" si="26"/>
        <v>848405.77066251263</v>
      </c>
      <c r="AS23" s="51">
        <f t="shared" si="27"/>
        <v>7410</v>
      </c>
      <c r="AT23" s="51">
        <f t="shared" si="28"/>
        <v>33912.728237244854</v>
      </c>
      <c r="AU23" s="51">
        <f t="shared" si="29"/>
        <v>33739.02113524676</v>
      </c>
      <c r="AV23" s="51">
        <f t="shared" si="30"/>
        <v>174</v>
      </c>
      <c r="AW23" s="51">
        <f t="shared" si="31"/>
        <v>909346.42782767199</v>
      </c>
      <c r="AX23" s="51">
        <f t="shared" si="32"/>
        <v>898922.63674962113</v>
      </c>
      <c r="AY23" s="51">
        <f t="shared" si="33"/>
        <v>10423</v>
      </c>
      <c r="AZ23" s="52">
        <f t="shared" si="34"/>
        <v>25.235842670068362</v>
      </c>
      <c r="BA23" s="52">
        <f t="shared" si="35"/>
        <v>25.146128788431064</v>
      </c>
      <c r="BB23" s="52">
        <f t="shared" si="36"/>
        <v>9.9999999999997868E-2</v>
      </c>
      <c r="BC23" s="53">
        <f t="shared" si="37"/>
        <v>0.9411333768059621</v>
      </c>
      <c r="BD23" s="53">
        <f t="shared" si="38"/>
        <v>0.94380287688630193</v>
      </c>
      <c r="BE23" s="52">
        <f t="shared" si="39"/>
        <v>-0.30000000000000027</v>
      </c>
      <c r="BF23" s="51">
        <v>0</v>
      </c>
    </row>
    <row r="24" spans="2:58" s="11" customFormat="1" ht="12">
      <c r="B24" s="91">
        <v>19</v>
      </c>
      <c r="C24" s="9" t="s">
        <v>88</v>
      </c>
      <c r="D24" s="69">
        <v>15563</v>
      </c>
      <c r="E24" s="87">
        <v>210405</v>
      </c>
      <c r="F24" s="88">
        <v>10607</v>
      </c>
      <c r="G24" s="89">
        <v>149558</v>
      </c>
      <c r="H24" s="73">
        <f t="shared" si="0"/>
        <v>370570</v>
      </c>
      <c r="I24" s="69">
        <v>12833963010</v>
      </c>
      <c r="J24" s="69">
        <v>13018</v>
      </c>
      <c r="K24" s="70">
        <f t="shared" si="10"/>
        <v>824645.82728265761</v>
      </c>
      <c r="L24" s="70">
        <f t="shared" si="11"/>
        <v>34633.032922254904</v>
      </c>
      <c r="M24" s="70">
        <f t="shared" si="12"/>
        <v>985862.88293132582</v>
      </c>
      <c r="N24" s="74">
        <f t="shared" si="13"/>
        <v>23.810961896806528</v>
      </c>
      <c r="O24" s="75">
        <f t="shared" si="14"/>
        <v>0.83647111739381863</v>
      </c>
      <c r="P24" s="12"/>
      <c r="Q24" s="12"/>
      <c r="R24" s="50" t="str">
        <f t="shared" si="15"/>
        <v>和泉市</v>
      </c>
      <c r="S24" s="51">
        <f t="shared" si="40"/>
        <v>852494.98828604363</v>
      </c>
      <c r="T24" s="51">
        <f t="shared" si="1"/>
        <v>849836.30068646232</v>
      </c>
      <c r="U24" s="51">
        <f t="shared" si="16"/>
        <v>2659</v>
      </c>
      <c r="V24" s="50" t="str">
        <f t="shared" si="2"/>
        <v>太子町</v>
      </c>
      <c r="W24" s="51">
        <f t="shared" si="41"/>
        <v>36394.188177728014</v>
      </c>
      <c r="X24" s="51">
        <f t="shared" si="3"/>
        <v>35318.212089361987</v>
      </c>
      <c r="Y24" s="51">
        <f t="shared" si="17"/>
        <v>1076</v>
      </c>
      <c r="Z24" s="50" t="str">
        <f t="shared" si="4"/>
        <v>鶴見区</v>
      </c>
      <c r="AA24" s="51">
        <f t="shared" si="42"/>
        <v>954188.27502671897</v>
      </c>
      <c r="AB24" s="51">
        <f t="shared" si="5"/>
        <v>933280.15846232849</v>
      </c>
      <c r="AC24" s="51">
        <f t="shared" si="18"/>
        <v>20908</v>
      </c>
      <c r="AD24" s="50" t="str">
        <f t="shared" si="6"/>
        <v>河内長野市</v>
      </c>
      <c r="AE24" s="52">
        <f t="shared" si="43"/>
        <v>24.756009670209369</v>
      </c>
      <c r="AF24" s="54">
        <f t="shared" si="19"/>
        <v>24.8</v>
      </c>
      <c r="AG24" s="52">
        <f t="shared" si="7"/>
        <v>24.912905245917432</v>
      </c>
      <c r="AH24" s="54">
        <f t="shared" si="20"/>
        <v>24.9</v>
      </c>
      <c r="AI24" s="54">
        <f t="shared" si="21"/>
        <v>-9.9999999999997868E-2</v>
      </c>
      <c r="AJ24" s="50" t="str">
        <f t="shared" si="8"/>
        <v>岬町</v>
      </c>
      <c r="AK24" s="53">
        <f t="shared" si="44"/>
        <v>0.92307692307692313</v>
      </c>
      <c r="AL24" s="53">
        <f t="shared" si="22"/>
        <v>0.92300000000000004</v>
      </c>
      <c r="AM24" s="53">
        <f t="shared" si="9"/>
        <v>0.92779177162048698</v>
      </c>
      <c r="AN24" s="55">
        <f t="shared" si="23"/>
        <v>0.92800000000000005</v>
      </c>
      <c r="AO24" s="71">
        <f t="shared" si="24"/>
        <v>-0.50000000000000044</v>
      </c>
      <c r="AP24" s="12"/>
      <c r="AQ24" s="51">
        <f t="shared" si="25"/>
        <v>855816.27430789603</v>
      </c>
      <c r="AR24" s="51">
        <f t="shared" si="26"/>
        <v>848405.77066251263</v>
      </c>
      <c r="AS24" s="51">
        <f t="shared" si="27"/>
        <v>7410</v>
      </c>
      <c r="AT24" s="51">
        <f t="shared" si="28"/>
        <v>33912.728237244854</v>
      </c>
      <c r="AU24" s="51">
        <f t="shared" si="29"/>
        <v>33739.02113524676</v>
      </c>
      <c r="AV24" s="51">
        <f t="shared" si="30"/>
        <v>174</v>
      </c>
      <c r="AW24" s="51">
        <f t="shared" si="31"/>
        <v>909346.42782767199</v>
      </c>
      <c r="AX24" s="51">
        <f t="shared" si="32"/>
        <v>898922.63674962113</v>
      </c>
      <c r="AY24" s="51">
        <f t="shared" si="33"/>
        <v>10423</v>
      </c>
      <c r="AZ24" s="52">
        <f t="shared" si="34"/>
        <v>25.235842670068362</v>
      </c>
      <c r="BA24" s="52">
        <f t="shared" si="35"/>
        <v>25.146128788431064</v>
      </c>
      <c r="BB24" s="52">
        <f t="shared" si="36"/>
        <v>9.9999999999997868E-2</v>
      </c>
      <c r="BC24" s="53">
        <f t="shared" si="37"/>
        <v>0.9411333768059621</v>
      </c>
      <c r="BD24" s="53">
        <f t="shared" si="38"/>
        <v>0.94380287688630193</v>
      </c>
      <c r="BE24" s="52">
        <f t="shared" si="39"/>
        <v>-0.30000000000000027</v>
      </c>
      <c r="BF24" s="51">
        <v>0</v>
      </c>
    </row>
    <row r="25" spans="2:58" s="11" customFormat="1" ht="12">
      <c r="B25" s="91">
        <v>20</v>
      </c>
      <c r="C25" s="9" t="s">
        <v>89</v>
      </c>
      <c r="D25" s="69">
        <v>23794</v>
      </c>
      <c r="E25" s="87">
        <v>341390</v>
      </c>
      <c r="F25" s="88">
        <v>15545</v>
      </c>
      <c r="G25" s="89">
        <v>238935</v>
      </c>
      <c r="H25" s="73">
        <f t="shared" si="0"/>
        <v>595870</v>
      </c>
      <c r="I25" s="69">
        <v>20286868400</v>
      </c>
      <c r="J25" s="69">
        <v>21127</v>
      </c>
      <c r="K25" s="70">
        <f t="shared" si="10"/>
        <v>852604.37084979401</v>
      </c>
      <c r="L25" s="70">
        <f t="shared" si="11"/>
        <v>34045.795895077783</v>
      </c>
      <c r="M25" s="70">
        <f t="shared" si="12"/>
        <v>960234.22161215509</v>
      </c>
      <c r="N25" s="74">
        <f t="shared" si="13"/>
        <v>25.042867949903336</v>
      </c>
      <c r="O25" s="75">
        <f t="shared" si="14"/>
        <v>0.8879129192233336</v>
      </c>
      <c r="P25" s="12"/>
      <c r="Q25" s="12"/>
      <c r="R25" s="50" t="str">
        <f t="shared" si="15"/>
        <v>堺市美原区</v>
      </c>
      <c r="S25" s="51">
        <f t="shared" si="40"/>
        <v>851825.2785964912</v>
      </c>
      <c r="T25" s="51">
        <f t="shared" si="1"/>
        <v>846988.4625748503</v>
      </c>
      <c r="U25" s="51">
        <f t="shared" si="16"/>
        <v>4837</v>
      </c>
      <c r="V25" s="50" t="str">
        <f t="shared" si="2"/>
        <v>浪速区</v>
      </c>
      <c r="W25" s="51">
        <f t="shared" si="41"/>
        <v>36243.527763852435</v>
      </c>
      <c r="X25" s="51">
        <f t="shared" si="3"/>
        <v>35187.555904459143</v>
      </c>
      <c r="Y25" s="51">
        <f t="shared" si="17"/>
        <v>1056</v>
      </c>
      <c r="Z25" s="50" t="str">
        <f t="shared" si="4"/>
        <v>大阪市</v>
      </c>
      <c r="AA25" s="51">
        <f t="shared" si="42"/>
        <v>953805.52881245443</v>
      </c>
      <c r="AB25" s="51">
        <f t="shared" si="5"/>
        <v>944780.68498546712</v>
      </c>
      <c r="AC25" s="51">
        <f t="shared" si="18"/>
        <v>9025</v>
      </c>
      <c r="AD25" s="50" t="str">
        <f t="shared" si="6"/>
        <v>八尾市</v>
      </c>
      <c r="AE25" s="52">
        <f t="shared" si="43"/>
        <v>24.700486650593803</v>
      </c>
      <c r="AF25" s="54">
        <f t="shared" si="19"/>
        <v>24.7</v>
      </c>
      <c r="AG25" s="52">
        <f t="shared" si="7"/>
        <v>24.676255303277543</v>
      </c>
      <c r="AH25" s="54">
        <f t="shared" si="20"/>
        <v>24.7</v>
      </c>
      <c r="AI25" s="54">
        <f t="shared" si="21"/>
        <v>0</v>
      </c>
      <c r="AJ25" s="50" t="str">
        <f t="shared" si="8"/>
        <v>松原市</v>
      </c>
      <c r="AK25" s="53">
        <f t="shared" si="44"/>
        <v>0.92248097343116253</v>
      </c>
      <c r="AL25" s="53">
        <f t="shared" si="22"/>
        <v>0.92200000000000004</v>
      </c>
      <c r="AM25" s="53">
        <f t="shared" si="9"/>
        <v>0.92647199160225213</v>
      </c>
      <c r="AN25" s="55">
        <f t="shared" si="23"/>
        <v>0.92600000000000005</v>
      </c>
      <c r="AO25" s="71">
        <f t="shared" si="24"/>
        <v>-0.40000000000000036</v>
      </c>
      <c r="AP25" s="12"/>
      <c r="AQ25" s="51">
        <f t="shared" si="25"/>
        <v>855816.27430789603</v>
      </c>
      <c r="AR25" s="51">
        <f t="shared" si="26"/>
        <v>848405.77066251263</v>
      </c>
      <c r="AS25" s="51">
        <f t="shared" si="27"/>
        <v>7410</v>
      </c>
      <c r="AT25" s="51">
        <f t="shared" si="28"/>
        <v>33912.728237244854</v>
      </c>
      <c r="AU25" s="51">
        <f t="shared" si="29"/>
        <v>33739.02113524676</v>
      </c>
      <c r="AV25" s="51">
        <f t="shared" si="30"/>
        <v>174</v>
      </c>
      <c r="AW25" s="51">
        <f t="shared" si="31"/>
        <v>909346.42782767199</v>
      </c>
      <c r="AX25" s="51">
        <f t="shared" si="32"/>
        <v>898922.63674962113</v>
      </c>
      <c r="AY25" s="51">
        <f t="shared" si="33"/>
        <v>10423</v>
      </c>
      <c r="AZ25" s="52">
        <f t="shared" si="34"/>
        <v>25.235842670068362</v>
      </c>
      <c r="BA25" s="52">
        <f t="shared" si="35"/>
        <v>25.146128788431064</v>
      </c>
      <c r="BB25" s="52">
        <f t="shared" si="36"/>
        <v>9.9999999999997868E-2</v>
      </c>
      <c r="BC25" s="53">
        <f t="shared" si="37"/>
        <v>0.9411333768059621</v>
      </c>
      <c r="BD25" s="53">
        <f t="shared" si="38"/>
        <v>0.94380287688630193</v>
      </c>
      <c r="BE25" s="52">
        <f t="shared" si="39"/>
        <v>-0.30000000000000027</v>
      </c>
      <c r="BF25" s="51">
        <v>0</v>
      </c>
    </row>
    <row r="26" spans="2:58" s="11" customFormat="1" ht="12">
      <c r="B26" s="91">
        <v>21</v>
      </c>
      <c r="C26" s="9" t="s">
        <v>90</v>
      </c>
      <c r="D26" s="69">
        <v>15666</v>
      </c>
      <c r="E26" s="87">
        <v>232802</v>
      </c>
      <c r="F26" s="88">
        <v>9490</v>
      </c>
      <c r="G26" s="89">
        <v>156996</v>
      </c>
      <c r="H26" s="73">
        <f t="shared" si="0"/>
        <v>399288</v>
      </c>
      <c r="I26" s="69">
        <v>13392032440</v>
      </c>
      <c r="J26" s="69">
        <v>14035</v>
      </c>
      <c r="K26" s="70">
        <f t="shared" si="10"/>
        <v>854846.95774288266</v>
      </c>
      <c r="L26" s="70">
        <f t="shared" si="11"/>
        <v>33539.781911803009</v>
      </c>
      <c r="M26" s="70">
        <f t="shared" si="12"/>
        <v>954188.27502671897</v>
      </c>
      <c r="N26" s="74">
        <f t="shared" si="13"/>
        <v>25.487552661815396</v>
      </c>
      <c r="O26" s="75">
        <f t="shared" si="14"/>
        <v>0.89588918677390528</v>
      </c>
      <c r="P26" s="12"/>
      <c r="Q26" s="12"/>
      <c r="R26" s="50" t="str">
        <f t="shared" si="15"/>
        <v>平野区</v>
      </c>
      <c r="S26" s="51">
        <f t="shared" si="40"/>
        <v>849783.79335657915</v>
      </c>
      <c r="T26" s="51">
        <f t="shared" si="1"/>
        <v>859182.94513342052</v>
      </c>
      <c r="U26" s="51">
        <f t="shared" si="16"/>
        <v>-9399</v>
      </c>
      <c r="V26" s="50" t="str">
        <f t="shared" si="2"/>
        <v>福島区</v>
      </c>
      <c r="W26" s="51">
        <f t="shared" si="41"/>
        <v>36080.929094060521</v>
      </c>
      <c r="X26" s="51">
        <f t="shared" si="3"/>
        <v>35166.887808445899</v>
      </c>
      <c r="Y26" s="51">
        <f t="shared" si="17"/>
        <v>914</v>
      </c>
      <c r="Z26" s="50" t="str">
        <f t="shared" si="4"/>
        <v>東住吉区</v>
      </c>
      <c r="AA26" s="51">
        <f t="shared" si="42"/>
        <v>949691.53365189105</v>
      </c>
      <c r="AB26" s="51">
        <f t="shared" si="5"/>
        <v>949098.98396835313</v>
      </c>
      <c r="AC26" s="51">
        <f t="shared" si="18"/>
        <v>593</v>
      </c>
      <c r="AD26" s="50" t="str">
        <f t="shared" si="6"/>
        <v>池田市</v>
      </c>
      <c r="AE26" s="52">
        <f t="shared" si="43"/>
        <v>24.604809824322018</v>
      </c>
      <c r="AF26" s="54">
        <f t="shared" si="19"/>
        <v>24.6</v>
      </c>
      <c r="AG26" s="52">
        <f t="shared" si="7"/>
        <v>24.562212532106802</v>
      </c>
      <c r="AH26" s="54">
        <f t="shared" si="20"/>
        <v>24.6</v>
      </c>
      <c r="AI26" s="54">
        <f t="shared" si="21"/>
        <v>0</v>
      </c>
      <c r="AJ26" s="50" t="str">
        <f t="shared" si="8"/>
        <v>泉佐野市</v>
      </c>
      <c r="AK26" s="53">
        <f t="shared" si="44"/>
        <v>0.92226261080288252</v>
      </c>
      <c r="AL26" s="53">
        <f t="shared" si="22"/>
        <v>0.92200000000000004</v>
      </c>
      <c r="AM26" s="53">
        <f t="shared" si="9"/>
        <v>0.92553619302949064</v>
      </c>
      <c r="AN26" s="55">
        <f t="shared" si="23"/>
        <v>0.92600000000000005</v>
      </c>
      <c r="AO26" s="71">
        <f t="shared" si="24"/>
        <v>-0.40000000000000036</v>
      </c>
      <c r="AP26" s="12"/>
      <c r="AQ26" s="51">
        <f t="shared" si="25"/>
        <v>855816.27430789603</v>
      </c>
      <c r="AR26" s="51">
        <f t="shared" si="26"/>
        <v>848405.77066251263</v>
      </c>
      <c r="AS26" s="51">
        <f t="shared" si="27"/>
        <v>7410</v>
      </c>
      <c r="AT26" s="51">
        <f t="shared" si="28"/>
        <v>33912.728237244854</v>
      </c>
      <c r="AU26" s="51">
        <f t="shared" si="29"/>
        <v>33739.02113524676</v>
      </c>
      <c r="AV26" s="51">
        <f t="shared" si="30"/>
        <v>174</v>
      </c>
      <c r="AW26" s="51">
        <f t="shared" si="31"/>
        <v>909346.42782767199</v>
      </c>
      <c r="AX26" s="51">
        <f t="shared" si="32"/>
        <v>898922.63674962113</v>
      </c>
      <c r="AY26" s="51">
        <f t="shared" si="33"/>
        <v>10423</v>
      </c>
      <c r="AZ26" s="52">
        <f t="shared" si="34"/>
        <v>25.235842670068362</v>
      </c>
      <c r="BA26" s="52">
        <f t="shared" si="35"/>
        <v>25.146128788431064</v>
      </c>
      <c r="BB26" s="52">
        <f t="shared" si="36"/>
        <v>9.9999999999997868E-2</v>
      </c>
      <c r="BC26" s="53">
        <f t="shared" si="37"/>
        <v>0.9411333768059621</v>
      </c>
      <c r="BD26" s="53">
        <f t="shared" si="38"/>
        <v>0.94380287688630193</v>
      </c>
      <c r="BE26" s="52">
        <f t="shared" si="39"/>
        <v>-0.30000000000000027</v>
      </c>
      <c r="BF26" s="51">
        <v>0</v>
      </c>
    </row>
    <row r="27" spans="2:58" s="11" customFormat="1" ht="12">
      <c r="B27" s="91">
        <v>22</v>
      </c>
      <c r="C27" s="9" t="s">
        <v>56</v>
      </c>
      <c r="D27" s="69">
        <v>20473</v>
      </c>
      <c r="E27" s="87">
        <v>301566</v>
      </c>
      <c r="F27" s="88">
        <v>12829</v>
      </c>
      <c r="G27" s="89">
        <v>209284</v>
      </c>
      <c r="H27" s="73">
        <f t="shared" si="0"/>
        <v>523679</v>
      </c>
      <c r="I27" s="69">
        <v>17114665030</v>
      </c>
      <c r="J27" s="69">
        <v>18272</v>
      </c>
      <c r="K27" s="70">
        <f t="shared" si="10"/>
        <v>835962.73286767933</v>
      </c>
      <c r="L27" s="70">
        <f t="shared" si="11"/>
        <v>32681.595080192255</v>
      </c>
      <c r="M27" s="70">
        <f t="shared" si="12"/>
        <v>936660.739382662</v>
      </c>
      <c r="N27" s="74">
        <f t="shared" si="13"/>
        <v>25.57900649636106</v>
      </c>
      <c r="O27" s="75">
        <f t="shared" si="14"/>
        <v>0.89249255116494897</v>
      </c>
      <c r="P27" s="12"/>
      <c r="Q27" s="12"/>
      <c r="R27" s="50" t="str">
        <f t="shared" si="15"/>
        <v>港区</v>
      </c>
      <c r="S27" s="51">
        <f t="shared" si="40"/>
        <v>848667.68357601378</v>
      </c>
      <c r="T27" s="51">
        <f t="shared" si="1"/>
        <v>842341.49611398962</v>
      </c>
      <c r="U27" s="51">
        <f t="shared" si="16"/>
        <v>6327</v>
      </c>
      <c r="V27" s="50" t="str">
        <f t="shared" si="2"/>
        <v>堺市堺区</v>
      </c>
      <c r="W27" s="51">
        <f t="shared" si="41"/>
        <v>35995.954971168736</v>
      </c>
      <c r="X27" s="51">
        <f t="shared" si="3"/>
        <v>36558.375799940928</v>
      </c>
      <c r="Y27" s="51">
        <f t="shared" si="17"/>
        <v>-562</v>
      </c>
      <c r="Z27" s="50" t="str">
        <f t="shared" si="4"/>
        <v>堺市北区</v>
      </c>
      <c r="AA27" s="51">
        <f t="shared" si="42"/>
        <v>945234.50266308559</v>
      </c>
      <c r="AB27" s="51">
        <f t="shared" si="5"/>
        <v>945435.85827589466</v>
      </c>
      <c r="AC27" s="51">
        <f t="shared" si="18"/>
        <v>-201</v>
      </c>
      <c r="AD27" s="50" t="str">
        <f t="shared" si="6"/>
        <v>北区</v>
      </c>
      <c r="AE27" s="52">
        <f t="shared" si="43"/>
        <v>24.575447745831333</v>
      </c>
      <c r="AF27" s="54">
        <f t="shared" si="19"/>
        <v>24.6</v>
      </c>
      <c r="AG27" s="52">
        <f t="shared" si="7"/>
        <v>24.772634494824317</v>
      </c>
      <c r="AH27" s="54">
        <f t="shared" si="20"/>
        <v>24.8</v>
      </c>
      <c r="AI27" s="54">
        <f t="shared" si="21"/>
        <v>-0.19999999999999929</v>
      </c>
      <c r="AJ27" s="50" t="str">
        <f t="shared" si="8"/>
        <v>柏原市</v>
      </c>
      <c r="AK27" s="53">
        <f t="shared" si="44"/>
        <v>0.9221641357563688</v>
      </c>
      <c r="AL27" s="53">
        <f t="shared" si="22"/>
        <v>0.92200000000000004</v>
      </c>
      <c r="AM27" s="53">
        <f t="shared" si="9"/>
        <v>0.92879066912216079</v>
      </c>
      <c r="AN27" s="55">
        <f t="shared" si="23"/>
        <v>0.92900000000000005</v>
      </c>
      <c r="AO27" s="71">
        <f t="shared" si="24"/>
        <v>-0.70000000000000062</v>
      </c>
      <c r="AP27" s="12"/>
      <c r="AQ27" s="51">
        <f t="shared" si="25"/>
        <v>855816.27430789603</v>
      </c>
      <c r="AR27" s="51">
        <f t="shared" si="26"/>
        <v>848405.77066251263</v>
      </c>
      <c r="AS27" s="51">
        <f t="shared" si="27"/>
        <v>7410</v>
      </c>
      <c r="AT27" s="51">
        <f t="shared" si="28"/>
        <v>33912.728237244854</v>
      </c>
      <c r="AU27" s="51">
        <f t="shared" si="29"/>
        <v>33739.02113524676</v>
      </c>
      <c r="AV27" s="51">
        <f t="shared" si="30"/>
        <v>174</v>
      </c>
      <c r="AW27" s="51">
        <f t="shared" si="31"/>
        <v>909346.42782767199</v>
      </c>
      <c r="AX27" s="51">
        <f t="shared" si="32"/>
        <v>898922.63674962113</v>
      </c>
      <c r="AY27" s="51">
        <f t="shared" si="33"/>
        <v>10423</v>
      </c>
      <c r="AZ27" s="52">
        <f t="shared" si="34"/>
        <v>25.235842670068362</v>
      </c>
      <c r="BA27" s="52">
        <f t="shared" si="35"/>
        <v>25.146128788431064</v>
      </c>
      <c r="BB27" s="52">
        <f t="shared" si="36"/>
        <v>9.9999999999997868E-2</v>
      </c>
      <c r="BC27" s="53">
        <f t="shared" si="37"/>
        <v>0.9411333768059621</v>
      </c>
      <c r="BD27" s="53">
        <f t="shared" si="38"/>
        <v>0.94380287688630193</v>
      </c>
      <c r="BE27" s="52">
        <f t="shared" si="39"/>
        <v>-0.30000000000000027</v>
      </c>
      <c r="BF27" s="51">
        <v>0</v>
      </c>
    </row>
    <row r="28" spans="2:58" s="11" customFormat="1" ht="12">
      <c r="B28" s="91">
        <v>23</v>
      </c>
      <c r="C28" s="9" t="s">
        <v>91</v>
      </c>
      <c r="D28" s="69">
        <v>32694</v>
      </c>
      <c r="E28" s="92">
        <v>499637</v>
      </c>
      <c r="F28" s="93">
        <v>20036</v>
      </c>
      <c r="G28" s="94">
        <v>294945</v>
      </c>
      <c r="H28" s="76">
        <f t="shared" si="0"/>
        <v>814618</v>
      </c>
      <c r="I28" s="69">
        <v>27782831340</v>
      </c>
      <c r="J28" s="39">
        <v>29401</v>
      </c>
      <c r="K28" s="95">
        <f t="shared" si="10"/>
        <v>849783.79335657915</v>
      </c>
      <c r="L28" s="95">
        <f t="shared" si="11"/>
        <v>34105.349182070611</v>
      </c>
      <c r="M28" s="95">
        <f t="shared" si="12"/>
        <v>944962.12169654097</v>
      </c>
      <c r="N28" s="96">
        <f t="shared" si="13"/>
        <v>24.916437266776779</v>
      </c>
      <c r="O28" s="97">
        <f t="shared" si="14"/>
        <v>0.89927815501315223</v>
      </c>
      <c r="P28" s="12"/>
      <c r="Q28" s="12"/>
      <c r="R28" s="50" t="str">
        <f t="shared" si="15"/>
        <v>堺市北区</v>
      </c>
      <c r="S28" s="51">
        <f t="shared" si="40"/>
        <v>847301.32702195377</v>
      </c>
      <c r="T28" s="51">
        <f t="shared" si="1"/>
        <v>853851.04246610391</v>
      </c>
      <c r="U28" s="51">
        <f t="shared" si="16"/>
        <v>-6550</v>
      </c>
      <c r="V28" s="50" t="str">
        <f t="shared" si="2"/>
        <v>田尻町</v>
      </c>
      <c r="W28" s="51">
        <f t="shared" si="41"/>
        <v>35917.748535074505</v>
      </c>
      <c r="X28" s="51">
        <f t="shared" si="3"/>
        <v>35244.375809330486</v>
      </c>
      <c r="Y28" s="51">
        <f t="shared" si="17"/>
        <v>674</v>
      </c>
      <c r="Z28" s="50" t="str">
        <f t="shared" si="4"/>
        <v>平野区</v>
      </c>
      <c r="AA28" s="51">
        <f t="shared" si="42"/>
        <v>944962.12169654097</v>
      </c>
      <c r="AB28" s="51">
        <f t="shared" si="5"/>
        <v>945646.91533036251</v>
      </c>
      <c r="AC28" s="51">
        <f t="shared" si="18"/>
        <v>-685</v>
      </c>
      <c r="AD28" s="50" t="str">
        <f t="shared" si="6"/>
        <v>城東区</v>
      </c>
      <c r="AE28" s="52">
        <f t="shared" si="43"/>
        <v>24.565356644937641</v>
      </c>
      <c r="AF28" s="54">
        <f t="shared" si="19"/>
        <v>24.6</v>
      </c>
      <c r="AG28" s="52">
        <f t="shared" si="7"/>
        <v>24.444212186945375</v>
      </c>
      <c r="AH28" s="54">
        <f t="shared" si="20"/>
        <v>24.4</v>
      </c>
      <c r="AI28" s="54">
        <f t="shared" si="21"/>
        <v>0.20000000000000284</v>
      </c>
      <c r="AJ28" s="50" t="str">
        <f t="shared" si="8"/>
        <v>岸和田市</v>
      </c>
      <c r="AK28" s="53">
        <f t="shared" si="44"/>
        <v>0.92136966885710603</v>
      </c>
      <c r="AL28" s="53">
        <f t="shared" si="22"/>
        <v>0.92100000000000004</v>
      </c>
      <c r="AM28" s="53">
        <f t="shared" si="9"/>
        <v>0.92233760123668385</v>
      </c>
      <c r="AN28" s="55">
        <f t="shared" si="23"/>
        <v>0.92200000000000004</v>
      </c>
      <c r="AO28" s="71">
        <f t="shared" si="24"/>
        <v>-0.10000000000000009</v>
      </c>
      <c r="AP28" s="12"/>
      <c r="AQ28" s="51">
        <f t="shared" si="25"/>
        <v>855816.27430789603</v>
      </c>
      <c r="AR28" s="51">
        <f t="shared" si="26"/>
        <v>848405.77066251263</v>
      </c>
      <c r="AS28" s="51">
        <f t="shared" si="27"/>
        <v>7410</v>
      </c>
      <c r="AT28" s="51">
        <f t="shared" si="28"/>
        <v>33912.728237244854</v>
      </c>
      <c r="AU28" s="51">
        <f t="shared" si="29"/>
        <v>33739.02113524676</v>
      </c>
      <c r="AV28" s="51">
        <f t="shared" si="30"/>
        <v>174</v>
      </c>
      <c r="AW28" s="51">
        <f t="shared" si="31"/>
        <v>909346.42782767199</v>
      </c>
      <c r="AX28" s="51">
        <f t="shared" si="32"/>
        <v>898922.63674962113</v>
      </c>
      <c r="AY28" s="51">
        <f t="shared" si="33"/>
        <v>10423</v>
      </c>
      <c r="AZ28" s="52">
        <f t="shared" si="34"/>
        <v>25.235842670068362</v>
      </c>
      <c r="BA28" s="52">
        <f t="shared" si="35"/>
        <v>25.146128788431064</v>
      </c>
      <c r="BB28" s="52">
        <f t="shared" si="36"/>
        <v>9.9999999999997868E-2</v>
      </c>
      <c r="BC28" s="53">
        <f t="shared" si="37"/>
        <v>0.9411333768059621</v>
      </c>
      <c r="BD28" s="53">
        <f t="shared" si="38"/>
        <v>0.94380287688630193</v>
      </c>
      <c r="BE28" s="52">
        <f t="shared" si="39"/>
        <v>-0.30000000000000027</v>
      </c>
      <c r="BF28" s="51">
        <v>0</v>
      </c>
    </row>
    <row r="29" spans="2:58" s="11" customFormat="1" ht="12">
      <c r="B29" s="91">
        <v>24</v>
      </c>
      <c r="C29" s="9" t="s">
        <v>92</v>
      </c>
      <c r="D29" s="69">
        <v>14573</v>
      </c>
      <c r="E29" s="92">
        <v>202383</v>
      </c>
      <c r="F29" s="93">
        <v>8529</v>
      </c>
      <c r="G29" s="94">
        <v>147226</v>
      </c>
      <c r="H29" s="76">
        <f t="shared" si="0"/>
        <v>358138</v>
      </c>
      <c r="I29" s="69">
        <v>11845435930</v>
      </c>
      <c r="J29" s="39">
        <v>12681</v>
      </c>
      <c r="K29" s="39">
        <f t="shared" si="10"/>
        <v>812834.41501406708</v>
      </c>
      <c r="L29" s="39">
        <f t="shared" si="11"/>
        <v>33075.060256102399</v>
      </c>
      <c r="M29" s="39">
        <f t="shared" si="12"/>
        <v>934108.9764214179</v>
      </c>
      <c r="N29" s="96">
        <f t="shared" si="13"/>
        <v>24.575447745831333</v>
      </c>
      <c r="O29" s="97">
        <f t="shared" si="14"/>
        <v>0.87017086392643928</v>
      </c>
      <c r="P29" s="12"/>
      <c r="Q29" s="12"/>
      <c r="R29" s="50" t="str">
        <f t="shared" si="15"/>
        <v>堺市</v>
      </c>
      <c r="S29" s="51">
        <f t="shared" si="40"/>
        <v>843421.52734888776</v>
      </c>
      <c r="T29" s="51">
        <f t="shared" si="1"/>
        <v>839120.83557707537</v>
      </c>
      <c r="U29" s="51">
        <f t="shared" si="16"/>
        <v>4301</v>
      </c>
      <c r="V29" s="50" t="str">
        <f t="shared" si="2"/>
        <v>大阪狭山市</v>
      </c>
      <c r="W29" s="51">
        <f t="shared" si="41"/>
        <v>35880.506700969796</v>
      </c>
      <c r="X29" s="51">
        <f t="shared" si="3"/>
        <v>37296.042542233707</v>
      </c>
      <c r="Y29" s="51">
        <f t="shared" si="17"/>
        <v>-1415</v>
      </c>
      <c r="Z29" s="50" t="str">
        <f t="shared" si="4"/>
        <v>天王寺区</v>
      </c>
      <c r="AA29" s="51">
        <f t="shared" si="42"/>
        <v>944038.83732660778</v>
      </c>
      <c r="AB29" s="51">
        <f t="shared" si="5"/>
        <v>940985.57582969719</v>
      </c>
      <c r="AC29" s="51">
        <f t="shared" si="18"/>
        <v>3053</v>
      </c>
      <c r="AD29" s="50" t="str">
        <f t="shared" si="6"/>
        <v>都島区</v>
      </c>
      <c r="AE29" s="52">
        <f t="shared" si="43"/>
        <v>24.56461517467249</v>
      </c>
      <c r="AF29" s="54">
        <f t="shared" si="19"/>
        <v>24.6</v>
      </c>
      <c r="AG29" s="52">
        <f t="shared" si="7"/>
        <v>24.652086619819304</v>
      </c>
      <c r="AH29" s="54">
        <f t="shared" si="20"/>
        <v>24.7</v>
      </c>
      <c r="AI29" s="54">
        <f t="shared" si="21"/>
        <v>-9.9999999999997868E-2</v>
      </c>
      <c r="AJ29" s="50" t="str">
        <f t="shared" si="8"/>
        <v>四條畷市</v>
      </c>
      <c r="AK29" s="53">
        <f t="shared" si="44"/>
        <v>0.9208571120921718</v>
      </c>
      <c r="AL29" s="53">
        <f t="shared" si="22"/>
        <v>0.92100000000000004</v>
      </c>
      <c r="AM29" s="53">
        <f t="shared" si="9"/>
        <v>0.93077536149379481</v>
      </c>
      <c r="AN29" s="55">
        <f t="shared" si="23"/>
        <v>0.93100000000000005</v>
      </c>
      <c r="AO29" s="71">
        <f t="shared" si="24"/>
        <v>-1.0000000000000009</v>
      </c>
      <c r="AP29" s="12"/>
      <c r="AQ29" s="51">
        <f t="shared" si="25"/>
        <v>855816.27430789603</v>
      </c>
      <c r="AR29" s="51">
        <f t="shared" si="26"/>
        <v>848405.77066251263</v>
      </c>
      <c r="AS29" s="51">
        <f t="shared" si="27"/>
        <v>7410</v>
      </c>
      <c r="AT29" s="51">
        <f t="shared" si="28"/>
        <v>33912.728237244854</v>
      </c>
      <c r="AU29" s="51">
        <f t="shared" si="29"/>
        <v>33739.02113524676</v>
      </c>
      <c r="AV29" s="51">
        <f t="shared" si="30"/>
        <v>174</v>
      </c>
      <c r="AW29" s="51">
        <f t="shared" si="31"/>
        <v>909346.42782767199</v>
      </c>
      <c r="AX29" s="51">
        <f t="shared" si="32"/>
        <v>898922.63674962113</v>
      </c>
      <c r="AY29" s="51">
        <f t="shared" si="33"/>
        <v>10423</v>
      </c>
      <c r="AZ29" s="52">
        <f t="shared" si="34"/>
        <v>25.235842670068362</v>
      </c>
      <c r="BA29" s="52">
        <f t="shared" si="35"/>
        <v>25.146128788431064</v>
      </c>
      <c r="BB29" s="52">
        <f t="shared" si="36"/>
        <v>9.9999999999997868E-2</v>
      </c>
      <c r="BC29" s="53">
        <f t="shared" si="37"/>
        <v>0.9411333768059621</v>
      </c>
      <c r="BD29" s="53">
        <f t="shared" si="38"/>
        <v>0.94380287688630193</v>
      </c>
      <c r="BE29" s="52">
        <f t="shared" si="39"/>
        <v>-0.30000000000000027</v>
      </c>
      <c r="BF29" s="51">
        <v>0</v>
      </c>
    </row>
    <row r="30" spans="2:58" s="11" customFormat="1" ht="12">
      <c r="B30" s="91">
        <v>25</v>
      </c>
      <c r="C30" s="9" t="s">
        <v>93</v>
      </c>
      <c r="D30" s="69">
        <v>10044</v>
      </c>
      <c r="E30" s="87">
        <v>139253</v>
      </c>
      <c r="F30" s="88">
        <v>6018</v>
      </c>
      <c r="G30" s="89">
        <v>94690</v>
      </c>
      <c r="H30" s="73">
        <f t="shared" si="0"/>
        <v>239961</v>
      </c>
      <c r="I30" s="69">
        <v>7877886980</v>
      </c>
      <c r="J30" s="69">
        <v>8473</v>
      </c>
      <c r="K30" s="70">
        <f t="shared" si="10"/>
        <v>784337.61250497808</v>
      </c>
      <c r="L30" s="70">
        <f t="shared" si="11"/>
        <v>32829.863936222966</v>
      </c>
      <c r="M30" s="70">
        <f t="shared" si="12"/>
        <v>929763.59966953855</v>
      </c>
      <c r="N30" s="74">
        <f t="shared" si="13"/>
        <v>23.890979689366787</v>
      </c>
      <c r="O30" s="75">
        <f t="shared" si="14"/>
        <v>0.84358821186778177</v>
      </c>
      <c r="P30" s="12"/>
      <c r="Q30" s="12"/>
      <c r="R30" s="50" t="str">
        <f t="shared" si="15"/>
        <v>堺市西区</v>
      </c>
      <c r="S30" s="51">
        <f t="shared" si="40"/>
        <v>838557.70118584228</v>
      </c>
      <c r="T30" s="51">
        <f t="shared" si="1"/>
        <v>817080.95661740087</v>
      </c>
      <c r="U30" s="51">
        <f t="shared" si="16"/>
        <v>21477</v>
      </c>
      <c r="V30" s="50" t="str">
        <f t="shared" si="2"/>
        <v>生野区</v>
      </c>
      <c r="W30" s="51">
        <f t="shared" si="41"/>
        <v>35758.79909201579</v>
      </c>
      <c r="X30" s="51">
        <f t="shared" si="3"/>
        <v>35018.084226036401</v>
      </c>
      <c r="Y30" s="51">
        <f t="shared" si="17"/>
        <v>741</v>
      </c>
      <c r="Z30" s="50" t="str">
        <f t="shared" si="4"/>
        <v>堺市西区</v>
      </c>
      <c r="AA30" s="51">
        <f t="shared" si="42"/>
        <v>937890.74870912218</v>
      </c>
      <c r="AB30" s="51">
        <f t="shared" si="5"/>
        <v>909525.69268448511</v>
      </c>
      <c r="AC30" s="51">
        <f t="shared" si="18"/>
        <v>28365</v>
      </c>
      <c r="AD30" s="50" t="str">
        <f t="shared" si="6"/>
        <v>高石市</v>
      </c>
      <c r="AE30" s="52">
        <f t="shared" si="43"/>
        <v>24.532875572201416</v>
      </c>
      <c r="AF30" s="54">
        <f t="shared" si="19"/>
        <v>24.5</v>
      </c>
      <c r="AG30" s="52">
        <f t="shared" si="7"/>
        <v>24.632619619838323</v>
      </c>
      <c r="AH30" s="54">
        <f t="shared" si="20"/>
        <v>24.6</v>
      </c>
      <c r="AI30" s="54">
        <f t="shared" si="21"/>
        <v>-0.10000000000000142</v>
      </c>
      <c r="AJ30" s="50" t="str">
        <f t="shared" si="8"/>
        <v>箕面市</v>
      </c>
      <c r="AK30" s="53">
        <f t="shared" si="44"/>
        <v>0.92010664705341549</v>
      </c>
      <c r="AL30" s="53">
        <f t="shared" si="22"/>
        <v>0.92</v>
      </c>
      <c r="AM30" s="53">
        <f t="shared" si="9"/>
        <v>0.92577400136732102</v>
      </c>
      <c r="AN30" s="55">
        <f t="shared" si="23"/>
        <v>0.92600000000000005</v>
      </c>
      <c r="AO30" s="71">
        <f t="shared" si="24"/>
        <v>-0.60000000000000053</v>
      </c>
      <c r="AP30" s="12"/>
      <c r="AQ30" s="51">
        <f t="shared" si="25"/>
        <v>855816.27430789603</v>
      </c>
      <c r="AR30" s="51">
        <f t="shared" si="26"/>
        <v>848405.77066251263</v>
      </c>
      <c r="AS30" s="51">
        <f t="shared" si="27"/>
        <v>7410</v>
      </c>
      <c r="AT30" s="51">
        <f t="shared" si="28"/>
        <v>33912.728237244854</v>
      </c>
      <c r="AU30" s="51">
        <f t="shared" si="29"/>
        <v>33739.02113524676</v>
      </c>
      <c r="AV30" s="51">
        <f t="shared" si="30"/>
        <v>174</v>
      </c>
      <c r="AW30" s="51">
        <f t="shared" si="31"/>
        <v>909346.42782767199</v>
      </c>
      <c r="AX30" s="51">
        <f t="shared" si="32"/>
        <v>898922.63674962113</v>
      </c>
      <c r="AY30" s="51">
        <f t="shared" si="33"/>
        <v>10423</v>
      </c>
      <c r="AZ30" s="52">
        <f t="shared" si="34"/>
        <v>25.235842670068362</v>
      </c>
      <c r="BA30" s="52">
        <f t="shared" si="35"/>
        <v>25.146128788431064</v>
      </c>
      <c r="BB30" s="52">
        <f t="shared" si="36"/>
        <v>9.9999999999997868E-2</v>
      </c>
      <c r="BC30" s="53">
        <f t="shared" si="37"/>
        <v>0.9411333768059621</v>
      </c>
      <c r="BD30" s="53">
        <f t="shared" si="38"/>
        <v>0.94380287688630193</v>
      </c>
      <c r="BE30" s="52">
        <f t="shared" si="39"/>
        <v>-0.30000000000000027</v>
      </c>
      <c r="BF30" s="51">
        <v>0</v>
      </c>
    </row>
    <row r="31" spans="2:58" s="11" customFormat="1" ht="12">
      <c r="B31" s="91">
        <v>26</v>
      </c>
      <c r="C31" s="9" t="s">
        <v>30</v>
      </c>
      <c r="D31" s="69">
        <v>139896</v>
      </c>
      <c r="E31" s="87">
        <v>2008269</v>
      </c>
      <c r="F31" s="88">
        <v>96120</v>
      </c>
      <c r="G31" s="89">
        <v>1219201</v>
      </c>
      <c r="H31" s="73">
        <f t="shared" si="0"/>
        <v>3323590</v>
      </c>
      <c r="I31" s="69">
        <v>117991297990</v>
      </c>
      <c r="J31" s="69">
        <v>127854</v>
      </c>
      <c r="K31" s="70">
        <f t="shared" si="10"/>
        <v>843421.52734888776</v>
      </c>
      <c r="L31" s="70">
        <f t="shared" si="11"/>
        <v>35501.159285591784</v>
      </c>
      <c r="M31" s="70">
        <f t="shared" si="12"/>
        <v>922859.65233782283</v>
      </c>
      <c r="N31" s="74">
        <f t="shared" si="13"/>
        <v>23.757577057242521</v>
      </c>
      <c r="O31" s="75">
        <f t="shared" si="14"/>
        <v>0.91392177045805456</v>
      </c>
      <c r="P31" s="12"/>
      <c r="Q31" s="12"/>
      <c r="R31" s="50" t="str">
        <f t="shared" si="15"/>
        <v>住之江区</v>
      </c>
      <c r="S31" s="51">
        <f t="shared" si="40"/>
        <v>835962.73286767933</v>
      </c>
      <c r="T31" s="51">
        <f t="shared" si="1"/>
        <v>848887.62170831393</v>
      </c>
      <c r="U31" s="51">
        <f t="shared" si="16"/>
        <v>-12925</v>
      </c>
      <c r="V31" s="50" t="str">
        <f t="shared" si="2"/>
        <v>堺市</v>
      </c>
      <c r="W31" s="51">
        <f t="shared" si="41"/>
        <v>35501.159285591784</v>
      </c>
      <c r="X31" s="51">
        <f t="shared" si="3"/>
        <v>35440.980699519001</v>
      </c>
      <c r="Y31" s="51">
        <f t="shared" si="17"/>
        <v>60</v>
      </c>
      <c r="Z31" s="50" t="str">
        <f t="shared" si="4"/>
        <v>住之江区</v>
      </c>
      <c r="AA31" s="51">
        <f t="shared" si="42"/>
        <v>936660.739382662</v>
      </c>
      <c r="AB31" s="51">
        <f t="shared" si="5"/>
        <v>943376.57908353931</v>
      </c>
      <c r="AC31" s="51">
        <f t="shared" si="18"/>
        <v>-6716</v>
      </c>
      <c r="AD31" s="50" t="str">
        <f t="shared" si="6"/>
        <v>港区</v>
      </c>
      <c r="AE31" s="52">
        <f t="shared" si="43"/>
        <v>24.499373727884766</v>
      </c>
      <c r="AF31" s="54">
        <f t="shared" si="19"/>
        <v>24.5</v>
      </c>
      <c r="AG31" s="52">
        <f t="shared" si="7"/>
        <v>24.506881476683937</v>
      </c>
      <c r="AH31" s="54">
        <f t="shared" si="20"/>
        <v>24.5</v>
      </c>
      <c r="AI31" s="54">
        <f t="shared" si="21"/>
        <v>0</v>
      </c>
      <c r="AJ31" s="50" t="str">
        <f t="shared" si="8"/>
        <v>千早赤阪村</v>
      </c>
      <c r="AK31" s="53">
        <f t="shared" si="44"/>
        <v>0.91919889502762431</v>
      </c>
      <c r="AL31" s="53">
        <f t="shared" si="22"/>
        <v>0.91900000000000004</v>
      </c>
      <c r="AM31" s="53">
        <f t="shared" si="9"/>
        <v>0.92595255212077643</v>
      </c>
      <c r="AN31" s="55">
        <f t="shared" si="23"/>
        <v>0.92600000000000005</v>
      </c>
      <c r="AO31" s="71">
        <f t="shared" si="24"/>
        <v>-0.70000000000000062</v>
      </c>
      <c r="AP31" s="12"/>
      <c r="AQ31" s="51">
        <f t="shared" si="25"/>
        <v>855816.27430789603</v>
      </c>
      <c r="AR31" s="51">
        <f t="shared" si="26"/>
        <v>848405.77066251263</v>
      </c>
      <c r="AS31" s="51">
        <f t="shared" si="27"/>
        <v>7410</v>
      </c>
      <c r="AT31" s="51">
        <f t="shared" si="28"/>
        <v>33912.728237244854</v>
      </c>
      <c r="AU31" s="51">
        <f t="shared" si="29"/>
        <v>33739.02113524676</v>
      </c>
      <c r="AV31" s="51">
        <f t="shared" si="30"/>
        <v>174</v>
      </c>
      <c r="AW31" s="51">
        <f t="shared" si="31"/>
        <v>909346.42782767199</v>
      </c>
      <c r="AX31" s="51">
        <f t="shared" si="32"/>
        <v>898922.63674962113</v>
      </c>
      <c r="AY31" s="51">
        <f t="shared" si="33"/>
        <v>10423</v>
      </c>
      <c r="AZ31" s="52">
        <f t="shared" si="34"/>
        <v>25.235842670068362</v>
      </c>
      <c r="BA31" s="52">
        <f t="shared" si="35"/>
        <v>25.146128788431064</v>
      </c>
      <c r="BB31" s="52">
        <f t="shared" si="36"/>
        <v>9.9999999999997868E-2</v>
      </c>
      <c r="BC31" s="53">
        <f t="shared" si="37"/>
        <v>0.9411333768059621</v>
      </c>
      <c r="BD31" s="53">
        <f t="shared" si="38"/>
        <v>0.94380287688630193</v>
      </c>
      <c r="BE31" s="52">
        <f t="shared" si="39"/>
        <v>-0.30000000000000027</v>
      </c>
      <c r="BF31" s="51">
        <v>0</v>
      </c>
    </row>
    <row r="32" spans="2:58" s="11" customFormat="1" ht="12">
      <c r="B32" s="91">
        <v>27</v>
      </c>
      <c r="C32" s="9" t="s">
        <v>31</v>
      </c>
      <c r="D32" s="69">
        <v>23699</v>
      </c>
      <c r="E32" s="87">
        <v>324400</v>
      </c>
      <c r="F32" s="88">
        <v>15943</v>
      </c>
      <c r="G32" s="89">
        <v>193626</v>
      </c>
      <c r="H32" s="73">
        <f t="shared" si="0"/>
        <v>533969</v>
      </c>
      <c r="I32" s="69">
        <v>19220724080</v>
      </c>
      <c r="J32" s="69">
        <v>20640</v>
      </c>
      <c r="K32" s="70">
        <f t="shared" si="10"/>
        <v>811035.2369298283</v>
      </c>
      <c r="L32" s="70">
        <f t="shared" si="11"/>
        <v>35995.954971168736</v>
      </c>
      <c r="M32" s="70">
        <f t="shared" si="12"/>
        <v>931236.63178294571</v>
      </c>
      <c r="N32" s="74">
        <f t="shared" si="13"/>
        <v>22.531288240010127</v>
      </c>
      <c r="O32" s="75">
        <f t="shared" si="14"/>
        <v>0.87092282374783747</v>
      </c>
      <c r="P32" s="12"/>
      <c r="Q32" s="12"/>
      <c r="R32" s="50" t="str">
        <f t="shared" si="15"/>
        <v>茨木市</v>
      </c>
      <c r="S32" s="51">
        <f t="shared" si="40"/>
        <v>835926.60603264032</v>
      </c>
      <c r="T32" s="51">
        <f t="shared" si="1"/>
        <v>847923.92673936021</v>
      </c>
      <c r="U32" s="51">
        <f t="shared" si="16"/>
        <v>-11997</v>
      </c>
      <c r="V32" s="50" t="str">
        <f t="shared" si="2"/>
        <v>河南町</v>
      </c>
      <c r="W32" s="51">
        <f t="shared" si="41"/>
        <v>35365.385016927918</v>
      </c>
      <c r="X32" s="51">
        <f t="shared" si="3"/>
        <v>35066.527814766654</v>
      </c>
      <c r="Y32" s="51">
        <f t="shared" si="17"/>
        <v>298</v>
      </c>
      <c r="Z32" s="50" t="str">
        <f t="shared" si="4"/>
        <v>都島区</v>
      </c>
      <c r="AA32" s="51">
        <f t="shared" si="42"/>
        <v>934454.95609133004</v>
      </c>
      <c r="AB32" s="51">
        <f t="shared" si="5"/>
        <v>925337.17004654254</v>
      </c>
      <c r="AC32" s="51">
        <f t="shared" si="18"/>
        <v>9118</v>
      </c>
      <c r="AD32" s="50" t="str">
        <f t="shared" si="6"/>
        <v>東大阪市</v>
      </c>
      <c r="AE32" s="52">
        <f t="shared" si="43"/>
        <v>24.456006187701941</v>
      </c>
      <c r="AF32" s="54">
        <f t="shared" si="19"/>
        <v>24.5</v>
      </c>
      <c r="AG32" s="52">
        <f t="shared" si="7"/>
        <v>24.356058525869848</v>
      </c>
      <c r="AH32" s="54">
        <f t="shared" si="20"/>
        <v>24.4</v>
      </c>
      <c r="AI32" s="54">
        <f t="shared" si="21"/>
        <v>0.10000000000000142</v>
      </c>
      <c r="AJ32" s="50" t="str">
        <f t="shared" si="8"/>
        <v>能勢町</v>
      </c>
      <c r="AK32" s="53">
        <f t="shared" si="44"/>
        <v>0.91889522139412538</v>
      </c>
      <c r="AL32" s="53">
        <f t="shared" si="22"/>
        <v>0.91900000000000004</v>
      </c>
      <c r="AM32" s="53">
        <f t="shared" si="9"/>
        <v>0.92971979788700043</v>
      </c>
      <c r="AN32" s="55">
        <f t="shared" si="23"/>
        <v>0.93</v>
      </c>
      <c r="AO32" s="71">
        <f t="shared" si="24"/>
        <v>-1.100000000000001</v>
      </c>
      <c r="AP32" s="12"/>
      <c r="AQ32" s="51">
        <f t="shared" si="25"/>
        <v>855816.27430789603</v>
      </c>
      <c r="AR32" s="51">
        <f t="shared" si="26"/>
        <v>848405.77066251263</v>
      </c>
      <c r="AS32" s="51">
        <f t="shared" si="27"/>
        <v>7410</v>
      </c>
      <c r="AT32" s="51">
        <f t="shared" si="28"/>
        <v>33912.728237244854</v>
      </c>
      <c r="AU32" s="51">
        <f t="shared" si="29"/>
        <v>33739.02113524676</v>
      </c>
      <c r="AV32" s="51">
        <f t="shared" si="30"/>
        <v>174</v>
      </c>
      <c r="AW32" s="51">
        <f t="shared" si="31"/>
        <v>909346.42782767199</v>
      </c>
      <c r="AX32" s="51">
        <f t="shared" si="32"/>
        <v>898922.63674962113</v>
      </c>
      <c r="AY32" s="51">
        <f t="shared" si="33"/>
        <v>10423</v>
      </c>
      <c r="AZ32" s="52">
        <f t="shared" si="34"/>
        <v>25.235842670068362</v>
      </c>
      <c r="BA32" s="52">
        <f t="shared" si="35"/>
        <v>25.146128788431064</v>
      </c>
      <c r="BB32" s="52">
        <f t="shared" si="36"/>
        <v>9.9999999999997868E-2</v>
      </c>
      <c r="BC32" s="53">
        <f t="shared" si="37"/>
        <v>0.9411333768059621</v>
      </c>
      <c r="BD32" s="53">
        <f t="shared" si="38"/>
        <v>0.94380287688630193</v>
      </c>
      <c r="BE32" s="52">
        <f t="shared" si="39"/>
        <v>-0.30000000000000027</v>
      </c>
      <c r="BF32" s="51">
        <v>0</v>
      </c>
    </row>
    <row r="33" spans="2:58" s="11" customFormat="1" ht="12">
      <c r="B33" s="91">
        <v>28</v>
      </c>
      <c r="C33" s="9" t="s">
        <v>32</v>
      </c>
      <c r="D33" s="69">
        <v>19774</v>
      </c>
      <c r="E33" s="87">
        <v>266230</v>
      </c>
      <c r="F33" s="88">
        <v>13303</v>
      </c>
      <c r="G33" s="89">
        <v>160906</v>
      </c>
      <c r="H33" s="73">
        <f t="shared" si="0"/>
        <v>440439</v>
      </c>
      <c r="I33" s="69">
        <v>16320007600</v>
      </c>
      <c r="J33" s="69">
        <v>17550</v>
      </c>
      <c r="K33" s="70">
        <f t="shared" si="10"/>
        <v>825326.57024375442</v>
      </c>
      <c r="L33" s="70">
        <f t="shared" si="11"/>
        <v>37053.956620553581</v>
      </c>
      <c r="M33" s="70">
        <f t="shared" si="12"/>
        <v>929914.96296296292</v>
      </c>
      <c r="N33" s="74">
        <f t="shared" si="13"/>
        <v>22.273642156366947</v>
      </c>
      <c r="O33" s="75">
        <f t="shared" si="14"/>
        <v>0.88752907858804486</v>
      </c>
      <c r="P33" s="12"/>
      <c r="Q33" s="12"/>
      <c r="R33" s="50" t="str">
        <f t="shared" si="15"/>
        <v>東住吉区</v>
      </c>
      <c r="S33" s="51">
        <f t="shared" si="40"/>
        <v>834554.26829268294</v>
      </c>
      <c r="T33" s="51">
        <f t="shared" si="1"/>
        <v>841793.53123124514</v>
      </c>
      <c r="U33" s="51">
        <f t="shared" si="16"/>
        <v>-7240</v>
      </c>
      <c r="V33" s="50" t="str">
        <f t="shared" si="2"/>
        <v>堺市北区</v>
      </c>
      <c r="W33" s="51">
        <f t="shared" si="41"/>
        <v>35146.87660487798</v>
      </c>
      <c r="X33" s="51">
        <f t="shared" si="3"/>
        <v>35315.941286532798</v>
      </c>
      <c r="Y33" s="51">
        <f t="shared" si="17"/>
        <v>-169</v>
      </c>
      <c r="Z33" s="50" t="str">
        <f t="shared" si="4"/>
        <v>北区</v>
      </c>
      <c r="AA33" s="51">
        <f t="shared" si="42"/>
        <v>934108.9764214179</v>
      </c>
      <c r="AB33" s="51">
        <f t="shared" si="5"/>
        <v>934995.24010947999</v>
      </c>
      <c r="AC33" s="51">
        <f t="shared" si="18"/>
        <v>-886</v>
      </c>
      <c r="AD33" s="50" t="str">
        <f t="shared" si="6"/>
        <v>豊能町</v>
      </c>
      <c r="AE33" s="52">
        <f t="shared" si="43"/>
        <v>24.425663055659321</v>
      </c>
      <c r="AF33" s="54">
        <f t="shared" si="19"/>
        <v>24.4</v>
      </c>
      <c r="AG33" s="52">
        <f t="shared" si="7"/>
        <v>23.572427572427571</v>
      </c>
      <c r="AH33" s="54">
        <f t="shared" si="20"/>
        <v>23.6</v>
      </c>
      <c r="AI33" s="54">
        <f t="shared" si="21"/>
        <v>0.79999999999999716</v>
      </c>
      <c r="AJ33" s="50" t="str">
        <f t="shared" si="8"/>
        <v>和泉市</v>
      </c>
      <c r="AK33" s="53">
        <f t="shared" si="44"/>
        <v>0.91811386709307952</v>
      </c>
      <c r="AL33" s="53">
        <f t="shared" si="22"/>
        <v>0.91800000000000004</v>
      </c>
      <c r="AM33" s="53">
        <f t="shared" si="9"/>
        <v>0.92289272030651337</v>
      </c>
      <c r="AN33" s="55">
        <f t="shared" si="23"/>
        <v>0.92300000000000004</v>
      </c>
      <c r="AO33" s="71">
        <f t="shared" si="24"/>
        <v>-0.50000000000000044</v>
      </c>
      <c r="AP33" s="12"/>
      <c r="AQ33" s="51">
        <f t="shared" si="25"/>
        <v>855816.27430789603</v>
      </c>
      <c r="AR33" s="51">
        <f t="shared" si="26"/>
        <v>848405.77066251263</v>
      </c>
      <c r="AS33" s="51">
        <f t="shared" si="27"/>
        <v>7410</v>
      </c>
      <c r="AT33" s="51">
        <f t="shared" si="28"/>
        <v>33912.728237244854</v>
      </c>
      <c r="AU33" s="51">
        <f t="shared" si="29"/>
        <v>33739.02113524676</v>
      </c>
      <c r="AV33" s="51">
        <f t="shared" si="30"/>
        <v>174</v>
      </c>
      <c r="AW33" s="51">
        <f t="shared" si="31"/>
        <v>909346.42782767199</v>
      </c>
      <c r="AX33" s="51">
        <f t="shared" si="32"/>
        <v>898922.63674962113</v>
      </c>
      <c r="AY33" s="51">
        <f t="shared" si="33"/>
        <v>10423</v>
      </c>
      <c r="AZ33" s="52">
        <f t="shared" si="34"/>
        <v>25.235842670068362</v>
      </c>
      <c r="BA33" s="52">
        <f t="shared" si="35"/>
        <v>25.146128788431064</v>
      </c>
      <c r="BB33" s="52">
        <f t="shared" si="36"/>
        <v>9.9999999999997868E-2</v>
      </c>
      <c r="BC33" s="53">
        <f t="shared" si="37"/>
        <v>0.9411333768059621</v>
      </c>
      <c r="BD33" s="53">
        <f t="shared" si="38"/>
        <v>0.94380287688630193</v>
      </c>
      <c r="BE33" s="52">
        <f t="shared" si="39"/>
        <v>-0.30000000000000027</v>
      </c>
      <c r="BF33" s="51">
        <v>0</v>
      </c>
    </row>
    <row r="34" spans="2:58" s="11" customFormat="1" ht="12">
      <c r="B34" s="91">
        <v>29</v>
      </c>
      <c r="C34" s="9" t="s">
        <v>33</v>
      </c>
      <c r="D34" s="69">
        <v>16521</v>
      </c>
      <c r="E34" s="87">
        <v>238636</v>
      </c>
      <c r="F34" s="88">
        <v>11082</v>
      </c>
      <c r="G34" s="89">
        <v>124521</v>
      </c>
      <c r="H34" s="73">
        <f t="shared" si="0"/>
        <v>374239</v>
      </c>
      <c r="I34" s="69">
        <v>13715671440</v>
      </c>
      <c r="J34" s="69">
        <v>14808</v>
      </c>
      <c r="K34" s="70">
        <f t="shared" si="10"/>
        <v>830196.20119847462</v>
      </c>
      <c r="L34" s="70">
        <f t="shared" si="11"/>
        <v>36649.497887713464</v>
      </c>
      <c r="M34" s="70">
        <f t="shared" si="12"/>
        <v>926233.88978930307</v>
      </c>
      <c r="N34" s="74">
        <f t="shared" si="13"/>
        <v>22.652321288057625</v>
      </c>
      <c r="O34" s="75">
        <f t="shared" si="14"/>
        <v>0.89631378245868898</v>
      </c>
      <c r="P34" s="12"/>
      <c r="Q34" s="12"/>
      <c r="R34" s="50" t="str">
        <f t="shared" si="15"/>
        <v>東成区</v>
      </c>
      <c r="S34" s="51">
        <f t="shared" si="40"/>
        <v>834178.92002569453</v>
      </c>
      <c r="T34" s="51">
        <f t="shared" si="1"/>
        <v>820864.69794183818</v>
      </c>
      <c r="U34" s="51">
        <f t="shared" si="16"/>
        <v>13314</v>
      </c>
      <c r="V34" s="50" t="str">
        <f t="shared" si="2"/>
        <v>旭区</v>
      </c>
      <c r="W34" s="51">
        <f t="shared" si="41"/>
        <v>35120.872581696502</v>
      </c>
      <c r="X34" s="51">
        <f t="shared" si="3"/>
        <v>35371.242319333935</v>
      </c>
      <c r="Y34" s="51">
        <f t="shared" si="17"/>
        <v>-250</v>
      </c>
      <c r="Z34" s="50" t="str">
        <f t="shared" si="4"/>
        <v>旭区</v>
      </c>
      <c r="AA34" s="51">
        <f t="shared" si="42"/>
        <v>933992.39315039653</v>
      </c>
      <c r="AB34" s="51">
        <f t="shared" si="5"/>
        <v>927013.01140464842</v>
      </c>
      <c r="AC34" s="51">
        <f t="shared" si="18"/>
        <v>6979</v>
      </c>
      <c r="AD34" s="50" t="str">
        <f t="shared" si="6"/>
        <v>堺市西区</v>
      </c>
      <c r="AE34" s="52">
        <f t="shared" si="43"/>
        <v>24.412329139132797</v>
      </c>
      <c r="AF34" s="54">
        <f t="shared" si="19"/>
        <v>24.4</v>
      </c>
      <c r="AG34" s="52">
        <f t="shared" si="7"/>
        <v>24.27579279667097</v>
      </c>
      <c r="AH34" s="54">
        <f t="shared" si="20"/>
        <v>24.3</v>
      </c>
      <c r="AI34" s="54">
        <f t="shared" si="21"/>
        <v>9.9999999999997868E-2</v>
      </c>
      <c r="AJ34" s="50" t="str">
        <f t="shared" si="8"/>
        <v>寝屋川市</v>
      </c>
      <c r="AK34" s="53">
        <f t="shared" si="44"/>
        <v>0.91748714180749447</v>
      </c>
      <c r="AL34" s="53">
        <f t="shared" si="22"/>
        <v>0.91700000000000004</v>
      </c>
      <c r="AM34" s="53">
        <f t="shared" si="9"/>
        <v>0.91891402714932124</v>
      </c>
      <c r="AN34" s="55">
        <f t="shared" si="23"/>
        <v>0.91900000000000004</v>
      </c>
      <c r="AO34" s="71">
        <f t="shared" si="24"/>
        <v>-0.20000000000000018</v>
      </c>
      <c r="AP34" s="12"/>
      <c r="AQ34" s="51">
        <f t="shared" si="25"/>
        <v>855816.27430789603</v>
      </c>
      <c r="AR34" s="51">
        <f t="shared" si="26"/>
        <v>848405.77066251263</v>
      </c>
      <c r="AS34" s="51">
        <f t="shared" si="27"/>
        <v>7410</v>
      </c>
      <c r="AT34" s="51">
        <f t="shared" si="28"/>
        <v>33912.728237244854</v>
      </c>
      <c r="AU34" s="51">
        <f t="shared" si="29"/>
        <v>33739.02113524676</v>
      </c>
      <c r="AV34" s="51">
        <f t="shared" si="30"/>
        <v>174</v>
      </c>
      <c r="AW34" s="51">
        <f t="shared" si="31"/>
        <v>909346.42782767199</v>
      </c>
      <c r="AX34" s="51">
        <f t="shared" si="32"/>
        <v>898922.63674962113</v>
      </c>
      <c r="AY34" s="51">
        <f t="shared" si="33"/>
        <v>10423</v>
      </c>
      <c r="AZ34" s="52">
        <f t="shared" si="34"/>
        <v>25.235842670068362</v>
      </c>
      <c r="BA34" s="52">
        <f t="shared" si="35"/>
        <v>25.146128788431064</v>
      </c>
      <c r="BB34" s="52">
        <f t="shared" si="36"/>
        <v>9.9999999999997868E-2</v>
      </c>
      <c r="BC34" s="53">
        <f t="shared" si="37"/>
        <v>0.9411333768059621</v>
      </c>
      <c r="BD34" s="53">
        <f t="shared" si="38"/>
        <v>0.94380287688630193</v>
      </c>
      <c r="BE34" s="52">
        <f t="shared" si="39"/>
        <v>-0.30000000000000027</v>
      </c>
      <c r="BF34" s="51">
        <v>0</v>
      </c>
    </row>
    <row r="35" spans="2:58" s="11" customFormat="1" ht="12">
      <c r="B35" s="91">
        <v>30</v>
      </c>
      <c r="C35" s="9" t="s">
        <v>34</v>
      </c>
      <c r="D35" s="69">
        <v>22094</v>
      </c>
      <c r="E35" s="87">
        <v>316201</v>
      </c>
      <c r="F35" s="88">
        <v>14381</v>
      </c>
      <c r="G35" s="89">
        <v>208784</v>
      </c>
      <c r="H35" s="73">
        <f t="shared" si="0"/>
        <v>539366</v>
      </c>
      <c r="I35" s="69">
        <v>18527093850</v>
      </c>
      <c r="J35" s="69">
        <v>19754</v>
      </c>
      <c r="K35" s="70">
        <f t="shared" si="10"/>
        <v>838557.70118584228</v>
      </c>
      <c r="L35" s="70">
        <f t="shared" si="11"/>
        <v>34349.762220829638</v>
      </c>
      <c r="M35" s="70">
        <f t="shared" si="12"/>
        <v>937890.74870912218</v>
      </c>
      <c r="N35" s="74">
        <f t="shared" si="13"/>
        <v>24.412329139132797</v>
      </c>
      <c r="O35" s="75">
        <f t="shared" si="14"/>
        <v>0.89408889291210281</v>
      </c>
      <c r="P35" s="12"/>
      <c r="Q35" s="12"/>
      <c r="R35" s="50" t="str">
        <f t="shared" si="15"/>
        <v>吹田市</v>
      </c>
      <c r="S35" s="51">
        <f t="shared" si="40"/>
        <v>832068.27467969398</v>
      </c>
      <c r="T35" s="51">
        <f t="shared" si="1"/>
        <v>814133.94912565849</v>
      </c>
      <c r="U35" s="51">
        <f t="shared" si="16"/>
        <v>17934</v>
      </c>
      <c r="V35" s="50" t="str">
        <f t="shared" si="2"/>
        <v>四條畷市</v>
      </c>
      <c r="W35" s="51">
        <f t="shared" si="41"/>
        <v>34717.295889690686</v>
      </c>
      <c r="X35" s="51">
        <f t="shared" si="3"/>
        <v>34676.049722160693</v>
      </c>
      <c r="Y35" s="51">
        <f t="shared" si="17"/>
        <v>41</v>
      </c>
      <c r="Z35" s="50" t="str">
        <f t="shared" si="4"/>
        <v>阿倍野区</v>
      </c>
      <c r="AA35" s="51">
        <f t="shared" si="42"/>
        <v>933866.90618365176</v>
      </c>
      <c r="AB35" s="51">
        <f t="shared" si="5"/>
        <v>935948.23481340229</v>
      </c>
      <c r="AC35" s="51">
        <f t="shared" si="18"/>
        <v>-2081</v>
      </c>
      <c r="AD35" s="50" t="str">
        <f t="shared" si="6"/>
        <v>熊取町</v>
      </c>
      <c r="AE35" s="52">
        <f t="shared" si="43"/>
        <v>24.385159972770591</v>
      </c>
      <c r="AF35" s="54">
        <f t="shared" si="19"/>
        <v>24.4</v>
      </c>
      <c r="AG35" s="52">
        <f t="shared" si="7"/>
        <v>24.25654144130975</v>
      </c>
      <c r="AH35" s="54">
        <f t="shared" si="20"/>
        <v>24.3</v>
      </c>
      <c r="AI35" s="54">
        <f t="shared" si="21"/>
        <v>9.9999999999997868E-2</v>
      </c>
      <c r="AJ35" s="50" t="str">
        <f t="shared" si="8"/>
        <v>富田林市</v>
      </c>
      <c r="AK35" s="53">
        <f t="shared" si="44"/>
        <v>0.91684445547010662</v>
      </c>
      <c r="AL35" s="53">
        <f t="shared" si="22"/>
        <v>0.91700000000000004</v>
      </c>
      <c r="AM35" s="53">
        <f t="shared" si="9"/>
        <v>0.92216511066820517</v>
      </c>
      <c r="AN35" s="55">
        <f t="shared" si="23"/>
        <v>0.92200000000000004</v>
      </c>
      <c r="AO35" s="71">
        <f t="shared" si="24"/>
        <v>-0.50000000000000044</v>
      </c>
      <c r="AP35" s="12"/>
      <c r="AQ35" s="51">
        <f t="shared" si="25"/>
        <v>855816.27430789603</v>
      </c>
      <c r="AR35" s="51">
        <f t="shared" si="26"/>
        <v>848405.77066251263</v>
      </c>
      <c r="AS35" s="51">
        <f t="shared" si="27"/>
        <v>7410</v>
      </c>
      <c r="AT35" s="51">
        <f t="shared" si="28"/>
        <v>33912.728237244854</v>
      </c>
      <c r="AU35" s="51">
        <f t="shared" si="29"/>
        <v>33739.02113524676</v>
      </c>
      <c r="AV35" s="51">
        <f t="shared" si="30"/>
        <v>174</v>
      </c>
      <c r="AW35" s="51">
        <f t="shared" si="31"/>
        <v>909346.42782767199</v>
      </c>
      <c r="AX35" s="51">
        <f t="shared" si="32"/>
        <v>898922.63674962113</v>
      </c>
      <c r="AY35" s="51">
        <f t="shared" si="33"/>
        <v>10423</v>
      </c>
      <c r="AZ35" s="52">
        <f t="shared" si="34"/>
        <v>25.235842670068362</v>
      </c>
      <c r="BA35" s="52">
        <f t="shared" si="35"/>
        <v>25.146128788431064</v>
      </c>
      <c r="BB35" s="52">
        <f t="shared" si="36"/>
        <v>9.9999999999997868E-2</v>
      </c>
      <c r="BC35" s="53">
        <f t="shared" si="37"/>
        <v>0.9411333768059621</v>
      </c>
      <c r="BD35" s="53">
        <f t="shared" si="38"/>
        <v>0.94380287688630193</v>
      </c>
      <c r="BE35" s="52">
        <f t="shared" si="39"/>
        <v>-0.30000000000000027</v>
      </c>
      <c r="BF35" s="51">
        <v>0</v>
      </c>
    </row>
    <row r="36" spans="2:58" s="11" customFormat="1" ht="12">
      <c r="B36" s="91">
        <v>31</v>
      </c>
      <c r="C36" s="9" t="s">
        <v>35</v>
      </c>
      <c r="D36" s="69">
        <v>29681</v>
      </c>
      <c r="E36" s="92">
        <v>418051</v>
      </c>
      <c r="F36" s="93">
        <v>18630</v>
      </c>
      <c r="G36" s="94">
        <v>248975</v>
      </c>
      <c r="H36" s="76">
        <f t="shared" si="0"/>
        <v>685656</v>
      </c>
      <c r="I36" s="69">
        <v>23374579590</v>
      </c>
      <c r="J36" s="39">
        <v>26643</v>
      </c>
      <c r="K36" s="95">
        <f t="shared" si="10"/>
        <v>787526.68676931364</v>
      </c>
      <c r="L36" s="95">
        <f t="shared" si="11"/>
        <v>34090.826288984565</v>
      </c>
      <c r="M36" s="95">
        <f t="shared" si="12"/>
        <v>877325.36088278343</v>
      </c>
      <c r="N36" s="96">
        <f t="shared" si="13"/>
        <v>23.100838920521547</v>
      </c>
      <c r="O36" s="97">
        <f t="shared" si="14"/>
        <v>0.89764495805397393</v>
      </c>
      <c r="P36" s="12"/>
      <c r="Q36" s="12"/>
      <c r="R36" s="50" t="str">
        <f t="shared" si="15"/>
        <v>能勢町</v>
      </c>
      <c r="S36" s="51">
        <f t="shared" si="40"/>
        <v>831727.71153003071</v>
      </c>
      <c r="T36" s="51">
        <f t="shared" si="1"/>
        <v>889511.58474965545</v>
      </c>
      <c r="U36" s="51">
        <f t="shared" si="16"/>
        <v>-57784</v>
      </c>
      <c r="V36" s="50" t="str">
        <f t="shared" si="2"/>
        <v>港区</v>
      </c>
      <c r="W36" s="51">
        <f t="shared" si="41"/>
        <v>34640.382770685879</v>
      </c>
      <c r="X36" s="51">
        <f t="shared" si="3"/>
        <v>34371.631368740273</v>
      </c>
      <c r="Y36" s="51">
        <f t="shared" si="17"/>
        <v>268</v>
      </c>
      <c r="Z36" s="50" t="str">
        <f t="shared" si="4"/>
        <v>堺市美原区</v>
      </c>
      <c r="AA36" s="51">
        <f t="shared" si="42"/>
        <v>933013.85242121445</v>
      </c>
      <c r="AB36" s="51">
        <f t="shared" si="5"/>
        <v>926155.33311507606</v>
      </c>
      <c r="AC36" s="51">
        <f t="shared" si="18"/>
        <v>6859</v>
      </c>
      <c r="AD36" s="50" t="str">
        <f t="shared" si="6"/>
        <v>福島区</v>
      </c>
      <c r="AE36" s="52">
        <f t="shared" si="43"/>
        <v>24.364603481624759</v>
      </c>
      <c r="AF36" s="54">
        <f t="shared" si="19"/>
        <v>24.4</v>
      </c>
      <c r="AG36" s="52">
        <f t="shared" si="7"/>
        <v>24.187684282150148</v>
      </c>
      <c r="AH36" s="54">
        <f t="shared" si="20"/>
        <v>24.2</v>
      </c>
      <c r="AI36" s="54">
        <f t="shared" si="21"/>
        <v>0.19999999999999929</v>
      </c>
      <c r="AJ36" s="50" t="str">
        <f t="shared" si="8"/>
        <v>貝塚市</v>
      </c>
      <c r="AK36" s="53">
        <f t="shared" si="44"/>
        <v>0.9165512717731944</v>
      </c>
      <c r="AL36" s="53">
        <f t="shared" si="22"/>
        <v>0.91700000000000004</v>
      </c>
      <c r="AM36" s="53">
        <f t="shared" si="9"/>
        <v>0.92044677456120361</v>
      </c>
      <c r="AN36" s="55">
        <f t="shared" si="23"/>
        <v>0.92</v>
      </c>
      <c r="AO36" s="71">
        <f t="shared" si="24"/>
        <v>-0.30000000000000027</v>
      </c>
      <c r="AP36" s="12"/>
      <c r="AQ36" s="51">
        <f t="shared" si="25"/>
        <v>855816.27430789603</v>
      </c>
      <c r="AR36" s="51">
        <f t="shared" si="26"/>
        <v>848405.77066251263</v>
      </c>
      <c r="AS36" s="51">
        <f t="shared" si="27"/>
        <v>7410</v>
      </c>
      <c r="AT36" s="51">
        <f t="shared" si="28"/>
        <v>33912.728237244854</v>
      </c>
      <c r="AU36" s="51">
        <f t="shared" si="29"/>
        <v>33739.02113524676</v>
      </c>
      <c r="AV36" s="51">
        <f t="shared" si="30"/>
        <v>174</v>
      </c>
      <c r="AW36" s="51">
        <f t="shared" si="31"/>
        <v>909346.42782767199</v>
      </c>
      <c r="AX36" s="51">
        <f t="shared" si="32"/>
        <v>898922.63674962113</v>
      </c>
      <c r="AY36" s="51">
        <f t="shared" si="33"/>
        <v>10423</v>
      </c>
      <c r="AZ36" s="52">
        <f t="shared" si="34"/>
        <v>25.235842670068362</v>
      </c>
      <c r="BA36" s="52">
        <f t="shared" si="35"/>
        <v>25.146128788431064</v>
      </c>
      <c r="BB36" s="52">
        <f t="shared" si="36"/>
        <v>9.9999999999997868E-2</v>
      </c>
      <c r="BC36" s="53">
        <f t="shared" si="37"/>
        <v>0.9411333768059621</v>
      </c>
      <c r="BD36" s="53">
        <f t="shared" si="38"/>
        <v>0.94380287688630193</v>
      </c>
      <c r="BE36" s="52">
        <f t="shared" si="39"/>
        <v>-0.30000000000000027</v>
      </c>
      <c r="BF36" s="51">
        <v>0</v>
      </c>
    </row>
    <row r="37" spans="2:58" s="11" customFormat="1" ht="12">
      <c r="B37" s="91">
        <v>32</v>
      </c>
      <c r="C37" s="9" t="s">
        <v>36</v>
      </c>
      <c r="D37" s="69">
        <v>24506</v>
      </c>
      <c r="E37" s="92">
        <v>349187</v>
      </c>
      <c r="F37" s="93">
        <v>17864</v>
      </c>
      <c r="G37" s="94">
        <v>223726</v>
      </c>
      <c r="H37" s="76">
        <f t="shared" si="0"/>
        <v>590777</v>
      </c>
      <c r="I37" s="69">
        <v>20763966320</v>
      </c>
      <c r="J37" s="39">
        <v>21967</v>
      </c>
      <c r="K37" s="39">
        <f t="shared" si="10"/>
        <v>847301.32702195377</v>
      </c>
      <c r="L37" s="39">
        <f t="shared" si="11"/>
        <v>35146.87660487798</v>
      </c>
      <c r="M37" s="39">
        <f t="shared" si="12"/>
        <v>945234.50266308559</v>
      </c>
      <c r="N37" s="96">
        <f t="shared" si="13"/>
        <v>24.107443075165264</v>
      </c>
      <c r="O37" s="97">
        <f t="shared" si="14"/>
        <v>0.89639272015016735</v>
      </c>
      <c r="P37" s="12"/>
      <c r="Q37" s="12"/>
      <c r="R37" s="50" t="str">
        <f t="shared" si="15"/>
        <v>泉南市</v>
      </c>
      <c r="S37" s="51">
        <f t="shared" si="40"/>
        <v>831128.24297473743</v>
      </c>
      <c r="T37" s="51">
        <f t="shared" si="1"/>
        <v>852753.41939357552</v>
      </c>
      <c r="U37" s="51">
        <f t="shared" si="16"/>
        <v>-21625</v>
      </c>
      <c r="V37" s="50" t="str">
        <f t="shared" si="2"/>
        <v>西成区</v>
      </c>
      <c r="W37" s="51">
        <f t="shared" si="41"/>
        <v>34633.032922254904</v>
      </c>
      <c r="X37" s="51">
        <f t="shared" si="3"/>
        <v>34355.353147047383</v>
      </c>
      <c r="Y37" s="51">
        <f t="shared" si="17"/>
        <v>278</v>
      </c>
      <c r="Z37" s="50" t="str">
        <f t="shared" si="4"/>
        <v>阪南市</v>
      </c>
      <c r="AA37" s="51">
        <f t="shared" si="42"/>
        <v>932712.00289825071</v>
      </c>
      <c r="AB37" s="51">
        <f t="shared" si="5"/>
        <v>944001.94610453118</v>
      </c>
      <c r="AC37" s="51">
        <f t="shared" si="18"/>
        <v>-11290</v>
      </c>
      <c r="AD37" s="50" t="str">
        <f t="shared" si="6"/>
        <v>藤井寺市</v>
      </c>
      <c r="AE37" s="52">
        <f t="shared" si="43"/>
        <v>24.330808305855093</v>
      </c>
      <c r="AF37" s="54">
        <f t="shared" si="19"/>
        <v>24.3</v>
      </c>
      <c r="AG37" s="52">
        <f t="shared" si="7"/>
        <v>24.40136435847117</v>
      </c>
      <c r="AH37" s="54">
        <f t="shared" si="20"/>
        <v>24.4</v>
      </c>
      <c r="AI37" s="54">
        <f t="shared" si="21"/>
        <v>-9.9999999999997868E-2</v>
      </c>
      <c r="AJ37" s="50" t="str">
        <f t="shared" si="8"/>
        <v>河南町</v>
      </c>
      <c r="AK37" s="53">
        <f t="shared" si="44"/>
        <v>0.91616766467065869</v>
      </c>
      <c r="AL37" s="53">
        <f t="shared" si="22"/>
        <v>0.91600000000000004</v>
      </c>
      <c r="AM37" s="53">
        <f t="shared" si="9"/>
        <v>0.92816948030453494</v>
      </c>
      <c r="AN37" s="55">
        <f t="shared" si="23"/>
        <v>0.92800000000000005</v>
      </c>
      <c r="AO37" s="71">
        <f t="shared" si="24"/>
        <v>-1.2000000000000011</v>
      </c>
      <c r="AP37" s="12"/>
      <c r="AQ37" s="51">
        <f t="shared" si="25"/>
        <v>855816.27430789603</v>
      </c>
      <c r="AR37" s="51">
        <f t="shared" si="26"/>
        <v>848405.77066251263</v>
      </c>
      <c r="AS37" s="51">
        <f t="shared" si="27"/>
        <v>7410</v>
      </c>
      <c r="AT37" s="51">
        <f t="shared" si="28"/>
        <v>33912.728237244854</v>
      </c>
      <c r="AU37" s="51">
        <f t="shared" si="29"/>
        <v>33739.02113524676</v>
      </c>
      <c r="AV37" s="51">
        <f t="shared" si="30"/>
        <v>174</v>
      </c>
      <c r="AW37" s="51">
        <f t="shared" si="31"/>
        <v>909346.42782767199</v>
      </c>
      <c r="AX37" s="51">
        <f t="shared" si="32"/>
        <v>898922.63674962113</v>
      </c>
      <c r="AY37" s="51">
        <f t="shared" si="33"/>
        <v>10423</v>
      </c>
      <c r="AZ37" s="52">
        <f t="shared" si="34"/>
        <v>25.235842670068362</v>
      </c>
      <c r="BA37" s="52">
        <f t="shared" si="35"/>
        <v>25.146128788431064</v>
      </c>
      <c r="BB37" s="52">
        <f t="shared" si="36"/>
        <v>9.9999999999997868E-2</v>
      </c>
      <c r="BC37" s="53">
        <f t="shared" si="37"/>
        <v>0.9411333768059621</v>
      </c>
      <c r="BD37" s="53">
        <f t="shared" si="38"/>
        <v>0.94380287688630193</v>
      </c>
      <c r="BE37" s="52">
        <f t="shared" si="39"/>
        <v>-0.30000000000000027</v>
      </c>
      <c r="BF37" s="51">
        <v>0</v>
      </c>
    </row>
    <row r="38" spans="2:58" s="11" customFormat="1" ht="12">
      <c r="B38" s="91">
        <v>33</v>
      </c>
      <c r="C38" s="9" t="s">
        <v>37</v>
      </c>
      <c r="D38" s="69">
        <v>7125</v>
      </c>
      <c r="E38" s="87">
        <v>95564</v>
      </c>
      <c r="F38" s="88">
        <v>4917</v>
      </c>
      <c r="G38" s="89">
        <v>58663</v>
      </c>
      <c r="H38" s="73">
        <f t="shared" ref="H38:H69" si="45">SUM(E38:G38)</f>
        <v>159144</v>
      </c>
      <c r="I38" s="69">
        <v>6069255110</v>
      </c>
      <c r="J38" s="69">
        <v>6505</v>
      </c>
      <c r="K38" s="70">
        <f t="shared" si="10"/>
        <v>851825.2785964912</v>
      </c>
      <c r="L38" s="70">
        <f t="shared" si="11"/>
        <v>38136.876727994771</v>
      </c>
      <c r="M38" s="70">
        <f t="shared" si="12"/>
        <v>933013.85242121445</v>
      </c>
      <c r="N38" s="74">
        <f t="shared" si="13"/>
        <v>22.335999999999999</v>
      </c>
      <c r="O38" s="75">
        <f t="shared" si="14"/>
        <v>0.9129824561403509</v>
      </c>
      <c r="P38" s="12"/>
      <c r="Q38" s="12"/>
      <c r="R38" s="50" t="str">
        <f t="shared" ref="R38:R69" si="46">INDEX($C$6:$C$79,MATCH(S38,K$6:K$79,0))</f>
        <v>堺市東区</v>
      </c>
      <c r="S38" s="51">
        <f t="shared" ref="S38:S69" si="47">LARGE(K$6:K$79,ROW(A33))</f>
        <v>830196.20119847462</v>
      </c>
      <c r="T38" s="51">
        <f t="shared" ref="T38:T69" si="48">VLOOKUP(R38,$S$88:$AE$161,9,FALSE)</f>
        <v>811917.06307112274</v>
      </c>
      <c r="U38" s="51">
        <f t="shared" si="16"/>
        <v>18279</v>
      </c>
      <c r="V38" s="50" t="str">
        <f t="shared" ref="V38:V69" si="49">INDEX($C$6:$C$79,MATCH(W38,L$6:L$79,0))</f>
        <v>東成区</v>
      </c>
      <c r="W38" s="51">
        <f t="shared" ref="W38:W69" si="50">LARGE(L$6:L$79,ROW(A33))</f>
        <v>34462.519223496784</v>
      </c>
      <c r="X38" s="51">
        <f t="shared" ref="X38:X69" si="51">VLOOKUP(V38,$S$88:$AE$161,10,FALSE)</f>
        <v>34004.5883010818</v>
      </c>
      <c r="Y38" s="51">
        <f t="shared" si="17"/>
        <v>458</v>
      </c>
      <c r="Z38" s="50" t="str">
        <f t="shared" ref="Z38:Z69" si="52">INDEX($C$6:$C$79,MATCH(AA38,M$6:M$79,0))</f>
        <v>堺市堺区</v>
      </c>
      <c r="AA38" s="51">
        <f t="shared" ref="AA38:AA69" si="53">LARGE(M$6:M$79,ROW(A33))</f>
        <v>931236.63178294571</v>
      </c>
      <c r="AB38" s="51">
        <f t="shared" ref="AB38:AB69" si="54">VLOOKUP(Z38,$S$88:$AE$161,11,FALSE)</f>
        <v>939298.34817363147</v>
      </c>
      <c r="AC38" s="51">
        <f t="shared" si="18"/>
        <v>-8061</v>
      </c>
      <c r="AD38" s="50" t="str">
        <f t="shared" ref="AD38:AD69" si="55">INDEX($C$6:$C$79,MATCH(AE38,N$6:N$79,0))</f>
        <v>此花区</v>
      </c>
      <c r="AE38" s="52">
        <f t="shared" ref="AE38:AE69" si="56">LARGE(N$6:N$79,ROW(A33))</f>
        <v>24.309448441247003</v>
      </c>
      <c r="AF38" s="54">
        <f t="shared" si="19"/>
        <v>24.3</v>
      </c>
      <c r="AG38" s="52">
        <f t="shared" ref="AG38:AG69" si="57">VLOOKUP(AD38,$S$88:$AE$161,12,FALSE)</f>
        <v>24.578632051922117</v>
      </c>
      <c r="AH38" s="54">
        <f t="shared" si="20"/>
        <v>24.6</v>
      </c>
      <c r="AI38" s="54">
        <f t="shared" si="21"/>
        <v>-0.30000000000000071</v>
      </c>
      <c r="AJ38" s="50" t="str">
        <f t="shared" ref="AJ38:AJ69" si="58">INDEX($C$6:$C$79,MATCH(AK38,O$6:O$79,0))</f>
        <v>豊中市</v>
      </c>
      <c r="AK38" s="53">
        <f t="shared" ref="AK38:AK69" si="59">LARGE(O$6:O$79,ROW(A33))</f>
        <v>0.91528351365356531</v>
      </c>
      <c r="AL38" s="53">
        <f t="shared" si="22"/>
        <v>0.91500000000000004</v>
      </c>
      <c r="AM38" s="53">
        <f t="shared" ref="AM38:AM69" si="60">VLOOKUP(AJ38,$S$88:$AE$161,13,FALSE)</f>
        <v>0.91613307809096312</v>
      </c>
      <c r="AN38" s="55">
        <f t="shared" si="23"/>
        <v>0.91600000000000004</v>
      </c>
      <c r="AO38" s="71">
        <f t="shared" si="24"/>
        <v>-0.10000000000000009</v>
      </c>
      <c r="AP38" s="12"/>
      <c r="AQ38" s="51">
        <f t="shared" si="25"/>
        <v>855816.27430789603</v>
      </c>
      <c r="AR38" s="51">
        <f t="shared" si="26"/>
        <v>848405.77066251263</v>
      </c>
      <c r="AS38" s="51">
        <f t="shared" si="27"/>
        <v>7410</v>
      </c>
      <c r="AT38" s="51">
        <f t="shared" si="28"/>
        <v>33912.728237244854</v>
      </c>
      <c r="AU38" s="51">
        <f t="shared" si="29"/>
        <v>33739.02113524676</v>
      </c>
      <c r="AV38" s="51">
        <f t="shared" si="30"/>
        <v>174</v>
      </c>
      <c r="AW38" s="51">
        <f t="shared" si="31"/>
        <v>909346.42782767199</v>
      </c>
      <c r="AX38" s="51">
        <f t="shared" si="32"/>
        <v>898922.63674962113</v>
      </c>
      <c r="AY38" s="51">
        <f t="shared" si="33"/>
        <v>10423</v>
      </c>
      <c r="AZ38" s="52">
        <f t="shared" si="34"/>
        <v>25.235842670068362</v>
      </c>
      <c r="BA38" s="52">
        <f t="shared" si="35"/>
        <v>25.146128788431064</v>
      </c>
      <c r="BB38" s="52">
        <f t="shared" si="36"/>
        <v>9.9999999999997868E-2</v>
      </c>
      <c r="BC38" s="53">
        <f t="shared" si="37"/>
        <v>0.9411333768059621</v>
      </c>
      <c r="BD38" s="53">
        <f t="shared" si="38"/>
        <v>0.94380287688630193</v>
      </c>
      <c r="BE38" s="52">
        <f t="shared" si="39"/>
        <v>-0.30000000000000027</v>
      </c>
      <c r="BF38" s="51">
        <v>0</v>
      </c>
    </row>
    <row r="39" spans="2:58" s="11" customFormat="1" ht="12">
      <c r="B39" s="91">
        <v>34</v>
      </c>
      <c r="C39" s="9" t="s">
        <v>38</v>
      </c>
      <c r="D39" s="69">
        <v>31044</v>
      </c>
      <c r="E39" s="87">
        <v>416565</v>
      </c>
      <c r="F39" s="88">
        <v>24823</v>
      </c>
      <c r="G39" s="89">
        <v>250220</v>
      </c>
      <c r="H39" s="73">
        <f t="shared" si="45"/>
        <v>691608</v>
      </c>
      <c r="I39" s="69">
        <v>28174343190</v>
      </c>
      <c r="J39" s="69">
        <v>28603</v>
      </c>
      <c r="K39" s="70">
        <f t="shared" si="10"/>
        <v>907561.62833397754</v>
      </c>
      <c r="L39" s="70">
        <f t="shared" si="11"/>
        <v>40737.445474893291</v>
      </c>
      <c r="M39" s="70">
        <f t="shared" si="12"/>
        <v>985013.57165332313</v>
      </c>
      <c r="N39" s="74">
        <f t="shared" si="13"/>
        <v>22.278314650173947</v>
      </c>
      <c r="O39" s="75">
        <f t="shared" si="14"/>
        <v>0.92136966885710603</v>
      </c>
      <c r="P39" s="12"/>
      <c r="Q39" s="12"/>
      <c r="R39" s="50" t="str">
        <f t="shared" si="46"/>
        <v>守口市</v>
      </c>
      <c r="S39" s="51">
        <f t="shared" si="47"/>
        <v>825408.40683855175</v>
      </c>
      <c r="T39" s="51">
        <f t="shared" si="48"/>
        <v>814155.27761711972</v>
      </c>
      <c r="U39" s="51">
        <f t="shared" si="16"/>
        <v>11253</v>
      </c>
      <c r="V39" s="50" t="str">
        <f t="shared" si="49"/>
        <v>摂津市</v>
      </c>
      <c r="W39" s="51">
        <f t="shared" si="50"/>
        <v>34457.808618972762</v>
      </c>
      <c r="X39" s="51">
        <f t="shared" si="51"/>
        <v>33330.119996400106</v>
      </c>
      <c r="Y39" s="51">
        <f t="shared" si="17"/>
        <v>1128</v>
      </c>
      <c r="Z39" s="50" t="str">
        <f t="shared" si="52"/>
        <v>堺市中区</v>
      </c>
      <c r="AA39" s="51">
        <f t="shared" si="53"/>
        <v>929914.96296296292</v>
      </c>
      <c r="AB39" s="51">
        <f t="shared" si="54"/>
        <v>922932.7224972829</v>
      </c>
      <c r="AC39" s="51">
        <f t="shared" si="18"/>
        <v>6982</v>
      </c>
      <c r="AD39" s="50" t="str">
        <f t="shared" si="55"/>
        <v>泉佐野市</v>
      </c>
      <c r="AE39" s="52">
        <f t="shared" si="56"/>
        <v>24.286907722721764</v>
      </c>
      <c r="AF39" s="54">
        <f t="shared" si="19"/>
        <v>24.3</v>
      </c>
      <c r="AG39" s="52">
        <f t="shared" si="57"/>
        <v>24.091018766756033</v>
      </c>
      <c r="AH39" s="54">
        <f t="shared" si="20"/>
        <v>24.1</v>
      </c>
      <c r="AI39" s="54">
        <f t="shared" si="21"/>
        <v>0.19999999999999929</v>
      </c>
      <c r="AJ39" s="50" t="str">
        <f t="shared" si="58"/>
        <v>泉大津市</v>
      </c>
      <c r="AK39" s="53">
        <f t="shared" si="59"/>
        <v>0.91395574363043286</v>
      </c>
      <c r="AL39" s="53">
        <f t="shared" si="22"/>
        <v>0.91400000000000003</v>
      </c>
      <c r="AM39" s="53">
        <f t="shared" si="60"/>
        <v>0.92338336112655184</v>
      </c>
      <c r="AN39" s="55">
        <f t="shared" si="23"/>
        <v>0.92300000000000004</v>
      </c>
      <c r="AO39" s="71">
        <f t="shared" si="24"/>
        <v>-0.9000000000000008</v>
      </c>
      <c r="AP39" s="12"/>
      <c r="AQ39" s="51">
        <f t="shared" si="25"/>
        <v>855816.27430789603</v>
      </c>
      <c r="AR39" s="51">
        <f t="shared" si="26"/>
        <v>848405.77066251263</v>
      </c>
      <c r="AS39" s="51">
        <f t="shared" si="27"/>
        <v>7410</v>
      </c>
      <c r="AT39" s="51">
        <f t="shared" si="28"/>
        <v>33912.728237244854</v>
      </c>
      <c r="AU39" s="51">
        <f t="shared" si="29"/>
        <v>33739.02113524676</v>
      </c>
      <c r="AV39" s="51">
        <f t="shared" si="30"/>
        <v>174</v>
      </c>
      <c r="AW39" s="51">
        <f t="shared" si="31"/>
        <v>909346.42782767199</v>
      </c>
      <c r="AX39" s="51">
        <f t="shared" si="32"/>
        <v>898922.63674962113</v>
      </c>
      <c r="AY39" s="51">
        <f t="shared" si="33"/>
        <v>10423</v>
      </c>
      <c r="AZ39" s="52">
        <f t="shared" si="34"/>
        <v>25.235842670068362</v>
      </c>
      <c r="BA39" s="52">
        <f t="shared" si="35"/>
        <v>25.146128788431064</v>
      </c>
      <c r="BB39" s="52">
        <f t="shared" si="36"/>
        <v>9.9999999999997868E-2</v>
      </c>
      <c r="BC39" s="53">
        <f t="shared" si="37"/>
        <v>0.9411333768059621</v>
      </c>
      <c r="BD39" s="53">
        <f t="shared" si="38"/>
        <v>0.94380287688630193</v>
      </c>
      <c r="BE39" s="52">
        <f t="shared" si="39"/>
        <v>-0.30000000000000027</v>
      </c>
      <c r="BF39" s="51">
        <v>0</v>
      </c>
    </row>
    <row r="40" spans="2:58" s="11" customFormat="1" ht="12">
      <c r="B40" s="91">
        <v>35</v>
      </c>
      <c r="C40" s="9" t="s">
        <v>1</v>
      </c>
      <c r="D40" s="69">
        <v>63683</v>
      </c>
      <c r="E40" s="87">
        <v>982756</v>
      </c>
      <c r="F40" s="88">
        <v>38456</v>
      </c>
      <c r="G40" s="89">
        <v>648406</v>
      </c>
      <c r="H40" s="73">
        <f t="shared" si="45"/>
        <v>1669618</v>
      </c>
      <c r="I40" s="69">
        <v>51860483680</v>
      </c>
      <c r="J40" s="69">
        <v>58288</v>
      </c>
      <c r="K40" s="70">
        <f t="shared" si="10"/>
        <v>814353.65293720458</v>
      </c>
      <c r="L40" s="70">
        <f t="shared" si="11"/>
        <v>31061.286881190787</v>
      </c>
      <c r="M40" s="70">
        <f t="shared" si="12"/>
        <v>889728.30908591824</v>
      </c>
      <c r="N40" s="74">
        <f t="shared" si="13"/>
        <v>26.217640500604556</v>
      </c>
      <c r="O40" s="75">
        <f t="shared" si="14"/>
        <v>0.91528351365356531</v>
      </c>
      <c r="P40" s="12"/>
      <c r="Q40" s="12"/>
      <c r="R40" s="50" t="str">
        <f t="shared" si="46"/>
        <v>堺市中区</v>
      </c>
      <c r="S40" s="51">
        <f t="shared" si="47"/>
        <v>825326.57024375442</v>
      </c>
      <c r="T40" s="51">
        <f t="shared" si="48"/>
        <v>821674.5551792722</v>
      </c>
      <c r="U40" s="51">
        <f t="shared" si="16"/>
        <v>3652</v>
      </c>
      <c r="V40" s="50" t="str">
        <f t="shared" si="49"/>
        <v>堺市西区</v>
      </c>
      <c r="W40" s="51">
        <f t="shared" si="50"/>
        <v>34349.762220829638</v>
      </c>
      <c r="X40" s="51">
        <f t="shared" si="51"/>
        <v>33658.260451516551</v>
      </c>
      <c r="Y40" s="51">
        <f t="shared" si="17"/>
        <v>692</v>
      </c>
      <c r="Z40" s="50" t="str">
        <f t="shared" si="52"/>
        <v>中央区</v>
      </c>
      <c r="AA40" s="51">
        <f t="shared" si="53"/>
        <v>929763.59966953855</v>
      </c>
      <c r="AB40" s="51">
        <f t="shared" si="54"/>
        <v>923430.73979591834</v>
      </c>
      <c r="AC40" s="51">
        <f t="shared" si="18"/>
        <v>6333</v>
      </c>
      <c r="AD40" s="50" t="str">
        <f t="shared" si="55"/>
        <v>東成区</v>
      </c>
      <c r="AE40" s="52">
        <f t="shared" si="56"/>
        <v>24.205395856752851</v>
      </c>
      <c r="AF40" s="54">
        <f t="shared" si="19"/>
        <v>24.2</v>
      </c>
      <c r="AG40" s="52">
        <f t="shared" si="57"/>
        <v>24.139821681526538</v>
      </c>
      <c r="AH40" s="54">
        <f t="shared" si="20"/>
        <v>24.1</v>
      </c>
      <c r="AI40" s="54">
        <f t="shared" si="21"/>
        <v>9.9999999999997868E-2</v>
      </c>
      <c r="AJ40" s="50" t="str">
        <f t="shared" si="58"/>
        <v>堺市</v>
      </c>
      <c r="AK40" s="53">
        <f t="shared" si="59"/>
        <v>0.91392177045805456</v>
      </c>
      <c r="AL40" s="53">
        <f t="shared" si="22"/>
        <v>0.91400000000000003</v>
      </c>
      <c r="AM40" s="53">
        <f t="shared" si="60"/>
        <v>0.91718140748617927</v>
      </c>
      <c r="AN40" s="55">
        <f t="shared" si="23"/>
        <v>0.91700000000000004</v>
      </c>
      <c r="AO40" s="71">
        <f t="shared" si="24"/>
        <v>-0.30000000000000027</v>
      </c>
      <c r="AP40" s="12"/>
      <c r="AQ40" s="51">
        <f t="shared" si="25"/>
        <v>855816.27430789603</v>
      </c>
      <c r="AR40" s="51">
        <f t="shared" si="26"/>
        <v>848405.77066251263</v>
      </c>
      <c r="AS40" s="51">
        <f t="shared" si="27"/>
        <v>7410</v>
      </c>
      <c r="AT40" s="51">
        <f t="shared" si="28"/>
        <v>33912.728237244854</v>
      </c>
      <c r="AU40" s="51">
        <f t="shared" si="29"/>
        <v>33739.02113524676</v>
      </c>
      <c r="AV40" s="51">
        <f t="shared" si="30"/>
        <v>174</v>
      </c>
      <c r="AW40" s="51">
        <f t="shared" si="31"/>
        <v>909346.42782767199</v>
      </c>
      <c r="AX40" s="51">
        <f t="shared" si="32"/>
        <v>898922.63674962113</v>
      </c>
      <c r="AY40" s="51">
        <f t="shared" si="33"/>
        <v>10423</v>
      </c>
      <c r="AZ40" s="52">
        <f t="shared" si="34"/>
        <v>25.235842670068362</v>
      </c>
      <c r="BA40" s="52">
        <f t="shared" si="35"/>
        <v>25.146128788431064</v>
      </c>
      <c r="BB40" s="52">
        <f t="shared" si="36"/>
        <v>9.9999999999997868E-2</v>
      </c>
      <c r="BC40" s="53">
        <f t="shared" si="37"/>
        <v>0.9411333768059621</v>
      </c>
      <c r="BD40" s="53">
        <f t="shared" si="38"/>
        <v>0.94380287688630193</v>
      </c>
      <c r="BE40" s="52">
        <f t="shared" si="39"/>
        <v>-0.30000000000000027</v>
      </c>
      <c r="BF40" s="51">
        <v>0</v>
      </c>
    </row>
    <row r="41" spans="2:58" s="11" customFormat="1" ht="12">
      <c r="B41" s="91">
        <v>36</v>
      </c>
      <c r="C41" s="9" t="s">
        <v>2</v>
      </c>
      <c r="D41" s="69">
        <v>17589</v>
      </c>
      <c r="E41" s="87">
        <v>269194</v>
      </c>
      <c r="F41" s="88">
        <v>10709</v>
      </c>
      <c r="G41" s="89">
        <v>152871</v>
      </c>
      <c r="H41" s="73">
        <f t="shared" si="45"/>
        <v>432774</v>
      </c>
      <c r="I41" s="69">
        <v>14367862140</v>
      </c>
      <c r="J41" s="69">
        <v>16265</v>
      </c>
      <c r="K41" s="70">
        <f t="shared" si="10"/>
        <v>816866.34487463755</v>
      </c>
      <c r="L41" s="70">
        <f t="shared" si="11"/>
        <v>33199.457777038362</v>
      </c>
      <c r="M41" s="70">
        <f t="shared" si="12"/>
        <v>883360.72179526591</v>
      </c>
      <c r="N41" s="74">
        <f t="shared" si="13"/>
        <v>24.604809824322018</v>
      </c>
      <c r="O41" s="75">
        <f t="shared" si="14"/>
        <v>0.9247256808232418</v>
      </c>
      <c r="P41" s="12"/>
      <c r="Q41" s="12"/>
      <c r="R41" s="50" t="str">
        <f t="shared" si="46"/>
        <v>四條畷市</v>
      </c>
      <c r="S41" s="51">
        <f t="shared" si="47"/>
        <v>824721.75621836982</v>
      </c>
      <c r="T41" s="51">
        <f t="shared" si="48"/>
        <v>819915.05749743828</v>
      </c>
      <c r="U41" s="51">
        <f t="shared" si="16"/>
        <v>4807</v>
      </c>
      <c r="V41" s="50" t="str">
        <f t="shared" si="49"/>
        <v>守口市</v>
      </c>
      <c r="W41" s="51">
        <f t="shared" si="50"/>
        <v>34201.554431779696</v>
      </c>
      <c r="X41" s="51">
        <f t="shared" si="51"/>
        <v>33889.302333179716</v>
      </c>
      <c r="Y41" s="51">
        <f t="shared" si="17"/>
        <v>313</v>
      </c>
      <c r="Z41" s="50" t="str">
        <f t="shared" si="52"/>
        <v>和泉市</v>
      </c>
      <c r="AA41" s="51">
        <f t="shared" si="53"/>
        <v>928528.60504678194</v>
      </c>
      <c r="AB41" s="51">
        <f t="shared" si="54"/>
        <v>920839.74874589173</v>
      </c>
      <c r="AC41" s="51">
        <f t="shared" si="18"/>
        <v>7689</v>
      </c>
      <c r="AD41" s="50" t="str">
        <f t="shared" si="55"/>
        <v>田尻町</v>
      </c>
      <c r="AE41" s="52">
        <f t="shared" si="56"/>
        <v>24.201782820097243</v>
      </c>
      <c r="AF41" s="54">
        <f t="shared" si="19"/>
        <v>24.2</v>
      </c>
      <c r="AG41" s="52">
        <f t="shared" si="57"/>
        <v>23.990764063811923</v>
      </c>
      <c r="AH41" s="54">
        <f t="shared" si="20"/>
        <v>24</v>
      </c>
      <c r="AI41" s="54">
        <f t="shared" si="21"/>
        <v>0.19999999999999929</v>
      </c>
      <c r="AJ41" s="50" t="str">
        <f t="shared" si="58"/>
        <v>羽曳野市</v>
      </c>
      <c r="AK41" s="53">
        <f t="shared" si="59"/>
        <v>0.91354310514894455</v>
      </c>
      <c r="AL41" s="53">
        <f t="shared" si="22"/>
        <v>0.91400000000000003</v>
      </c>
      <c r="AM41" s="53">
        <f t="shared" si="60"/>
        <v>0.91963356235686033</v>
      </c>
      <c r="AN41" s="55">
        <f t="shared" si="23"/>
        <v>0.92</v>
      </c>
      <c r="AO41" s="71">
        <f t="shared" si="24"/>
        <v>-0.60000000000000053</v>
      </c>
      <c r="AP41" s="12"/>
      <c r="AQ41" s="51">
        <f t="shared" si="25"/>
        <v>855816.27430789603</v>
      </c>
      <c r="AR41" s="51">
        <f t="shared" si="26"/>
        <v>848405.77066251263</v>
      </c>
      <c r="AS41" s="51">
        <f t="shared" si="27"/>
        <v>7410</v>
      </c>
      <c r="AT41" s="51">
        <f t="shared" si="28"/>
        <v>33912.728237244854</v>
      </c>
      <c r="AU41" s="51">
        <f t="shared" si="29"/>
        <v>33739.02113524676</v>
      </c>
      <c r="AV41" s="51">
        <f t="shared" si="30"/>
        <v>174</v>
      </c>
      <c r="AW41" s="51">
        <f t="shared" si="31"/>
        <v>909346.42782767199</v>
      </c>
      <c r="AX41" s="51">
        <f t="shared" si="32"/>
        <v>898922.63674962113</v>
      </c>
      <c r="AY41" s="51">
        <f t="shared" si="33"/>
        <v>10423</v>
      </c>
      <c r="AZ41" s="52">
        <f t="shared" si="34"/>
        <v>25.235842670068362</v>
      </c>
      <c r="BA41" s="52">
        <f t="shared" si="35"/>
        <v>25.146128788431064</v>
      </c>
      <c r="BB41" s="52">
        <f t="shared" si="36"/>
        <v>9.9999999999997868E-2</v>
      </c>
      <c r="BC41" s="53">
        <f t="shared" si="37"/>
        <v>0.9411333768059621</v>
      </c>
      <c r="BD41" s="53">
        <f t="shared" si="38"/>
        <v>0.94380287688630193</v>
      </c>
      <c r="BE41" s="52">
        <f t="shared" si="39"/>
        <v>-0.30000000000000027</v>
      </c>
      <c r="BF41" s="51">
        <v>0</v>
      </c>
    </row>
    <row r="42" spans="2:58" s="11" customFormat="1" ht="12">
      <c r="B42" s="91">
        <v>37</v>
      </c>
      <c r="C42" s="9" t="s">
        <v>3</v>
      </c>
      <c r="D42" s="69">
        <v>54245</v>
      </c>
      <c r="E42" s="87">
        <v>825553</v>
      </c>
      <c r="F42" s="88">
        <v>33034</v>
      </c>
      <c r="G42" s="89">
        <v>583795</v>
      </c>
      <c r="H42" s="73">
        <f t="shared" si="45"/>
        <v>1442382</v>
      </c>
      <c r="I42" s="69">
        <v>45135543560</v>
      </c>
      <c r="J42" s="69">
        <v>50165</v>
      </c>
      <c r="K42" s="70">
        <f t="shared" si="10"/>
        <v>832068.27467969398</v>
      </c>
      <c r="L42" s="70">
        <f t="shared" si="11"/>
        <v>31292.364685638062</v>
      </c>
      <c r="M42" s="70">
        <f t="shared" si="12"/>
        <v>899741.72351240902</v>
      </c>
      <c r="N42" s="74">
        <f t="shared" si="13"/>
        <v>26.59013733984699</v>
      </c>
      <c r="O42" s="75">
        <f t="shared" si="14"/>
        <v>0.92478569453405846</v>
      </c>
      <c r="P42" s="12"/>
      <c r="Q42" s="12"/>
      <c r="R42" s="50" t="str">
        <f t="shared" si="46"/>
        <v>西成区</v>
      </c>
      <c r="S42" s="51">
        <f t="shared" si="47"/>
        <v>824645.82728265761</v>
      </c>
      <c r="T42" s="51">
        <f t="shared" si="48"/>
        <v>819222.03205722617</v>
      </c>
      <c r="U42" s="51">
        <f t="shared" si="16"/>
        <v>5424</v>
      </c>
      <c r="V42" s="50" t="str">
        <f t="shared" si="49"/>
        <v>東淀川区</v>
      </c>
      <c r="W42" s="51">
        <f t="shared" si="50"/>
        <v>34187.748937044533</v>
      </c>
      <c r="X42" s="51">
        <f t="shared" si="51"/>
        <v>32906.474443983978</v>
      </c>
      <c r="Y42" s="51">
        <f t="shared" si="17"/>
        <v>1282</v>
      </c>
      <c r="Z42" s="50" t="str">
        <f t="shared" si="52"/>
        <v>田尻町</v>
      </c>
      <c r="AA42" s="51">
        <f t="shared" si="53"/>
        <v>927926.95501730102</v>
      </c>
      <c r="AB42" s="51">
        <f t="shared" si="54"/>
        <v>902363.39605734765</v>
      </c>
      <c r="AC42" s="51">
        <f t="shared" si="18"/>
        <v>25564</v>
      </c>
      <c r="AD42" s="50" t="str">
        <f t="shared" si="55"/>
        <v>生野区</v>
      </c>
      <c r="AE42" s="52">
        <f t="shared" si="56"/>
        <v>24.142081617371772</v>
      </c>
      <c r="AF42" s="54">
        <f t="shared" si="19"/>
        <v>24.1</v>
      </c>
      <c r="AG42" s="52">
        <f t="shared" si="57"/>
        <v>24.154482493266642</v>
      </c>
      <c r="AH42" s="54">
        <f t="shared" si="20"/>
        <v>24.2</v>
      </c>
      <c r="AI42" s="54">
        <f t="shared" si="21"/>
        <v>-9.9999999999997868E-2</v>
      </c>
      <c r="AJ42" s="50" t="str">
        <f t="shared" si="58"/>
        <v>堺市美原区</v>
      </c>
      <c r="AK42" s="53">
        <f t="shared" si="59"/>
        <v>0.9129824561403509</v>
      </c>
      <c r="AL42" s="53">
        <f t="shared" si="22"/>
        <v>0.91300000000000003</v>
      </c>
      <c r="AM42" s="53">
        <f t="shared" si="60"/>
        <v>0.91452095808383238</v>
      </c>
      <c r="AN42" s="55">
        <f t="shared" si="23"/>
        <v>0.91500000000000004</v>
      </c>
      <c r="AO42" s="71">
        <f t="shared" si="24"/>
        <v>-0.20000000000000018</v>
      </c>
      <c r="AP42" s="12"/>
      <c r="AQ42" s="51">
        <f t="shared" si="25"/>
        <v>855816.27430789603</v>
      </c>
      <c r="AR42" s="51">
        <f t="shared" si="26"/>
        <v>848405.77066251263</v>
      </c>
      <c r="AS42" s="51">
        <f t="shared" si="27"/>
        <v>7410</v>
      </c>
      <c r="AT42" s="51">
        <f t="shared" si="28"/>
        <v>33912.728237244854</v>
      </c>
      <c r="AU42" s="51">
        <f t="shared" si="29"/>
        <v>33739.02113524676</v>
      </c>
      <c r="AV42" s="51">
        <f t="shared" si="30"/>
        <v>174</v>
      </c>
      <c r="AW42" s="51">
        <f t="shared" si="31"/>
        <v>909346.42782767199</v>
      </c>
      <c r="AX42" s="51">
        <f t="shared" si="32"/>
        <v>898922.63674962113</v>
      </c>
      <c r="AY42" s="51">
        <f t="shared" si="33"/>
        <v>10423</v>
      </c>
      <c r="AZ42" s="52">
        <f t="shared" si="34"/>
        <v>25.235842670068362</v>
      </c>
      <c r="BA42" s="52">
        <f t="shared" si="35"/>
        <v>25.146128788431064</v>
      </c>
      <c r="BB42" s="52">
        <f t="shared" si="36"/>
        <v>9.9999999999997868E-2</v>
      </c>
      <c r="BC42" s="53">
        <f t="shared" si="37"/>
        <v>0.9411333768059621</v>
      </c>
      <c r="BD42" s="53">
        <f t="shared" si="38"/>
        <v>0.94380287688630193</v>
      </c>
      <c r="BE42" s="52">
        <f t="shared" si="39"/>
        <v>-0.30000000000000027</v>
      </c>
      <c r="BF42" s="51">
        <v>0</v>
      </c>
    </row>
    <row r="43" spans="2:58" s="11" customFormat="1" ht="12">
      <c r="B43" s="91">
        <v>38</v>
      </c>
      <c r="C43" s="98" t="s">
        <v>39</v>
      </c>
      <c r="D43" s="69">
        <v>11343</v>
      </c>
      <c r="E43" s="87">
        <v>174730</v>
      </c>
      <c r="F43" s="88">
        <v>8095</v>
      </c>
      <c r="G43" s="89">
        <v>119507</v>
      </c>
      <c r="H43" s="73">
        <f t="shared" si="45"/>
        <v>302332</v>
      </c>
      <c r="I43" s="69">
        <v>10213701850</v>
      </c>
      <c r="J43" s="69">
        <v>10367</v>
      </c>
      <c r="K43" s="70">
        <f t="shared" si="10"/>
        <v>900440.96358987922</v>
      </c>
      <c r="L43" s="70">
        <f t="shared" si="11"/>
        <v>33783.065801833749</v>
      </c>
      <c r="M43" s="70">
        <f t="shared" si="12"/>
        <v>985212.87257644453</v>
      </c>
      <c r="N43" s="74">
        <f t="shared" si="13"/>
        <v>26.653618972053248</v>
      </c>
      <c r="O43" s="75">
        <f t="shared" si="14"/>
        <v>0.91395574363043286</v>
      </c>
      <c r="P43" s="12"/>
      <c r="Q43" s="12"/>
      <c r="R43" s="50" t="str">
        <f t="shared" si="46"/>
        <v>東大阪市</v>
      </c>
      <c r="S43" s="51">
        <f t="shared" si="47"/>
        <v>823156.59364513028</v>
      </c>
      <c r="T43" s="51">
        <f t="shared" si="48"/>
        <v>814916.18914996274</v>
      </c>
      <c r="U43" s="51">
        <f t="shared" si="16"/>
        <v>8241</v>
      </c>
      <c r="V43" s="50" t="str">
        <f t="shared" si="49"/>
        <v>平野区</v>
      </c>
      <c r="W43" s="51">
        <f t="shared" si="50"/>
        <v>34105.349182070611</v>
      </c>
      <c r="X43" s="51">
        <f t="shared" si="51"/>
        <v>34329.712394622402</v>
      </c>
      <c r="Y43" s="51">
        <f t="shared" si="17"/>
        <v>-225</v>
      </c>
      <c r="Z43" s="50" t="str">
        <f t="shared" si="52"/>
        <v>堺市東区</v>
      </c>
      <c r="AA43" s="51">
        <f t="shared" si="53"/>
        <v>926233.88978930307</v>
      </c>
      <c r="AB43" s="51">
        <f t="shared" si="54"/>
        <v>900921.08912997239</v>
      </c>
      <c r="AC43" s="51">
        <f t="shared" si="18"/>
        <v>25313</v>
      </c>
      <c r="AD43" s="50" t="str">
        <f t="shared" si="55"/>
        <v>守口市</v>
      </c>
      <c r="AE43" s="52">
        <f t="shared" si="56"/>
        <v>24.133651834011136</v>
      </c>
      <c r="AF43" s="54">
        <f t="shared" si="19"/>
        <v>24.1</v>
      </c>
      <c r="AG43" s="52">
        <f t="shared" si="57"/>
        <v>24.023961001404611</v>
      </c>
      <c r="AH43" s="54">
        <f t="shared" si="20"/>
        <v>24</v>
      </c>
      <c r="AI43" s="54">
        <f t="shared" si="21"/>
        <v>0.10000000000000142</v>
      </c>
      <c r="AJ43" s="50" t="str">
        <f t="shared" si="58"/>
        <v>大東市</v>
      </c>
      <c r="AK43" s="53">
        <f t="shared" si="59"/>
        <v>0.91164356037773764</v>
      </c>
      <c r="AL43" s="53">
        <f t="shared" si="22"/>
        <v>0.91200000000000003</v>
      </c>
      <c r="AM43" s="53">
        <f t="shared" si="60"/>
        <v>0.91365451157838706</v>
      </c>
      <c r="AN43" s="55">
        <f t="shared" si="23"/>
        <v>0.91400000000000003</v>
      </c>
      <c r="AO43" s="71">
        <f t="shared" si="24"/>
        <v>-0.20000000000000018</v>
      </c>
      <c r="AP43" s="12"/>
      <c r="AQ43" s="51">
        <f t="shared" si="25"/>
        <v>855816.27430789603</v>
      </c>
      <c r="AR43" s="51">
        <f t="shared" si="26"/>
        <v>848405.77066251263</v>
      </c>
      <c r="AS43" s="51">
        <f t="shared" si="27"/>
        <v>7410</v>
      </c>
      <c r="AT43" s="51">
        <f t="shared" si="28"/>
        <v>33912.728237244854</v>
      </c>
      <c r="AU43" s="51">
        <f t="shared" si="29"/>
        <v>33739.02113524676</v>
      </c>
      <c r="AV43" s="51">
        <f t="shared" si="30"/>
        <v>174</v>
      </c>
      <c r="AW43" s="51">
        <f t="shared" si="31"/>
        <v>909346.42782767199</v>
      </c>
      <c r="AX43" s="51">
        <f t="shared" si="32"/>
        <v>898922.63674962113</v>
      </c>
      <c r="AY43" s="51">
        <f t="shared" si="33"/>
        <v>10423</v>
      </c>
      <c r="AZ43" s="52">
        <f t="shared" si="34"/>
        <v>25.235842670068362</v>
      </c>
      <c r="BA43" s="52">
        <f t="shared" si="35"/>
        <v>25.146128788431064</v>
      </c>
      <c r="BB43" s="52">
        <f t="shared" si="36"/>
        <v>9.9999999999997868E-2</v>
      </c>
      <c r="BC43" s="53">
        <f t="shared" si="37"/>
        <v>0.9411333768059621</v>
      </c>
      <c r="BD43" s="53">
        <f t="shared" si="38"/>
        <v>0.94380287688630193</v>
      </c>
      <c r="BE43" s="52">
        <f t="shared" si="39"/>
        <v>-0.30000000000000027</v>
      </c>
      <c r="BF43" s="51">
        <v>0</v>
      </c>
    </row>
    <row r="44" spans="2:58" s="11" customFormat="1" ht="12">
      <c r="B44" s="91">
        <v>39</v>
      </c>
      <c r="C44" s="98" t="s">
        <v>7</v>
      </c>
      <c r="D44" s="69">
        <v>63463</v>
      </c>
      <c r="E44" s="92">
        <v>922308</v>
      </c>
      <c r="F44" s="93">
        <v>39407</v>
      </c>
      <c r="G44" s="94">
        <v>668136</v>
      </c>
      <c r="H44" s="76">
        <f t="shared" si="45"/>
        <v>1629851</v>
      </c>
      <c r="I44" s="69">
        <v>51759000110</v>
      </c>
      <c r="J44" s="39">
        <v>59328</v>
      </c>
      <c r="K44" s="95">
        <f t="shared" si="10"/>
        <v>815577.58237083023</v>
      </c>
      <c r="L44" s="95">
        <f t="shared" si="11"/>
        <v>31756.890728048147</v>
      </c>
      <c r="M44" s="95">
        <f t="shared" si="12"/>
        <v>872421.11835895362</v>
      </c>
      <c r="N44" s="96">
        <f t="shared" si="13"/>
        <v>25.681909143910627</v>
      </c>
      <c r="O44" s="97">
        <f t="shared" si="14"/>
        <v>0.93484392480658018</v>
      </c>
      <c r="P44" s="12"/>
      <c r="Q44" s="12"/>
      <c r="R44" s="50" t="str">
        <f t="shared" si="46"/>
        <v>千早赤阪村</v>
      </c>
      <c r="S44" s="51">
        <f t="shared" si="47"/>
        <v>818479.12983425416</v>
      </c>
      <c r="T44" s="51">
        <f t="shared" si="48"/>
        <v>832816.21854780731</v>
      </c>
      <c r="U44" s="51">
        <f t="shared" si="16"/>
        <v>-14337</v>
      </c>
      <c r="V44" s="50" t="str">
        <f t="shared" si="49"/>
        <v>堺市南区</v>
      </c>
      <c r="W44" s="51">
        <f t="shared" si="50"/>
        <v>34090.826288984565</v>
      </c>
      <c r="X44" s="51">
        <f t="shared" si="51"/>
        <v>34262.406770765811</v>
      </c>
      <c r="Y44" s="51">
        <f t="shared" si="17"/>
        <v>-171</v>
      </c>
      <c r="Z44" s="50" t="str">
        <f t="shared" si="52"/>
        <v>堺市</v>
      </c>
      <c r="AA44" s="51">
        <f t="shared" si="53"/>
        <v>922859.65233782283</v>
      </c>
      <c r="AB44" s="51">
        <f t="shared" si="54"/>
        <v>914890.80429241015</v>
      </c>
      <c r="AC44" s="51">
        <f t="shared" si="18"/>
        <v>7969</v>
      </c>
      <c r="AD44" s="50" t="str">
        <f t="shared" si="55"/>
        <v>堺市北区</v>
      </c>
      <c r="AE44" s="52">
        <f t="shared" si="56"/>
        <v>24.107443075165264</v>
      </c>
      <c r="AF44" s="54">
        <f t="shared" si="19"/>
        <v>24.1</v>
      </c>
      <c r="AG44" s="52">
        <f t="shared" si="57"/>
        <v>24.177496375884711</v>
      </c>
      <c r="AH44" s="54">
        <f t="shared" si="20"/>
        <v>24.2</v>
      </c>
      <c r="AI44" s="54">
        <f t="shared" si="21"/>
        <v>-9.9999999999997868E-2</v>
      </c>
      <c r="AJ44" s="50" t="str">
        <f t="shared" si="58"/>
        <v>摂津市</v>
      </c>
      <c r="AK44" s="53">
        <f t="shared" si="59"/>
        <v>0.91133224417050351</v>
      </c>
      <c r="AL44" s="53">
        <f t="shared" si="22"/>
        <v>0.91100000000000003</v>
      </c>
      <c r="AM44" s="53">
        <f t="shared" si="60"/>
        <v>0.91542956411876186</v>
      </c>
      <c r="AN44" s="55">
        <f t="shared" si="23"/>
        <v>0.91500000000000004</v>
      </c>
      <c r="AO44" s="71">
        <f t="shared" si="24"/>
        <v>-0.40000000000000036</v>
      </c>
      <c r="AP44" s="12"/>
      <c r="AQ44" s="51">
        <f t="shared" si="25"/>
        <v>855816.27430789603</v>
      </c>
      <c r="AR44" s="51">
        <f t="shared" si="26"/>
        <v>848405.77066251263</v>
      </c>
      <c r="AS44" s="51">
        <f t="shared" si="27"/>
        <v>7410</v>
      </c>
      <c r="AT44" s="51">
        <f t="shared" si="28"/>
        <v>33912.728237244854</v>
      </c>
      <c r="AU44" s="51">
        <f t="shared" si="29"/>
        <v>33739.02113524676</v>
      </c>
      <c r="AV44" s="51">
        <f t="shared" si="30"/>
        <v>174</v>
      </c>
      <c r="AW44" s="51">
        <f t="shared" si="31"/>
        <v>909346.42782767199</v>
      </c>
      <c r="AX44" s="51">
        <f t="shared" si="32"/>
        <v>898922.63674962113</v>
      </c>
      <c r="AY44" s="51">
        <f t="shared" si="33"/>
        <v>10423</v>
      </c>
      <c r="AZ44" s="52">
        <f t="shared" si="34"/>
        <v>25.235842670068362</v>
      </c>
      <c r="BA44" s="52">
        <f t="shared" si="35"/>
        <v>25.146128788431064</v>
      </c>
      <c r="BB44" s="52">
        <f t="shared" si="36"/>
        <v>9.9999999999997868E-2</v>
      </c>
      <c r="BC44" s="53">
        <f t="shared" si="37"/>
        <v>0.9411333768059621</v>
      </c>
      <c r="BD44" s="53">
        <f t="shared" si="38"/>
        <v>0.94380287688630193</v>
      </c>
      <c r="BE44" s="52">
        <f t="shared" si="39"/>
        <v>-0.30000000000000027</v>
      </c>
      <c r="BF44" s="51">
        <v>0</v>
      </c>
    </row>
    <row r="45" spans="2:58" s="11" customFormat="1" ht="12">
      <c r="B45" s="91">
        <v>40</v>
      </c>
      <c r="C45" s="98" t="s">
        <v>40</v>
      </c>
      <c r="D45" s="69">
        <v>13721</v>
      </c>
      <c r="E45" s="92">
        <v>183176</v>
      </c>
      <c r="F45" s="93">
        <v>11746</v>
      </c>
      <c r="G45" s="94">
        <v>118376</v>
      </c>
      <c r="H45" s="76">
        <f t="shared" si="45"/>
        <v>313298</v>
      </c>
      <c r="I45" s="69">
        <v>12417537710</v>
      </c>
      <c r="J45" s="39">
        <v>12576</v>
      </c>
      <c r="K45" s="39">
        <f t="shared" si="10"/>
        <v>905002.3839370308</v>
      </c>
      <c r="L45" s="39">
        <f t="shared" si="11"/>
        <v>39634.908968458149</v>
      </c>
      <c r="M45" s="39">
        <f t="shared" si="12"/>
        <v>987399.62706743006</v>
      </c>
      <c r="N45" s="96">
        <f t="shared" si="13"/>
        <v>22.833466948473145</v>
      </c>
      <c r="O45" s="97">
        <f t="shared" si="14"/>
        <v>0.9165512717731944</v>
      </c>
      <c r="P45" s="12"/>
      <c r="Q45" s="12"/>
      <c r="R45" s="50" t="str">
        <f t="shared" si="46"/>
        <v>旭区</v>
      </c>
      <c r="S45" s="51">
        <f t="shared" si="47"/>
        <v>818226.72056563175</v>
      </c>
      <c r="T45" s="51">
        <f t="shared" si="48"/>
        <v>816610.81325109687</v>
      </c>
      <c r="U45" s="51">
        <f t="shared" si="16"/>
        <v>1616</v>
      </c>
      <c r="V45" s="50" t="str">
        <f t="shared" si="49"/>
        <v>淀川区</v>
      </c>
      <c r="W45" s="51">
        <f t="shared" si="50"/>
        <v>34045.795895077783</v>
      </c>
      <c r="X45" s="51">
        <f t="shared" si="51"/>
        <v>33168.859010420943</v>
      </c>
      <c r="Y45" s="51">
        <f t="shared" si="17"/>
        <v>877</v>
      </c>
      <c r="Z45" s="50" t="str">
        <f t="shared" si="52"/>
        <v>城東区</v>
      </c>
      <c r="AA45" s="51">
        <f t="shared" si="53"/>
        <v>921580.79711699346</v>
      </c>
      <c r="AB45" s="51">
        <f t="shared" si="54"/>
        <v>928196.085832702</v>
      </c>
      <c r="AC45" s="51">
        <f t="shared" si="18"/>
        <v>-6615</v>
      </c>
      <c r="AD45" s="50" t="str">
        <f t="shared" si="55"/>
        <v>天王寺区</v>
      </c>
      <c r="AE45" s="52">
        <f t="shared" si="56"/>
        <v>24.078110236220471</v>
      </c>
      <c r="AF45" s="54">
        <f t="shared" si="19"/>
        <v>24.1</v>
      </c>
      <c r="AG45" s="52">
        <f t="shared" si="57"/>
        <v>24.142146017699115</v>
      </c>
      <c r="AH45" s="54">
        <f t="shared" si="20"/>
        <v>24.1</v>
      </c>
      <c r="AI45" s="54">
        <f t="shared" si="21"/>
        <v>0</v>
      </c>
      <c r="AJ45" s="50" t="str">
        <f t="shared" si="58"/>
        <v>藤井寺市</v>
      </c>
      <c r="AK45" s="53">
        <f t="shared" si="59"/>
        <v>0.90900989216647354</v>
      </c>
      <c r="AL45" s="53">
        <f t="shared" si="22"/>
        <v>0.90900000000000003</v>
      </c>
      <c r="AM45" s="53">
        <f t="shared" si="60"/>
        <v>0.91664330436407815</v>
      </c>
      <c r="AN45" s="55">
        <f t="shared" si="23"/>
        <v>0.91700000000000004</v>
      </c>
      <c r="AO45" s="71">
        <f t="shared" si="24"/>
        <v>-0.80000000000000071</v>
      </c>
      <c r="AP45" s="12"/>
      <c r="AQ45" s="51">
        <f t="shared" si="25"/>
        <v>855816.27430789603</v>
      </c>
      <c r="AR45" s="51">
        <f t="shared" si="26"/>
        <v>848405.77066251263</v>
      </c>
      <c r="AS45" s="51">
        <f t="shared" si="27"/>
        <v>7410</v>
      </c>
      <c r="AT45" s="51">
        <f t="shared" si="28"/>
        <v>33912.728237244854</v>
      </c>
      <c r="AU45" s="51">
        <f t="shared" si="29"/>
        <v>33739.02113524676</v>
      </c>
      <c r="AV45" s="51">
        <f t="shared" si="30"/>
        <v>174</v>
      </c>
      <c r="AW45" s="51">
        <f t="shared" si="31"/>
        <v>909346.42782767199</v>
      </c>
      <c r="AX45" s="51">
        <f t="shared" si="32"/>
        <v>898922.63674962113</v>
      </c>
      <c r="AY45" s="51">
        <f t="shared" si="33"/>
        <v>10423</v>
      </c>
      <c r="AZ45" s="52">
        <f t="shared" si="34"/>
        <v>25.235842670068362</v>
      </c>
      <c r="BA45" s="52">
        <f t="shared" si="35"/>
        <v>25.146128788431064</v>
      </c>
      <c r="BB45" s="52">
        <f t="shared" si="36"/>
        <v>9.9999999999997868E-2</v>
      </c>
      <c r="BC45" s="53">
        <f t="shared" si="37"/>
        <v>0.9411333768059621</v>
      </c>
      <c r="BD45" s="53">
        <f t="shared" si="38"/>
        <v>0.94380287688630193</v>
      </c>
      <c r="BE45" s="52">
        <f t="shared" si="39"/>
        <v>-0.30000000000000027</v>
      </c>
      <c r="BF45" s="51">
        <v>0</v>
      </c>
    </row>
    <row r="46" spans="2:58" s="11" customFormat="1" ht="12">
      <c r="B46" s="91">
        <v>41</v>
      </c>
      <c r="C46" s="98" t="s">
        <v>11</v>
      </c>
      <c r="D46" s="69">
        <v>25327</v>
      </c>
      <c r="E46" s="87">
        <v>369918</v>
      </c>
      <c r="F46" s="88">
        <v>14842</v>
      </c>
      <c r="G46" s="89">
        <v>226473</v>
      </c>
      <c r="H46" s="73">
        <f t="shared" si="45"/>
        <v>611233</v>
      </c>
      <c r="I46" s="69">
        <v>20905118720</v>
      </c>
      <c r="J46" s="69">
        <v>23009</v>
      </c>
      <c r="K46" s="70">
        <f t="shared" si="10"/>
        <v>825408.40683855175</v>
      </c>
      <c r="L46" s="70">
        <f t="shared" si="11"/>
        <v>34201.554431779696</v>
      </c>
      <c r="M46" s="70">
        <f t="shared" si="12"/>
        <v>908562.68069016468</v>
      </c>
      <c r="N46" s="74">
        <f t="shared" si="13"/>
        <v>24.133651834011136</v>
      </c>
      <c r="O46" s="75">
        <f t="shared" si="14"/>
        <v>0.90847711927982</v>
      </c>
      <c r="P46" s="12"/>
      <c r="Q46" s="12"/>
      <c r="R46" s="50" t="str">
        <f t="shared" si="46"/>
        <v>島本町</v>
      </c>
      <c r="S46" s="51">
        <f t="shared" si="47"/>
        <v>817238.07404565508</v>
      </c>
      <c r="T46" s="51">
        <f t="shared" si="48"/>
        <v>807710.83384552342</v>
      </c>
      <c r="U46" s="51">
        <f t="shared" si="16"/>
        <v>9527</v>
      </c>
      <c r="V46" s="50" t="str">
        <f t="shared" si="49"/>
        <v>大阪市</v>
      </c>
      <c r="W46" s="51">
        <f t="shared" si="50"/>
        <v>33908.342300120326</v>
      </c>
      <c r="X46" s="51">
        <f t="shared" si="51"/>
        <v>33825.165160532248</v>
      </c>
      <c r="Y46" s="51">
        <f t="shared" si="17"/>
        <v>83</v>
      </c>
      <c r="Z46" s="50" t="str">
        <f t="shared" si="52"/>
        <v>守口市</v>
      </c>
      <c r="AA46" s="51">
        <f t="shared" si="53"/>
        <v>908562.68069016468</v>
      </c>
      <c r="AB46" s="51">
        <f t="shared" si="54"/>
        <v>892547.22146739135</v>
      </c>
      <c r="AC46" s="51">
        <f t="shared" si="18"/>
        <v>16016</v>
      </c>
      <c r="AD46" s="50" t="str">
        <f t="shared" si="55"/>
        <v>羽曳野市</v>
      </c>
      <c r="AE46" s="52">
        <f t="shared" si="56"/>
        <v>23.999457486683763</v>
      </c>
      <c r="AF46" s="54">
        <f t="shared" si="19"/>
        <v>24</v>
      </c>
      <c r="AG46" s="52">
        <f t="shared" si="57"/>
        <v>24.173953778888194</v>
      </c>
      <c r="AH46" s="54">
        <f t="shared" si="20"/>
        <v>24.2</v>
      </c>
      <c r="AI46" s="54">
        <f t="shared" si="21"/>
        <v>-0.19999999999999929</v>
      </c>
      <c r="AJ46" s="50" t="str">
        <f t="shared" si="58"/>
        <v>守口市</v>
      </c>
      <c r="AK46" s="53">
        <f t="shared" si="59"/>
        <v>0.90847711927982</v>
      </c>
      <c r="AL46" s="53">
        <f t="shared" si="22"/>
        <v>0.90800000000000003</v>
      </c>
      <c r="AM46" s="53">
        <f t="shared" si="60"/>
        <v>0.91217053623068656</v>
      </c>
      <c r="AN46" s="55">
        <f t="shared" si="23"/>
        <v>0.91200000000000003</v>
      </c>
      <c r="AO46" s="71">
        <f t="shared" si="24"/>
        <v>-0.40000000000000036</v>
      </c>
      <c r="AP46" s="12"/>
      <c r="AQ46" s="51">
        <f t="shared" si="25"/>
        <v>855816.27430789603</v>
      </c>
      <c r="AR46" s="51">
        <f t="shared" si="26"/>
        <v>848405.77066251263</v>
      </c>
      <c r="AS46" s="51">
        <f t="shared" si="27"/>
        <v>7410</v>
      </c>
      <c r="AT46" s="51">
        <f t="shared" si="28"/>
        <v>33912.728237244854</v>
      </c>
      <c r="AU46" s="51">
        <f t="shared" si="29"/>
        <v>33739.02113524676</v>
      </c>
      <c r="AV46" s="51">
        <f t="shared" si="30"/>
        <v>174</v>
      </c>
      <c r="AW46" s="51">
        <f t="shared" si="31"/>
        <v>909346.42782767199</v>
      </c>
      <c r="AX46" s="51">
        <f t="shared" si="32"/>
        <v>898922.63674962113</v>
      </c>
      <c r="AY46" s="51">
        <f t="shared" si="33"/>
        <v>10423</v>
      </c>
      <c r="AZ46" s="52">
        <f t="shared" si="34"/>
        <v>25.235842670068362</v>
      </c>
      <c r="BA46" s="52">
        <f t="shared" si="35"/>
        <v>25.146128788431064</v>
      </c>
      <c r="BB46" s="52">
        <f t="shared" si="36"/>
        <v>9.9999999999997868E-2</v>
      </c>
      <c r="BC46" s="53">
        <f t="shared" si="37"/>
        <v>0.9411333768059621</v>
      </c>
      <c r="BD46" s="53">
        <f t="shared" si="38"/>
        <v>0.94380287688630193</v>
      </c>
      <c r="BE46" s="52">
        <f t="shared" si="39"/>
        <v>-0.30000000000000027</v>
      </c>
      <c r="BF46" s="51">
        <v>0</v>
      </c>
    </row>
    <row r="47" spans="2:58" s="11" customFormat="1" ht="12">
      <c r="B47" s="91">
        <v>42</v>
      </c>
      <c r="C47" s="98" t="s">
        <v>12</v>
      </c>
      <c r="D47" s="69">
        <v>66900</v>
      </c>
      <c r="E47" s="87">
        <v>921329</v>
      </c>
      <c r="F47" s="88">
        <v>40315</v>
      </c>
      <c r="G47" s="89">
        <v>617641</v>
      </c>
      <c r="H47" s="73">
        <f t="shared" si="45"/>
        <v>1579285</v>
      </c>
      <c r="I47" s="69">
        <v>52173278880</v>
      </c>
      <c r="J47" s="69">
        <v>62336</v>
      </c>
      <c r="K47" s="70">
        <f t="shared" si="10"/>
        <v>779869.63946188346</v>
      </c>
      <c r="L47" s="70">
        <f t="shared" si="11"/>
        <v>33036.012423343476</v>
      </c>
      <c r="M47" s="70">
        <f t="shared" si="12"/>
        <v>836968.66786447633</v>
      </c>
      <c r="N47" s="74">
        <f t="shared" si="13"/>
        <v>23.606651718983557</v>
      </c>
      <c r="O47" s="75">
        <f t="shared" si="14"/>
        <v>0.93177877428998501</v>
      </c>
      <c r="P47" s="12"/>
      <c r="Q47" s="12"/>
      <c r="R47" s="50" t="str">
        <f t="shared" si="46"/>
        <v>摂津市</v>
      </c>
      <c r="S47" s="51">
        <f t="shared" si="47"/>
        <v>817156.20971335215</v>
      </c>
      <c r="T47" s="51">
        <f t="shared" si="48"/>
        <v>789587.48973468097</v>
      </c>
      <c r="U47" s="51">
        <f t="shared" si="16"/>
        <v>27569</v>
      </c>
      <c r="V47" s="50" t="str">
        <f t="shared" si="49"/>
        <v>西淀川区</v>
      </c>
      <c r="W47" s="51">
        <f t="shared" si="50"/>
        <v>33851.46347501126</v>
      </c>
      <c r="X47" s="51">
        <f t="shared" si="51"/>
        <v>33625.823036465532</v>
      </c>
      <c r="Y47" s="51">
        <f t="shared" si="17"/>
        <v>225</v>
      </c>
      <c r="Z47" s="50" t="str">
        <f t="shared" si="52"/>
        <v>能勢町</v>
      </c>
      <c r="AA47" s="51">
        <f t="shared" si="53"/>
        <v>905138.79293893126</v>
      </c>
      <c r="AB47" s="51">
        <f t="shared" si="54"/>
        <v>956752.3320158103</v>
      </c>
      <c r="AC47" s="51">
        <f t="shared" si="18"/>
        <v>-51613</v>
      </c>
      <c r="AD47" s="50" t="str">
        <f t="shared" si="55"/>
        <v>中央区</v>
      </c>
      <c r="AE47" s="52">
        <f t="shared" si="56"/>
        <v>23.890979689366787</v>
      </c>
      <c r="AF47" s="54">
        <f t="shared" si="19"/>
        <v>23.9</v>
      </c>
      <c r="AG47" s="52">
        <f t="shared" si="57"/>
        <v>24.107142857142858</v>
      </c>
      <c r="AH47" s="54">
        <f t="shared" si="20"/>
        <v>24.1</v>
      </c>
      <c r="AI47" s="54">
        <f t="shared" si="21"/>
        <v>-0.20000000000000284</v>
      </c>
      <c r="AJ47" s="50" t="str">
        <f t="shared" si="58"/>
        <v>大阪市</v>
      </c>
      <c r="AK47" s="53">
        <f t="shared" si="59"/>
        <v>0.9063796633035367</v>
      </c>
      <c r="AL47" s="53">
        <f t="shared" si="22"/>
        <v>0.90600000000000003</v>
      </c>
      <c r="AM47" s="53">
        <f t="shared" si="60"/>
        <v>0.91161892325688942</v>
      </c>
      <c r="AN47" s="55">
        <f t="shared" si="23"/>
        <v>0.91200000000000003</v>
      </c>
      <c r="AO47" s="71">
        <f t="shared" si="24"/>
        <v>-0.60000000000000053</v>
      </c>
      <c r="AP47" s="12"/>
      <c r="AQ47" s="51">
        <f t="shared" si="25"/>
        <v>855816.27430789603</v>
      </c>
      <c r="AR47" s="51">
        <f t="shared" si="26"/>
        <v>848405.77066251263</v>
      </c>
      <c r="AS47" s="51">
        <f t="shared" si="27"/>
        <v>7410</v>
      </c>
      <c r="AT47" s="51">
        <f t="shared" si="28"/>
        <v>33912.728237244854</v>
      </c>
      <c r="AU47" s="51">
        <f t="shared" si="29"/>
        <v>33739.02113524676</v>
      </c>
      <c r="AV47" s="51">
        <f t="shared" si="30"/>
        <v>174</v>
      </c>
      <c r="AW47" s="51">
        <f t="shared" si="31"/>
        <v>909346.42782767199</v>
      </c>
      <c r="AX47" s="51">
        <f t="shared" si="32"/>
        <v>898922.63674962113</v>
      </c>
      <c r="AY47" s="51">
        <f t="shared" si="33"/>
        <v>10423</v>
      </c>
      <c r="AZ47" s="52">
        <f t="shared" si="34"/>
        <v>25.235842670068362</v>
      </c>
      <c r="BA47" s="52">
        <f t="shared" si="35"/>
        <v>25.146128788431064</v>
      </c>
      <c r="BB47" s="52">
        <f t="shared" si="36"/>
        <v>9.9999999999997868E-2</v>
      </c>
      <c r="BC47" s="53">
        <f t="shared" si="37"/>
        <v>0.9411333768059621</v>
      </c>
      <c r="BD47" s="53">
        <f t="shared" si="38"/>
        <v>0.94380287688630193</v>
      </c>
      <c r="BE47" s="52">
        <f t="shared" si="39"/>
        <v>-0.30000000000000027</v>
      </c>
      <c r="BF47" s="51">
        <v>0</v>
      </c>
    </row>
    <row r="48" spans="2:58" s="11" customFormat="1" ht="12">
      <c r="B48" s="91">
        <v>43</v>
      </c>
      <c r="C48" s="98" t="s">
        <v>8</v>
      </c>
      <c r="D48" s="69">
        <v>41176</v>
      </c>
      <c r="E48" s="87">
        <v>582421</v>
      </c>
      <c r="F48" s="88">
        <v>28250</v>
      </c>
      <c r="G48" s="89">
        <v>409133</v>
      </c>
      <c r="H48" s="73">
        <f t="shared" si="45"/>
        <v>1019804</v>
      </c>
      <c r="I48" s="69">
        <v>34420113930</v>
      </c>
      <c r="J48" s="69">
        <v>38066</v>
      </c>
      <c r="K48" s="70">
        <f t="shared" si="10"/>
        <v>835926.60603264032</v>
      </c>
      <c r="L48" s="70">
        <f t="shared" si="11"/>
        <v>33751.695355185897</v>
      </c>
      <c r="M48" s="70">
        <f t="shared" si="12"/>
        <v>904221.98103294277</v>
      </c>
      <c r="N48" s="74">
        <f t="shared" si="13"/>
        <v>24.766951622304255</v>
      </c>
      <c r="O48" s="75">
        <f t="shared" si="14"/>
        <v>0.92447056537789007</v>
      </c>
      <c r="P48" s="12"/>
      <c r="Q48" s="12"/>
      <c r="R48" s="50" t="str">
        <f t="shared" si="46"/>
        <v>池田市</v>
      </c>
      <c r="S48" s="51">
        <f t="shared" si="47"/>
        <v>816866.34487463755</v>
      </c>
      <c r="T48" s="51">
        <f t="shared" si="48"/>
        <v>788502.0130219222</v>
      </c>
      <c r="U48" s="51">
        <f t="shared" si="16"/>
        <v>28364</v>
      </c>
      <c r="V48" s="50" t="str">
        <f t="shared" si="49"/>
        <v>泉大津市</v>
      </c>
      <c r="W48" s="51">
        <f t="shared" si="50"/>
        <v>33783.065801833749</v>
      </c>
      <c r="X48" s="51">
        <f t="shared" si="51"/>
        <v>31814.244433736945</v>
      </c>
      <c r="Y48" s="51">
        <f t="shared" si="17"/>
        <v>1969</v>
      </c>
      <c r="Z48" s="50" t="str">
        <f t="shared" si="52"/>
        <v>茨木市</v>
      </c>
      <c r="AA48" s="51">
        <f t="shared" si="53"/>
        <v>904221.98103294277</v>
      </c>
      <c r="AB48" s="51">
        <f t="shared" si="54"/>
        <v>914013.3625097255</v>
      </c>
      <c r="AC48" s="51">
        <f t="shared" si="18"/>
        <v>-9791</v>
      </c>
      <c r="AD48" s="50" t="str">
        <f t="shared" si="55"/>
        <v>岬町</v>
      </c>
      <c r="AE48" s="52">
        <f t="shared" si="56"/>
        <v>23.862446581196583</v>
      </c>
      <c r="AF48" s="54">
        <f t="shared" si="19"/>
        <v>23.9</v>
      </c>
      <c r="AG48" s="52">
        <f t="shared" si="57"/>
        <v>23.977609851665267</v>
      </c>
      <c r="AH48" s="54">
        <f t="shared" si="20"/>
        <v>24</v>
      </c>
      <c r="AI48" s="54">
        <f t="shared" si="21"/>
        <v>-0.10000000000000142</v>
      </c>
      <c r="AJ48" s="50" t="str">
        <f t="shared" si="58"/>
        <v>門真市</v>
      </c>
      <c r="AK48" s="53">
        <f t="shared" si="59"/>
        <v>0.90339561794555634</v>
      </c>
      <c r="AL48" s="53">
        <f t="shared" si="22"/>
        <v>0.90300000000000002</v>
      </c>
      <c r="AM48" s="53">
        <f t="shared" si="60"/>
        <v>0.90675017397355606</v>
      </c>
      <c r="AN48" s="55">
        <f t="shared" si="23"/>
        <v>0.90700000000000003</v>
      </c>
      <c r="AO48" s="71">
        <f t="shared" si="24"/>
        <v>-0.40000000000000036</v>
      </c>
      <c r="AP48" s="12"/>
      <c r="AQ48" s="51">
        <f t="shared" si="25"/>
        <v>855816.27430789603</v>
      </c>
      <c r="AR48" s="51">
        <f t="shared" si="26"/>
        <v>848405.77066251263</v>
      </c>
      <c r="AS48" s="51">
        <f t="shared" si="27"/>
        <v>7410</v>
      </c>
      <c r="AT48" s="51">
        <f t="shared" si="28"/>
        <v>33912.728237244854</v>
      </c>
      <c r="AU48" s="51">
        <f t="shared" si="29"/>
        <v>33739.02113524676</v>
      </c>
      <c r="AV48" s="51">
        <f t="shared" si="30"/>
        <v>174</v>
      </c>
      <c r="AW48" s="51">
        <f t="shared" si="31"/>
        <v>909346.42782767199</v>
      </c>
      <c r="AX48" s="51">
        <f t="shared" si="32"/>
        <v>898922.63674962113</v>
      </c>
      <c r="AY48" s="51">
        <f t="shared" si="33"/>
        <v>10423</v>
      </c>
      <c r="AZ48" s="52">
        <f t="shared" si="34"/>
        <v>25.235842670068362</v>
      </c>
      <c r="BA48" s="52">
        <f t="shared" si="35"/>
        <v>25.146128788431064</v>
      </c>
      <c r="BB48" s="52">
        <f t="shared" si="36"/>
        <v>9.9999999999997868E-2</v>
      </c>
      <c r="BC48" s="53">
        <f t="shared" si="37"/>
        <v>0.9411333768059621</v>
      </c>
      <c r="BD48" s="53">
        <f t="shared" si="38"/>
        <v>0.94380287688630193</v>
      </c>
      <c r="BE48" s="52">
        <f t="shared" si="39"/>
        <v>-0.30000000000000027</v>
      </c>
      <c r="BF48" s="51">
        <v>0</v>
      </c>
    </row>
    <row r="49" spans="2:58" s="11" customFormat="1" ht="12">
      <c r="B49" s="91">
        <v>44</v>
      </c>
      <c r="C49" s="98" t="s">
        <v>18</v>
      </c>
      <c r="D49" s="69">
        <v>44796</v>
      </c>
      <c r="E49" s="87">
        <v>658783</v>
      </c>
      <c r="F49" s="88">
        <v>24580</v>
      </c>
      <c r="G49" s="89">
        <v>423120</v>
      </c>
      <c r="H49" s="73">
        <f t="shared" si="45"/>
        <v>1106483</v>
      </c>
      <c r="I49" s="69">
        <v>35705518830</v>
      </c>
      <c r="J49" s="69">
        <v>41635</v>
      </c>
      <c r="K49" s="70">
        <f t="shared" si="10"/>
        <v>797069.35507634608</v>
      </c>
      <c r="L49" s="70">
        <f t="shared" si="11"/>
        <v>32269.378589639426</v>
      </c>
      <c r="M49" s="70">
        <f t="shared" si="12"/>
        <v>857584.21592410235</v>
      </c>
      <c r="N49" s="74">
        <f t="shared" si="13"/>
        <v>24.700486650593803</v>
      </c>
      <c r="O49" s="75">
        <f t="shared" si="14"/>
        <v>0.92943566389856236</v>
      </c>
      <c r="P49" s="12"/>
      <c r="Q49" s="12"/>
      <c r="R49" s="50" t="str">
        <f t="shared" si="46"/>
        <v>高槻市</v>
      </c>
      <c r="S49" s="51">
        <f t="shared" si="47"/>
        <v>815577.58237083023</v>
      </c>
      <c r="T49" s="51">
        <f t="shared" si="48"/>
        <v>814595.08702269872</v>
      </c>
      <c r="U49" s="51">
        <f t="shared" si="16"/>
        <v>983</v>
      </c>
      <c r="V49" s="50" t="str">
        <f t="shared" si="49"/>
        <v>茨木市</v>
      </c>
      <c r="W49" s="51">
        <f t="shared" si="50"/>
        <v>33751.695355185897</v>
      </c>
      <c r="X49" s="51">
        <f t="shared" si="51"/>
        <v>34474.441844086097</v>
      </c>
      <c r="Y49" s="51">
        <f t="shared" si="17"/>
        <v>-722</v>
      </c>
      <c r="Z49" s="50" t="str">
        <f t="shared" si="52"/>
        <v>吹田市</v>
      </c>
      <c r="AA49" s="51">
        <f t="shared" si="53"/>
        <v>899741.72351240902</v>
      </c>
      <c r="AB49" s="51">
        <f t="shared" si="54"/>
        <v>876858.6995402202</v>
      </c>
      <c r="AC49" s="51">
        <f t="shared" si="18"/>
        <v>22883</v>
      </c>
      <c r="AD49" s="50" t="str">
        <f t="shared" si="55"/>
        <v>西成区</v>
      </c>
      <c r="AE49" s="52">
        <f t="shared" si="56"/>
        <v>23.810961896806528</v>
      </c>
      <c r="AF49" s="54">
        <f t="shared" si="19"/>
        <v>23.8</v>
      </c>
      <c r="AG49" s="52">
        <f t="shared" si="57"/>
        <v>23.84554245595443</v>
      </c>
      <c r="AH49" s="54">
        <f t="shared" si="20"/>
        <v>23.8</v>
      </c>
      <c r="AI49" s="54">
        <f t="shared" si="21"/>
        <v>0</v>
      </c>
      <c r="AJ49" s="50" t="str">
        <f t="shared" si="58"/>
        <v>平野区</v>
      </c>
      <c r="AK49" s="53">
        <f t="shared" si="59"/>
        <v>0.89927815501315223</v>
      </c>
      <c r="AL49" s="53">
        <f t="shared" si="22"/>
        <v>0.89900000000000002</v>
      </c>
      <c r="AM49" s="53">
        <f t="shared" si="60"/>
        <v>0.90856632766920653</v>
      </c>
      <c r="AN49" s="55">
        <f t="shared" si="23"/>
        <v>0.90900000000000003</v>
      </c>
      <c r="AO49" s="71">
        <f t="shared" si="24"/>
        <v>-1.0000000000000009</v>
      </c>
      <c r="AP49" s="12"/>
      <c r="AQ49" s="51">
        <f t="shared" si="25"/>
        <v>855816.27430789603</v>
      </c>
      <c r="AR49" s="51">
        <f t="shared" si="26"/>
        <v>848405.77066251263</v>
      </c>
      <c r="AS49" s="51">
        <f t="shared" si="27"/>
        <v>7410</v>
      </c>
      <c r="AT49" s="51">
        <f t="shared" si="28"/>
        <v>33912.728237244854</v>
      </c>
      <c r="AU49" s="51">
        <f t="shared" si="29"/>
        <v>33739.02113524676</v>
      </c>
      <c r="AV49" s="51">
        <f t="shared" si="30"/>
        <v>174</v>
      </c>
      <c r="AW49" s="51">
        <f t="shared" si="31"/>
        <v>909346.42782767199</v>
      </c>
      <c r="AX49" s="51">
        <f t="shared" si="32"/>
        <v>898922.63674962113</v>
      </c>
      <c r="AY49" s="51">
        <f t="shared" si="33"/>
        <v>10423</v>
      </c>
      <c r="AZ49" s="52">
        <f t="shared" si="34"/>
        <v>25.235842670068362</v>
      </c>
      <c r="BA49" s="52">
        <f t="shared" si="35"/>
        <v>25.146128788431064</v>
      </c>
      <c r="BB49" s="52">
        <f t="shared" si="36"/>
        <v>9.9999999999997868E-2</v>
      </c>
      <c r="BC49" s="53">
        <f t="shared" si="37"/>
        <v>0.9411333768059621</v>
      </c>
      <c r="BD49" s="53">
        <f t="shared" si="38"/>
        <v>0.94380287688630193</v>
      </c>
      <c r="BE49" s="52">
        <f t="shared" si="39"/>
        <v>-0.30000000000000027</v>
      </c>
      <c r="BF49" s="51">
        <v>0</v>
      </c>
    </row>
    <row r="50" spans="2:58" s="11" customFormat="1" ht="12">
      <c r="B50" s="91">
        <v>45</v>
      </c>
      <c r="C50" s="98" t="s">
        <v>41</v>
      </c>
      <c r="D50" s="69">
        <v>15681</v>
      </c>
      <c r="E50" s="87">
        <v>221501</v>
      </c>
      <c r="F50" s="88">
        <v>12105</v>
      </c>
      <c r="G50" s="89">
        <v>147237</v>
      </c>
      <c r="H50" s="73">
        <f t="shared" si="45"/>
        <v>380843</v>
      </c>
      <c r="I50" s="69">
        <v>13953143040</v>
      </c>
      <c r="J50" s="69">
        <v>14462</v>
      </c>
      <c r="K50" s="70">
        <f t="shared" si="10"/>
        <v>889812.06810790126</v>
      </c>
      <c r="L50" s="70">
        <f t="shared" si="11"/>
        <v>36637.520027938022</v>
      </c>
      <c r="M50" s="70">
        <f t="shared" si="12"/>
        <v>964814.2055040797</v>
      </c>
      <c r="N50" s="74">
        <f t="shared" si="13"/>
        <v>24.286907722721764</v>
      </c>
      <c r="O50" s="75">
        <f t="shared" si="14"/>
        <v>0.92226261080288252</v>
      </c>
      <c r="P50" s="12"/>
      <c r="Q50" s="12"/>
      <c r="R50" s="50" t="str">
        <f t="shared" si="46"/>
        <v>箕面市</v>
      </c>
      <c r="S50" s="51">
        <f t="shared" si="47"/>
        <v>814684.75222947507</v>
      </c>
      <c r="T50" s="51">
        <f t="shared" si="48"/>
        <v>791340.19191327284</v>
      </c>
      <c r="U50" s="51">
        <f t="shared" si="16"/>
        <v>23345</v>
      </c>
      <c r="V50" s="50" t="str">
        <f t="shared" si="49"/>
        <v>寝屋川市</v>
      </c>
      <c r="W50" s="51">
        <f t="shared" si="50"/>
        <v>33747.254255625558</v>
      </c>
      <c r="X50" s="51">
        <f t="shared" si="51"/>
        <v>33494.270660473987</v>
      </c>
      <c r="Y50" s="51">
        <f t="shared" si="17"/>
        <v>253</v>
      </c>
      <c r="Z50" s="50" t="str">
        <f t="shared" si="52"/>
        <v>西淀川区</v>
      </c>
      <c r="AA50" s="51">
        <f t="shared" si="53"/>
        <v>897879.2057590381</v>
      </c>
      <c r="AB50" s="51">
        <f t="shared" si="54"/>
        <v>897803.94905505341</v>
      </c>
      <c r="AC50" s="51">
        <f t="shared" si="18"/>
        <v>75</v>
      </c>
      <c r="AD50" s="50" t="str">
        <f t="shared" si="55"/>
        <v>忠岡町</v>
      </c>
      <c r="AE50" s="52">
        <f t="shared" si="56"/>
        <v>23.807114882506529</v>
      </c>
      <c r="AF50" s="54">
        <f t="shared" si="19"/>
        <v>23.8</v>
      </c>
      <c r="AG50" s="52">
        <f t="shared" si="57"/>
        <v>23.921313718782073</v>
      </c>
      <c r="AH50" s="54">
        <f t="shared" si="20"/>
        <v>23.9</v>
      </c>
      <c r="AI50" s="54">
        <f t="shared" si="21"/>
        <v>-9.9999999999997868E-2</v>
      </c>
      <c r="AJ50" s="50" t="str">
        <f t="shared" si="58"/>
        <v>忠岡町</v>
      </c>
      <c r="AK50" s="53">
        <f t="shared" si="59"/>
        <v>0.89784595300261094</v>
      </c>
      <c r="AL50" s="53">
        <f t="shared" si="22"/>
        <v>0.89800000000000002</v>
      </c>
      <c r="AM50" s="53">
        <f t="shared" si="60"/>
        <v>0.90352377694149844</v>
      </c>
      <c r="AN50" s="55">
        <f t="shared" si="23"/>
        <v>0.90400000000000003</v>
      </c>
      <c r="AO50" s="71">
        <f t="shared" si="24"/>
        <v>-0.60000000000000053</v>
      </c>
      <c r="AP50" s="12"/>
      <c r="AQ50" s="51">
        <f t="shared" si="25"/>
        <v>855816.27430789603</v>
      </c>
      <c r="AR50" s="51">
        <f t="shared" si="26"/>
        <v>848405.77066251263</v>
      </c>
      <c r="AS50" s="51">
        <f t="shared" si="27"/>
        <v>7410</v>
      </c>
      <c r="AT50" s="51">
        <f t="shared" si="28"/>
        <v>33912.728237244854</v>
      </c>
      <c r="AU50" s="51">
        <f t="shared" si="29"/>
        <v>33739.02113524676</v>
      </c>
      <c r="AV50" s="51">
        <f t="shared" si="30"/>
        <v>174</v>
      </c>
      <c r="AW50" s="51">
        <f t="shared" si="31"/>
        <v>909346.42782767199</v>
      </c>
      <c r="AX50" s="51">
        <f t="shared" si="32"/>
        <v>898922.63674962113</v>
      </c>
      <c r="AY50" s="51">
        <f t="shared" si="33"/>
        <v>10423</v>
      </c>
      <c r="AZ50" s="52">
        <f t="shared" si="34"/>
        <v>25.235842670068362</v>
      </c>
      <c r="BA50" s="52">
        <f t="shared" si="35"/>
        <v>25.146128788431064</v>
      </c>
      <c r="BB50" s="52">
        <f t="shared" si="36"/>
        <v>9.9999999999997868E-2</v>
      </c>
      <c r="BC50" s="53">
        <f t="shared" si="37"/>
        <v>0.9411333768059621</v>
      </c>
      <c r="BD50" s="53">
        <f t="shared" si="38"/>
        <v>0.94380287688630193</v>
      </c>
      <c r="BE50" s="52">
        <f t="shared" si="39"/>
        <v>-0.30000000000000027</v>
      </c>
      <c r="BF50" s="51">
        <v>0</v>
      </c>
    </row>
    <row r="51" spans="2:58" s="11" customFormat="1" ht="12">
      <c r="B51" s="91">
        <v>46</v>
      </c>
      <c r="C51" s="98" t="s">
        <v>21</v>
      </c>
      <c r="D51" s="69">
        <v>20155</v>
      </c>
      <c r="E51" s="87">
        <v>266105</v>
      </c>
      <c r="F51" s="88">
        <v>13424</v>
      </c>
      <c r="G51" s="89">
        <v>161642</v>
      </c>
      <c r="H51" s="73">
        <f t="shared" si="45"/>
        <v>441171</v>
      </c>
      <c r="I51" s="69">
        <v>16321485330</v>
      </c>
      <c r="J51" s="69">
        <v>18479</v>
      </c>
      <c r="K51" s="70">
        <f t="shared" si="10"/>
        <v>809798.32944678736</v>
      </c>
      <c r="L51" s="70">
        <f t="shared" si="11"/>
        <v>36995.825496236153</v>
      </c>
      <c r="M51" s="70">
        <f t="shared" si="12"/>
        <v>883245.05276259535</v>
      </c>
      <c r="N51" s="74">
        <f t="shared" si="13"/>
        <v>21.888910940213346</v>
      </c>
      <c r="O51" s="75">
        <f t="shared" si="14"/>
        <v>0.91684445547010662</v>
      </c>
      <c r="P51" s="12"/>
      <c r="Q51" s="12"/>
      <c r="R51" s="50" t="str">
        <f t="shared" si="46"/>
        <v>豊中市</v>
      </c>
      <c r="S51" s="51">
        <f t="shared" si="47"/>
        <v>814353.65293720458</v>
      </c>
      <c r="T51" s="51">
        <f t="shared" si="48"/>
        <v>797806.524193016</v>
      </c>
      <c r="U51" s="51">
        <f t="shared" si="16"/>
        <v>16547</v>
      </c>
      <c r="V51" s="50" t="str">
        <f t="shared" si="49"/>
        <v>東大阪市</v>
      </c>
      <c r="W51" s="51">
        <f t="shared" si="50"/>
        <v>33658.668031375724</v>
      </c>
      <c r="X51" s="51">
        <f t="shared" si="51"/>
        <v>33458.459146187284</v>
      </c>
      <c r="Y51" s="51">
        <f t="shared" si="17"/>
        <v>201</v>
      </c>
      <c r="Z51" s="50" t="str">
        <f t="shared" si="52"/>
        <v>摂津市</v>
      </c>
      <c r="AA51" s="51">
        <f t="shared" si="53"/>
        <v>896661.14080834424</v>
      </c>
      <c r="AB51" s="51">
        <f t="shared" si="54"/>
        <v>862532.2151298197</v>
      </c>
      <c r="AC51" s="51">
        <f t="shared" si="18"/>
        <v>34129</v>
      </c>
      <c r="AD51" s="50" t="str">
        <f t="shared" si="55"/>
        <v>西淀川区</v>
      </c>
      <c r="AE51" s="52">
        <f t="shared" si="56"/>
        <v>23.784564091650704</v>
      </c>
      <c r="AF51" s="54">
        <f t="shared" si="19"/>
        <v>23.8</v>
      </c>
      <c r="AG51" s="52">
        <f t="shared" si="57"/>
        <v>24.099755247348511</v>
      </c>
      <c r="AH51" s="54">
        <f t="shared" si="20"/>
        <v>24.1</v>
      </c>
      <c r="AI51" s="54">
        <f t="shared" si="21"/>
        <v>-0.30000000000000071</v>
      </c>
      <c r="AJ51" s="50" t="str">
        <f t="shared" si="58"/>
        <v>堺市南区</v>
      </c>
      <c r="AK51" s="53">
        <f t="shared" si="59"/>
        <v>0.89764495805397393</v>
      </c>
      <c r="AL51" s="53">
        <f t="shared" si="22"/>
        <v>0.89800000000000002</v>
      </c>
      <c r="AM51" s="53">
        <f t="shared" si="60"/>
        <v>0.9004482696790389</v>
      </c>
      <c r="AN51" s="55">
        <f t="shared" si="23"/>
        <v>0.9</v>
      </c>
      <c r="AO51" s="71">
        <f t="shared" si="24"/>
        <v>-0.20000000000000018</v>
      </c>
      <c r="AP51" s="12"/>
      <c r="AQ51" s="51">
        <f t="shared" si="25"/>
        <v>855816.27430789603</v>
      </c>
      <c r="AR51" s="51">
        <f t="shared" si="26"/>
        <v>848405.77066251263</v>
      </c>
      <c r="AS51" s="51">
        <f t="shared" si="27"/>
        <v>7410</v>
      </c>
      <c r="AT51" s="51">
        <f t="shared" si="28"/>
        <v>33912.728237244854</v>
      </c>
      <c r="AU51" s="51">
        <f t="shared" si="29"/>
        <v>33739.02113524676</v>
      </c>
      <c r="AV51" s="51">
        <f t="shared" si="30"/>
        <v>174</v>
      </c>
      <c r="AW51" s="51">
        <f t="shared" si="31"/>
        <v>909346.42782767199</v>
      </c>
      <c r="AX51" s="51">
        <f t="shared" si="32"/>
        <v>898922.63674962113</v>
      </c>
      <c r="AY51" s="51">
        <f t="shared" si="33"/>
        <v>10423</v>
      </c>
      <c r="AZ51" s="52">
        <f t="shared" si="34"/>
        <v>25.235842670068362</v>
      </c>
      <c r="BA51" s="52">
        <f t="shared" si="35"/>
        <v>25.146128788431064</v>
      </c>
      <c r="BB51" s="52">
        <f t="shared" si="36"/>
        <v>9.9999999999997868E-2</v>
      </c>
      <c r="BC51" s="53">
        <f t="shared" si="37"/>
        <v>0.9411333768059621</v>
      </c>
      <c r="BD51" s="53">
        <f t="shared" si="38"/>
        <v>0.94380287688630193</v>
      </c>
      <c r="BE51" s="52">
        <f t="shared" si="39"/>
        <v>-0.30000000000000027</v>
      </c>
      <c r="BF51" s="51">
        <v>0</v>
      </c>
    </row>
    <row r="52" spans="2:58" s="11" customFormat="1" ht="12">
      <c r="B52" s="91">
        <v>47</v>
      </c>
      <c r="C52" s="98" t="s">
        <v>13</v>
      </c>
      <c r="D52" s="69">
        <v>40830</v>
      </c>
      <c r="E52" s="92">
        <v>554747</v>
      </c>
      <c r="F52" s="93">
        <v>24726</v>
      </c>
      <c r="G52" s="94">
        <v>389186</v>
      </c>
      <c r="H52" s="76">
        <f t="shared" si="45"/>
        <v>968659</v>
      </c>
      <c r="I52" s="69">
        <v>32689581560</v>
      </c>
      <c r="J52" s="39">
        <v>37461</v>
      </c>
      <c r="K52" s="95">
        <f t="shared" si="10"/>
        <v>800626.53832965961</v>
      </c>
      <c r="L52" s="95">
        <f t="shared" si="11"/>
        <v>33747.254255625558</v>
      </c>
      <c r="M52" s="95">
        <f t="shared" si="12"/>
        <v>872629.70983155817</v>
      </c>
      <c r="N52" s="96">
        <f t="shared" si="13"/>
        <v>23.724197893705607</v>
      </c>
      <c r="O52" s="97">
        <f t="shared" si="14"/>
        <v>0.91748714180749447</v>
      </c>
      <c r="P52" s="12"/>
      <c r="Q52" s="12"/>
      <c r="R52" s="50" t="str">
        <f t="shared" si="46"/>
        <v>熊取町</v>
      </c>
      <c r="S52" s="51">
        <f t="shared" si="47"/>
        <v>813028.67528931249</v>
      </c>
      <c r="T52" s="51">
        <f t="shared" si="48"/>
        <v>822959.39043999417</v>
      </c>
      <c r="U52" s="51">
        <f t="shared" si="16"/>
        <v>-9930</v>
      </c>
      <c r="V52" s="50" t="str">
        <f t="shared" si="49"/>
        <v>東住吉区</v>
      </c>
      <c r="W52" s="51">
        <f t="shared" si="50"/>
        <v>33641.85592350494</v>
      </c>
      <c r="X52" s="51">
        <f t="shared" si="51"/>
        <v>33840.404286355893</v>
      </c>
      <c r="Y52" s="51">
        <f t="shared" si="17"/>
        <v>-198</v>
      </c>
      <c r="Z52" s="50" t="str">
        <f t="shared" si="52"/>
        <v>泉南市</v>
      </c>
      <c r="AA52" s="51">
        <f t="shared" si="53"/>
        <v>896437.84059597913</v>
      </c>
      <c r="AB52" s="51">
        <f t="shared" si="54"/>
        <v>915214.7911072924</v>
      </c>
      <c r="AC52" s="51">
        <f t="shared" si="18"/>
        <v>-18777</v>
      </c>
      <c r="AD52" s="50" t="str">
        <f t="shared" si="55"/>
        <v>堺市</v>
      </c>
      <c r="AE52" s="52">
        <f t="shared" si="56"/>
        <v>23.757577057242521</v>
      </c>
      <c r="AF52" s="54">
        <f t="shared" si="19"/>
        <v>23.8</v>
      </c>
      <c r="AG52" s="52">
        <f t="shared" si="57"/>
        <v>23.676569299575387</v>
      </c>
      <c r="AH52" s="54">
        <f t="shared" si="20"/>
        <v>23.7</v>
      </c>
      <c r="AI52" s="54">
        <f t="shared" si="21"/>
        <v>0.10000000000000142</v>
      </c>
      <c r="AJ52" s="50" t="str">
        <f t="shared" si="58"/>
        <v>西淀川区</v>
      </c>
      <c r="AK52" s="53">
        <f t="shared" si="59"/>
        <v>0.89671561325104632</v>
      </c>
      <c r="AL52" s="53">
        <f t="shared" si="22"/>
        <v>0.89700000000000002</v>
      </c>
      <c r="AM52" s="53">
        <f t="shared" si="60"/>
        <v>0.90261811169621009</v>
      </c>
      <c r="AN52" s="55">
        <f t="shared" si="23"/>
        <v>0.90300000000000002</v>
      </c>
      <c r="AO52" s="71">
        <f t="shared" si="24"/>
        <v>-0.60000000000000053</v>
      </c>
      <c r="AP52" s="12"/>
      <c r="AQ52" s="51">
        <f t="shared" si="25"/>
        <v>855816.27430789603</v>
      </c>
      <c r="AR52" s="51">
        <f t="shared" si="26"/>
        <v>848405.77066251263</v>
      </c>
      <c r="AS52" s="51">
        <f t="shared" si="27"/>
        <v>7410</v>
      </c>
      <c r="AT52" s="51">
        <f t="shared" si="28"/>
        <v>33912.728237244854</v>
      </c>
      <c r="AU52" s="51">
        <f t="shared" si="29"/>
        <v>33739.02113524676</v>
      </c>
      <c r="AV52" s="51">
        <f t="shared" si="30"/>
        <v>174</v>
      </c>
      <c r="AW52" s="51">
        <f t="shared" si="31"/>
        <v>909346.42782767199</v>
      </c>
      <c r="AX52" s="51">
        <f t="shared" si="32"/>
        <v>898922.63674962113</v>
      </c>
      <c r="AY52" s="51">
        <f t="shared" si="33"/>
        <v>10423</v>
      </c>
      <c r="AZ52" s="52">
        <f t="shared" si="34"/>
        <v>25.235842670068362</v>
      </c>
      <c r="BA52" s="52">
        <f t="shared" si="35"/>
        <v>25.146128788431064</v>
      </c>
      <c r="BB52" s="52">
        <f t="shared" si="36"/>
        <v>9.9999999999997868E-2</v>
      </c>
      <c r="BC52" s="53">
        <f t="shared" si="37"/>
        <v>0.9411333768059621</v>
      </c>
      <c r="BD52" s="53">
        <f t="shared" si="38"/>
        <v>0.94380287688630193</v>
      </c>
      <c r="BE52" s="52">
        <f t="shared" si="39"/>
        <v>-0.30000000000000027</v>
      </c>
      <c r="BF52" s="51">
        <v>0</v>
      </c>
    </row>
    <row r="53" spans="2:58" s="11" customFormat="1" ht="12">
      <c r="B53" s="91">
        <v>48</v>
      </c>
      <c r="C53" s="98" t="s">
        <v>22</v>
      </c>
      <c r="D53" s="69">
        <v>21923</v>
      </c>
      <c r="E53" s="92">
        <v>315641</v>
      </c>
      <c r="F53" s="93">
        <v>14528</v>
      </c>
      <c r="G53" s="94">
        <v>212557</v>
      </c>
      <c r="H53" s="76">
        <f t="shared" si="45"/>
        <v>542726</v>
      </c>
      <c r="I53" s="69">
        <v>17799491490</v>
      </c>
      <c r="J53" s="39">
        <v>20445</v>
      </c>
      <c r="K53" s="39">
        <f t="shared" si="10"/>
        <v>811909.47817360761</v>
      </c>
      <c r="L53" s="39">
        <f t="shared" si="11"/>
        <v>32796.45988952068</v>
      </c>
      <c r="M53" s="39">
        <f t="shared" si="12"/>
        <v>870603.64343360229</v>
      </c>
      <c r="N53" s="96">
        <f t="shared" si="13"/>
        <v>24.756009670209369</v>
      </c>
      <c r="O53" s="97">
        <f t="shared" si="14"/>
        <v>0.93258221958673537</v>
      </c>
      <c r="P53" s="12"/>
      <c r="Q53" s="12"/>
      <c r="R53" s="50" t="str">
        <f t="shared" si="46"/>
        <v>北区</v>
      </c>
      <c r="S53" s="51">
        <f t="shared" si="47"/>
        <v>812834.41501406708</v>
      </c>
      <c r="T53" s="51">
        <f t="shared" si="48"/>
        <v>821784.34246974776</v>
      </c>
      <c r="U53" s="51">
        <f t="shared" si="16"/>
        <v>-8950</v>
      </c>
      <c r="V53" s="50" t="str">
        <f t="shared" si="49"/>
        <v>鶴見区</v>
      </c>
      <c r="W53" s="51">
        <f t="shared" si="50"/>
        <v>33539.781911803009</v>
      </c>
      <c r="X53" s="51">
        <f t="shared" si="51"/>
        <v>33210.658076103755</v>
      </c>
      <c r="Y53" s="51">
        <f t="shared" si="17"/>
        <v>329</v>
      </c>
      <c r="Z53" s="50" t="str">
        <f t="shared" si="52"/>
        <v>四條畷市</v>
      </c>
      <c r="AA53" s="51">
        <f t="shared" si="53"/>
        <v>895602.30940130958</v>
      </c>
      <c r="AB53" s="51">
        <f t="shared" si="54"/>
        <v>880894.67278287467</v>
      </c>
      <c r="AC53" s="51">
        <f t="shared" si="18"/>
        <v>14707</v>
      </c>
      <c r="AD53" s="50" t="str">
        <f t="shared" si="55"/>
        <v>交野市</v>
      </c>
      <c r="AE53" s="52">
        <f t="shared" si="56"/>
        <v>23.756624213145951</v>
      </c>
      <c r="AF53" s="54">
        <f t="shared" si="19"/>
        <v>23.8</v>
      </c>
      <c r="AG53" s="52">
        <f t="shared" si="57"/>
        <v>23.580792094495482</v>
      </c>
      <c r="AH53" s="54">
        <f t="shared" si="20"/>
        <v>23.6</v>
      </c>
      <c r="AI53" s="54">
        <f t="shared" si="21"/>
        <v>0.19999999999999929</v>
      </c>
      <c r="AJ53" s="50" t="str">
        <f t="shared" si="58"/>
        <v>堺市北区</v>
      </c>
      <c r="AK53" s="53">
        <f t="shared" si="59"/>
        <v>0.89639272015016735</v>
      </c>
      <c r="AL53" s="53">
        <f t="shared" si="22"/>
        <v>0.89600000000000002</v>
      </c>
      <c r="AM53" s="53">
        <f t="shared" si="60"/>
        <v>0.9031295301441119</v>
      </c>
      <c r="AN53" s="55">
        <f t="shared" si="23"/>
        <v>0.90300000000000002</v>
      </c>
      <c r="AO53" s="71">
        <f t="shared" si="24"/>
        <v>-0.70000000000000062</v>
      </c>
      <c r="AP53" s="12"/>
      <c r="AQ53" s="51">
        <f t="shared" si="25"/>
        <v>855816.27430789603</v>
      </c>
      <c r="AR53" s="51">
        <f t="shared" si="26"/>
        <v>848405.77066251263</v>
      </c>
      <c r="AS53" s="51">
        <f t="shared" si="27"/>
        <v>7410</v>
      </c>
      <c r="AT53" s="51">
        <f t="shared" si="28"/>
        <v>33912.728237244854</v>
      </c>
      <c r="AU53" s="51">
        <f t="shared" si="29"/>
        <v>33739.02113524676</v>
      </c>
      <c r="AV53" s="51">
        <f t="shared" si="30"/>
        <v>174</v>
      </c>
      <c r="AW53" s="51">
        <f t="shared" si="31"/>
        <v>909346.42782767199</v>
      </c>
      <c r="AX53" s="51">
        <f t="shared" si="32"/>
        <v>898922.63674962113</v>
      </c>
      <c r="AY53" s="51">
        <f t="shared" si="33"/>
        <v>10423</v>
      </c>
      <c r="AZ53" s="52">
        <f t="shared" si="34"/>
        <v>25.235842670068362</v>
      </c>
      <c r="BA53" s="52">
        <f t="shared" si="35"/>
        <v>25.146128788431064</v>
      </c>
      <c r="BB53" s="52">
        <f t="shared" si="36"/>
        <v>9.9999999999997868E-2</v>
      </c>
      <c r="BC53" s="53">
        <f t="shared" si="37"/>
        <v>0.9411333768059621</v>
      </c>
      <c r="BD53" s="53">
        <f t="shared" si="38"/>
        <v>0.94380287688630193</v>
      </c>
      <c r="BE53" s="52">
        <f t="shared" si="39"/>
        <v>-0.30000000000000027</v>
      </c>
      <c r="BF53" s="51">
        <v>0</v>
      </c>
    </row>
    <row r="54" spans="2:58" s="11" customFormat="1" ht="12">
      <c r="B54" s="91">
        <v>49</v>
      </c>
      <c r="C54" s="98" t="s">
        <v>23</v>
      </c>
      <c r="D54" s="69">
        <v>21943</v>
      </c>
      <c r="E54" s="87">
        <v>318742</v>
      </c>
      <c r="F54" s="88">
        <v>12937</v>
      </c>
      <c r="G54" s="89">
        <v>230355</v>
      </c>
      <c r="H54" s="73">
        <f t="shared" si="45"/>
        <v>562034</v>
      </c>
      <c r="I54" s="69">
        <v>17124916610</v>
      </c>
      <c r="J54" s="69">
        <v>20242</v>
      </c>
      <c r="K54" s="70">
        <f t="shared" si="10"/>
        <v>780427.31668413617</v>
      </c>
      <c r="L54" s="70">
        <f t="shared" si="11"/>
        <v>30469.538515463479</v>
      </c>
      <c r="M54" s="70">
        <f t="shared" si="12"/>
        <v>846009.12014623056</v>
      </c>
      <c r="N54" s="74">
        <f t="shared" si="13"/>
        <v>25.613361892175181</v>
      </c>
      <c r="O54" s="75">
        <f t="shared" si="14"/>
        <v>0.92248097343116253</v>
      </c>
      <c r="P54" s="12"/>
      <c r="Q54" s="12"/>
      <c r="R54" s="50" t="str">
        <f t="shared" si="46"/>
        <v>河内長野市</v>
      </c>
      <c r="S54" s="51">
        <f t="shared" si="47"/>
        <v>811909.47817360761</v>
      </c>
      <c r="T54" s="51">
        <f t="shared" si="48"/>
        <v>814093.87976299436</v>
      </c>
      <c r="U54" s="51">
        <f t="shared" si="16"/>
        <v>-2185</v>
      </c>
      <c r="V54" s="50" t="str">
        <f t="shared" si="49"/>
        <v>門真市</v>
      </c>
      <c r="W54" s="51">
        <f t="shared" si="50"/>
        <v>33458.170288036432</v>
      </c>
      <c r="X54" s="51">
        <f t="shared" si="51"/>
        <v>33422.142183056516</v>
      </c>
      <c r="Y54" s="51">
        <f t="shared" si="17"/>
        <v>36</v>
      </c>
      <c r="Z54" s="50" t="str">
        <f t="shared" si="52"/>
        <v>千早赤阪村</v>
      </c>
      <c r="AA54" s="51">
        <f t="shared" si="53"/>
        <v>890426.58151765587</v>
      </c>
      <c r="AB54" s="51">
        <f t="shared" si="54"/>
        <v>899415.65217391308</v>
      </c>
      <c r="AC54" s="51">
        <f t="shared" si="18"/>
        <v>-8989</v>
      </c>
      <c r="AD54" s="50" t="str">
        <f t="shared" si="55"/>
        <v>四條畷市</v>
      </c>
      <c r="AE54" s="52">
        <f t="shared" si="56"/>
        <v>23.755356950576076</v>
      </c>
      <c r="AF54" s="54">
        <f t="shared" si="19"/>
        <v>23.8</v>
      </c>
      <c r="AG54" s="52">
        <f t="shared" si="57"/>
        <v>23.644996015029033</v>
      </c>
      <c r="AH54" s="54">
        <f t="shared" si="20"/>
        <v>23.6</v>
      </c>
      <c r="AI54" s="54">
        <f t="shared" si="21"/>
        <v>0.19999999999999929</v>
      </c>
      <c r="AJ54" s="50" t="str">
        <f t="shared" si="58"/>
        <v>堺市東区</v>
      </c>
      <c r="AK54" s="53">
        <f t="shared" si="59"/>
        <v>0.89631378245868898</v>
      </c>
      <c r="AL54" s="53">
        <f t="shared" si="22"/>
        <v>0.89600000000000002</v>
      </c>
      <c r="AM54" s="53">
        <f t="shared" si="60"/>
        <v>0.90120774490382771</v>
      </c>
      <c r="AN54" s="55">
        <f t="shared" si="23"/>
        <v>0.90100000000000002</v>
      </c>
      <c r="AO54" s="71">
        <f t="shared" si="24"/>
        <v>-0.50000000000000044</v>
      </c>
      <c r="AP54" s="12"/>
      <c r="AQ54" s="51">
        <f t="shared" si="25"/>
        <v>855816.27430789603</v>
      </c>
      <c r="AR54" s="51">
        <f t="shared" si="26"/>
        <v>848405.77066251263</v>
      </c>
      <c r="AS54" s="51">
        <f t="shared" si="27"/>
        <v>7410</v>
      </c>
      <c r="AT54" s="51">
        <f t="shared" si="28"/>
        <v>33912.728237244854</v>
      </c>
      <c r="AU54" s="51">
        <f t="shared" si="29"/>
        <v>33739.02113524676</v>
      </c>
      <c r="AV54" s="51">
        <f t="shared" si="30"/>
        <v>174</v>
      </c>
      <c r="AW54" s="51">
        <f t="shared" si="31"/>
        <v>909346.42782767199</v>
      </c>
      <c r="AX54" s="51">
        <f t="shared" si="32"/>
        <v>898922.63674962113</v>
      </c>
      <c r="AY54" s="51">
        <f t="shared" si="33"/>
        <v>10423</v>
      </c>
      <c r="AZ54" s="52">
        <f t="shared" si="34"/>
        <v>25.235842670068362</v>
      </c>
      <c r="BA54" s="52">
        <f t="shared" si="35"/>
        <v>25.146128788431064</v>
      </c>
      <c r="BB54" s="52">
        <f t="shared" si="36"/>
        <v>9.9999999999997868E-2</v>
      </c>
      <c r="BC54" s="53">
        <f t="shared" si="37"/>
        <v>0.9411333768059621</v>
      </c>
      <c r="BD54" s="53">
        <f t="shared" si="38"/>
        <v>0.94380287688630193</v>
      </c>
      <c r="BE54" s="52">
        <f t="shared" si="39"/>
        <v>-0.30000000000000027</v>
      </c>
      <c r="BF54" s="51">
        <v>0</v>
      </c>
    </row>
    <row r="55" spans="2:58" s="11" customFormat="1" ht="12">
      <c r="B55" s="91">
        <v>50</v>
      </c>
      <c r="C55" s="98" t="s">
        <v>14</v>
      </c>
      <c r="D55" s="69">
        <v>19908</v>
      </c>
      <c r="E55" s="87">
        <v>275217</v>
      </c>
      <c r="F55" s="88">
        <v>11313</v>
      </c>
      <c r="G55" s="89">
        <v>146782</v>
      </c>
      <c r="H55" s="73">
        <f t="shared" si="45"/>
        <v>433312</v>
      </c>
      <c r="I55" s="69">
        <v>15951294480</v>
      </c>
      <c r="J55" s="69">
        <v>18149</v>
      </c>
      <c r="K55" s="70">
        <f t="shared" si="10"/>
        <v>801250.47619047621</v>
      </c>
      <c r="L55" s="70">
        <f t="shared" si="11"/>
        <v>36812.491876523149</v>
      </c>
      <c r="M55" s="70">
        <f t="shared" si="12"/>
        <v>878907.62466251582</v>
      </c>
      <c r="N55" s="74">
        <f t="shared" si="13"/>
        <v>21.765722322684347</v>
      </c>
      <c r="O55" s="75">
        <f t="shared" si="14"/>
        <v>0.91164356037773764</v>
      </c>
      <c r="P55" s="12"/>
      <c r="Q55" s="12"/>
      <c r="R55" s="50" t="str">
        <f t="shared" si="46"/>
        <v>堺市堺区</v>
      </c>
      <c r="S55" s="51">
        <f t="shared" si="47"/>
        <v>811035.2369298283</v>
      </c>
      <c r="T55" s="51">
        <f t="shared" si="48"/>
        <v>821221.29998230713</v>
      </c>
      <c r="U55" s="51">
        <f t="shared" si="16"/>
        <v>-10186</v>
      </c>
      <c r="V55" s="50" t="str">
        <f t="shared" si="49"/>
        <v>熊取町</v>
      </c>
      <c r="W55" s="51">
        <f t="shared" si="50"/>
        <v>33341.125348251626</v>
      </c>
      <c r="X55" s="51">
        <f t="shared" si="51"/>
        <v>33927.317809556524</v>
      </c>
      <c r="Y55" s="51">
        <f t="shared" si="17"/>
        <v>-586</v>
      </c>
      <c r="Z55" s="50" t="str">
        <f t="shared" si="52"/>
        <v>豊中市</v>
      </c>
      <c r="AA55" s="51">
        <f t="shared" si="53"/>
        <v>889728.30908591824</v>
      </c>
      <c r="AB55" s="51">
        <f t="shared" si="54"/>
        <v>870841.30381525378</v>
      </c>
      <c r="AC55" s="51">
        <f t="shared" si="18"/>
        <v>18887</v>
      </c>
      <c r="AD55" s="50" t="str">
        <f t="shared" si="55"/>
        <v>寝屋川市</v>
      </c>
      <c r="AE55" s="52">
        <f t="shared" si="56"/>
        <v>23.724197893705607</v>
      </c>
      <c r="AF55" s="54">
        <f t="shared" si="19"/>
        <v>23.7</v>
      </c>
      <c r="AG55" s="52">
        <f t="shared" si="57"/>
        <v>23.855074337427279</v>
      </c>
      <c r="AH55" s="54">
        <f t="shared" si="20"/>
        <v>23.9</v>
      </c>
      <c r="AI55" s="54">
        <f t="shared" si="21"/>
        <v>-0.19999999999999929</v>
      </c>
      <c r="AJ55" s="50" t="str">
        <f t="shared" si="58"/>
        <v>鶴見区</v>
      </c>
      <c r="AK55" s="53">
        <f t="shared" si="59"/>
        <v>0.89588918677390528</v>
      </c>
      <c r="AL55" s="53">
        <f t="shared" si="22"/>
        <v>0.89600000000000002</v>
      </c>
      <c r="AM55" s="53">
        <f t="shared" si="60"/>
        <v>0.90595507111524654</v>
      </c>
      <c r="AN55" s="55">
        <f t="shared" si="23"/>
        <v>0.90600000000000003</v>
      </c>
      <c r="AO55" s="71">
        <f t="shared" si="24"/>
        <v>-1.0000000000000009</v>
      </c>
      <c r="AP55" s="12"/>
      <c r="AQ55" s="51">
        <f t="shared" si="25"/>
        <v>855816.27430789603</v>
      </c>
      <c r="AR55" s="51">
        <f t="shared" si="26"/>
        <v>848405.77066251263</v>
      </c>
      <c r="AS55" s="51">
        <f t="shared" si="27"/>
        <v>7410</v>
      </c>
      <c r="AT55" s="51">
        <f t="shared" si="28"/>
        <v>33912.728237244854</v>
      </c>
      <c r="AU55" s="51">
        <f t="shared" si="29"/>
        <v>33739.02113524676</v>
      </c>
      <c r="AV55" s="51">
        <f t="shared" si="30"/>
        <v>174</v>
      </c>
      <c r="AW55" s="51">
        <f t="shared" si="31"/>
        <v>909346.42782767199</v>
      </c>
      <c r="AX55" s="51">
        <f t="shared" si="32"/>
        <v>898922.63674962113</v>
      </c>
      <c r="AY55" s="51">
        <f t="shared" si="33"/>
        <v>10423</v>
      </c>
      <c r="AZ55" s="52">
        <f t="shared" si="34"/>
        <v>25.235842670068362</v>
      </c>
      <c r="BA55" s="52">
        <f t="shared" si="35"/>
        <v>25.146128788431064</v>
      </c>
      <c r="BB55" s="52">
        <f t="shared" si="36"/>
        <v>9.9999999999997868E-2</v>
      </c>
      <c r="BC55" s="53">
        <f t="shared" si="37"/>
        <v>0.9411333768059621</v>
      </c>
      <c r="BD55" s="53">
        <f t="shared" si="38"/>
        <v>0.94380287688630193</v>
      </c>
      <c r="BE55" s="52">
        <f t="shared" si="39"/>
        <v>-0.30000000000000027</v>
      </c>
      <c r="BF55" s="51">
        <v>0</v>
      </c>
    </row>
    <row r="56" spans="2:58" s="11" customFormat="1" ht="12">
      <c r="B56" s="91">
        <v>51</v>
      </c>
      <c r="C56" s="98" t="s">
        <v>42</v>
      </c>
      <c r="D56" s="69">
        <v>26891</v>
      </c>
      <c r="E56" s="87">
        <v>359688</v>
      </c>
      <c r="F56" s="88">
        <v>18861</v>
      </c>
      <c r="G56" s="89">
        <v>221868</v>
      </c>
      <c r="H56" s="73">
        <f t="shared" si="45"/>
        <v>600417</v>
      </c>
      <c r="I56" s="69">
        <v>22924442730</v>
      </c>
      <c r="J56" s="69">
        <v>24689</v>
      </c>
      <c r="K56" s="70">
        <f t="shared" si="10"/>
        <v>852494.98828604363</v>
      </c>
      <c r="L56" s="70">
        <f t="shared" si="11"/>
        <v>38180.868846151927</v>
      </c>
      <c r="M56" s="70">
        <f t="shared" si="12"/>
        <v>928528.60504678194</v>
      </c>
      <c r="N56" s="74">
        <f t="shared" si="13"/>
        <v>22.327804841768621</v>
      </c>
      <c r="O56" s="75">
        <f t="shared" si="14"/>
        <v>0.91811386709307952</v>
      </c>
      <c r="P56" s="12"/>
      <c r="Q56" s="12"/>
      <c r="R56" s="50" t="str">
        <f t="shared" si="46"/>
        <v>富田林市</v>
      </c>
      <c r="S56" s="51">
        <f t="shared" si="47"/>
        <v>809798.32944678736</v>
      </c>
      <c r="T56" s="51">
        <f t="shared" si="48"/>
        <v>800659.8153781601</v>
      </c>
      <c r="U56" s="51">
        <f t="shared" si="16"/>
        <v>9138</v>
      </c>
      <c r="V56" s="50" t="str">
        <f t="shared" si="49"/>
        <v>池田市</v>
      </c>
      <c r="W56" s="51">
        <f t="shared" si="50"/>
        <v>33199.457777038362</v>
      </c>
      <c r="X56" s="51">
        <f t="shared" si="51"/>
        <v>32102.238835008124</v>
      </c>
      <c r="Y56" s="51">
        <f t="shared" si="17"/>
        <v>1097</v>
      </c>
      <c r="Z56" s="50" t="str">
        <f t="shared" si="52"/>
        <v>東大阪市</v>
      </c>
      <c r="AA56" s="51">
        <f t="shared" si="53"/>
        <v>888414.17767365463</v>
      </c>
      <c r="AB56" s="51">
        <f t="shared" si="54"/>
        <v>874759.29133858264</v>
      </c>
      <c r="AC56" s="51">
        <f t="shared" si="18"/>
        <v>13655</v>
      </c>
      <c r="AD56" s="50" t="str">
        <f t="shared" si="55"/>
        <v>摂津市</v>
      </c>
      <c r="AE56" s="52">
        <f t="shared" si="56"/>
        <v>23.714688845982476</v>
      </c>
      <c r="AF56" s="54">
        <f t="shared" si="19"/>
        <v>23.7</v>
      </c>
      <c r="AG56" s="52">
        <f t="shared" si="57"/>
        <v>23.689908401768793</v>
      </c>
      <c r="AH56" s="54">
        <f t="shared" si="20"/>
        <v>23.7</v>
      </c>
      <c r="AI56" s="54">
        <f t="shared" si="21"/>
        <v>0</v>
      </c>
      <c r="AJ56" s="50" t="str">
        <f t="shared" si="58"/>
        <v>大正区</v>
      </c>
      <c r="AK56" s="53">
        <f t="shared" si="59"/>
        <v>0.89452102599895311</v>
      </c>
      <c r="AL56" s="53">
        <f t="shared" si="22"/>
        <v>0.89500000000000002</v>
      </c>
      <c r="AM56" s="53">
        <f t="shared" si="60"/>
        <v>0.89865479003817483</v>
      </c>
      <c r="AN56" s="55">
        <f t="shared" si="23"/>
        <v>0.89900000000000002</v>
      </c>
      <c r="AO56" s="71">
        <f t="shared" si="24"/>
        <v>-0.40000000000000036</v>
      </c>
      <c r="AP56" s="12"/>
      <c r="AQ56" s="51">
        <f t="shared" si="25"/>
        <v>855816.27430789603</v>
      </c>
      <c r="AR56" s="51">
        <f t="shared" si="26"/>
        <v>848405.77066251263</v>
      </c>
      <c r="AS56" s="51">
        <f t="shared" si="27"/>
        <v>7410</v>
      </c>
      <c r="AT56" s="51">
        <f t="shared" si="28"/>
        <v>33912.728237244854</v>
      </c>
      <c r="AU56" s="51">
        <f t="shared" si="29"/>
        <v>33739.02113524676</v>
      </c>
      <c r="AV56" s="51">
        <f t="shared" si="30"/>
        <v>174</v>
      </c>
      <c r="AW56" s="51">
        <f t="shared" si="31"/>
        <v>909346.42782767199</v>
      </c>
      <c r="AX56" s="51">
        <f t="shared" si="32"/>
        <v>898922.63674962113</v>
      </c>
      <c r="AY56" s="51">
        <f t="shared" si="33"/>
        <v>10423</v>
      </c>
      <c r="AZ56" s="52">
        <f t="shared" si="34"/>
        <v>25.235842670068362</v>
      </c>
      <c r="BA56" s="52">
        <f t="shared" si="35"/>
        <v>25.146128788431064</v>
      </c>
      <c r="BB56" s="52">
        <f t="shared" si="36"/>
        <v>9.9999999999997868E-2</v>
      </c>
      <c r="BC56" s="53">
        <f t="shared" si="37"/>
        <v>0.9411333768059621</v>
      </c>
      <c r="BD56" s="53">
        <f t="shared" si="38"/>
        <v>0.94380287688630193</v>
      </c>
      <c r="BE56" s="52">
        <f t="shared" si="39"/>
        <v>-0.30000000000000027</v>
      </c>
      <c r="BF56" s="51">
        <v>0</v>
      </c>
    </row>
    <row r="57" spans="2:58" s="11" customFormat="1" ht="12">
      <c r="B57" s="91">
        <v>52</v>
      </c>
      <c r="C57" s="98" t="s">
        <v>4</v>
      </c>
      <c r="D57" s="69">
        <v>21754</v>
      </c>
      <c r="E57" s="87">
        <v>315097</v>
      </c>
      <c r="F57" s="88">
        <v>13480</v>
      </c>
      <c r="G57" s="89">
        <v>211997</v>
      </c>
      <c r="H57" s="73">
        <f t="shared" si="45"/>
        <v>540574</v>
      </c>
      <c r="I57" s="69">
        <v>17722652100</v>
      </c>
      <c r="J57" s="69">
        <v>20016</v>
      </c>
      <c r="K57" s="70">
        <f t="shared" si="10"/>
        <v>814684.75222947507</v>
      </c>
      <c r="L57" s="70">
        <f t="shared" si="11"/>
        <v>32784.877001113629</v>
      </c>
      <c r="M57" s="70">
        <f t="shared" si="12"/>
        <v>885424.26558752998</v>
      </c>
      <c r="N57" s="74">
        <f t="shared" si="13"/>
        <v>24.849407005608164</v>
      </c>
      <c r="O57" s="75">
        <f t="shared" si="14"/>
        <v>0.92010664705341549</v>
      </c>
      <c r="P57" s="12"/>
      <c r="Q57" s="12"/>
      <c r="R57" s="50" t="str">
        <f t="shared" si="46"/>
        <v>城東区</v>
      </c>
      <c r="S57" s="51">
        <f t="shared" si="47"/>
        <v>809417.34051772859</v>
      </c>
      <c r="T57" s="51">
        <f t="shared" si="48"/>
        <v>821447.1295602445</v>
      </c>
      <c r="U57" s="51">
        <f t="shared" si="16"/>
        <v>-12030</v>
      </c>
      <c r="V57" s="50" t="str">
        <f t="shared" si="49"/>
        <v>北区</v>
      </c>
      <c r="W57" s="51">
        <f t="shared" si="50"/>
        <v>33075.060256102399</v>
      </c>
      <c r="X57" s="51">
        <f t="shared" si="51"/>
        <v>33173.070173115462</v>
      </c>
      <c r="Y57" s="51">
        <f t="shared" si="17"/>
        <v>-98</v>
      </c>
      <c r="Z57" s="50" t="str">
        <f t="shared" si="52"/>
        <v>箕面市</v>
      </c>
      <c r="AA57" s="51">
        <f t="shared" si="53"/>
        <v>885424.26558752998</v>
      </c>
      <c r="AB57" s="51">
        <f t="shared" si="54"/>
        <v>854787.65956324502</v>
      </c>
      <c r="AC57" s="51">
        <f t="shared" si="18"/>
        <v>30636</v>
      </c>
      <c r="AD57" s="50" t="str">
        <f t="shared" si="55"/>
        <v>大正区</v>
      </c>
      <c r="AE57" s="52">
        <f t="shared" si="56"/>
        <v>23.679200837550166</v>
      </c>
      <c r="AF57" s="54">
        <f t="shared" si="19"/>
        <v>23.7</v>
      </c>
      <c r="AG57" s="52">
        <f t="shared" si="57"/>
        <v>23.601981457916743</v>
      </c>
      <c r="AH57" s="54">
        <f t="shared" si="20"/>
        <v>23.6</v>
      </c>
      <c r="AI57" s="54">
        <f t="shared" si="21"/>
        <v>9.9999999999997868E-2</v>
      </c>
      <c r="AJ57" s="50" t="str">
        <f t="shared" si="58"/>
        <v>堺市西区</v>
      </c>
      <c r="AK57" s="53">
        <f t="shared" si="59"/>
        <v>0.89408889291210281</v>
      </c>
      <c r="AL57" s="53">
        <f t="shared" si="22"/>
        <v>0.89400000000000002</v>
      </c>
      <c r="AM57" s="53">
        <f t="shared" si="60"/>
        <v>0.89835940115750701</v>
      </c>
      <c r="AN57" s="55">
        <f t="shared" si="23"/>
        <v>0.89800000000000002</v>
      </c>
      <c r="AO57" s="71">
        <f t="shared" si="24"/>
        <v>-0.40000000000000036</v>
      </c>
      <c r="AP57" s="12"/>
      <c r="AQ57" s="51">
        <f t="shared" si="25"/>
        <v>855816.27430789603</v>
      </c>
      <c r="AR57" s="51">
        <f t="shared" si="26"/>
        <v>848405.77066251263</v>
      </c>
      <c r="AS57" s="51">
        <f t="shared" si="27"/>
        <v>7410</v>
      </c>
      <c r="AT57" s="51">
        <f t="shared" si="28"/>
        <v>33912.728237244854</v>
      </c>
      <c r="AU57" s="51">
        <f t="shared" si="29"/>
        <v>33739.02113524676</v>
      </c>
      <c r="AV57" s="51">
        <f t="shared" si="30"/>
        <v>174</v>
      </c>
      <c r="AW57" s="51">
        <f t="shared" si="31"/>
        <v>909346.42782767199</v>
      </c>
      <c r="AX57" s="51">
        <f t="shared" si="32"/>
        <v>898922.63674962113</v>
      </c>
      <c r="AY57" s="51">
        <f t="shared" si="33"/>
        <v>10423</v>
      </c>
      <c r="AZ57" s="52">
        <f t="shared" si="34"/>
        <v>25.235842670068362</v>
      </c>
      <c r="BA57" s="52">
        <f t="shared" si="35"/>
        <v>25.146128788431064</v>
      </c>
      <c r="BB57" s="52">
        <f t="shared" si="36"/>
        <v>9.9999999999997868E-2</v>
      </c>
      <c r="BC57" s="53">
        <f t="shared" si="37"/>
        <v>0.9411333768059621</v>
      </c>
      <c r="BD57" s="53">
        <f t="shared" si="38"/>
        <v>0.94380287688630193</v>
      </c>
      <c r="BE57" s="52">
        <f t="shared" si="39"/>
        <v>-0.30000000000000027</v>
      </c>
      <c r="BF57" s="51">
        <v>0</v>
      </c>
    </row>
    <row r="58" spans="2:58" s="11" customFormat="1" ht="12">
      <c r="B58" s="91">
        <v>53</v>
      </c>
      <c r="C58" s="98" t="s">
        <v>19</v>
      </c>
      <c r="D58" s="69">
        <v>12051</v>
      </c>
      <c r="E58" s="87">
        <v>176652</v>
      </c>
      <c r="F58" s="88">
        <v>6823</v>
      </c>
      <c r="G58" s="89">
        <v>132289</v>
      </c>
      <c r="H58" s="73">
        <f t="shared" si="45"/>
        <v>315764</v>
      </c>
      <c r="I58" s="69">
        <v>9335778890</v>
      </c>
      <c r="J58" s="69">
        <v>11113</v>
      </c>
      <c r="K58" s="70">
        <f t="shared" si="10"/>
        <v>774689.14529914525</v>
      </c>
      <c r="L58" s="70">
        <f t="shared" si="11"/>
        <v>29565.684783572542</v>
      </c>
      <c r="M58" s="70">
        <f t="shared" si="12"/>
        <v>840077.2869612166</v>
      </c>
      <c r="N58" s="74">
        <f t="shared" si="13"/>
        <v>26.202306862501036</v>
      </c>
      <c r="O58" s="75">
        <f t="shared" si="14"/>
        <v>0.9221641357563688</v>
      </c>
      <c r="P58" s="12"/>
      <c r="Q58" s="12"/>
      <c r="R58" s="50" t="str">
        <f t="shared" si="46"/>
        <v>西淀川区</v>
      </c>
      <c r="S58" s="51">
        <f t="shared" si="47"/>
        <v>805142.30261757819</v>
      </c>
      <c r="T58" s="51">
        <f t="shared" si="48"/>
        <v>810374.10516947263</v>
      </c>
      <c r="U58" s="51">
        <f t="shared" si="16"/>
        <v>-5232</v>
      </c>
      <c r="V58" s="50" t="str">
        <f t="shared" si="49"/>
        <v>枚方市</v>
      </c>
      <c r="W58" s="51">
        <f t="shared" si="50"/>
        <v>33036.012423343476</v>
      </c>
      <c r="X58" s="51">
        <f t="shared" si="51"/>
        <v>33071.103666519128</v>
      </c>
      <c r="Y58" s="51">
        <f t="shared" si="17"/>
        <v>-35</v>
      </c>
      <c r="Z58" s="50" t="str">
        <f t="shared" si="52"/>
        <v>西区</v>
      </c>
      <c r="AA58" s="51">
        <f t="shared" si="53"/>
        <v>885054.14766970614</v>
      </c>
      <c r="AB58" s="51">
        <f t="shared" si="54"/>
        <v>906549.55454787938</v>
      </c>
      <c r="AC58" s="51">
        <f t="shared" si="18"/>
        <v>-21496</v>
      </c>
      <c r="AD58" s="50" t="str">
        <f t="shared" si="55"/>
        <v>門真市</v>
      </c>
      <c r="AE58" s="52">
        <f t="shared" si="56"/>
        <v>23.620506497201934</v>
      </c>
      <c r="AF58" s="54">
        <f t="shared" si="19"/>
        <v>23.6</v>
      </c>
      <c r="AG58" s="52">
        <f t="shared" si="57"/>
        <v>23.543940749577494</v>
      </c>
      <c r="AH58" s="54">
        <f t="shared" si="20"/>
        <v>23.5</v>
      </c>
      <c r="AI58" s="54">
        <f t="shared" si="21"/>
        <v>0.10000000000000142</v>
      </c>
      <c r="AJ58" s="50" t="str">
        <f t="shared" si="58"/>
        <v>住之江区</v>
      </c>
      <c r="AK58" s="53">
        <f t="shared" si="59"/>
        <v>0.89249255116494897</v>
      </c>
      <c r="AL58" s="53">
        <f t="shared" si="22"/>
        <v>0.89200000000000002</v>
      </c>
      <c r="AM58" s="53">
        <f t="shared" si="60"/>
        <v>0.89983961922499867</v>
      </c>
      <c r="AN58" s="55">
        <f t="shared" si="23"/>
        <v>0.9</v>
      </c>
      <c r="AO58" s="71">
        <f t="shared" si="24"/>
        <v>-0.80000000000000071</v>
      </c>
      <c r="AP58" s="12"/>
      <c r="AQ58" s="51">
        <f t="shared" si="25"/>
        <v>855816.27430789603</v>
      </c>
      <c r="AR58" s="51">
        <f t="shared" si="26"/>
        <v>848405.77066251263</v>
      </c>
      <c r="AS58" s="51">
        <f t="shared" si="27"/>
        <v>7410</v>
      </c>
      <c r="AT58" s="51">
        <f t="shared" si="28"/>
        <v>33912.728237244854</v>
      </c>
      <c r="AU58" s="51">
        <f t="shared" si="29"/>
        <v>33739.02113524676</v>
      </c>
      <c r="AV58" s="51">
        <f t="shared" si="30"/>
        <v>174</v>
      </c>
      <c r="AW58" s="51">
        <f t="shared" si="31"/>
        <v>909346.42782767199</v>
      </c>
      <c r="AX58" s="51">
        <f t="shared" si="32"/>
        <v>898922.63674962113</v>
      </c>
      <c r="AY58" s="51">
        <f t="shared" si="33"/>
        <v>10423</v>
      </c>
      <c r="AZ58" s="52">
        <f t="shared" si="34"/>
        <v>25.235842670068362</v>
      </c>
      <c r="BA58" s="52">
        <f t="shared" si="35"/>
        <v>25.146128788431064</v>
      </c>
      <c r="BB58" s="52">
        <f t="shared" si="36"/>
        <v>9.9999999999997868E-2</v>
      </c>
      <c r="BC58" s="53">
        <f t="shared" si="37"/>
        <v>0.9411333768059621</v>
      </c>
      <c r="BD58" s="53">
        <f t="shared" si="38"/>
        <v>0.94380287688630193</v>
      </c>
      <c r="BE58" s="52">
        <f t="shared" si="39"/>
        <v>-0.30000000000000027</v>
      </c>
      <c r="BF58" s="51">
        <v>0</v>
      </c>
    </row>
    <row r="59" spans="2:58" s="11" customFormat="1" ht="12">
      <c r="B59" s="91">
        <v>54</v>
      </c>
      <c r="C59" s="98" t="s">
        <v>24</v>
      </c>
      <c r="D59" s="69">
        <v>20276</v>
      </c>
      <c r="E59" s="87">
        <v>278611</v>
      </c>
      <c r="F59" s="88">
        <v>12376</v>
      </c>
      <c r="G59" s="89">
        <v>195626</v>
      </c>
      <c r="H59" s="73">
        <f t="shared" si="45"/>
        <v>486613</v>
      </c>
      <c r="I59" s="69">
        <v>16022754330</v>
      </c>
      <c r="J59" s="69">
        <v>18523</v>
      </c>
      <c r="K59" s="70">
        <f t="shared" si="10"/>
        <v>790232.50789110281</v>
      </c>
      <c r="L59" s="70">
        <f t="shared" si="11"/>
        <v>32927.098803361194</v>
      </c>
      <c r="M59" s="70">
        <f t="shared" si="12"/>
        <v>865019.39912541164</v>
      </c>
      <c r="N59" s="74">
        <f t="shared" si="13"/>
        <v>23.999457486683763</v>
      </c>
      <c r="O59" s="75">
        <f t="shared" si="14"/>
        <v>0.91354310514894455</v>
      </c>
      <c r="P59" s="12"/>
      <c r="Q59" s="12"/>
      <c r="R59" s="50" t="str">
        <f t="shared" si="46"/>
        <v>藤井寺市</v>
      </c>
      <c r="S59" s="51">
        <f t="shared" si="47"/>
        <v>801654.82844666252</v>
      </c>
      <c r="T59" s="51">
        <f t="shared" si="48"/>
        <v>792195.09391645645</v>
      </c>
      <c r="U59" s="51">
        <f t="shared" si="16"/>
        <v>9460</v>
      </c>
      <c r="V59" s="50" t="str">
        <f t="shared" si="49"/>
        <v>西区</v>
      </c>
      <c r="W59" s="51">
        <f t="shared" si="50"/>
        <v>33008.778629559827</v>
      </c>
      <c r="X59" s="51">
        <f t="shared" si="51"/>
        <v>34649.562172164362</v>
      </c>
      <c r="Y59" s="51">
        <f t="shared" si="17"/>
        <v>-1641</v>
      </c>
      <c r="Z59" s="50" t="str">
        <f t="shared" si="52"/>
        <v>池田市</v>
      </c>
      <c r="AA59" s="51">
        <f t="shared" si="53"/>
        <v>883360.72179526591</v>
      </c>
      <c r="AB59" s="51">
        <f t="shared" si="54"/>
        <v>848894.67524115753</v>
      </c>
      <c r="AC59" s="51">
        <f t="shared" si="18"/>
        <v>34466</v>
      </c>
      <c r="AD59" s="50" t="str">
        <f t="shared" si="55"/>
        <v>枚方市</v>
      </c>
      <c r="AE59" s="52">
        <f t="shared" si="56"/>
        <v>23.606651718983557</v>
      </c>
      <c r="AF59" s="54">
        <f t="shared" si="19"/>
        <v>23.6</v>
      </c>
      <c r="AG59" s="52">
        <f t="shared" si="57"/>
        <v>23.638665423337706</v>
      </c>
      <c r="AH59" s="54">
        <f t="shared" si="20"/>
        <v>23.6</v>
      </c>
      <c r="AI59" s="54">
        <f t="shared" si="21"/>
        <v>0</v>
      </c>
      <c r="AJ59" s="50" t="str">
        <f t="shared" si="58"/>
        <v>淀川区</v>
      </c>
      <c r="AK59" s="53">
        <f t="shared" si="59"/>
        <v>0.8879129192233336</v>
      </c>
      <c r="AL59" s="53">
        <f t="shared" si="22"/>
        <v>0.88800000000000001</v>
      </c>
      <c r="AM59" s="53">
        <f t="shared" si="60"/>
        <v>0.89513885822773631</v>
      </c>
      <c r="AN59" s="55">
        <f t="shared" si="23"/>
        <v>0.89500000000000002</v>
      </c>
      <c r="AO59" s="71">
        <f t="shared" si="24"/>
        <v>-0.70000000000000062</v>
      </c>
      <c r="AP59" s="12"/>
      <c r="AQ59" s="51">
        <f t="shared" si="25"/>
        <v>855816.27430789603</v>
      </c>
      <c r="AR59" s="51">
        <f t="shared" si="26"/>
        <v>848405.77066251263</v>
      </c>
      <c r="AS59" s="51">
        <f t="shared" si="27"/>
        <v>7410</v>
      </c>
      <c r="AT59" s="51">
        <f t="shared" si="28"/>
        <v>33912.728237244854</v>
      </c>
      <c r="AU59" s="51">
        <f t="shared" si="29"/>
        <v>33739.02113524676</v>
      </c>
      <c r="AV59" s="51">
        <f t="shared" si="30"/>
        <v>174</v>
      </c>
      <c r="AW59" s="51">
        <f t="shared" si="31"/>
        <v>909346.42782767199</v>
      </c>
      <c r="AX59" s="51">
        <f t="shared" si="32"/>
        <v>898922.63674962113</v>
      </c>
      <c r="AY59" s="51">
        <f t="shared" si="33"/>
        <v>10423</v>
      </c>
      <c r="AZ59" s="52">
        <f t="shared" si="34"/>
        <v>25.235842670068362</v>
      </c>
      <c r="BA59" s="52">
        <f t="shared" si="35"/>
        <v>25.146128788431064</v>
      </c>
      <c r="BB59" s="52">
        <f t="shared" si="36"/>
        <v>9.9999999999997868E-2</v>
      </c>
      <c r="BC59" s="53">
        <f t="shared" si="37"/>
        <v>0.9411333768059621</v>
      </c>
      <c r="BD59" s="53">
        <f t="shared" si="38"/>
        <v>0.94380287688630193</v>
      </c>
      <c r="BE59" s="52">
        <f t="shared" si="39"/>
        <v>-0.30000000000000027</v>
      </c>
      <c r="BF59" s="51">
        <v>0</v>
      </c>
    </row>
    <row r="60" spans="2:58" s="11" customFormat="1" ht="12">
      <c r="B60" s="91">
        <v>55</v>
      </c>
      <c r="C60" s="98" t="s">
        <v>15</v>
      </c>
      <c r="D60" s="69">
        <v>21086</v>
      </c>
      <c r="E60" s="92">
        <v>298576</v>
      </c>
      <c r="F60" s="93">
        <v>12663</v>
      </c>
      <c r="G60" s="94">
        <v>186823</v>
      </c>
      <c r="H60" s="76">
        <f t="shared" si="45"/>
        <v>498062</v>
      </c>
      <c r="I60" s="69">
        <v>16664243210</v>
      </c>
      <c r="J60" s="39">
        <v>19049</v>
      </c>
      <c r="K60" s="95">
        <f t="shared" si="10"/>
        <v>790298.92867305316</v>
      </c>
      <c r="L60" s="95">
        <f t="shared" si="11"/>
        <v>33458.170288036432</v>
      </c>
      <c r="M60" s="95">
        <f t="shared" si="12"/>
        <v>874809.34484749858</v>
      </c>
      <c r="N60" s="96">
        <f t="shared" si="13"/>
        <v>23.620506497201934</v>
      </c>
      <c r="O60" s="97">
        <f t="shared" si="14"/>
        <v>0.90339561794555634</v>
      </c>
      <c r="P60" s="12"/>
      <c r="Q60" s="12"/>
      <c r="R60" s="50" t="str">
        <f t="shared" si="46"/>
        <v>大東市</v>
      </c>
      <c r="S60" s="51">
        <f t="shared" si="47"/>
        <v>801250.47619047621</v>
      </c>
      <c r="T60" s="51">
        <f t="shared" si="48"/>
        <v>783635.64492946502</v>
      </c>
      <c r="U60" s="51">
        <f t="shared" si="16"/>
        <v>17614</v>
      </c>
      <c r="V60" s="50" t="str">
        <f t="shared" si="49"/>
        <v>城東区</v>
      </c>
      <c r="W60" s="51">
        <f t="shared" si="50"/>
        <v>32949.545663711382</v>
      </c>
      <c r="X60" s="51">
        <f t="shared" si="51"/>
        <v>33604.974595947293</v>
      </c>
      <c r="Y60" s="51">
        <f t="shared" si="17"/>
        <v>-655</v>
      </c>
      <c r="Z60" s="50" t="str">
        <f t="shared" si="52"/>
        <v>富田林市</v>
      </c>
      <c r="AA60" s="51">
        <f t="shared" si="53"/>
        <v>883245.05276259535</v>
      </c>
      <c r="AB60" s="51">
        <f t="shared" si="54"/>
        <v>868239.11045387329</v>
      </c>
      <c r="AC60" s="51">
        <f t="shared" si="18"/>
        <v>15006</v>
      </c>
      <c r="AD60" s="50" t="str">
        <f t="shared" si="55"/>
        <v>旭区</v>
      </c>
      <c r="AE60" s="52">
        <f t="shared" si="56"/>
        <v>23.297448509068552</v>
      </c>
      <c r="AF60" s="54">
        <f t="shared" si="19"/>
        <v>23.3</v>
      </c>
      <c r="AG60" s="52">
        <f t="shared" si="57"/>
        <v>23.086856997520186</v>
      </c>
      <c r="AH60" s="54">
        <f t="shared" si="20"/>
        <v>23.1</v>
      </c>
      <c r="AI60" s="54">
        <f t="shared" si="21"/>
        <v>0.19999999999999929</v>
      </c>
      <c r="AJ60" s="50" t="str">
        <f t="shared" si="58"/>
        <v>堺市中区</v>
      </c>
      <c r="AK60" s="53">
        <f t="shared" si="59"/>
        <v>0.88752907858804486</v>
      </c>
      <c r="AL60" s="53">
        <f t="shared" si="22"/>
        <v>0.88800000000000001</v>
      </c>
      <c r="AM60" s="53">
        <f t="shared" si="60"/>
        <v>0.89028651292802241</v>
      </c>
      <c r="AN60" s="55">
        <f t="shared" si="23"/>
        <v>0.89</v>
      </c>
      <c r="AO60" s="71">
        <f t="shared" si="24"/>
        <v>-0.20000000000000018</v>
      </c>
      <c r="AP60" s="12"/>
      <c r="AQ60" s="51">
        <f t="shared" si="25"/>
        <v>855816.27430789603</v>
      </c>
      <c r="AR60" s="51">
        <f t="shared" si="26"/>
        <v>848405.77066251263</v>
      </c>
      <c r="AS60" s="51">
        <f t="shared" si="27"/>
        <v>7410</v>
      </c>
      <c r="AT60" s="51">
        <f t="shared" si="28"/>
        <v>33912.728237244854</v>
      </c>
      <c r="AU60" s="51">
        <f t="shared" si="29"/>
        <v>33739.02113524676</v>
      </c>
      <c r="AV60" s="51">
        <f t="shared" si="30"/>
        <v>174</v>
      </c>
      <c r="AW60" s="51">
        <f t="shared" si="31"/>
        <v>909346.42782767199</v>
      </c>
      <c r="AX60" s="51">
        <f t="shared" si="32"/>
        <v>898922.63674962113</v>
      </c>
      <c r="AY60" s="51">
        <f t="shared" si="33"/>
        <v>10423</v>
      </c>
      <c r="AZ60" s="52">
        <f t="shared" si="34"/>
        <v>25.235842670068362</v>
      </c>
      <c r="BA60" s="52">
        <f t="shared" si="35"/>
        <v>25.146128788431064</v>
      </c>
      <c r="BB60" s="52">
        <f t="shared" si="36"/>
        <v>9.9999999999997868E-2</v>
      </c>
      <c r="BC60" s="53">
        <f t="shared" si="37"/>
        <v>0.9411333768059621</v>
      </c>
      <c r="BD60" s="53">
        <f t="shared" si="38"/>
        <v>0.94380287688630193</v>
      </c>
      <c r="BE60" s="52">
        <f t="shared" si="39"/>
        <v>-0.30000000000000027</v>
      </c>
      <c r="BF60" s="51">
        <v>0</v>
      </c>
    </row>
    <row r="61" spans="2:58" s="11" customFormat="1" ht="12">
      <c r="B61" s="91">
        <v>56</v>
      </c>
      <c r="C61" s="98" t="s">
        <v>9</v>
      </c>
      <c r="D61" s="69">
        <v>13466</v>
      </c>
      <c r="E61" s="92">
        <v>184012</v>
      </c>
      <c r="F61" s="93">
        <v>8101</v>
      </c>
      <c r="G61" s="94">
        <v>127229</v>
      </c>
      <c r="H61" s="76">
        <f t="shared" si="45"/>
        <v>319342</v>
      </c>
      <c r="I61" s="69">
        <v>11003825520</v>
      </c>
      <c r="J61" s="39">
        <v>12272</v>
      </c>
      <c r="K61" s="39">
        <f t="shared" si="10"/>
        <v>817156.20971335215</v>
      </c>
      <c r="L61" s="39">
        <f t="shared" si="11"/>
        <v>34457.808618972762</v>
      </c>
      <c r="M61" s="39">
        <f t="shared" si="12"/>
        <v>896661.14080834424</v>
      </c>
      <c r="N61" s="96">
        <f t="shared" si="13"/>
        <v>23.714688845982476</v>
      </c>
      <c r="O61" s="97">
        <f t="shared" si="14"/>
        <v>0.91133224417050351</v>
      </c>
      <c r="P61" s="12"/>
      <c r="Q61" s="12"/>
      <c r="R61" s="50" t="str">
        <f t="shared" si="46"/>
        <v>寝屋川市</v>
      </c>
      <c r="S61" s="51">
        <f t="shared" si="47"/>
        <v>800626.53832965961</v>
      </c>
      <c r="T61" s="51">
        <f t="shared" si="48"/>
        <v>799008.31648351648</v>
      </c>
      <c r="U61" s="51">
        <f t="shared" si="16"/>
        <v>1619</v>
      </c>
      <c r="V61" s="50" t="str">
        <f t="shared" si="49"/>
        <v>藤井寺市</v>
      </c>
      <c r="W61" s="51">
        <f t="shared" si="50"/>
        <v>32948.137947959091</v>
      </c>
      <c r="X61" s="51">
        <f t="shared" si="51"/>
        <v>32465.19671107809</v>
      </c>
      <c r="Y61" s="51">
        <f t="shared" si="17"/>
        <v>483</v>
      </c>
      <c r="Z61" s="50" t="str">
        <f t="shared" si="52"/>
        <v>藤井寺市</v>
      </c>
      <c r="AA61" s="51">
        <f t="shared" si="53"/>
        <v>881898.90490196075</v>
      </c>
      <c r="AB61" s="51">
        <f t="shared" si="54"/>
        <v>864234.85574472428</v>
      </c>
      <c r="AC61" s="51">
        <f t="shared" si="18"/>
        <v>17664</v>
      </c>
      <c r="AD61" s="50" t="str">
        <f t="shared" si="55"/>
        <v>堺市南区</v>
      </c>
      <c r="AE61" s="52">
        <f t="shared" si="56"/>
        <v>23.100838920521547</v>
      </c>
      <c r="AF61" s="54">
        <f t="shared" si="19"/>
        <v>23.1</v>
      </c>
      <c r="AG61" s="52">
        <f t="shared" si="57"/>
        <v>22.959404697866237</v>
      </c>
      <c r="AH61" s="54">
        <f t="shared" si="20"/>
        <v>23</v>
      </c>
      <c r="AI61" s="54">
        <f t="shared" si="21"/>
        <v>0.10000000000000142</v>
      </c>
      <c r="AJ61" s="50" t="str">
        <f t="shared" si="58"/>
        <v>東淀川区</v>
      </c>
      <c r="AK61" s="53">
        <f t="shared" si="59"/>
        <v>0.88463934222000751</v>
      </c>
      <c r="AL61" s="53">
        <f t="shared" si="22"/>
        <v>0.88500000000000001</v>
      </c>
      <c r="AM61" s="53">
        <f t="shared" si="60"/>
        <v>0.88828572659514882</v>
      </c>
      <c r="AN61" s="55">
        <f t="shared" si="23"/>
        <v>0.88800000000000001</v>
      </c>
      <c r="AO61" s="71">
        <f t="shared" si="24"/>
        <v>-0.30000000000000027</v>
      </c>
      <c r="AP61" s="12"/>
      <c r="AQ61" s="51">
        <f t="shared" si="25"/>
        <v>855816.27430789603</v>
      </c>
      <c r="AR61" s="51">
        <f t="shared" si="26"/>
        <v>848405.77066251263</v>
      </c>
      <c r="AS61" s="51">
        <f t="shared" si="27"/>
        <v>7410</v>
      </c>
      <c r="AT61" s="51">
        <f t="shared" si="28"/>
        <v>33912.728237244854</v>
      </c>
      <c r="AU61" s="51">
        <f t="shared" si="29"/>
        <v>33739.02113524676</v>
      </c>
      <c r="AV61" s="51">
        <f t="shared" si="30"/>
        <v>174</v>
      </c>
      <c r="AW61" s="51">
        <f t="shared" si="31"/>
        <v>909346.42782767199</v>
      </c>
      <c r="AX61" s="51">
        <f t="shared" si="32"/>
        <v>898922.63674962113</v>
      </c>
      <c r="AY61" s="51">
        <f t="shared" si="33"/>
        <v>10423</v>
      </c>
      <c r="AZ61" s="52">
        <f t="shared" si="34"/>
        <v>25.235842670068362</v>
      </c>
      <c r="BA61" s="52">
        <f t="shared" si="35"/>
        <v>25.146128788431064</v>
      </c>
      <c r="BB61" s="52">
        <f t="shared" si="36"/>
        <v>9.9999999999997868E-2</v>
      </c>
      <c r="BC61" s="53">
        <f t="shared" si="37"/>
        <v>0.9411333768059621</v>
      </c>
      <c r="BD61" s="53">
        <f t="shared" si="38"/>
        <v>0.94380287688630193</v>
      </c>
      <c r="BE61" s="52">
        <f t="shared" si="39"/>
        <v>-0.30000000000000027</v>
      </c>
      <c r="BF61" s="51">
        <v>0</v>
      </c>
    </row>
    <row r="62" spans="2:58" s="11" customFormat="1" ht="12">
      <c r="B62" s="91">
        <v>57</v>
      </c>
      <c r="C62" s="98" t="s">
        <v>43</v>
      </c>
      <c r="D62" s="69">
        <v>9612</v>
      </c>
      <c r="E62" s="87">
        <v>138511</v>
      </c>
      <c r="F62" s="88">
        <v>7719</v>
      </c>
      <c r="G62" s="89">
        <v>89580</v>
      </c>
      <c r="H62" s="73">
        <f t="shared" si="45"/>
        <v>235810</v>
      </c>
      <c r="I62" s="69">
        <v>8664178770</v>
      </c>
      <c r="J62" s="69">
        <v>8873</v>
      </c>
      <c r="K62" s="70">
        <f t="shared" si="10"/>
        <v>901391.88202247187</v>
      </c>
      <c r="L62" s="70">
        <f t="shared" si="11"/>
        <v>36742.202493532932</v>
      </c>
      <c r="M62" s="70">
        <f t="shared" si="12"/>
        <v>976465.54378451477</v>
      </c>
      <c r="N62" s="74">
        <f t="shared" si="13"/>
        <v>24.532875572201416</v>
      </c>
      <c r="O62" s="75">
        <f t="shared" si="14"/>
        <v>0.92311693716188103</v>
      </c>
      <c r="P62" s="12"/>
      <c r="Q62" s="12"/>
      <c r="R62" s="50" t="str">
        <f t="shared" si="46"/>
        <v>阿倍野区</v>
      </c>
      <c r="S62" s="51">
        <f t="shared" si="47"/>
        <v>800457.34815741586</v>
      </c>
      <c r="T62" s="51">
        <f t="shared" si="48"/>
        <v>809820.51028224616</v>
      </c>
      <c r="U62" s="51">
        <f t="shared" si="16"/>
        <v>-9364</v>
      </c>
      <c r="V62" s="50" t="str">
        <f t="shared" si="49"/>
        <v>羽曳野市</v>
      </c>
      <c r="W62" s="51">
        <f t="shared" si="50"/>
        <v>32927.098803361194</v>
      </c>
      <c r="X62" s="51">
        <f t="shared" si="51"/>
        <v>32681.681545119824</v>
      </c>
      <c r="Y62" s="51">
        <f t="shared" si="17"/>
        <v>245</v>
      </c>
      <c r="Z62" s="50" t="str">
        <f t="shared" si="52"/>
        <v>大東市</v>
      </c>
      <c r="AA62" s="51">
        <f t="shared" si="53"/>
        <v>878907.62466251582</v>
      </c>
      <c r="AB62" s="51">
        <f t="shared" si="54"/>
        <v>857693.61941385537</v>
      </c>
      <c r="AC62" s="51">
        <f t="shared" si="18"/>
        <v>21214</v>
      </c>
      <c r="AD62" s="50" t="str">
        <f t="shared" si="55"/>
        <v>貝塚市</v>
      </c>
      <c r="AE62" s="52">
        <f t="shared" si="56"/>
        <v>22.833466948473145</v>
      </c>
      <c r="AF62" s="54">
        <f t="shared" si="19"/>
        <v>22.8</v>
      </c>
      <c r="AG62" s="52">
        <f t="shared" si="57"/>
        <v>22.825393207203099</v>
      </c>
      <c r="AH62" s="54">
        <f t="shared" si="20"/>
        <v>22.8</v>
      </c>
      <c r="AI62" s="54">
        <f t="shared" si="21"/>
        <v>0</v>
      </c>
      <c r="AJ62" s="50" t="str">
        <f t="shared" si="58"/>
        <v>港区</v>
      </c>
      <c r="AK62" s="53">
        <f t="shared" si="59"/>
        <v>0.88445279473931426</v>
      </c>
      <c r="AL62" s="53">
        <f t="shared" si="22"/>
        <v>0.88400000000000001</v>
      </c>
      <c r="AM62" s="53">
        <f t="shared" si="60"/>
        <v>0.8907869170984456</v>
      </c>
      <c r="AN62" s="55">
        <f t="shared" si="23"/>
        <v>0.89100000000000001</v>
      </c>
      <c r="AO62" s="71">
        <f t="shared" si="24"/>
        <v>-0.70000000000000062</v>
      </c>
      <c r="AP62" s="12"/>
      <c r="AQ62" s="51">
        <f t="shared" si="25"/>
        <v>855816.27430789603</v>
      </c>
      <c r="AR62" s="51">
        <f t="shared" si="26"/>
        <v>848405.77066251263</v>
      </c>
      <c r="AS62" s="51">
        <f t="shared" si="27"/>
        <v>7410</v>
      </c>
      <c r="AT62" s="51">
        <f t="shared" si="28"/>
        <v>33912.728237244854</v>
      </c>
      <c r="AU62" s="51">
        <f t="shared" si="29"/>
        <v>33739.02113524676</v>
      </c>
      <c r="AV62" s="51">
        <f t="shared" si="30"/>
        <v>174</v>
      </c>
      <c r="AW62" s="51">
        <f t="shared" si="31"/>
        <v>909346.42782767199</v>
      </c>
      <c r="AX62" s="51">
        <f t="shared" si="32"/>
        <v>898922.63674962113</v>
      </c>
      <c r="AY62" s="51">
        <f t="shared" si="33"/>
        <v>10423</v>
      </c>
      <c r="AZ62" s="52">
        <f t="shared" si="34"/>
        <v>25.235842670068362</v>
      </c>
      <c r="BA62" s="52">
        <f t="shared" si="35"/>
        <v>25.146128788431064</v>
      </c>
      <c r="BB62" s="52">
        <f t="shared" si="36"/>
        <v>9.9999999999997868E-2</v>
      </c>
      <c r="BC62" s="53">
        <f t="shared" si="37"/>
        <v>0.9411333768059621</v>
      </c>
      <c r="BD62" s="53">
        <f t="shared" si="38"/>
        <v>0.94380287688630193</v>
      </c>
      <c r="BE62" s="52">
        <f t="shared" si="39"/>
        <v>-0.30000000000000027</v>
      </c>
      <c r="BF62" s="51">
        <v>0</v>
      </c>
    </row>
    <row r="63" spans="2:58" s="11" customFormat="1" ht="12">
      <c r="B63" s="91">
        <v>58</v>
      </c>
      <c r="C63" s="98" t="s">
        <v>25</v>
      </c>
      <c r="D63" s="69">
        <v>11221</v>
      </c>
      <c r="E63" s="87">
        <v>158918</v>
      </c>
      <c r="F63" s="88">
        <v>6565</v>
      </c>
      <c r="G63" s="89">
        <v>107533</v>
      </c>
      <c r="H63" s="73">
        <f t="shared" si="45"/>
        <v>273016</v>
      </c>
      <c r="I63" s="69">
        <v>8995368830</v>
      </c>
      <c r="J63" s="69">
        <v>10200</v>
      </c>
      <c r="K63" s="70">
        <f t="shared" si="10"/>
        <v>801654.82844666252</v>
      </c>
      <c r="L63" s="70">
        <f t="shared" si="11"/>
        <v>32948.137947959091</v>
      </c>
      <c r="M63" s="70">
        <f t="shared" si="12"/>
        <v>881898.90490196075</v>
      </c>
      <c r="N63" s="74">
        <f t="shared" si="13"/>
        <v>24.330808305855093</v>
      </c>
      <c r="O63" s="75">
        <f t="shared" si="14"/>
        <v>0.90900989216647354</v>
      </c>
      <c r="P63" s="12"/>
      <c r="Q63" s="12"/>
      <c r="R63" s="50" t="str">
        <f t="shared" si="46"/>
        <v>都島区</v>
      </c>
      <c r="S63" s="51">
        <f t="shared" si="47"/>
        <v>798647.84252183407</v>
      </c>
      <c r="T63" s="51">
        <f t="shared" si="48"/>
        <v>798340.5155600172</v>
      </c>
      <c r="U63" s="51">
        <f t="shared" si="16"/>
        <v>307</v>
      </c>
      <c r="V63" s="50" t="str">
        <f t="shared" si="49"/>
        <v>中央区</v>
      </c>
      <c r="W63" s="51">
        <f t="shared" si="50"/>
        <v>32829.863936222966</v>
      </c>
      <c r="X63" s="51">
        <f t="shared" si="51"/>
        <v>33025.662430759206</v>
      </c>
      <c r="Y63" s="51">
        <f t="shared" si="17"/>
        <v>-196</v>
      </c>
      <c r="Z63" s="50" t="str">
        <f t="shared" si="52"/>
        <v>堺市南区</v>
      </c>
      <c r="AA63" s="51">
        <f t="shared" si="53"/>
        <v>877325.36088278343</v>
      </c>
      <c r="AB63" s="51">
        <f t="shared" si="54"/>
        <v>873614.27575769648</v>
      </c>
      <c r="AC63" s="51">
        <f t="shared" si="18"/>
        <v>3711</v>
      </c>
      <c r="AD63" s="50" t="str">
        <f t="shared" si="55"/>
        <v>西区</v>
      </c>
      <c r="AE63" s="52">
        <f t="shared" si="56"/>
        <v>22.667344753747322</v>
      </c>
      <c r="AF63" s="54">
        <f t="shared" si="19"/>
        <v>22.7</v>
      </c>
      <c r="AG63" s="52">
        <f t="shared" si="57"/>
        <v>22.236794377692135</v>
      </c>
      <c r="AH63" s="54">
        <f t="shared" si="20"/>
        <v>22.2</v>
      </c>
      <c r="AI63" s="54">
        <f t="shared" si="21"/>
        <v>0.5</v>
      </c>
      <c r="AJ63" s="50" t="str">
        <f t="shared" si="58"/>
        <v>此花区</v>
      </c>
      <c r="AK63" s="53">
        <f t="shared" si="59"/>
        <v>0.88374100719424464</v>
      </c>
      <c r="AL63" s="53">
        <f t="shared" si="22"/>
        <v>0.88400000000000001</v>
      </c>
      <c r="AM63" s="53">
        <f t="shared" si="60"/>
        <v>0.89136295556665002</v>
      </c>
      <c r="AN63" s="55">
        <f t="shared" si="23"/>
        <v>0.89100000000000001</v>
      </c>
      <c r="AO63" s="71">
        <f t="shared" si="24"/>
        <v>-0.70000000000000062</v>
      </c>
      <c r="AP63" s="12"/>
      <c r="AQ63" s="51">
        <f t="shared" si="25"/>
        <v>855816.27430789603</v>
      </c>
      <c r="AR63" s="51">
        <f t="shared" si="26"/>
        <v>848405.77066251263</v>
      </c>
      <c r="AS63" s="51">
        <f t="shared" si="27"/>
        <v>7410</v>
      </c>
      <c r="AT63" s="51">
        <f t="shared" si="28"/>
        <v>33912.728237244854</v>
      </c>
      <c r="AU63" s="51">
        <f t="shared" si="29"/>
        <v>33739.02113524676</v>
      </c>
      <c r="AV63" s="51">
        <f t="shared" si="30"/>
        <v>174</v>
      </c>
      <c r="AW63" s="51">
        <f t="shared" si="31"/>
        <v>909346.42782767199</v>
      </c>
      <c r="AX63" s="51">
        <f t="shared" si="32"/>
        <v>898922.63674962113</v>
      </c>
      <c r="AY63" s="51">
        <f t="shared" si="33"/>
        <v>10423</v>
      </c>
      <c r="AZ63" s="52">
        <f t="shared" si="34"/>
        <v>25.235842670068362</v>
      </c>
      <c r="BA63" s="52">
        <f t="shared" si="35"/>
        <v>25.146128788431064</v>
      </c>
      <c r="BB63" s="52">
        <f t="shared" si="36"/>
        <v>9.9999999999997868E-2</v>
      </c>
      <c r="BC63" s="53">
        <f t="shared" si="37"/>
        <v>0.9411333768059621</v>
      </c>
      <c r="BD63" s="53">
        <f t="shared" si="38"/>
        <v>0.94380287688630193</v>
      </c>
      <c r="BE63" s="52">
        <f t="shared" si="39"/>
        <v>-0.30000000000000027</v>
      </c>
      <c r="BF63" s="51">
        <v>0</v>
      </c>
    </row>
    <row r="64" spans="2:58" s="11" customFormat="1" ht="12">
      <c r="B64" s="91">
        <v>59</v>
      </c>
      <c r="C64" s="98" t="s">
        <v>20</v>
      </c>
      <c r="D64" s="69">
        <v>80159</v>
      </c>
      <c r="E64" s="87">
        <v>1169107</v>
      </c>
      <c r="F64" s="88">
        <v>48645</v>
      </c>
      <c r="G64" s="89">
        <v>742617</v>
      </c>
      <c r="H64" s="73">
        <f t="shared" si="45"/>
        <v>1960369</v>
      </c>
      <c r="I64" s="69">
        <v>65983409390</v>
      </c>
      <c r="J64" s="69">
        <v>74271</v>
      </c>
      <c r="K64" s="70">
        <f t="shared" si="10"/>
        <v>823156.59364513028</v>
      </c>
      <c r="L64" s="70">
        <f t="shared" si="11"/>
        <v>33658.668031375724</v>
      </c>
      <c r="M64" s="70">
        <f t="shared" si="12"/>
        <v>888414.17767365463</v>
      </c>
      <c r="N64" s="74">
        <f t="shared" si="13"/>
        <v>24.456006187701941</v>
      </c>
      <c r="O64" s="75">
        <f t="shared" si="14"/>
        <v>0.92654598984518266</v>
      </c>
      <c r="P64" s="12"/>
      <c r="Q64" s="12"/>
      <c r="R64" s="50" t="str">
        <f t="shared" si="46"/>
        <v>八尾市</v>
      </c>
      <c r="S64" s="51">
        <f t="shared" si="47"/>
        <v>797069.35507634608</v>
      </c>
      <c r="T64" s="51">
        <f t="shared" si="48"/>
        <v>775077.88614853844</v>
      </c>
      <c r="U64" s="51">
        <f t="shared" si="16"/>
        <v>21991</v>
      </c>
      <c r="V64" s="50" t="str">
        <f t="shared" si="49"/>
        <v>河内長野市</v>
      </c>
      <c r="W64" s="51">
        <f t="shared" si="50"/>
        <v>32796.45988952068</v>
      </c>
      <c r="X64" s="51">
        <f t="shared" si="51"/>
        <v>32677.597081793694</v>
      </c>
      <c r="Y64" s="51">
        <f t="shared" si="17"/>
        <v>118</v>
      </c>
      <c r="Z64" s="50" t="str">
        <f t="shared" si="52"/>
        <v>熊取町</v>
      </c>
      <c r="AA64" s="51">
        <f t="shared" si="53"/>
        <v>877158.58108108107</v>
      </c>
      <c r="AB64" s="51">
        <f t="shared" si="54"/>
        <v>878294.10140405619</v>
      </c>
      <c r="AC64" s="51">
        <f t="shared" si="18"/>
        <v>-1135</v>
      </c>
      <c r="AD64" s="50" t="str">
        <f t="shared" si="55"/>
        <v>堺市東区</v>
      </c>
      <c r="AE64" s="52">
        <f t="shared" si="56"/>
        <v>22.652321288057625</v>
      </c>
      <c r="AF64" s="54">
        <f t="shared" si="19"/>
        <v>22.7</v>
      </c>
      <c r="AG64" s="52">
        <f t="shared" si="57"/>
        <v>22.790146335229089</v>
      </c>
      <c r="AH64" s="54">
        <f t="shared" si="20"/>
        <v>22.8</v>
      </c>
      <c r="AI64" s="54">
        <f t="shared" si="21"/>
        <v>-0.10000000000000142</v>
      </c>
      <c r="AJ64" s="50" t="str">
        <f t="shared" si="58"/>
        <v>東住吉区</v>
      </c>
      <c r="AK64" s="53">
        <f t="shared" si="59"/>
        <v>0.87876351290985433</v>
      </c>
      <c r="AL64" s="53">
        <f t="shared" si="22"/>
        <v>0.879</v>
      </c>
      <c r="AM64" s="53">
        <f t="shared" si="60"/>
        <v>0.88693966114214484</v>
      </c>
      <c r="AN64" s="55">
        <f t="shared" si="23"/>
        <v>0.88700000000000001</v>
      </c>
      <c r="AO64" s="71">
        <f t="shared" si="24"/>
        <v>-0.80000000000000071</v>
      </c>
      <c r="AP64" s="12"/>
      <c r="AQ64" s="51">
        <f t="shared" si="25"/>
        <v>855816.27430789603</v>
      </c>
      <c r="AR64" s="51">
        <f t="shared" si="26"/>
        <v>848405.77066251263</v>
      </c>
      <c r="AS64" s="51">
        <f t="shared" si="27"/>
        <v>7410</v>
      </c>
      <c r="AT64" s="51">
        <f t="shared" si="28"/>
        <v>33912.728237244854</v>
      </c>
      <c r="AU64" s="51">
        <f t="shared" si="29"/>
        <v>33739.02113524676</v>
      </c>
      <c r="AV64" s="51">
        <f t="shared" si="30"/>
        <v>174</v>
      </c>
      <c r="AW64" s="51">
        <f t="shared" si="31"/>
        <v>909346.42782767199</v>
      </c>
      <c r="AX64" s="51">
        <f t="shared" si="32"/>
        <v>898922.63674962113</v>
      </c>
      <c r="AY64" s="51">
        <f t="shared" si="33"/>
        <v>10423</v>
      </c>
      <c r="AZ64" s="52">
        <f t="shared" si="34"/>
        <v>25.235842670068362</v>
      </c>
      <c r="BA64" s="52">
        <f t="shared" si="35"/>
        <v>25.146128788431064</v>
      </c>
      <c r="BB64" s="52">
        <f t="shared" si="36"/>
        <v>9.9999999999997868E-2</v>
      </c>
      <c r="BC64" s="53">
        <f t="shared" si="37"/>
        <v>0.9411333768059621</v>
      </c>
      <c r="BD64" s="53">
        <f t="shared" si="38"/>
        <v>0.94380287688630193</v>
      </c>
      <c r="BE64" s="52">
        <f t="shared" si="39"/>
        <v>-0.30000000000000027</v>
      </c>
      <c r="BF64" s="51">
        <v>0</v>
      </c>
    </row>
    <row r="65" spans="2:58" s="11" customFormat="1" ht="12">
      <c r="B65" s="91">
        <v>60</v>
      </c>
      <c r="C65" s="98" t="s">
        <v>44</v>
      </c>
      <c r="D65" s="69">
        <v>10569</v>
      </c>
      <c r="E65" s="87">
        <v>144145</v>
      </c>
      <c r="F65" s="88">
        <v>8049</v>
      </c>
      <c r="G65" s="89">
        <v>78789</v>
      </c>
      <c r="H65" s="73">
        <f t="shared" si="45"/>
        <v>230983</v>
      </c>
      <c r="I65" s="69">
        <v>8784194400</v>
      </c>
      <c r="J65" s="69">
        <v>9799</v>
      </c>
      <c r="K65" s="70">
        <f t="shared" si="10"/>
        <v>831128.24297473743</v>
      </c>
      <c r="L65" s="70">
        <f t="shared" si="11"/>
        <v>38029.614300619527</v>
      </c>
      <c r="M65" s="70">
        <f t="shared" si="12"/>
        <v>896437.84059597913</v>
      </c>
      <c r="N65" s="74">
        <f t="shared" si="13"/>
        <v>21.854763932254706</v>
      </c>
      <c r="O65" s="75">
        <f t="shared" si="14"/>
        <v>0.92714542530040689</v>
      </c>
      <c r="P65" s="12"/>
      <c r="Q65" s="12"/>
      <c r="R65" s="50" t="str">
        <f t="shared" si="46"/>
        <v>浪速区</v>
      </c>
      <c r="S65" s="51">
        <f t="shared" si="47"/>
        <v>792043.99548896402</v>
      </c>
      <c r="T65" s="51">
        <f t="shared" si="48"/>
        <v>776256.0665294925</v>
      </c>
      <c r="U65" s="51">
        <f t="shared" si="16"/>
        <v>15788</v>
      </c>
      <c r="V65" s="50" t="str">
        <f t="shared" si="49"/>
        <v>箕面市</v>
      </c>
      <c r="W65" s="51">
        <f t="shared" si="50"/>
        <v>32784.877001113629</v>
      </c>
      <c r="X65" s="51">
        <f t="shared" si="51"/>
        <v>32284.992269961629</v>
      </c>
      <c r="Y65" s="51">
        <f t="shared" si="17"/>
        <v>500</v>
      </c>
      <c r="Z65" s="50" t="str">
        <f t="shared" si="52"/>
        <v>門真市</v>
      </c>
      <c r="AA65" s="51">
        <f t="shared" si="53"/>
        <v>874809.34484749858</v>
      </c>
      <c r="AB65" s="51">
        <f t="shared" si="54"/>
        <v>867812.27935533389</v>
      </c>
      <c r="AC65" s="51">
        <f t="shared" si="18"/>
        <v>6997</v>
      </c>
      <c r="AD65" s="50" t="str">
        <f t="shared" si="55"/>
        <v>堺市堺区</v>
      </c>
      <c r="AE65" s="52">
        <f t="shared" si="56"/>
        <v>22.531288240010127</v>
      </c>
      <c r="AF65" s="54">
        <f>ROUND(AE65,1)</f>
        <v>22.5</v>
      </c>
      <c r="AG65" s="52">
        <f t="shared" si="57"/>
        <v>22.463287331917904</v>
      </c>
      <c r="AH65" s="54">
        <f t="shared" si="20"/>
        <v>22.5</v>
      </c>
      <c r="AI65" s="54">
        <f t="shared" si="21"/>
        <v>0</v>
      </c>
      <c r="AJ65" s="50" t="str">
        <f t="shared" si="58"/>
        <v>城東区</v>
      </c>
      <c r="AK65" s="53">
        <f t="shared" si="59"/>
        <v>0.87829232450356076</v>
      </c>
      <c r="AL65" s="53">
        <f t="shared" si="22"/>
        <v>0.878</v>
      </c>
      <c r="AM65" s="53">
        <f t="shared" si="60"/>
        <v>0.88499309800828241</v>
      </c>
      <c r="AN65" s="55">
        <f t="shared" si="23"/>
        <v>0.88500000000000001</v>
      </c>
      <c r="AO65" s="71">
        <f t="shared" si="24"/>
        <v>-0.70000000000000062</v>
      </c>
      <c r="AP65" s="12"/>
      <c r="AQ65" s="51">
        <f t="shared" si="25"/>
        <v>855816.27430789603</v>
      </c>
      <c r="AR65" s="51">
        <f t="shared" si="26"/>
        <v>848405.77066251263</v>
      </c>
      <c r="AS65" s="51">
        <f t="shared" si="27"/>
        <v>7410</v>
      </c>
      <c r="AT65" s="51">
        <f t="shared" si="28"/>
        <v>33912.728237244854</v>
      </c>
      <c r="AU65" s="51">
        <f t="shared" si="29"/>
        <v>33739.02113524676</v>
      </c>
      <c r="AV65" s="51">
        <f t="shared" si="30"/>
        <v>174</v>
      </c>
      <c r="AW65" s="51">
        <f t="shared" si="31"/>
        <v>909346.42782767199</v>
      </c>
      <c r="AX65" s="51">
        <f t="shared" si="32"/>
        <v>898922.63674962113</v>
      </c>
      <c r="AY65" s="51">
        <f t="shared" si="33"/>
        <v>10423</v>
      </c>
      <c r="AZ65" s="52">
        <f t="shared" si="34"/>
        <v>25.235842670068362</v>
      </c>
      <c r="BA65" s="52">
        <f t="shared" si="35"/>
        <v>25.146128788431064</v>
      </c>
      <c r="BB65" s="52">
        <f t="shared" si="36"/>
        <v>9.9999999999997868E-2</v>
      </c>
      <c r="BC65" s="53">
        <f t="shared" si="37"/>
        <v>0.9411333768059621</v>
      </c>
      <c r="BD65" s="53">
        <f t="shared" si="38"/>
        <v>0.94380287688630193</v>
      </c>
      <c r="BE65" s="52">
        <f t="shared" si="39"/>
        <v>-0.30000000000000027</v>
      </c>
      <c r="BF65" s="51">
        <v>0</v>
      </c>
    </row>
    <row r="66" spans="2:58" s="11" customFormat="1" ht="12">
      <c r="B66" s="91">
        <v>61</v>
      </c>
      <c r="C66" s="98" t="s">
        <v>16</v>
      </c>
      <c r="D66" s="69">
        <v>9287</v>
      </c>
      <c r="E66" s="87">
        <v>133473</v>
      </c>
      <c r="F66" s="88">
        <v>6110</v>
      </c>
      <c r="G66" s="89">
        <v>81033</v>
      </c>
      <c r="H66" s="73">
        <f t="shared" si="45"/>
        <v>220616</v>
      </c>
      <c r="I66" s="69">
        <v>7659190950</v>
      </c>
      <c r="J66" s="69">
        <v>8552</v>
      </c>
      <c r="K66" s="70">
        <f t="shared" si="10"/>
        <v>824721.75621836982</v>
      </c>
      <c r="L66" s="70">
        <f t="shared" si="11"/>
        <v>34717.295889690686</v>
      </c>
      <c r="M66" s="70">
        <f t="shared" si="12"/>
        <v>895602.30940130958</v>
      </c>
      <c r="N66" s="74">
        <f t="shared" si="13"/>
        <v>23.755356950576076</v>
      </c>
      <c r="O66" s="75">
        <f t="shared" si="14"/>
        <v>0.9208571120921718</v>
      </c>
      <c r="P66" s="12"/>
      <c r="Q66" s="12"/>
      <c r="R66" s="50" t="str">
        <f t="shared" si="46"/>
        <v>大阪狭山市</v>
      </c>
      <c r="S66" s="51">
        <f t="shared" si="47"/>
        <v>791885.27534481022</v>
      </c>
      <c r="T66" s="51">
        <f t="shared" si="48"/>
        <v>814454.55490716186</v>
      </c>
      <c r="U66" s="51">
        <f t="shared" si="16"/>
        <v>-22570</v>
      </c>
      <c r="V66" s="50" t="str">
        <f t="shared" si="49"/>
        <v>島本町</v>
      </c>
      <c r="W66" s="51">
        <f t="shared" si="50"/>
        <v>32697.802474442022</v>
      </c>
      <c r="X66" s="51">
        <f t="shared" si="51"/>
        <v>32427.220220763626</v>
      </c>
      <c r="Y66" s="51">
        <f t="shared" si="17"/>
        <v>271</v>
      </c>
      <c r="Z66" s="50" t="str">
        <f t="shared" si="52"/>
        <v>島本町</v>
      </c>
      <c r="AA66" s="51">
        <f t="shared" si="53"/>
        <v>874079.21214608126</v>
      </c>
      <c r="AB66" s="51">
        <f t="shared" si="54"/>
        <v>862488.86020564428</v>
      </c>
      <c r="AC66" s="51">
        <f t="shared" si="18"/>
        <v>11590</v>
      </c>
      <c r="AD66" s="50" t="str">
        <f t="shared" si="55"/>
        <v>阪南市</v>
      </c>
      <c r="AE66" s="52">
        <f t="shared" si="56"/>
        <v>22.491447682752032</v>
      </c>
      <c r="AF66" s="54">
        <f t="shared" si="19"/>
        <v>22.5</v>
      </c>
      <c r="AG66" s="52">
        <f t="shared" si="57"/>
        <v>22.66366305558368</v>
      </c>
      <c r="AH66" s="54">
        <f t="shared" si="20"/>
        <v>22.7</v>
      </c>
      <c r="AI66" s="54">
        <f t="shared" si="21"/>
        <v>-0.19999999999999929</v>
      </c>
      <c r="AJ66" s="50" t="str">
        <f t="shared" si="58"/>
        <v>福島区</v>
      </c>
      <c r="AK66" s="53">
        <f t="shared" si="59"/>
        <v>0.87706855791962179</v>
      </c>
      <c r="AL66" s="53">
        <f t="shared" si="22"/>
        <v>0.877</v>
      </c>
      <c r="AM66" s="53">
        <f t="shared" si="60"/>
        <v>0.8804717623043774</v>
      </c>
      <c r="AN66" s="55">
        <f t="shared" si="23"/>
        <v>0.88</v>
      </c>
      <c r="AO66" s="71">
        <f t="shared" si="24"/>
        <v>-0.30000000000000027</v>
      </c>
      <c r="AP66" s="12"/>
      <c r="AQ66" s="51">
        <f t="shared" si="25"/>
        <v>855816.27430789603</v>
      </c>
      <c r="AR66" s="51">
        <f t="shared" si="26"/>
        <v>848405.77066251263</v>
      </c>
      <c r="AS66" s="51">
        <f t="shared" si="27"/>
        <v>7410</v>
      </c>
      <c r="AT66" s="51">
        <f t="shared" si="28"/>
        <v>33912.728237244854</v>
      </c>
      <c r="AU66" s="51">
        <f t="shared" si="29"/>
        <v>33739.02113524676</v>
      </c>
      <c r="AV66" s="51">
        <f t="shared" si="30"/>
        <v>174</v>
      </c>
      <c r="AW66" s="51">
        <f t="shared" si="31"/>
        <v>909346.42782767199</v>
      </c>
      <c r="AX66" s="51">
        <f t="shared" si="32"/>
        <v>898922.63674962113</v>
      </c>
      <c r="AY66" s="51">
        <f t="shared" si="33"/>
        <v>10423</v>
      </c>
      <c r="AZ66" s="52">
        <f t="shared" si="34"/>
        <v>25.235842670068362</v>
      </c>
      <c r="BA66" s="52">
        <f t="shared" si="35"/>
        <v>25.146128788431064</v>
      </c>
      <c r="BB66" s="52">
        <f t="shared" si="36"/>
        <v>9.9999999999997868E-2</v>
      </c>
      <c r="BC66" s="53">
        <f t="shared" si="37"/>
        <v>0.9411333768059621</v>
      </c>
      <c r="BD66" s="53">
        <f t="shared" si="38"/>
        <v>0.94380287688630193</v>
      </c>
      <c r="BE66" s="52">
        <f t="shared" si="39"/>
        <v>-0.30000000000000027</v>
      </c>
      <c r="BF66" s="51">
        <v>0</v>
      </c>
    </row>
    <row r="67" spans="2:58" s="11" customFormat="1" ht="12">
      <c r="B67" s="91">
        <v>62</v>
      </c>
      <c r="C67" s="98" t="s">
        <v>17</v>
      </c>
      <c r="D67" s="69">
        <v>13662</v>
      </c>
      <c r="E67" s="87">
        <v>189273</v>
      </c>
      <c r="F67" s="88">
        <v>7237</v>
      </c>
      <c r="G67" s="89">
        <v>128053</v>
      </c>
      <c r="H67" s="73">
        <f t="shared" si="45"/>
        <v>324563</v>
      </c>
      <c r="I67" s="69">
        <v>10174277190</v>
      </c>
      <c r="J67" s="69">
        <v>12746</v>
      </c>
      <c r="K67" s="70">
        <f t="shared" si="10"/>
        <v>744713.59903381637</v>
      </c>
      <c r="L67" s="70">
        <f t="shared" si="11"/>
        <v>31347.618767388765</v>
      </c>
      <c r="M67" s="70">
        <f t="shared" si="12"/>
        <v>798232.95072964067</v>
      </c>
      <c r="N67" s="74">
        <f t="shared" si="13"/>
        <v>23.756624213145951</v>
      </c>
      <c r="O67" s="75">
        <f t="shared" si="14"/>
        <v>0.93295271556141124</v>
      </c>
      <c r="P67" s="12"/>
      <c r="Q67" s="12"/>
      <c r="R67" s="50" t="str">
        <f t="shared" si="46"/>
        <v>門真市</v>
      </c>
      <c r="S67" s="51">
        <f t="shared" si="47"/>
        <v>790298.92867305316</v>
      </c>
      <c r="T67" s="51">
        <f t="shared" si="48"/>
        <v>786888.93528183713</v>
      </c>
      <c r="U67" s="51">
        <f t="shared" si="16"/>
        <v>3410</v>
      </c>
      <c r="V67" s="50" t="str">
        <f t="shared" si="49"/>
        <v>住之江区</v>
      </c>
      <c r="W67" s="51">
        <f t="shared" si="50"/>
        <v>32681.595080192255</v>
      </c>
      <c r="X67" s="51">
        <f t="shared" si="51"/>
        <v>33142.084369350719</v>
      </c>
      <c r="Y67" s="51">
        <f t="shared" si="17"/>
        <v>-460</v>
      </c>
      <c r="Z67" s="50" t="str">
        <f t="shared" si="52"/>
        <v>寝屋川市</v>
      </c>
      <c r="AA67" s="51">
        <f t="shared" si="53"/>
        <v>872629.70983155817</v>
      </c>
      <c r="AB67" s="51">
        <f t="shared" si="54"/>
        <v>869513.6790568108</v>
      </c>
      <c r="AC67" s="51">
        <f t="shared" si="18"/>
        <v>3116</v>
      </c>
      <c r="AD67" s="50" t="str">
        <f t="shared" si="55"/>
        <v>堺市美原区</v>
      </c>
      <c r="AE67" s="52">
        <f t="shared" si="56"/>
        <v>22.335999999999999</v>
      </c>
      <c r="AF67" s="54">
        <f t="shared" si="19"/>
        <v>22.3</v>
      </c>
      <c r="AG67" s="52">
        <f t="shared" si="57"/>
        <v>22.16062874251497</v>
      </c>
      <c r="AH67" s="54">
        <f t="shared" si="20"/>
        <v>22.2</v>
      </c>
      <c r="AI67" s="54">
        <f t="shared" si="21"/>
        <v>0.10000000000000142</v>
      </c>
      <c r="AJ67" s="50" t="str">
        <f t="shared" si="58"/>
        <v>旭区</v>
      </c>
      <c r="AK67" s="53">
        <f t="shared" si="59"/>
        <v>0.87605287426990475</v>
      </c>
      <c r="AL67" s="53">
        <f t="shared" si="22"/>
        <v>0.876</v>
      </c>
      <c r="AM67" s="53">
        <f t="shared" si="60"/>
        <v>0.88090544922744329</v>
      </c>
      <c r="AN67" s="55">
        <f t="shared" si="23"/>
        <v>0.88100000000000001</v>
      </c>
      <c r="AO67" s="71">
        <f t="shared" si="24"/>
        <v>-0.50000000000000044</v>
      </c>
      <c r="AP67" s="12"/>
      <c r="AQ67" s="51">
        <f t="shared" si="25"/>
        <v>855816.27430789603</v>
      </c>
      <c r="AR67" s="51">
        <f t="shared" si="26"/>
        <v>848405.77066251263</v>
      </c>
      <c r="AS67" s="51">
        <f t="shared" si="27"/>
        <v>7410</v>
      </c>
      <c r="AT67" s="51">
        <f t="shared" si="28"/>
        <v>33912.728237244854</v>
      </c>
      <c r="AU67" s="51">
        <f t="shared" si="29"/>
        <v>33739.02113524676</v>
      </c>
      <c r="AV67" s="51">
        <f t="shared" si="30"/>
        <v>174</v>
      </c>
      <c r="AW67" s="51">
        <f t="shared" si="31"/>
        <v>909346.42782767199</v>
      </c>
      <c r="AX67" s="51">
        <f t="shared" si="32"/>
        <v>898922.63674962113</v>
      </c>
      <c r="AY67" s="51">
        <f t="shared" si="33"/>
        <v>10423</v>
      </c>
      <c r="AZ67" s="52">
        <f t="shared" si="34"/>
        <v>25.235842670068362</v>
      </c>
      <c r="BA67" s="52">
        <f t="shared" si="35"/>
        <v>25.146128788431064</v>
      </c>
      <c r="BB67" s="52">
        <f t="shared" si="36"/>
        <v>9.9999999999997868E-2</v>
      </c>
      <c r="BC67" s="53">
        <f t="shared" si="37"/>
        <v>0.9411333768059621</v>
      </c>
      <c r="BD67" s="53">
        <f t="shared" si="38"/>
        <v>0.94380287688630193</v>
      </c>
      <c r="BE67" s="52">
        <f t="shared" si="39"/>
        <v>-0.30000000000000027</v>
      </c>
      <c r="BF67" s="51">
        <v>0</v>
      </c>
    </row>
    <row r="68" spans="2:58" s="11" customFormat="1" ht="12">
      <c r="B68" s="91">
        <v>63</v>
      </c>
      <c r="C68" s="98" t="s">
        <v>26</v>
      </c>
      <c r="D68" s="69">
        <v>9933</v>
      </c>
      <c r="E68" s="92">
        <v>136429</v>
      </c>
      <c r="F68" s="93">
        <v>6307</v>
      </c>
      <c r="G68" s="94">
        <v>76486</v>
      </c>
      <c r="H68" s="76">
        <f t="shared" si="45"/>
        <v>219222</v>
      </c>
      <c r="I68" s="69">
        <v>7865796440</v>
      </c>
      <c r="J68" s="39">
        <v>9242</v>
      </c>
      <c r="K68" s="95">
        <f t="shared" si="10"/>
        <v>791885.27534481022</v>
      </c>
      <c r="L68" s="95">
        <f t="shared" si="11"/>
        <v>35880.506700969796</v>
      </c>
      <c r="M68" s="95">
        <f t="shared" si="12"/>
        <v>851092.45185024885</v>
      </c>
      <c r="N68" s="96">
        <f t="shared" si="13"/>
        <v>22.070069465418303</v>
      </c>
      <c r="O68" s="97">
        <f t="shared" si="14"/>
        <v>0.93043390717809327</v>
      </c>
      <c r="P68" s="12"/>
      <c r="Q68" s="12"/>
      <c r="R68" s="50" t="str">
        <f t="shared" si="46"/>
        <v>羽曳野市</v>
      </c>
      <c r="S68" s="51">
        <f t="shared" si="47"/>
        <v>790232.50789110281</v>
      </c>
      <c r="T68" s="51">
        <f t="shared" si="48"/>
        <v>790045.45908806997</v>
      </c>
      <c r="U68" s="51">
        <f t="shared" si="16"/>
        <v>188</v>
      </c>
      <c r="V68" s="50" t="str">
        <f t="shared" si="49"/>
        <v>天王寺区</v>
      </c>
      <c r="W68" s="51">
        <f t="shared" si="50"/>
        <v>32641.917730570673</v>
      </c>
      <c r="X68" s="51">
        <f t="shared" si="51"/>
        <v>32608.645833810624</v>
      </c>
      <c r="Y68" s="51">
        <f t="shared" si="17"/>
        <v>33</v>
      </c>
      <c r="Z68" s="50" t="str">
        <f t="shared" si="52"/>
        <v>高槻市</v>
      </c>
      <c r="AA68" s="51">
        <f t="shared" si="53"/>
        <v>872421.11835895362</v>
      </c>
      <c r="AB68" s="51">
        <f t="shared" si="54"/>
        <v>868292.3401403731</v>
      </c>
      <c r="AC68" s="51">
        <f t="shared" si="18"/>
        <v>4129</v>
      </c>
      <c r="AD68" s="50" t="str">
        <f t="shared" si="55"/>
        <v>和泉市</v>
      </c>
      <c r="AE68" s="52">
        <f t="shared" si="56"/>
        <v>22.327804841768621</v>
      </c>
      <c r="AF68" s="54">
        <f t="shared" si="19"/>
        <v>22.3</v>
      </c>
      <c r="AG68" s="52">
        <f t="shared" si="57"/>
        <v>22.319364623243935</v>
      </c>
      <c r="AH68" s="54">
        <f t="shared" si="20"/>
        <v>22.3</v>
      </c>
      <c r="AI68" s="54">
        <f t="shared" si="21"/>
        <v>0</v>
      </c>
      <c r="AJ68" s="50" t="str">
        <f t="shared" si="58"/>
        <v>生野区</v>
      </c>
      <c r="AK68" s="53">
        <f t="shared" si="59"/>
        <v>0.87584238113066271</v>
      </c>
      <c r="AL68" s="53">
        <f t="shared" si="22"/>
        <v>0.876</v>
      </c>
      <c r="AM68" s="53">
        <f t="shared" si="60"/>
        <v>0.88500384763370532</v>
      </c>
      <c r="AN68" s="55">
        <f t="shared" si="23"/>
        <v>0.88500000000000001</v>
      </c>
      <c r="AO68" s="71">
        <f t="shared" si="24"/>
        <v>-0.9000000000000008</v>
      </c>
      <c r="AP68" s="12"/>
      <c r="AQ68" s="51">
        <f t="shared" si="25"/>
        <v>855816.27430789603</v>
      </c>
      <c r="AR68" s="51">
        <f t="shared" si="26"/>
        <v>848405.77066251263</v>
      </c>
      <c r="AS68" s="51">
        <f t="shared" si="27"/>
        <v>7410</v>
      </c>
      <c r="AT68" s="51">
        <f t="shared" si="28"/>
        <v>33912.728237244854</v>
      </c>
      <c r="AU68" s="51">
        <f t="shared" si="29"/>
        <v>33739.02113524676</v>
      </c>
      <c r="AV68" s="51">
        <f t="shared" si="30"/>
        <v>174</v>
      </c>
      <c r="AW68" s="51">
        <f t="shared" si="31"/>
        <v>909346.42782767199</v>
      </c>
      <c r="AX68" s="51">
        <f t="shared" si="32"/>
        <v>898922.63674962113</v>
      </c>
      <c r="AY68" s="51">
        <f t="shared" si="33"/>
        <v>10423</v>
      </c>
      <c r="AZ68" s="52">
        <f t="shared" si="34"/>
        <v>25.235842670068362</v>
      </c>
      <c r="BA68" s="52">
        <f t="shared" si="35"/>
        <v>25.146128788431064</v>
      </c>
      <c r="BB68" s="52">
        <f t="shared" si="36"/>
        <v>9.9999999999997868E-2</v>
      </c>
      <c r="BC68" s="53">
        <f t="shared" si="37"/>
        <v>0.9411333768059621</v>
      </c>
      <c r="BD68" s="53">
        <f t="shared" si="38"/>
        <v>0.94380287688630193</v>
      </c>
      <c r="BE68" s="52">
        <f t="shared" si="39"/>
        <v>-0.30000000000000027</v>
      </c>
      <c r="BF68" s="51">
        <v>0</v>
      </c>
    </row>
    <row r="69" spans="2:58" s="11" customFormat="1" ht="12">
      <c r="B69" s="91">
        <v>64</v>
      </c>
      <c r="C69" s="98" t="s">
        <v>45</v>
      </c>
      <c r="D69" s="69">
        <v>10465</v>
      </c>
      <c r="E69" s="92">
        <v>143913</v>
      </c>
      <c r="F69" s="93">
        <v>7615</v>
      </c>
      <c r="G69" s="94">
        <v>83845</v>
      </c>
      <c r="H69" s="76">
        <f t="shared" si="45"/>
        <v>235373</v>
      </c>
      <c r="I69" s="69">
        <v>9010930660</v>
      </c>
      <c r="J69" s="39">
        <v>9661</v>
      </c>
      <c r="K69" s="39">
        <f t="shared" si="10"/>
        <v>861054.05255613953</v>
      </c>
      <c r="L69" s="39">
        <f t="shared" si="11"/>
        <v>38283.620721153231</v>
      </c>
      <c r="M69" s="39">
        <f t="shared" si="12"/>
        <v>932712.00289825071</v>
      </c>
      <c r="N69" s="96">
        <f t="shared" si="13"/>
        <v>22.491447682752032</v>
      </c>
      <c r="O69" s="97">
        <f t="shared" si="14"/>
        <v>0.92317247969421878</v>
      </c>
      <c r="P69" s="12"/>
      <c r="Q69" s="12"/>
      <c r="R69" s="50" t="str">
        <f t="shared" si="46"/>
        <v>堺市南区</v>
      </c>
      <c r="S69" s="51">
        <f t="shared" si="47"/>
        <v>787526.68676931364</v>
      </c>
      <c r="T69" s="51">
        <f t="shared" si="48"/>
        <v>786644.46297292446</v>
      </c>
      <c r="U69" s="51">
        <f t="shared" si="16"/>
        <v>883</v>
      </c>
      <c r="V69" s="50" t="str">
        <f t="shared" si="49"/>
        <v>住吉区</v>
      </c>
      <c r="W69" s="51">
        <f t="shared" si="50"/>
        <v>32560.89837902374</v>
      </c>
      <c r="X69" s="51">
        <f t="shared" si="51"/>
        <v>32583.735335619731</v>
      </c>
      <c r="Y69" s="51">
        <f t="shared" si="17"/>
        <v>-23</v>
      </c>
      <c r="Z69" s="50" t="str">
        <f t="shared" si="52"/>
        <v>河内長野市</v>
      </c>
      <c r="AA69" s="51">
        <f t="shared" si="53"/>
        <v>870603.64343360229</v>
      </c>
      <c r="AB69" s="51">
        <f t="shared" si="54"/>
        <v>867633.98962932534</v>
      </c>
      <c r="AC69" s="51">
        <f t="shared" si="18"/>
        <v>2970</v>
      </c>
      <c r="AD69" s="50" t="str">
        <f t="shared" si="55"/>
        <v>岸和田市</v>
      </c>
      <c r="AE69" s="52">
        <f t="shared" si="56"/>
        <v>22.278314650173947</v>
      </c>
      <c r="AF69" s="54">
        <f t="shared" si="19"/>
        <v>22.3</v>
      </c>
      <c r="AG69" s="52">
        <f t="shared" si="57"/>
        <v>22.157643579661929</v>
      </c>
      <c r="AH69" s="54">
        <f t="shared" si="20"/>
        <v>22.2</v>
      </c>
      <c r="AI69" s="54">
        <f t="shared" si="21"/>
        <v>0.10000000000000142</v>
      </c>
      <c r="AJ69" s="50" t="str">
        <f t="shared" si="58"/>
        <v>住吉区</v>
      </c>
      <c r="AK69" s="53">
        <f t="shared" si="59"/>
        <v>0.87202022634240306</v>
      </c>
      <c r="AL69" s="53">
        <f t="shared" si="22"/>
        <v>0.872</v>
      </c>
      <c r="AM69" s="53">
        <f t="shared" si="60"/>
        <v>0.8801418439716312</v>
      </c>
      <c r="AN69" s="55">
        <f t="shared" si="23"/>
        <v>0.88</v>
      </c>
      <c r="AO69" s="71">
        <f t="shared" si="24"/>
        <v>-0.80000000000000071</v>
      </c>
      <c r="AP69" s="12"/>
      <c r="AQ69" s="51">
        <f t="shared" si="25"/>
        <v>855816.27430789603</v>
      </c>
      <c r="AR69" s="51">
        <f t="shared" si="26"/>
        <v>848405.77066251263</v>
      </c>
      <c r="AS69" s="51">
        <f t="shared" si="27"/>
        <v>7410</v>
      </c>
      <c r="AT69" s="51">
        <f t="shared" si="28"/>
        <v>33912.728237244854</v>
      </c>
      <c r="AU69" s="51">
        <f t="shared" si="29"/>
        <v>33739.02113524676</v>
      </c>
      <c r="AV69" s="51">
        <f t="shared" si="30"/>
        <v>174</v>
      </c>
      <c r="AW69" s="51">
        <f t="shared" si="31"/>
        <v>909346.42782767199</v>
      </c>
      <c r="AX69" s="51">
        <f t="shared" si="32"/>
        <v>898922.63674962113</v>
      </c>
      <c r="AY69" s="51">
        <f t="shared" si="33"/>
        <v>10423</v>
      </c>
      <c r="AZ69" s="52">
        <f t="shared" si="34"/>
        <v>25.235842670068362</v>
      </c>
      <c r="BA69" s="52">
        <f t="shared" si="35"/>
        <v>25.146128788431064</v>
      </c>
      <c r="BB69" s="52">
        <f t="shared" si="36"/>
        <v>9.9999999999997868E-2</v>
      </c>
      <c r="BC69" s="53">
        <f t="shared" si="37"/>
        <v>0.9411333768059621</v>
      </c>
      <c r="BD69" s="53">
        <f t="shared" si="38"/>
        <v>0.94380287688630193</v>
      </c>
      <c r="BE69" s="52">
        <f t="shared" si="39"/>
        <v>-0.30000000000000027</v>
      </c>
      <c r="BF69" s="51">
        <v>0</v>
      </c>
    </row>
    <row r="70" spans="2:58" s="11" customFormat="1" ht="12">
      <c r="B70" s="91">
        <v>65</v>
      </c>
      <c r="C70" s="98" t="s">
        <v>10</v>
      </c>
      <c r="D70" s="69">
        <v>5213</v>
      </c>
      <c r="E70" s="87">
        <v>74578</v>
      </c>
      <c r="F70" s="88">
        <v>3422</v>
      </c>
      <c r="G70" s="89">
        <v>52292</v>
      </c>
      <c r="H70" s="73">
        <f t="shared" ref="H70:H79" si="61">SUM(E70:G70)</f>
        <v>130292</v>
      </c>
      <c r="I70" s="69">
        <v>4260262080</v>
      </c>
      <c r="J70" s="69">
        <v>4874</v>
      </c>
      <c r="K70" s="70">
        <f t="shared" si="10"/>
        <v>817238.07404565508</v>
      </c>
      <c r="L70" s="70">
        <f t="shared" si="11"/>
        <v>32697.802474442022</v>
      </c>
      <c r="M70" s="70">
        <f t="shared" si="12"/>
        <v>874079.21214608126</v>
      </c>
      <c r="N70" s="74">
        <f t="shared" si="13"/>
        <v>24.993669671973912</v>
      </c>
      <c r="O70" s="75">
        <f t="shared" si="14"/>
        <v>0.93497026664108962</v>
      </c>
      <c r="P70" s="12"/>
      <c r="Q70" s="12"/>
      <c r="R70" s="50" t="str">
        <f t="shared" ref="R70:R79" si="62">INDEX($C$6:$C$79,MATCH(S70,K$6:K$79,0))</f>
        <v>天王寺区</v>
      </c>
      <c r="S70" s="51">
        <f t="shared" ref="S70:S79" si="63">LARGE(K$6:K$79,ROW(A65))</f>
        <v>785955.69343832019</v>
      </c>
      <c r="T70" s="51">
        <f t="shared" ref="T70:T79" si="64">VLOOKUP(R70,$S$88:$AE$161,9,FALSE)</f>
        <v>787242.68915929203</v>
      </c>
      <c r="U70" s="51">
        <f t="shared" si="16"/>
        <v>-1287</v>
      </c>
      <c r="V70" s="50" t="str">
        <f t="shared" ref="V70:V79" si="65">INDEX($C$6:$C$79,MATCH(W70,L$6:L$79,0))</f>
        <v>都島区</v>
      </c>
      <c r="W70" s="51">
        <f t="shared" ref="W70:W79" si="66">LARGE(L$6:L$79,ROW(A65))</f>
        <v>32512.125137839947</v>
      </c>
      <c r="X70" s="51">
        <f t="shared" ref="X70:X79" si="67">VLOOKUP(V70,$S$88:$AE$161,10,FALSE)</f>
        <v>32384.297843501125</v>
      </c>
      <c r="Y70" s="51">
        <f t="shared" si="17"/>
        <v>128</v>
      </c>
      <c r="Z70" s="50" t="str">
        <f t="shared" ref="Z70:Z79" si="68">INDEX($C$6:$C$79,MATCH(AA70,M$6:M$79,0))</f>
        <v>羽曳野市</v>
      </c>
      <c r="AA70" s="51">
        <f t="shared" ref="AA70:AA79" si="69">LARGE(M$6:M$79,ROW(A65))</f>
        <v>865019.39912541164</v>
      </c>
      <c r="AB70" s="51">
        <f t="shared" ref="AB70:AB79" si="70">VLOOKUP(Z70,$S$88:$AE$161,11,FALSE)</f>
        <v>859087.24020828621</v>
      </c>
      <c r="AC70" s="51">
        <f t="shared" si="18"/>
        <v>5932</v>
      </c>
      <c r="AD70" s="50" t="str">
        <f t="shared" ref="AD70:AD79" si="71">INDEX($C$6:$C$79,MATCH(AE70,N$6:N$79,0))</f>
        <v>堺市中区</v>
      </c>
      <c r="AE70" s="52">
        <f t="shared" ref="AE70:AE79" si="72">LARGE(N$6:N$79,ROW(A65))</f>
        <v>22.273642156366947</v>
      </c>
      <c r="AF70" s="54">
        <f t="shared" si="19"/>
        <v>22.3</v>
      </c>
      <c r="AG70" s="52">
        <f t="shared" ref="AG70:AG79" si="73">VLOOKUP(AD70,$S$88:$AE$161,12,FALSE)</f>
        <v>22.144707842821049</v>
      </c>
      <c r="AH70" s="54">
        <f t="shared" si="20"/>
        <v>22.1</v>
      </c>
      <c r="AI70" s="54">
        <f t="shared" si="21"/>
        <v>0.19999999999999929</v>
      </c>
      <c r="AJ70" s="50" t="str">
        <f t="shared" ref="AJ70:AJ79" si="74">INDEX($C$6:$C$79,MATCH(AK70,O$6:O$79,0))</f>
        <v>堺市堺区</v>
      </c>
      <c r="AK70" s="53">
        <f t="shared" ref="AK70:AK79" si="75">LARGE(O$6:O$79,ROW(A65))</f>
        <v>0.87092282374783747</v>
      </c>
      <c r="AL70" s="53">
        <f t="shared" si="22"/>
        <v>0.871</v>
      </c>
      <c r="AM70" s="53">
        <f t="shared" ref="AM70:AM79" si="76">VLOOKUP(AJ70,$S$88:$AE$161,13,FALSE)</f>
        <v>0.87429228591648978</v>
      </c>
      <c r="AN70" s="55">
        <f t="shared" si="23"/>
        <v>0.874</v>
      </c>
      <c r="AO70" s="71">
        <f t="shared" si="24"/>
        <v>-0.30000000000000027</v>
      </c>
      <c r="AP70" s="12"/>
      <c r="AQ70" s="51">
        <f t="shared" si="25"/>
        <v>855816.27430789603</v>
      </c>
      <c r="AR70" s="51">
        <f t="shared" si="26"/>
        <v>848405.77066251263</v>
      </c>
      <c r="AS70" s="51">
        <f t="shared" si="27"/>
        <v>7410</v>
      </c>
      <c r="AT70" s="51">
        <f t="shared" si="28"/>
        <v>33912.728237244854</v>
      </c>
      <c r="AU70" s="51">
        <f t="shared" si="29"/>
        <v>33739.02113524676</v>
      </c>
      <c r="AV70" s="51">
        <f t="shared" si="30"/>
        <v>174</v>
      </c>
      <c r="AW70" s="51">
        <f t="shared" si="31"/>
        <v>909346.42782767199</v>
      </c>
      <c r="AX70" s="51">
        <f t="shared" si="32"/>
        <v>898922.63674962113</v>
      </c>
      <c r="AY70" s="51">
        <f t="shared" si="33"/>
        <v>10423</v>
      </c>
      <c r="AZ70" s="52">
        <f t="shared" si="34"/>
        <v>25.235842670068362</v>
      </c>
      <c r="BA70" s="52">
        <f t="shared" si="35"/>
        <v>25.146128788431064</v>
      </c>
      <c r="BB70" s="52">
        <f t="shared" si="36"/>
        <v>9.9999999999997868E-2</v>
      </c>
      <c r="BC70" s="53">
        <f t="shared" si="37"/>
        <v>0.9411333768059621</v>
      </c>
      <c r="BD70" s="53">
        <f t="shared" si="38"/>
        <v>0.94380287688630193</v>
      </c>
      <c r="BE70" s="52">
        <f t="shared" si="39"/>
        <v>-0.30000000000000027</v>
      </c>
      <c r="BF70" s="51">
        <v>0</v>
      </c>
    </row>
    <row r="71" spans="2:58" s="11" customFormat="1" ht="12">
      <c r="B71" s="91">
        <v>66</v>
      </c>
      <c r="C71" s="98" t="s">
        <v>5</v>
      </c>
      <c r="D71" s="69">
        <v>5354</v>
      </c>
      <c r="E71" s="87">
        <v>76388</v>
      </c>
      <c r="F71" s="88">
        <v>3150</v>
      </c>
      <c r="G71" s="89">
        <v>51237</v>
      </c>
      <c r="H71" s="73">
        <f t="shared" si="61"/>
        <v>130775</v>
      </c>
      <c r="I71" s="69">
        <v>4130312580</v>
      </c>
      <c r="J71" s="69">
        <v>5027</v>
      </c>
      <c r="K71" s="70">
        <f t="shared" ref="K71:K79" si="77">IFERROR(I71/D71,0)</f>
        <v>771444.26223384391</v>
      </c>
      <c r="L71" s="70">
        <f t="shared" ref="L71:L79" si="78">IFERROR(I71/H71,0)</f>
        <v>31583.349875740776</v>
      </c>
      <c r="M71" s="70">
        <f t="shared" ref="M71:M79" si="79">IFERROR(I71/J71,0)</f>
        <v>821625.7370200915</v>
      </c>
      <c r="N71" s="74">
        <f t="shared" ref="N71:N79" si="80">IFERROR(H71/D71,0)</f>
        <v>24.425663055659321</v>
      </c>
      <c r="O71" s="75">
        <f t="shared" ref="O71:O79" si="81">IFERROR(J71/D71,0)</f>
        <v>0.93892416884572283</v>
      </c>
      <c r="P71" s="12"/>
      <c r="Q71" s="12"/>
      <c r="R71" s="50" t="str">
        <f t="shared" si="62"/>
        <v>中央区</v>
      </c>
      <c r="S71" s="51">
        <f t="shared" si="63"/>
        <v>784337.61250497808</v>
      </c>
      <c r="T71" s="51">
        <f t="shared" si="64"/>
        <v>796154.36217008799</v>
      </c>
      <c r="U71" s="51">
        <f t="shared" ref="U71:U79" si="82">ROUND(S71,0)-ROUND(T71,0)</f>
        <v>-11816</v>
      </c>
      <c r="V71" s="50" t="str">
        <f t="shared" si="65"/>
        <v>八尾市</v>
      </c>
      <c r="W71" s="51">
        <f t="shared" si="66"/>
        <v>32269.378589639426</v>
      </c>
      <c r="X71" s="51">
        <f t="shared" si="67"/>
        <v>31409.866554816817</v>
      </c>
      <c r="Y71" s="51">
        <f t="shared" ref="Y71:Y79" si="83">ROUND(W71,0)-ROUND(X71,0)</f>
        <v>859</v>
      </c>
      <c r="Z71" s="50" t="str">
        <f t="shared" si="68"/>
        <v>八尾市</v>
      </c>
      <c r="AA71" s="51">
        <f t="shared" si="69"/>
        <v>857584.21592410235</v>
      </c>
      <c r="AB71" s="51">
        <f t="shared" si="70"/>
        <v>828580.82037480059</v>
      </c>
      <c r="AC71" s="51">
        <f t="shared" ref="AC71:AC79" si="84">ROUND(AA71,0)-ROUND(AB71,0)</f>
        <v>29003</v>
      </c>
      <c r="AD71" s="50" t="str">
        <f t="shared" si="71"/>
        <v>大阪狭山市</v>
      </c>
      <c r="AE71" s="52">
        <f t="shared" si="72"/>
        <v>22.070069465418303</v>
      </c>
      <c r="AF71" s="54">
        <f t="shared" ref="AF71:AF79" si="85">ROUND(AE71,1)</f>
        <v>22.1</v>
      </c>
      <c r="AG71" s="52">
        <f t="shared" si="73"/>
        <v>21.837559681697613</v>
      </c>
      <c r="AH71" s="54">
        <f t="shared" ref="AH71:AH79" si="86">ROUND(AG71,1)</f>
        <v>21.8</v>
      </c>
      <c r="AI71" s="54">
        <f t="shared" ref="AI71:AI79" si="87">AF71-AH71</f>
        <v>0.30000000000000071</v>
      </c>
      <c r="AJ71" s="50" t="str">
        <f t="shared" si="74"/>
        <v>北区</v>
      </c>
      <c r="AK71" s="53">
        <f t="shared" si="75"/>
        <v>0.87017086392643928</v>
      </c>
      <c r="AL71" s="53">
        <f t="shared" ref="AL71:AL79" si="88">ROUND(AK71,3)</f>
        <v>0.87</v>
      </c>
      <c r="AM71" s="53">
        <f t="shared" si="76"/>
        <v>0.87891820965155265</v>
      </c>
      <c r="AN71" s="55">
        <f t="shared" ref="AN71:AN79" si="89">ROUND(AM71,3)</f>
        <v>0.879</v>
      </c>
      <c r="AO71" s="71">
        <f t="shared" ref="AO71:AO79" si="90">(AL71-AN71)*100</f>
        <v>-0.9000000000000008</v>
      </c>
      <c r="AP71" s="12"/>
      <c r="AQ71" s="51">
        <f t="shared" ref="AQ71:AQ79" si="91">$K$80</f>
        <v>855816.27430789603</v>
      </c>
      <c r="AR71" s="51">
        <f t="shared" ref="AR71:AR79" si="92">$AA$162</f>
        <v>848405.77066251263</v>
      </c>
      <c r="AS71" s="51">
        <f t="shared" ref="AS71:AS79" si="93">ROUND(AQ71,0)-ROUND(AR71,0)</f>
        <v>7410</v>
      </c>
      <c r="AT71" s="51">
        <f t="shared" ref="AT71:AT79" si="94">$L$80</f>
        <v>33912.728237244854</v>
      </c>
      <c r="AU71" s="51">
        <f t="shared" ref="AU71:AU79" si="95">$AB$162</f>
        <v>33739.02113524676</v>
      </c>
      <c r="AV71" s="51">
        <f t="shared" ref="AV71:AV79" si="96">ROUND(AT71,0)-ROUND(AU71,0)</f>
        <v>174</v>
      </c>
      <c r="AW71" s="51">
        <f t="shared" ref="AW71:AW79" si="97">$M$80</f>
        <v>909346.42782767199</v>
      </c>
      <c r="AX71" s="51">
        <f t="shared" ref="AX71:AX79" si="98">$AC$162</f>
        <v>898922.63674962113</v>
      </c>
      <c r="AY71" s="51">
        <f t="shared" ref="AY71:AY79" si="99">ROUND(AW71,0)-ROUND(AX71,0)</f>
        <v>10423</v>
      </c>
      <c r="AZ71" s="52">
        <f t="shared" ref="AZ71:AZ79" si="100">$N$80</f>
        <v>25.235842670068362</v>
      </c>
      <c r="BA71" s="52">
        <f t="shared" ref="BA71:BA79" si="101">$AD$162</f>
        <v>25.146128788431064</v>
      </c>
      <c r="BB71" s="52">
        <f t="shared" ref="BB71:BB79" si="102">ROUND(AZ71,1)-ROUND(BA71,1)</f>
        <v>9.9999999999997868E-2</v>
      </c>
      <c r="BC71" s="53">
        <f t="shared" ref="BC71:BC79" si="103">$O$80</f>
        <v>0.9411333768059621</v>
      </c>
      <c r="BD71" s="53">
        <f t="shared" ref="BD71:BD79" si="104">$AE$162</f>
        <v>0.94380287688630193</v>
      </c>
      <c r="BE71" s="52">
        <f t="shared" ref="BE71:BE79" si="105">(ROUND(BC71,3)-ROUND(BD71,3))*100</f>
        <v>-0.30000000000000027</v>
      </c>
      <c r="BF71" s="51">
        <v>0</v>
      </c>
    </row>
    <row r="72" spans="2:58" s="11" customFormat="1" ht="12">
      <c r="B72" s="91">
        <v>67</v>
      </c>
      <c r="C72" s="98" t="s">
        <v>6</v>
      </c>
      <c r="D72" s="69">
        <v>2281</v>
      </c>
      <c r="E72" s="87">
        <v>25897</v>
      </c>
      <c r="F72" s="88">
        <v>1564</v>
      </c>
      <c r="G72" s="89">
        <v>14092</v>
      </c>
      <c r="H72" s="73">
        <f t="shared" si="61"/>
        <v>41553</v>
      </c>
      <c r="I72" s="69">
        <v>1897170910</v>
      </c>
      <c r="J72" s="69">
        <v>2096</v>
      </c>
      <c r="K72" s="70">
        <f t="shared" si="77"/>
        <v>831727.71153003071</v>
      </c>
      <c r="L72" s="70">
        <f t="shared" si="78"/>
        <v>45656.653189902056</v>
      </c>
      <c r="M72" s="70">
        <f t="shared" si="79"/>
        <v>905138.79293893126</v>
      </c>
      <c r="N72" s="74">
        <f t="shared" si="80"/>
        <v>18.217010083296799</v>
      </c>
      <c r="O72" s="75">
        <f t="shared" si="81"/>
        <v>0.91889522139412538</v>
      </c>
      <c r="P72" s="12"/>
      <c r="Q72" s="12"/>
      <c r="R72" s="50" t="str">
        <f t="shared" si="62"/>
        <v>松原市</v>
      </c>
      <c r="S72" s="51">
        <f t="shared" si="63"/>
        <v>780427.31668413617</v>
      </c>
      <c r="T72" s="51">
        <f t="shared" si="64"/>
        <v>776924.14304800075</v>
      </c>
      <c r="U72" s="51">
        <f t="shared" si="82"/>
        <v>3503</v>
      </c>
      <c r="V72" s="50" t="str">
        <f t="shared" si="65"/>
        <v>高槻市</v>
      </c>
      <c r="W72" s="51">
        <f t="shared" si="66"/>
        <v>31756.890728048147</v>
      </c>
      <c r="X72" s="51">
        <f t="shared" si="67"/>
        <v>31647.672409914398</v>
      </c>
      <c r="Y72" s="51">
        <f t="shared" si="83"/>
        <v>109</v>
      </c>
      <c r="Z72" s="50" t="str">
        <f t="shared" si="68"/>
        <v>大阪狭山市</v>
      </c>
      <c r="AA72" s="51">
        <f t="shared" si="69"/>
        <v>851092.45185024885</v>
      </c>
      <c r="AB72" s="51">
        <f t="shared" si="70"/>
        <v>868843.71024335036</v>
      </c>
      <c r="AC72" s="51">
        <f t="shared" si="84"/>
        <v>-17752</v>
      </c>
      <c r="AD72" s="50" t="str">
        <f t="shared" si="71"/>
        <v>富田林市</v>
      </c>
      <c r="AE72" s="52">
        <f t="shared" si="72"/>
        <v>21.888910940213346</v>
      </c>
      <c r="AF72" s="54">
        <f t="shared" si="85"/>
        <v>21.9</v>
      </c>
      <c r="AG72" s="52">
        <f t="shared" si="73"/>
        <v>21.939158711843071</v>
      </c>
      <c r="AH72" s="54">
        <f t="shared" si="86"/>
        <v>21.9</v>
      </c>
      <c r="AI72" s="54">
        <f t="shared" si="87"/>
        <v>0</v>
      </c>
      <c r="AJ72" s="50" t="str">
        <f t="shared" si="74"/>
        <v>東成区</v>
      </c>
      <c r="AK72" s="53">
        <f t="shared" si="75"/>
        <v>0.86253412558214226</v>
      </c>
      <c r="AL72" s="53">
        <f t="shared" si="88"/>
        <v>0.86299999999999999</v>
      </c>
      <c r="AM72" s="53">
        <f t="shared" si="76"/>
        <v>0.86584451295725351</v>
      </c>
      <c r="AN72" s="55">
        <f t="shared" si="89"/>
        <v>0.86599999999999999</v>
      </c>
      <c r="AO72" s="71">
        <f t="shared" si="90"/>
        <v>-0.30000000000000027</v>
      </c>
      <c r="AP72" s="12"/>
      <c r="AQ72" s="51">
        <f t="shared" si="91"/>
        <v>855816.27430789603</v>
      </c>
      <c r="AR72" s="51">
        <f t="shared" si="92"/>
        <v>848405.77066251263</v>
      </c>
      <c r="AS72" s="51">
        <f t="shared" si="93"/>
        <v>7410</v>
      </c>
      <c r="AT72" s="51">
        <f t="shared" si="94"/>
        <v>33912.728237244854</v>
      </c>
      <c r="AU72" s="51">
        <f t="shared" si="95"/>
        <v>33739.02113524676</v>
      </c>
      <c r="AV72" s="51">
        <f t="shared" si="96"/>
        <v>174</v>
      </c>
      <c r="AW72" s="51">
        <f t="shared" si="97"/>
        <v>909346.42782767199</v>
      </c>
      <c r="AX72" s="51">
        <f t="shared" si="98"/>
        <v>898922.63674962113</v>
      </c>
      <c r="AY72" s="51">
        <f t="shared" si="99"/>
        <v>10423</v>
      </c>
      <c r="AZ72" s="52">
        <f t="shared" si="100"/>
        <v>25.235842670068362</v>
      </c>
      <c r="BA72" s="52">
        <f t="shared" si="101"/>
        <v>25.146128788431064</v>
      </c>
      <c r="BB72" s="52">
        <f t="shared" si="102"/>
        <v>9.9999999999997868E-2</v>
      </c>
      <c r="BC72" s="53">
        <f t="shared" si="103"/>
        <v>0.9411333768059621</v>
      </c>
      <c r="BD72" s="53">
        <f t="shared" si="104"/>
        <v>0.94380287688630193</v>
      </c>
      <c r="BE72" s="52">
        <f t="shared" si="105"/>
        <v>-0.30000000000000027</v>
      </c>
      <c r="BF72" s="51">
        <v>0</v>
      </c>
    </row>
    <row r="73" spans="2:58" s="11" customFormat="1" ht="12">
      <c r="B73" s="91">
        <v>68</v>
      </c>
      <c r="C73" s="98" t="s">
        <v>46</v>
      </c>
      <c r="D73" s="69">
        <v>3064</v>
      </c>
      <c r="E73" s="87">
        <v>45229</v>
      </c>
      <c r="F73" s="88">
        <v>2368</v>
      </c>
      <c r="G73" s="89">
        <v>25348</v>
      </c>
      <c r="H73" s="73">
        <f t="shared" si="61"/>
        <v>72945</v>
      </c>
      <c r="I73" s="69">
        <v>2897045460</v>
      </c>
      <c r="J73" s="69">
        <v>2751</v>
      </c>
      <c r="K73" s="70">
        <f t="shared" si="77"/>
        <v>945510.9203655353</v>
      </c>
      <c r="L73" s="70">
        <f t="shared" si="78"/>
        <v>39715.476866132019</v>
      </c>
      <c r="M73" s="70">
        <f t="shared" si="79"/>
        <v>1053088.1352235551</v>
      </c>
      <c r="N73" s="74">
        <f t="shared" si="80"/>
        <v>23.807114882506529</v>
      </c>
      <c r="O73" s="75">
        <f t="shared" si="81"/>
        <v>0.89784595300261094</v>
      </c>
      <c r="P73" s="12"/>
      <c r="Q73" s="12"/>
      <c r="R73" s="50" t="str">
        <f t="shared" si="62"/>
        <v>枚方市</v>
      </c>
      <c r="S73" s="51">
        <f t="shared" si="63"/>
        <v>779869.63946188346</v>
      </c>
      <c r="T73" s="51">
        <f t="shared" si="64"/>
        <v>781756.7547533625</v>
      </c>
      <c r="U73" s="51">
        <f t="shared" si="82"/>
        <v>-1887</v>
      </c>
      <c r="V73" s="50" t="str">
        <f t="shared" si="65"/>
        <v>豊能町</v>
      </c>
      <c r="W73" s="51">
        <f t="shared" si="66"/>
        <v>31583.349875740776</v>
      </c>
      <c r="X73" s="51">
        <f t="shared" si="67"/>
        <v>30262.055348364131</v>
      </c>
      <c r="Y73" s="51">
        <f t="shared" si="83"/>
        <v>1321</v>
      </c>
      <c r="Z73" s="50" t="str">
        <f t="shared" si="68"/>
        <v>松原市</v>
      </c>
      <c r="AA73" s="51">
        <f t="shared" si="69"/>
        <v>846009.12014623056</v>
      </c>
      <c r="AB73" s="51">
        <f t="shared" si="70"/>
        <v>838583.51908121747</v>
      </c>
      <c r="AC73" s="51">
        <f t="shared" si="84"/>
        <v>7425</v>
      </c>
      <c r="AD73" s="50" t="str">
        <f t="shared" si="71"/>
        <v>泉南市</v>
      </c>
      <c r="AE73" s="52">
        <f t="shared" si="72"/>
        <v>21.854763932254706</v>
      </c>
      <c r="AF73" s="54">
        <f t="shared" si="85"/>
        <v>21.9</v>
      </c>
      <c r="AG73" s="52">
        <f t="shared" si="73"/>
        <v>21.535474832382668</v>
      </c>
      <c r="AH73" s="54">
        <f t="shared" si="86"/>
        <v>21.5</v>
      </c>
      <c r="AI73" s="54">
        <f t="shared" si="87"/>
        <v>0.39999999999999858</v>
      </c>
      <c r="AJ73" s="50" t="str">
        <f t="shared" si="74"/>
        <v>阿倍野区</v>
      </c>
      <c r="AK73" s="53">
        <f t="shared" si="75"/>
        <v>0.8571428571428571</v>
      </c>
      <c r="AL73" s="53">
        <f t="shared" si="88"/>
        <v>0.85699999999999998</v>
      </c>
      <c r="AM73" s="53">
        <f t="shared" si="76"/>
        <v>0.86524070473160097</v>
      </c>
      <c r="AN73" s="55">
        <f t="shared" si="89"/>
        <v>0.86499999999999999</v>
      </c>
      <c r="AO73" s="71">
        <f t="shared" si="90"/>
        <v>-0.80000000000000071</v>
      </c>
      <c r="AP73" s="12"/>
      <c r="AQ73" s="51">
        <f t="shared" si="91"/>
        <v>855816.27430789603</v>
      </c>
      <c r="AR73" s="51">
        <f t="shared" si="92"/>
        <v>848405.77066251263</v>
      </c>
      <c r="AS73" s="51">
        <f t="shared" si="93"/>
        <v>7410</v>
      </c>
      <c r="AT73" s="51">
        <f t="shared" si="94"/>
        <v>33912.728237244854</v>
      </c>
      <c r="AU73" s="51">
        <f t="shared" si="95"/>
        <v>33739.02113524676</v>
      </c>
      <c r="AV73" s="51">
        <f t="shared" si="96"/>
        <v>174</v>
      </c>
      <c r="AW73" s="51">
        <f t="shared" si="97"/>
        <v>909346.42782767199</v>
      </c>
      <c r="AX73" s="51">
        <f t="shared" si="98"/>
        <v>898922.63674962113</v>
      </c>
      <c r="AY73" s="51">
        <f t="shared" si="99"/>
        <v>10423</v>
      </c>
      <c r="AZ73" s="52">
        <f t="shared" si="100"/>
        <v>25.235842670068362</v>
      </c>
      <c r="BA73" s="52">
        <f t="shared" si="101"/>
        <v>25.146128788431064</v>
      </c>
      <c r="BB73" s="52">
        <f t="shared" si="102"/>
        <v>9.9999999999997868E-2</v>
      </c>
      <c r="BC73" s="53">
        <f t="shared" si="103"/>
        <v>0.9411333768059621</v>
      </c>
      <c r="BD73" s="53">
        <f t="shared" si="104"/>
        <v>0.94380287688630193</v>
      </c>
      <c r="BE73" s="52">
        <f t="shared" si="105"/>
        <v>-0.30000000000000027</v>
      </c>
      <c r="BF73" s="51">
        <v>0</v>
      </c>
    </row>
    <row r="74" spans="2:58" s="11" customFormat="1" ht="12">
      <c r="B74" s="91">
        <v>69</v>
      </c>
      <c r="C74" s="98" t="s">
        <v>47</v>
      </c>
      <c r="D74" s="69">
        <v>7345</v>
      </c>
      <c r="E74" s="87">
        <v>98423</v>
      </c>
      <c r="F74" s="88">
        <v>4929</v>
      </c>
      <c r="G74" s="89">
        <v>75757</v>
      </c>
      <c r="H74" s="73">
        <f t="shared" si="61"/>
        <v>179109</v>
      </c>
      <c r="I74" s="69">
        <v>5971695620</v>
      </c>
      <c r="J74" s="69">
        <v>6808</v>
      </c>
      <c r="K74" s="70">
        <f t="shared" si="77"/>
        <v>813028.67528931249</v>
      </c>
      <c r="L74" s="70">
        <f t="shared" si="78"/>
        <v>33341.125348251626</v>
      </c>
      <c r="M74" s="70">
        <f t="shared" si="79"/>
        <v>877158.58108108107</v>
      </c>
      <c r="N74" s="74">
        <f t="shared" si="80"/>
        <v>24.385159972770591</v>
      </c>
      <c r="O74" s="75">
        <f t="shared" si="81"/>
        <v>0.92688904016337648</v>
      </c>
      <c r="P74" s="12"/>
      <c r="Q74" s="12"/>
      <c r="R74" s="50" t="str">
        <f t="shared" si="62"/>
        <v>柏原市</v>
      </c>
      <c r="S74" s="51">
        <f t="shared" si="63"/>
        <v>774689.14529914525</v>
      </c>
      <c r="T74" s="51">
        <f t="shared" si="64"/>
        <v>768878.29606243968</v>
      </c>
      <c r="U74" s="51">
        <f t="shared" si="82"/>
        <v>5811</v>
      </c>
      <c r="V74" s="50" t="str">
        <f t="shared" si="65"/>
        <v>交野市</v>
      </c>
      <c r="W74" s="51">
        <f t="shared" si="66"/>
        <v>31347.618767388765</v>
      </c>
      <c r="X74" s="51">
        <f t="shared" si="67"/>
        <v>31573.809430268266</v>
      </c>
      <c r="Y74" s="51">
        <f t="shared" si="83"/>
        <v>-226</v>
      </c>
      <c r="Z74" s="50" t="str">
        <f t="shared" si="68"/>
        <v>柏原市</v>
      </c>
      <c r="AA74" s="51">
        <f t="shared" si="69"/>
        <v>840077.2869612166</v>
      </c>
      <c r="AB74" s="51">
        <f t="shared" si="70"/>
        <v>827827.32603153621</v>
      </c>
      <c r="AC74" s="51">
        <f t="shared" si="84"/>
        <v>12250</v>
      </c>
      <c r="AD74" s="50" t="str">
        <f t="shared" si="71"/>
        <v>浪速区</v>
      </c>
      <c r="AE74" s="52">
        <f t="shared" si="72"/>
        <v>21.853391332366684</v>
      </c>
      <c r="AF74" s="54">
        <f t="shared" si="85"/>
        <v>21.9</v>
      </c>
      <c r="AG74" s="52">
        <f t="shared" si="73"/>
        <v>22.060528120713307</v>
      </c>
      <c r="AH74" s="54">
        <f t="shared" si="86"/>
        <v>22.1</v>
      </c>
      <c r="AI74" s="54">
        <f t="shared" si="87"/>
        <v>-0.20000000000000284</v>
      </c>
      <c r="AJ74" s="50" t="str">
        <f t="shared" si="74"/>
        <v>都島区</v>
      </c>
      <c r="AK74" s="53">
        <f t="shared" si="75"/>
        <v>0.85466703056768556</v>
      </c>
      <c r="AL74" s="53">
        <f t="shared" si="88"/>
        <v>0.85499999999999998</v>
      </c>
      <c r="AM74" s="53">
        <f t="shared" si="76"/>
        <v>0.86275634590563599</v>
      </c>
      <c r="AN74" s="55">
        <f t="shared" si="89"/>
        <v>0.86299999999999999</v>
      </c>
      <c r="AO74" s="71">
        <f t="shared" si="90"/>
        <v>-0.80000000000000071</v>
      </c>
      <c r="AP74" s="12"/>
      <c r="AQ74" s="51">
        <f t="shared" si="91"/>
        <v>855816.27430789603</v>
      </c>
      <c r="AR74" s="51">
        <f t="shared" si="92"/>
        <v>848405.77066251263</v>
      </c>
      <c r="AS74" s="51">
        <f t="shared" si="93"/>
        <v>7410</v>
      </c>
      <c r="AT74" s="51">
        <f t="shared" si="94"/>
        <v>33912.728237244854</v>
      </c>
      <c r="AU74" s="51">
        <f t="shared" si="95"/>
        <v>33739.02113524676</v>
      </c>
      <c r="AV74" s="51">
        <f t="shared" si="96"/>
        <v>174</v>
      </c>
      <c r="AW74" s="51">
        <f t="shared" si="97"/>
        <v>909346.42782767199</v>
      </c>
      <c r="AX74" s="51">
        <f t="shared" si="98"/>
        <v>898922.63674962113</v>
      </c>
      <c r="AY74" s="51">
        <f t="shared" si="99"/>
        <v>10423</v>
      </c>
      <c r="AZ74" s="52">
        <f t="shared" si="100"/>
        <v>25.235842670068362</v>
      </c>
      <c r="BA74" s="52">
        <f t="shared" si="101"/>
        <v>25.146128788431064</v>
      </c>
      <c r="BB74" s="52">
        <f t="shared" si="102"/>
        <v>9.9999999999997868E-2</v>
      </c>
      <c r="BC74" s="53">
        <f t="shared" si="103"/>
        <v>0.9411333768059621</v>
      </c>
      <c r="BD74" s="53">
        <f t="shared" si="104"/>
        <v>0.94380287688630193</v>
      </c>
      <c r="BE74" s="52">
        <f t="shared" si="105"/>
        <v>-0.30000000000000027</v>
      </c>
      <c r="BF74" s="51">
        <v>0</v>
      </c>
    </row>
    <row r="75" spans="2:58" s="11" customFormat="1" ht="12">
      <c r="B75" s="91">
        <v>70</v>
      </c>
      <c r="C75" s="98" t="s">
        <v>48</v>
      </c>
      <c r="D75" s="69">
        <v>1234</v>
      </c>
      <c r="E75" s="87">
        <v>18265</v>
      </c>
      <c r="F75" s="88">
        <v>888</v>
      </c>
      <c r="G75" s="89">
        <v>10712</v>
      </c>
      <c r="H75" s="73">
        <f t="shared" si="61"/>
        <v>29865</v>
      </c>
      <c r="I75" s="69">
        <v>1072683560</v>
      </c>
      <c r="J75" s="69">
        <v>1156</v>
      </c>
      <c r="K75" s="70">
        <f t="shared" si="77"/>
        <v>869273.54943273903</v>
      </c>
      <c r="L75" s="70">
        <f t="shared" si="78"/>
        <v>35917.748535074505</v>
      </c>
      <c r="M75" s="70">
        <f t="shared" si="79"/>
        <v>927926.95501730102</v>
      </c>
      <c r="N75" s="74">
        <f t="shared" si="80"/>
        <v>24.201782820097243</v>
      </c>
      <c r="O75" s="75">
        <f t="shared" si="81"/>
        <v>0.93679092382495943</v>
      </c>
      <c r="P75" s="12"/>
      <c r="Q75" s="12"/>
      <c r="R75" s="50" t="str">
        <f t="shared" si="62"/>
        <v>豊能町</v>
      </c>
      <c r="S75" s="51">
        <f t="shared" si="63"/>
        <v>771444.26223384391</v>
      </c>
      <c r="T75" s="51">
        <f t="shared" si="64"/>
        <v>713350.10789210792</v>
      </c>
      <c r="U75" s="51">
        <f t="shared" si="82"/>
        <v>58094</v>
      </c>
      <c r="V75" s="50" t="str">
        <f t="shared" si="65"/>
        <v>吹田市</v>
      </c>
      <c r="W75" s="51">
        <f t="shared" si="66"/>
        <v>31292.364685638062</v>
      </c>
      <c r="X75" s="51">
        <f t="shared" si="67"/>
        <v>30648.28428669578</v>
      </c>
      <c r="Y75" s="51">
        <f t="shared" si="83"/>
        <v>644</v>
      </c>
      <c r="Z75" s="50" t="str">
        <f t="shared" si="68"/>
        <v>枚方市</v>
      </c>
      <c r="AA75" s="51">
        <f t="shared" si="69"/>
        <v>836968.66786447633</v>
      </c>
      <c r="AB75" s="51">
        <f t="shared" si="70"/>
        <v>837694.87569013995</v>
      </c>
      <c r="AC75" s="51">
        <f t="shared" si="84"/>
        <v>-726</v>
      </c>
      <c r="AD75" s="50" t="str">
        <f t="shared" si="71"/>
        <v>大東市</v>
      </c>
      <c r="AE75" s="52">
        <f t="shared" si="72"/>
        <v>21.765722322684347</v>
      </c>
      <c r="AF75" s="54">
        <f t="shared" si="85"/>
        <v>21.8</v>
      </c>
      <c r="AG75" s="52">
        <f t="shared" si="73"/>
        <v>21.233324461006124</v>
      </c>
      <c r="AH75" s="54">
        <f t="shared" si="86"/>
        <v>21.2</v>
      </c>
      <c r="AI75" s="54">
        <f t="shared" si="87"/>
        <v>0.60000000000000142</v>
      </c>
      <c r="AJ75" s="50" t="str">
        <f t="shared" si="74"/>
        <v>西区</v>
      </c>
      <c r="AK75" s="53">
        <f t="shared" si="75"/>
        <v>0.84539614561027843</v>
      </c>
      <c r="AL75" s="53">
        <f t="shared" si="88"/>
        <v>0.84499999999999997</v>
      </c>
      <c r="AM75" s="53">
        <f t="shared" si="76"/>
        <v>0.84992065291317165</v>
      </c>
      <c r="AN75" s="55">
        <f t="shared" si="89"/>
        <v>0.85</v>
      </c>
      <c r="AO75" s="71">
        <f t="shared" si="90"/>
        <v>-0.50000000000000044</v>
      </c>
      <c r="AP75" s="12"/>
      <c r="AQ75" s="51">
        <f t="shared" si="91"/>
        <v>855816.27430789603</v>
      </c>
      <c r="AR75" s="51">
        <f t="shared" si="92"/>
        <v>848405.77066251263</v>
      </c>
      <c r="AS75" s="51">
        <f t="shared" si="93"/>
        <v>7410</v>
      </c>
      <c r="AT75" s="51">
        <f t="shared" si="94"/>
        <v>33912.728237244854</v>
      </c>
      <c r="AU75" s="51">
        <f t="shared" si="95"/>
        <v>33739.02113524676</v>
      </c>
      <c r="AV75" s="51">
        <f t="shared" si="96"/>
        <v>174</v>
      </c>
      <c r="AW75" s="51">
        <f t="shared" si="97"/>
        <v>909346.42782767199</v>
      </c>
      <c r="AX75" s="51">
        <f t="shared" si="98"/>
        <v>898922.63674962113</v>
      </c>
      <c r="AY75" s="51">
        <f t="shared" si="99"/>
        <v>10423</v>
      </c>
      <c r="AZ75" s="52">
        <f t="shared" si="100"/>
        <v>25.235842670068362</v>
      </c>
      <c r="BA75" s="52">
        <f t="shared" si="101"/>
        <v>25.146128788431064</v>
      </c>
      <c r="BB75" s="52">
        <f t="shared" si="102"/>
        <v>9.9999999999997868E-2</v>
      </c>
      <c r="BC75" s="53">
        <f t="shared" si="103"/>
        <v>0.9411333768059621</v>
      </c>
      <c r="BD75" s="53">
        <f t="shared" si="104"/>
        <v>0.94380287688630193</v>
      </c>
      <c r="BE75" s="52">
        <f t="shared" si="105"/>
        <v>-0.30000000000000027</v>
      </c>
      <c r="BF75" s="51">
        <v>0</v>
      </c>
    </row>
    <row r="76" spans="2:58" s="11" customFormat="1" ht="12">
      <c r="B76" s="91">
        <v>71</v>
      </c>
      <c r="C76" s="98" t="s">
        <v>49</v>
      </c>
      <c r="D76" s="69">
        <v>3744</v>
      </c>
      <c r="E76" s="92">
        <v>52780</v>
      </c>
      <c r="F76" s="93">
        <v>2951</v>
      </c>
      <c r="G76" s="94">
        <v>33610</v>
      </c>
      <c r="H76" s="76">
        <f t="shared" si="61"/>
        <v>89341</v>
      </c>
      <c r="I76" s="69">
        <v>3393423060</v>
      </c>
      <c r="J76" s="39">
        <v>3456</v>
      </c>
      <c r="K76" s="95">
        <f t="shared" si="77"/>
        <v>906362.99679487175</v>
      </c>
      <c r="L76" s="95">
        <f t="shared" si="78"/>
        <v>37982.81931028307</v>
      </c>
      <c r="M76" s="95">
        <f t="shared" si="79"/>
        <v>981893.24652777775</v>
      </c>
      <c r="N76" s="96">
        <f t="shared" si="80"/>
        <v>23.862446581196583</v>
      </c>
      <c r="O76" s="97">
        <f t="shared" si="81"/>
        <v>0.92307692307692313</v>
      </c>
      <c r="P76" s="12"/>
      <c r="Q76" s="12"/>
      <c r="R76" s="50" t="str">
        <f t="shared" si="62"/>
        <v>太子町</v>
      </c>
      <c r="S76" s="51">
        <f t="shared" si="63"/>
        <v>753036.50364650367</v>
      </c>
      <c r="T76" s="51">
        <f t="shared" si="64"/>
        <v>714303.25192220719</v>
      </c>
      <c r="U76" s="51">
        <f t="shared" si="82"/>
        <v>38734</v>
      </c>
      <c r="V76" s="50" t="str">
        <f t="shared" si="65"/>
        <v>阿倍野区</v>
      </c>
      <c r="W76" s="51">
        <f t="shared" si="66"/>
        <v>31102.963978636002</v>
      </c>
      <c r="X76" s="51">
        <f t="shared" si="67"/>
        <v>31514.550319996146</v>
      </c>
      <c r="Y76" s="51">
        <f t="shared" si="83"/>
        <v>-412</v>
      </c>
      <c r="Z76" s="50" t="str">
        <f t="shared" si="68"/>
        <v>豊能町</v>
      </c>
      <c r="AA76" s="51">
        <f t="shared" si="69"/>
        <v>821625.7370200915</v>
      </c>
      <c r="AB76" s="51">
        <f t="shared" si="70"/>
        <v>759803.63694403064</v>
      </c>
      <c r="AC76" s="51">
        <f t="shared" si="84"/>
        <v>61822</v>
      </c>
      <c r="AD76" s="50" t="str">
        <f t="shared" si="71"/>
        <v>河南町</v>
      </c>
      <c r="AE76" s="52">
        <f t="shared" si="72"/>
        <v>21.131106208635362</v>
      </c>
      <c r="AF76" s="54">
        <f t="shared" si="85"/>
        <v>21.1</v>
      </c>
      <c r="AG76" s="52">
        <f t="shared" si="73"/>
        <v>21.129758358159549</v>
      </c>
      <c r="AH76" s="54">
        <f t="shared" si="86"/>
        <v>21.1</v>
      </c>
      <c r="AI76" s="54">
        <f t="shared" si="87"/>
        <v>0</v>
      </c>
      <c r="AJ76" s="50" t="str">
        <f t="shared" si="74"/>
        <v>中央区</v>
      </c>
      <c r="AK76" s="53">
        <f t="shared" si="75"/>
        <v>0.84358821186778177</v>
      </c>
      <c r="AL76" s="53">
        <f t="shared" si="88"/>
        <v>0.84399999999999997</v>
      </c>
      <c r="AM76" s="53">
        <f t="shared" si="76"/>
        <v>0.8621700879765396</v>
      </c>
      <c r="AN76" s="55">
        <f t="shared" si="89"/>
        <v>0.86199999999999999</v>
      </c>
      <c r="AO76" s="71">
        <f t="shared" si="90"/>
        <v>-1.8000000000000016</v>
      </c>
      <c r="AP76" s="12"/>
      <c r="AQ76" s="51">
        <f t="shared" si="91"/>
        <v>855816.27430789603</v>
      </c>
      <c r="AR76" s="51">
        <f t="shared" si="92"/>
        <v>848405.77066251263</v>
      </c>
      <c r="AS76" s="51">
        <f t="shared" si="93"/>
        <v>7410</v>
      </c>
      <c r="AT76" s="51">
        <f t="shared" si="94"/>
        <v>33912.728237244854</v>
      </c>
      <c r="AU76" s="51">
        <f t="shared" si="95"/>
        <v>33739.02113524676</v>
      </c>
      <c r="AV76" s="51">
        <f t="shared" si="96"/>
        <v>174</v>
      </c>
      <c r="AW76" s="51">
        <f t="shared" si="97"/>
        <v>909346.42782767199</v>
      </c>
      <c r="AX76" s="51">
        <f t="shared" si="98"/>
        <v>898922.63674962113</v>
      </c>
      <c r="AY76" s="51">
        <f t="shared" si="99"/>
        <v>10423</v>
      </c>
      <c r="AZ76" s="52">
        <f t="shared" si="100"/>
        <v>25.235842670068362</v>
      </c>
      <c r="BA76" s="52">
        <f t="shared" si="101"/>
        <v>25.146128788431064</v>
      </c>
      <c r="BB76" s="52">
        <f t="shared" si="102"/>
        <v>9.9999999999997868E-2</v>
      </c>
      <c r="BC76" s="53">
        <f t="shared" si="103"/>
        <v>0.9411333768059621</v>
      </c>
      <c r="BD76" s="53">
        <f t="shared" si="104"/>
        <v>0.94380287688630193</v>
      </c>
      <c r="BE76" s="52">
        <f t="shared" si="105"/>
        <v>-0.30000000000000027</v>
      </c>
      <c r="BF76" s="51">
        <v>0</v>
      </c>
    </row>
    <row r="77" spans="2:58" s="11" customFormat="1" ht="12">
      <c r="B77" s="91">
        <v>72</v>
      </c>
      <c r="C77" s="98" t="s">
        <v>27</v>
      </c>
      <c r="D77" s="69">
        <v>2331</v>
      </c>
      <c r="E77" s="92">
        <v>31690</v>
      </c>
      <c r="F77" s="93">
        <v>1455</v>
      </c>
      <c r="G77" s="94">
        <v>15086</v>
      </c>
      <c r="H77" s="76">
        <f t="shared" si="61"/>
        <v>48231</v>
      </c>
      <c r="I77" s="69">
        <v>1755328090</v>
      </c>
      <c r="J77" s="39">
        <v>2167</v>
      </c>
      <c r="K77" s="39">
        <f>IFERROR(I77/D77,0)</f>
        <v>753036.50364650367</v>
      </c>
      <c r="L77" s="39">
        <f t="shared" si="78"/>
        <v>36394.188177728014</v>
      </c>
      <c r="M77" s="39">
        <f t="shared" si="79"/>
        <v>810026.80664513155</v>
      </c>
      <c r="N77" s="96">
        <f t="shared" si="80"/>
        <v>20.691119691119692</v>
      </c>
      <c r="O77" s="97">
        <f t="shared" si="81"/>
        <v>0.92964392964392961</v>
      </c>
      <c r="P77" s="12"/>
      <c r="Q77" s="12"/>
      <c r="R77" s="50" t="str">
        <f t="shared" si="62"/>
        <v>西区</v>
      </c>
      <c r="S77" s="51">
        <f t="shared" si="63"/>
        <v>748221.36509635975</v>
      </c>
      <c r="T77" s="51">
        <f t="shared" si="64"/>
        <v>770495.18929947854</v>
      </c>
      <c r="U77" s="51">
        <f t="shared" si="82"/>
        <v>-22274</v>
      </c>
      <c r="V77" s="50" t="str">
        <f t="shared" si="65"/>
        <v>豊中市</v>
      </c>
      <c r="W77" s="51">
        <f t="shared" si="66"/>
        <v>31061.286881190787</v>
      </c>
      <c r="X77" s="51">
        <f t="shared" si="67"/>
        <v>30536.920326770593</v>
      </c>
      <c r="Y77" s="51">
        <f t="shared" si="83"/>
        <v>524</v>
      </c>
      <c r="Z77" s="50" t="str">
        <f t="shared" si="68"/>
        <v>河南町</v>
      </c>
      <c r="AA77" s="51">
        <f t="shared" si="69"/>
        <v>815690.9872721018</v>
      </c>
      <c r="AB77" s="51">
        <f t="shared" si="70"/>
        <v>798288.75534950069</v>
      </c>
      <c r="AC77" s="51">
        <f t="shared" si="84"/>
        <v>17402</v>
      </c>
      <c r="AD77" s="50" t="str">
        <f t="shared" si="71"/>
        <v>太子町</v>
      </c>
      <c r="AE77" s="52">
        <f t="shared" si="72"/>
        <v>20.691119691119692</v>
      </c>
      <c r="AF77" s="54">
        <f t="shared" si="85"/>
        <v>20.7</v>
      </c>
      <c r="AG77" s="52">
        <f t="shared" si="73"/>
        <v>20.224785165083674</v>
      </c>
      <c r="AH77" s="54">
        <f t="shared" si="86"/>
        <v>20.2</v>
      </c>
      <c r="AI77" s="54">
        <f t="shared" si="87"/>
        <v>0.5</v>
      </c>
      <c r="AJ77" s="50" t="str">
        <f t="shared" si="74"/>
        <v>西成区</v>
      </c>
      <c r="AK77" s="53">
        <f t="shared" si="75"/>
        <v>0.83647111739381863</v>
      </c>
      <c r="AL77" s="53">
        <f t="shared" si="88"/>
        <v>0.83599999999999997</v>
      </c>
      <c r="AM77" s="53">
        <f t="shared" si="76"/>
        <v>0.84322426811498208</v>
      </c>
      <c r="AN77" s="55">
        <f t="shared" si="89"/>
        <v>0.84299999999999997</v>
      </c>
      <c r="AO77" s="71">
        <f t="shared" si="90"/>
        <v>-0.70000000000000062</v>
      </c>
      <c r="AP77" s="12"/>
      <c r="AQ77" s="51">
        <f t="shared" si="91"/>
        <v>855816.27430789603</v>
      </c>
      <c r="AR77" s="51">
        <f t="shared" si="92"/>
        <v>848405.77066251263</v>
      </c>
      <c r="AS77" s="51">
        <f t="shared" si="93"/>
        <v>7410</v>
      </c>
      <c r="AT77" s="51">
        <f t="shared" si="94"/>
        <v>33912.728237244854</v>
      </c>
      <c r="AU77" s="51">
        <f t="shared" si="95"/>
        <v>33739.02113524676</v>
      </c>
      <c r="AV77" s="51">
        <f t="shared" si="96"/>
        <v>174</v>
      </c>
      <c r="AW77" s="51">
        <f t="shared" si="97"/>
        <v>909346.42782767199</v>
      </c>
      <c r="AX77" s="51">
        <f t="shared" si="98"/>
        <v>898922.63674962113</v>
      </c>
      <c r="AY77" s="51">
        <f t="shared" si="99"/>
        <v>10423</v>
      </c>
      <c r="AZ77" s="52">
        <f t="shared" si="100"/>
        <v>25.235842670068362</v>
      </c>
      <c r="BA77" s="52">
        <f t="shared" si="101"/>
        <v>25.146128788431064</v>
      </c>
      <c r="BB77" s="52">
        <f t="shared" si="102"/>
        <v>9.9999999999997868E-2</v>
      </c>
      <c r="BC77" s="53">
        <f t="shared" si="103"/>
        <v>0.9411333768059621</v>
      </c>
      <c r="BD77" s="53">
        <f t="shared" si="104"/>
        <v>0.94380287688630193</v>
      </c>
      <c r="BE77" s="52">
        <f t="shared" si="105"/>
        <v>-0.30000000000000027</v>
      </c>
      <c r="BF77" s="51">
        <v>0</v>
      </c>
    </row>
    <row r="78" spans="2:58" s="11" customFormat="1" ht="12">
      <c r="B78" s="91">
        <v>73</v>
      </c>
      <c r="C78" s="98" t="s">
        <v>28</v>
      </c>
      <c r="D78" s="69">
        <v>3173</v>
      </c>
      <c r="E78" s="92">
        <v>41380</v>
      </c>
      <c r="F78" s="93">
        <v>1691</v>
      </c>
      <c r="G78" s="94">
        <v>23978</v>
      </c>
      <c r="H78" s="76">
        <f t="shared" si="61"/>
        <v>67049</v>
      </c>
      <c r="I78" s="69">
        <v>2371213700</v>
      </c>
      <c r="J78" s="39">
        <v>2907</v>
      </c>
      <c r="K78" s="39">
        <f t="shared" si="77"/>
        <v>747309.70690198545</v>
      </c>
      <c r="L78" s="39">
        <f t="shared" si="78"/>
        <v>35365.385016927918</v>
      </c>
      <c r="M78" s="39">
        <f t="shared" si="79"/>
        <v>815690.9872721018</v>
      </c>
      <c r="N78" s="96">
        <f t="shared" si="80"/>
        <v>21.131106208635362</v>
      </c>
      <c r="O78" s="97">
        <f t="shared" si="81"/>
        <v>0.91616766467065869</v>
      </c>
      <c r="P78" s="12"/>
      <c r="Q78" s="12"/>
      <c r="R78" s="50" t="str">
        <f t="shared" si="62"/>
        <v>河南町</v>
      </c>
      <c r="S78" s="51">
        <f t="shared" si="63"/>
        <v>747309.70690198545</v>
      </c>
      <c r="T78" s="51">
        <f t="shared" si="64"/>
        <v>740947.2591857001</v>
      </c>
      <c r="U78" s="51">
        <f t="shared" si="82"/>
        <v>6363</v>
      </c>
      <c r="V78" s="50" t="str">
        <f t="shared" si="65"/>
        <v>松原市</v>
      </c>
      <c r="W78" s="51">
        <f t="shared" si="66"/>
        <v>30469.538515463479</v>
      </c>
      <c r="X78" s="51">
        <f t="shared" si="67"/>
        <v>30334.62287526175</v>
      </c>
      <c r="Y78" s="51">
        <f t="shared" si="83"/>
        <v>135</v>
      </c>
      <c r="Z78" s="50" t="str">
        <f t="shared" si="68"/>
        <v>太子町</v>
      </c>
      <c r="AA78" s="51">
        <f t="shared" si="69"/>
        <v>810026.80664513155</v>
      </c>
      <c r="AB78" s="51">
        <f t="shared" si="70"/>
        <v>766662.37378640776</v>
      </c>
      <c r="AC78" s="51">
        <f t="shared" si="84"/>
        <v>43365</v>
      </c>
      <c r="AD78" s="50" t="str">
        <f t="shared" si="71"/>
        <v>千早赤阪村</v>
      </c>
      <c r="AE78" s="52">
        <f t="shared" si="72"/>
        <v>20.197513812154696</v>
      </c>
      <c r="AF78" s="54">
        <f t="shared" si="85"/>
        <v>20.2</v>
      </c>
      <c r="AG78" s="52">
        <f t="shared" si="73"/>
        <v>19.938892882818116</v>
      </c>
      <c r="AH78" s="54">
        <f t="shared" si="86"/>
        <v>19.899999999999999</v>
      </c>
      <c r="AI78" s="54">
        <f t="shared" si="87"/>
        <v>0.30000000000000071</v>
      </c>
      <c r="AJ78" s="50" t="str">
        <f t="shared" si="74"/>
        <v>天王寺区</v>
      </c>
      <c r="AK78" s="53">
        <f t="shared" si="75"/>
        <v>0.8325459317585302</v>
      </c>
      <c r="AL78" s="53">
        <f t="shared" si="88"/>
        <v>0.83299999999999996</v>
      </c>
      <c r="AM78" s="53">
        <f t="shared" si="76"/>
        <v>0.83661504424778765</v>
      </c>
      <c r="AN78" s="55">
        <f t="shared" si="89"/>
        <v>0.83699999999999997</v>
      </c>
      <c r="AO78" s="71">
        <f t="shared" si="90"/>
        <v>-0.40000000000000036</v>
      </c>
      <c r="AP78" s="12"/>
      <c r="AQ78" s="51">
        <f t="shared" si="91"/>
        <v>855816.27430789603</v>
      </c>
      <c r="AR78" s="51">
        <f t="shared" si="92"/>
        <v>848405.77066251263</v>
      </c>
      <c r="AS78" s="51">
        <f t="shared" si="93"/>
        <v>7410</v>
      </c>
      <c r="AT78" s="51">
        <f t="shared" si="94"/>
        <v>33912.728237244854</v>
      </c>
      <c r="AU78" s="51">
        <f t="shared" si="95"/>
        <v>33739.02113524676</v>
      </c>
      <c r="AV78" s="51">
        <f t="shared" si="96"/>
        <v>174</v>
      </c>
      <c r="AW78" s="51">
        <f t="shared" si="97"/>
        <v>909346.42782767199</v>
      </c>
      <c r="AX78" s="51">
        <f t="shared" si="98"/>
        <v>898922.63674962113</v>
      </c>
      <c r="AY78" s="51">
        <f t="shared" si="99"/>
        <v>10423</v>
      </c>
      <c r="AZ78" s="52">
        <f t="shared" si="100"/>
        <v>25.235842670068362</v>
      </c>
      <c r="BA78" s="52">
        <f t="shared" si="101"/>
        <v>25.146128788431064</v>
      </c>
      <c r="BB78" s="52">
        <f t="shared" si="102"/>
        <v>9.9999999999997868E-2</v>
      </c>
      <c r="BC78" s="53">
        <f t="shared" si="103"/>
        <v>0.9411333768059621</v>
      </c>
      <c r="BD78" s="53">
        <f t="shared" si="104"/>
        <v>0.94380287688630193</v>
      </c>
      <c r="BE78" s="52">
        <f t="shared" si="105"/>
        <v>-0.30000000000000027</v>
      </c>
      <c r="BF78" s="51">
        <v>0</v>
      </c>
    </row>
    <row r="79" spans="2:58" s="11" customFormat="1" ht="12.75" thickBot="1">
      <c r="B79" s="91">
        <v>74</v>
      </c>
      <c r="C79" s="98" t="s">
        <v>29</v>
      </c>
      <c r="D79" s="69">
        <v>1448</v>
      </c>
      <c r="E79" s="92">
        <v>19259</v>
      </c>
      <c r="F79" s="93">
        <v>913</v>
      </c>
      <c r="G79" s="94">
        <v>9074</v>
      </c>
      <c r="H79" s="76">
        <f t="shared" si="61"/>
        <v>29246</v>
      </c>
      <c r="I79" s="69">
        <v>1185157780</v>
      </c>
      <c r="J79" s="39">
        <v>1331</v>
      </c>
      <c r="K79" s="39">
        <f t="shared" si="77"/>
        <v>818479.12983425416</v>
      </c>
      <c r="L79" s="39">
        <f t="shared" si="78"/>
        <v>40523.756411133145</v>
      </c>
      <c r="M79" s="39">
        <f t="shared" si="79"/>
        <v>890426.58151765587</v>
      </c>
      <c r="N79" s="96">
        <f t="shared" si="80"/>
        <v>20.197513812154696</v>
      </c>
      <c r="O79" s="97">
        <f t="shared" si="81"/>
        <v>0.91919889502762431</v>
      </c>
      <c r="P79" s="12"/>
      <c r="Q79" s="12"/>
      <c r="R79" s="50" t="str">
        <f t="shared" si="62"/>
        <v>交野市</v>
      </c>
      <c r="S79" s="51">
        <f t="shared" si="63"/>
        <v>744713.59903381637</v>
      </c>
      <c r="T79" s="51">
        <f t="shared" si="64"/>
        <v>744535.43580637686</v>
      </c>
      <c r="U79" s="51">
        <f t="shared" si="82"/>
        <v>179</v>
      </c>
      <c r="V79" s="50" t="str">
        <f t="shared" si="65"/>
        <v>柏原市</v>
      </c>
      <c r="W79" s="51">
        <f t="shared" si="66"/>
        <v>29565.684783572542</v>
      </c>
      <c r="X79" s="51">
        <f t="shared" si="67"/>
        <v>29279.817291668754</v>
      </c>
      <c r="Y79" s="51">
        <f t="shared" si="83"/>
        <v>286</v>
      </c>
      <c r="Z79" s="50" t="str">
        <f t="shared" si="68"/>
        <v>交野市</v>
      </c>
      <c r="AA79" s="51">
        <f t="shared" si="69"/>
        <v>798232.95072964067</v>
      </c>
      <c r="AB79" s="51">
        <f t="shared" si="70"/>
        <v>795182.01682058047</v>
      </c>
      <c r="AC79" s="51">
        <f t="shared" si="84"/>
        <v>3051</v>
      </c>
      <c r="AD79" s="50" t="str">
        <f t="shared" si="71"/>
        <v>能勢町</v>
      </c>
      <c r="AE79" s="52">
        <f t="shared" si="72"/>
        <v>18.217010083296799</v>
      </c>
      <c r="AF79" s="54">
        <f t="shared" si="85"/>
        <v>18.2</v>
      </c>
      <c r="AG79" s="52">
        <f t="shared" si="73"/>
        <v>18.399632521819019</v>
      </c>
      <c r="AH79" s="54">
        <f t="shared" si="86"/>
        <v>18.399999999999999</v>
      </c>
      <c r="AI79" s="54">
        <f t="shared" si="87"/>
        <v>-0.19999999999999929</v>
      </c>
      <c r="AJ79" s="50" t="str">
        <f t="shared" si="74"/>
        <v>浪速区</v>
      </c>
      <c r="AK79" s="53">
        <f t="shared" si="75"/>
        <v>0.80376993716771383</v>
      </c>
      <c r="AL79" s="53">
        <f t="shared" si="88"/>
        <v>0.80400000000000005</v>
      </c>
      <c r="AM79" s="53">
        <f t="shared" si="76"/>
        <v>0.8168724279835391</v>
      </c>
      <c r="AN79" s="55">
        <f t="shared" si="89"/>
        <v>0.81699999999999995</v>
      </c>
      <c r="AO79" s="71">
        <f t="shared" si="90"/>
        <v>-1.2999999999999901</v>
      </c>
      <c r="AP79" s="12"/>
      <c r="AQ79" s="51">
        <f t="shared" si="91"/>
        <v>855816.27430789603</v>
      </c>
      <c r="AR79" s="51">
        <f t="shared" si="92"/>
        <v>848405.77066251263</v>
      </c>
      <c r="AS79" s="51">
        <f t="shared" si="93"/>
        <v>7410</v>
      </c>
      <c r="AT79" s="51">
        <f t="shared" si="94"/>
        <v>33912.728237244854</v>
      </c>
      <c r="AU79" s="51">
        <f t="shared" si="95"/>
        <v>33739.02113524676</v>
      </c>
      <c r="AV79" s="51">
        <f t="shared" si="96"/>
        <v>174</v>
      </c>
      <c r="AW79" s="51">
        <f t="shared" si="97"/>
        <v>909346.42782767199</v>
      </c>
      <c r="AX79" s="51">
        <f t="shared" si="98"/>
        <v>898922.63674962113</v>
      </c>
      <c r="AY79" s="51">
        <f t="shared" si="99"/>
        <v>10423</v>
      </c>
      <c r="AZ79" s="52">
        <f t="shared" si="100"/>
        <v>25.235842670068362</v>
      </c>
      <c r="BA79" s="52">
        <f t="shared" si="101"/>
        <v>25.146128788431064</v>
      </c>
      <c r="BB79" s="52">
        <f t="shared" si="102"/>
        <v>9.9999999999997868E-2</v>
      </c>
      <c r="BC79" s="53">
        <f t="shared" si="103"/>
        <v>0.9411333768059621</v>
      </c>
      <c r="BD79" s="53">
        <f t="shared" si="104"/>
        <v>0.94380287688630193</v>
      </c>
      <c r="BE79" s="52">
        <f t="shared" si="105"/>
        <v>-0.30000000000000027</v>
      </c>
      <c r="BF79" s="51">
        <v>999</v>
      </c>
    </row>
    <row r="80" spans="2:58" s="11" customFormat="1" ht="12.75" thickTop="1">
      <c r="B80" s="138" t="s">
        <v>0</v>
      </c>
      <c r="C80" s="139"/>
      <c r="D80" s="40">
        <f>年齢階層別_医療費!C13</f>
        <v>1366377</v>
      </c>
      <c r="E80" s="41">
        <f>年齢階層別_医療費!D13</f>
        <v>20308674</v>
      </c>
      <c r="F80" s="48">
        <f>年齢階層別_医療費!E13</f>
        <v>902474</v>
      </c>
      <c r="G80" s="47">
        <f>年齢階層別_医療費!F13</f>
        <v>13270527</v>
      </c>
      <c r="H80" s="40">
        <f>年齢階層別_医療費!G13</f>
        <v>34481675</v>
      </c>
      <c r="I80" s="41">
        <f>年齢階層別_医療費!H13</f>
        <v>1169367673440</v>
      </c>
      <c r="J80" s="41">
        <f>年齢階層別_医療費!I13</f>
        <v>1285943</v>
      </c>
      <c r="K80" s="41">
        <f>年齢階層別_医療費!J13</f>
        <v>855816.27430789603</v>
      </c>
      <c r="L80" s="41">
        <f>年齢階層別_医療費!K13</f>
        <v>33912.728237244854</v>
      </c>
      <c r="M80" s="41">
        <f>年齢階層別_医療費!L13</f>
        <v>909346.42782767199</v>
      </c>
      <c r="N80" s="44">
        <f>年齢階層別_医療費!M13</f>
        <v>25.235842670068362</v>
      </c>
      <c r="O80" s="45">
        <f>年齢階層別_医療費!N13</f>
        <v>0.9411333768059621</v>
      </c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4"/>
      <c r="AM80" s="14"/>
      <c r="AN80" s="14"/>
      <c r="AO80" s="14"/>
      <c r="AP80" s="14"/>
      <c r="AQ80" s="14"/>
      <c r="AR80" s="15"/>
      <c r="AS80" s="15"/>
      <c r="AT80" s="15"/>
      <c r="AU80" s="16"/>
      <c r="AV80" s="16"/>
      <c r="AW80" s="16"/>
      <c r="AX80" s="17"/>
      <c r="AY80" s="17"/>
      <c r="AZ80" s="12"/>
      <c r="BA80" s="12"/>
      <c r="BB80" s="12"/>
      <c r="BC80" s="12"/>
      <c r="BD80" s="12"/>
      <c r="BE80" s="12"/>
      <c r="BF80" s="12"/>
    </row>
    <row r="81" spans="2:58">
      <c r="B81" s="10"/>
      <c r="C81" s="10"/>
      <c r="D81" s="10"/>
      <c r="E81" s="10"/>
      <c r="F81" s="10"/>
      <c r="G81" s="10"/>
      <c r="H81" s="10"/>
      <c r="I81" s="10"/>
      <c r="J81" s="99"/>
      <c r="K81" s="10"/>
      <c r="L81" s="10"/>
      <c r="M81" s="10"/>
      <c r="N81" s="10"/>
      <c r="O81" s="10"/>
      <c r="P81" s="10"/>
      <c r="Q81" s="10"/>
      <c r="AZ81" s="10"/>
      <c r="BA81" s="10"/>
      <c r="BB81" s="10"/>
      <c r="BC81" s="10"/>
      <c r="BD81" s="10"/>
      <c r="BE81" s="10"/>
      <c r="BF81" s="10"/>
    </row>
    <row r="82" spans="2:58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AZ82" s="10"/>
      <c r="BA82" s="10"/>
      <c r="BB82" s="10"/>
      <c r="BC82" s="10"/>
      <c r="BD82" s="10"/>
      <c r="BE82" s="10"/>
      <c r="BF82" s="10"/>
    </row>
    <row r="83" spans="2:58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AZ83" s="10"/>
      <c r="BA83" s="10"/>
      <c r="BB83" s="10"/>
      <c r="BC83" s="10"/>
      <c r="BD83" s="10"/>
      <c r="BE83" s="10"/>
      <c r="BF83" s="10"/>
    </row>
    <row r="84" spans="2:58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90"/>
      <c r="R84" s="100" t="s">
        <v>168</v>
      </c>
      <c r="AZ84" s="10"/>
      <c r="BA84" s="10"/>
      <c r="BB84" s="10"/>
      <c r="BC84" s="10"/>
      <c r="BD84" s="10"/>
      <c r="BE84" s="10"/>
      <c r="BF84" s="10"/>
    </row>
    <row r="85" spans="2:58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56"/>
      <c r="S85" s="156" t="s">
        <v>94</v>
      </c>
      <c r="T85" s="82" t="s">
        <v>58</v>
      </c>
      <c r="U85" s="156" t="s">
        <v>59</v>
      </c>
      <c r="V85" s="156"/>
      <c r="W85" s="156"/>
      <c r="X85" s="156"/>
      <c r="Y85" s="82" t="s">
        <v>60</v>
      </c>
      <c r="Z85" s="82" t="s">
        <v>61</v>
      </c>
      <c r="AA85" s="82" t="s">
        <v>62</v>
      </c>
      <c r="AB85" s="82" t="s">
        <v>63</v>
      </c>
      <c r="AC85" s="82" t="s">
        <v>64</v>
      </c>
      <c r="AD85" s="82" t="s">
        <v>65</v>
      </c>
      <c r="AE85" s="82" t="s">
        <v>66</v>
      </c>
      <c r="AZ85" s="10"/>
      <c r="BA85" s="10"/>
      <c r="BB85" s="10"/>
      <c r="BC85" s="10"/>
      <c r="BD85" s="10"/>
      <c r="BE85" s="10"/>
      <c r="BF85" s="10"/>
    </row>
    <row r="86" spans="2:58" ht="13.5" customHeight="1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56"/>
      <c r="S86" s="156"/>
      <c r="T86" s="155" t="s">
        <v>67</v>
      </c>
      <c r="U86" s="157" t="s">
        <v>68</v>
      </c>
      <c r="V86" s="158"/>
      <c r="W86" s="158"/>
      <c r="X86" s="159"/>
      <c r="Y86" s="155" t="s">
        <v>69</v>
      </c>
      <c r="Z86" s="155" t="s">
        <v>108</v>
      </c>
      <c r="AA86" s="151" t="s">
        <v>119</v>
      </c>
      <c r="AB86" s="151" t="s">
        <v>99</v>
      </c>
      <c r="AC86" s="151" t="s">
        <v>118</v>
      </c>
      <c r="AD86" s="151" t="s">
        <v>98</v>
      </c>
      <c r="AE86" s="151" t="s">
        <v>164</v>
      </c>
      <c r="AZ86" s="10"/>
      <c r="BA86" s="10"/>
      <c r="BB86" s="10"/>
      <c r="BC86" s="10"/>
      <c r="BD86" s="10"/>
      <c r="BE86" s="10"/>
      <c r="BF86" s="10"/>
    </row>
    <row r="87" spans="2:58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56"/>
      <c r="S87" s="156"/>
      <c r="T87" s="147"/>
      <c r="U87" s="82" t="s">
        <v>70</v>
      </c>
      <c r="V87" s="82" t="s">
        <v>71</v>
      </c>
      <c r="W87" s="82" t="s">
        <v>72</v>
      </c>
      <c r="X87" s="83" t="s">
        <v>73</v>
      </c>
      <c r="Y87" s="147"/>
      <c r="Z87" s="147"/>
      <c r="AA87" s="152"/>
      <c r="AB87" s="152"/>
      <c r="AC87" s="152"/>
      <c r="AD87" s="152"/>
      <c r="AE87" s="152"/>
      <c r="AZ87" s="10"/>
      <c r="BA87" s="10"/>
      <c r="BB87" s="10"/>
      <c r="BC87" s="10"/>
      <c r="BD87" s="10"/>
      <c r="BE87" s="10"/>
      <c r="BF87" s="10"/>
    </row>
    <row r="88" spans="2:58">
      <c r="B88" s="10"/>
      <c r="C88" s="10"/>
      <c r="D88" s="10"/>
      <c r="E88" s="10"/>
      <c r="F88" s="10"/>
      <c r="G88" s="10"/>
      <c r="H88" s="10"/>
      <c r="I88" s="101"/>
      <c r="J88" s="10"/>
      <c r="K88" s="10"/>
      <c r="L88" s="10"/>
      <c r="M88" s="10"/>
      <c r="N88" s="10"/>
      <c r="O88" s="10"/>
      <c r="P88" s="10"/>
      <c r="Q88" s="10"/>
      <c r="R88" s="72">
        <v>1</v>
      </c>
      <c r="S88" s="58" t="s">
        <v>50</v>
      </c>
      <c r="T88" s="69">
        <v>367590</v>
      </c>
      <c r="U88" s="59">
        <v>5507381</v>
      </c>
      <c r="V88" s="59">
        <v>242671</v>
      </c>
      <c r="W88" s="59">
        <v>3609781</v>
      </c>
      <c r="X88" s="73">
        <v>9359833</v>
      </c>
      <c r="Y88" s="69">
        <v>316597897100</v>
      </c>
      <c r="Z88" s="69">
        <v>335102</v>
      </c>
      <c r="AA88" s="70">
        <v>861279.95076035801</v>
      </c>
      <c r="AB88" s="70">
        <v>33825.165160532248</v>
      </c>
      <c r="AC88" s="70">
        <v>944780.68498546712</v>
      </c>
      <c r="AD88" s="74">
        <v>25.462697570662968</v>
      </c>
      <c r="AE88" s="75">
        <v>0.91161892325688942</v>
      </c>
      <c r="AZ88" s="10"/>
      <c r="BA88" s="10"/>
      <c r="BB88" s="10"/>
      <c r="BC88" s="10"/>
      <c r="BD88" s="10"/>
      <c r="BE88" s="10"/>
      <c r="BF88" s="10"/>
    </row>
    <row r="89" spans="2:58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72">
        <v>2</v>
      </c>
      <c r="S89" s="58" t="s">
        <v>76</v>
      </c>
      <c r="T89" s="69">
        <v>13946</v>
      </c>
      <c r="U89" s="59">
        <v>201152</v>
      </c>
      <c r="V89" s="59">
        <v>8410</v>
      </c>
      <c r="W89" s="59">
        <v>134236</v>
      </c>
      <c r="X89" s="73">
        <v>343798</v>
      </c>
      <c r="Y89" s="69">
        <v>11133656830</v>
      </c>
      <c r="Z89" s="69">
        <v>12032</v>
      </c>
      <c r="AA89" s="70">
        <v>798340.5155600172</v>
      </c>
      <c r="AB89" s="70">
        <v>32384.297843501125</v>
      </c>
      <c r="AC89" s="70">
        <v>925337.17004654254</v>
      </c>
      <c r="AD89" s="74">
        <v>24.652086619819304</v>
      </c>
      <c r="AE89" s="75">
        <v>0.86275634590563599</v>
      </c>
      <c r="AZ89" s="10"/>
      <c r="BA89" s="10"/>
      <c r="BB89" s="10"/>
      <c r="BC89" s="10"/>
      <c r="BD89" s="10"/>
      <c r="BE89" s="10"/>
      <c r="BF89" s="10"/>
    </row>
    <row r="90" spans="2:58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72">
        <v>3</v>
      </c>
      <c r="S90" s="58" t="s">
        <v>77</v>
      </c>
      <c r="T90" s="69">
        <v>8818</v>
      </c>
      <c r="U90" s="59">
        <v>123488</v>
      </c>
      <c r="V90" s="59">
        <v>5954</v>
      </c>
      <c r="W90" s="59">
        <v>83845</v>
      </c>
      <c r="X90" s="73">
        <v>213287</v>
      </c>
      <c r="Y90" s="69">
        <v>7500640000</v>
      </c>
      <c r="Z90" s="69">
        <v>7764</v>
      </c>
      <c r="AA90" s="70">
        <v>850605.57949648448</v>
      </c>
      <c r="AB90" s="70">
        <v>35166.887808445899</v>
      </c>
      <c r="AC90" s="70">
        <v>966079.3405461103</v>
      </c>
      <c r="AD90" s="74">
        <v>24.187684282150148</v>
      </c>
      <c r="AE90" s="75">
        <v>0.8804717623043774</v>
      </c>
      <c r="AZ90" s="10"/>
      <c r="BA90" s="10"/>
      <c r="BB90" s="10"/>
      <c r="BC90" s="10"/>
      <c r="BD90" s="10"/>
      <c r="BE90" s="10"/>
      <c r="BF90" s="10"/>
    </row>
    <row r="91" spans="2:58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72">
        <v>4</v>
      </c>
      <c r="S91" s="58" t="s">
        <v>78</v>
      </c>
      <c r="T91" s="69">
        <v>10015</v>
      </c>
      <c r="U91" s="59">
        <v>148385</v>
      </c>
      <c r="V91" s="59">
        <v>7514</v>
      </c>
      <c r="W91" s="59">
        <v>90256</v>
      </c>
      <c r="X91" s="73">
        <v>246155</v>
      </c>
      <c r="Y91" s="69">
        <v>9049692650</v>
      </c>
      <c r="Z91" s="69">
        <v>8927</v>
      </c>
      <c r="AA91" s="70">
        <v>903613.84423364955</v>
      </c>
      <c r="AB91" s="70">
        <v>36764.20405841848</v>
      </c>
      <c r="AC91" s="70">
        <v>1013743.9957432508</v>
      </c>
      <c r="AD91" s="74">
        <v>24.578632051922117</v>
      </c>
      <c r="AE91" s="75">
        <v>0.89136295556665002</v>
      </c>
      <c r="AZ91" s="10"/>
      <c r="BA91" s="10"/>
      <c r="BB91" s="10"/>
      <c r="BC91" s="10"/>
      <c r="BD91" s="10"/>
      <c r="BE91" s="10"/>
      <c r="BF91" s="10"/>
    </row>
    <row r="92" spans="2:58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72">
        <v>5</v>
      </c>
      <c r="S92" s="58" t="s">
        <v>79</v>
      </c>
      <c r="T92" s="69">
        <v>8822</v>
      </c>
      <c r="U92" s="59">
        <v>112089</v>
      </c>
      <c r="V92" s="59">
        <v>5370</v>
      </c>
      <c r="W92" s="59">
        <v>78714</v>
      </c>
      <c r="X92" s="73">
        <v>196173</v>
      </c>
      <c r="Y92" s="69">
        <v>6797308560</v>
      </c>
      <c r="Z92" s="69">
        <v>7498</v>
      </c>
      <c r="AA92" s="70">
        <v>770495.18929947854</v>
      </c>
      <c r="AB92" s="70">
        <v>34649.562172164362</v>
      </c>
      <c r="AC92" s="70">
        <v>906549.55454787938</v>
      </c>
      <c r="AD92" s="74">
        <v>22.236794377692135</v>
      </c>
      <c r="AE92" s="75">
        <v>0.84992065291317165</v>
      </c>
      <c r="AZ92" s="10"/>
      <c r="BA92" s="10"/>
      <c r="BB92" s="10"/>
      <c r="BC92" s="10"/>
      <c r="BD92" s="10"/>
      <c r="BE92" s="10"/>
      <c r="BF92" s="10"/>
    </row>
    <row r="93" spans="2:58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72">
        <v>6</v>
      </c>
      <c r="S93" s="58" t="s">
        <v>80</v>
      </c>
      <c r="T93" s="69">
        <v>12352</v>
      </c>
      <c r="U93" s="59">
        <v>172992</v>
      </c>
      <c r="V93" s="59">
        <v>8776</v>
      </c>
      <c r="W93" s="59">
        <v>120941</v>
      </c>
      <c r="X93" s="73">
        <v>302709</v>
      </c>
      <c r="Y93" s="69">
        <v>10404602160</v>
      </c>
      <c r="Z93" s="69">
        <v>11003</v>
      </c>
      <c r="AA93" s="70">
        <v>842341.49611398962</v>
      </c>
      <c r="AB93" s="70">
        <v>34371.631368740273</v>
      </c>
      <c r="AC93" s="70">
        <v>945615.02862855582</v>
      </c>
      <c r="AD93" s="74">
        <v>24.506881476683937</v>
      </c>
      <c r="AE93" s="75">
        <v>0.8907869170984456</v>
      </c>
      <c r="AZ93" s="10"/>
      <c r="BA93" s="10"/>
      <c r="BB93" s="10"/>
      <c r="BC93" s="10"/>
      <c r="BD93" s="10"/>
      <c r="BE93" s="10"/>
      <c r="BF93" s="10"/>
    </row>
    <row r="94" spans="2:58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72">
        <v>7</v>
      </c>
      <c r="S94" s="58" t="s">
        <v>81</v>
      </c>
      <c r="T94" s="69">
        <v>11002</v>
      </c>
      <c r="U94" s="59">
        <v>159157</v>
      </c>
      <c r="V94" s="59">
        <v>7727</v>
      </c>
      <c r="W94" s="59">
        <v>92785</v>
      </c>
      <c r="X94" s="76">
        <v>259669</v>
      </c>
      <c r="Y94" s="69">
        <v>10104850270</v>
      </c>
      <c r="Z94" s="59">
        <v>9887</v>
      </c>
      <c r="AA94" s="51">
        <v>918455.75986184331</v>
      </c>
      <c r="AB94" s="51">
        <v>38914.349691337819</v>
      </c>
      <c r="AC94" s="51">
        <v>1022034.0113280065</v>
      </c>
      <c r="AD94" s="52">
        <v>23.601981457916743</v>
      </c>
      <c r="AE94" s="53">
        <v>0.89865479003817483</v>
      </c>
      <c r="AZ94" s="10"/>
      <c r="BA94" s="10"/>
      <c r="BB94" s="10"/>
      <c r="BC94" s="10"/>
      <c r="BD94" s="10"/>
      <c r="BE94" s="10"/>
      <c r="BF94" s="10"/>
    </row>
    <row r="95" spans="2:58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72">
        <v>8</v>
      </c>
      <c r="S95" s="58" t="s">
        <v>51</v>
      </c>
      <c r="T95" s="69">
        <v>9040</v>
      </c>
      <c r="U95" s="59">
        <v>126675</v>
      </c>
      <c r="V95" s="59">
        <v>5170</v>
      </c>
      <c r="W95" s="59">
        <v>86400</v>
      </c>
      <c r="X95" s="76">
        <v>218245</v>
      </c>
      <c r="Y95" s="69">
        <v>7116673910</v>
      </c>
      <c r="Z95" s="59">
        <v>7563</v>
      </c>
      <c r="AA95" s="59">
        <v>787242.68915929203</v>
      </c>
      <c r="AB95" s="59">
        <v>32608.645833810624</v>
      </c>
      <c r="AC95" s="59">
        <v>940985.57582969719</v>
      </c>
      <c r="AD95" s="52">
        <v>24.142146017699115</v>
      </c>
      <c r="AE95" s="53">
        <v>0.83661504424778765</v>
      </c>
      <c r="AZ95" s="10"/>
      <c r="BA95" s="10"/>
      <c r="BB95" s="10"/>
      <c r="BC95" s="10"/>
      <c r="BD95" s="10"/>
      <c r="BE95" s="10"/>
      <c r="BF95" s="10"/>
    </row>
    <row r="96" spans="2:58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72">
        <v>9</v>
      </c>
      <c r="S96" s="58" t="s">
        <v>82</v>
      </c>
      <c r="T96" s="69">
        <v>5832</v>
      </c>
      <c r="U96" s="59">
        <v>72379</v>
      </c>
      <c r="V96" s="59">
        <v>3589</v>
      </c>
      <c r="W96" s="59">
        <v>52689</v>
      </c>
      <c r="X96" s="73">
        <v>128657</v>
      </c>
      <c r="Y96" s="69">
        <v>4527125380</v>
      </c>
      <c r="Z96" s="69">
        <v>4764</v>
      </c>
      <c r="AA96" s="70">
        <v>776256.0665294925</v>
      </c>
      <c r="AB96" s="70">
        <v>35187.555904459143</v>
      </c>
      <c r="AC96" s="70">
        <v>950278.207388749</v>
      </c>
      <c r="AD96" s="74">
        <v>22.060528120713307</v>
      </c>
      <c r="AE96" s="75">
        <v>0.8168724279835391</v>
      </c>
      <c r="AZ96" s="10"/>
      <c r="BA96" s="10"/>
      <c r="BB96" s="10"/>
      <c r="BC96" s="10"/>
      <c r="BD96" s="10"/>
      <c r="BE96" s="10"/>
      <c r="BF96" s="10"/>
    </row>
    <row r="97" spans="2:58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72">
        <v>10</v>
      </c>
      <c r="S97" s="58" t="s">
        <v>52</v>
      </c>
      <c r="T97" s="69">
        <v>13483</v>
      </c>
      <c r="U97" s="59">
        <v>186719</v>
      </c>
      <c r="V97" s="59">
        <v>8455</v>
      </c>
      <c r="W97" s="59">
        <v>129763</v>
      </c>
      <c r="X97" s="73">
        <v>324937</v>
      </c>
      <c r="Y97" s="69">
        <v>10926274060</v>
      </c>
      <c r="Z97" s="69">
        <v>12170</v>
      </c>
      <c r="AA97" s="70">
        <v>810374.10516947263</v>
      </c>
      <c r="AB97" s="70">
        <v>33625.823036465532</v>
      </c>
      <c r="AC97" s="70">
        <v>897803.94905505341</v>
      </c>
      <c r="AD97" s="74">
        <v>24.099755247348511</v>
      </c>
      <c r="AE97" s="75">
        <v>0.90261811169621009</v>
      </c>
      <c r="AZ97" s="10"/>
      <c r="BA97" s="10"/>
      <c r="BB97" s="10"/>
      <c r="BC97" s="10"/>
      <c r="BD97" s="10"/>
      <c r="BE97" s="10"/>
      <c r="BF97" s="10"/>
    </row>
    <row r="98" spans="2:58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72">
        <v>11</v>
      </c>
      <c r="S98" s="58" t="s">
        <v>53</v>
      </c>
      <c r="T98" s="69">
        <v>23211</v>
      </c>
      <c r="U98" s="59">
        <v>334815</v>
      </c>
      <c r="V98" s="59">
        <v>14668</v>
      </c>
      <c r="W98" s="59">
        <v>229637</v>
      </c>
      <c r="X98" s="73">
        <v>579120</v>
      </c>
      <c r="Y98" s="69">
        <v>19056797480</v>
      </c>
      <c r="Z98" s="69">
        <v>20618</v>
      </c>
      <c r="AA98" s="70">
        <v>821024.40566972562</v>
      </c>
      <c r="AB98" s="70">
        <v>32906.474443983978</v>
      </c>
      <c r="AC98" s="70">
        <v>924279.63333009987</v>
      </c>
      <c r="AD98" s="74">
        <v>24.950239110766447</v>
      </c>
      <c r="AE98" s="75">
        <v>0.88828572659514882</v>
      </c>
      <c r="AZ98" s="10"/>
      <c r="BA98" s="10"/>
      <c r="BB98" s="10"/>
      <c r="BC98" s="10"/>
      <c r="BD98" s="10"/>
      <c r="BE98" s="10"/>
      <c r="BF98" s="10"/>
    </row>
    <row r="99" spans="2:58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72">
        <v>12</v>
      </c>
      <c r="S99" s="58" t="s">
        <v>83</v>
      </c>
      <c r="T99" s="69">
        <v>12001</v>
      </c>
      <c r="U99" s="59">
        <v>167868</v>
      </c>
      <c r="V99" s="59">
        <v>7637</v>
      </c>
      <c r="W99" s="59">
        <v>114197</v>
      </c>
      <c r="X99" s="73">
        <v>289702</v>
      </c>
      <c r="Y99" s="69">
        <v>9851197240</v>
      </c>
      <c r="Z99" s="69">
        <v>10391</v>
      </c>
      <c r="AA99" s="70">
        <v>820864.69794183818</v>
      </c>
      <c r="AB99" s="70">
        <v>34004.5883010818</v>
      </c>
      <c r="AC99" s="70">
        <v>948050.93253777304</v>
      </c>
      <c r="AD99" s="74">
        <v>24.139821681526538</v>
      </c>
      <c r="AE99" s="75">
        <v>0.86584451295725351</v>
      </c>
      <c r="AZ99" s="10"/>
      <c r="BA99" s="10"/>
      <c r="BB99" s="10"/>
      <c r="BC99" s="10"/>
      <c r="BD99" s="10"/>
      <c r="BE99" s="10"/>
      <c r="BF99" s="10"/>
    </row>
    <row r="100" spans="2:58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72">
        <v>13</v>
      </c>
      <c r="S100" s="58" t="s">
        <v>84</v>
      </c>
      <c r="T100" s="69">
        <v>20792</v>
      </c>
      <c r="U100" s="59">
        <v>302463</v>
      </c>
      <c r="V100" s="59">
        <v>13777</v>
      </c>
      <c r="W100" s="59">
        <v>185980</v>
      </c>
      <c r="X100" s="73">
        <v>502220</v>
      </c>
      <c r="Y100" s="69">
        <v>17586782260</v>
      </c>
      <c r="Z100" s="69">
        <v>18401</v>
      </c>
      <c r="AA100" s="70">
        <v>845843.7023855329</v>
      </c>
      <c r="AB100" s="70">
        <v>35018.084226036401</v>
      </c>
      <c r="AC100" s="70">
        <v>955751.44068257161</v>
      </c>
      <c r="AD100" s="74">
        <v>24.154482493266642</v>
      </c>
      <c r="AE100" s="75">
        <v>0.88500384763370532</v>
      </c>
      <c r="AZ100" s="10"/>
      <c r="BA100" s="10"/>
      <c r="BB100" s="10"/>
      <c r="BC100" s="10"/>
      <c r="BD100" s="10"/>
      <c r="BE100" s="10"/>
      <c r="BF100" s="10"/>
    </row>
    <row r="101" spans="2:58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72">
        <v>14</v>
      </c>
      <c r="S101" s="58" t="s">
        <v>85</v>
      </c>
      <c r="T101" s="69">
        <v>15727</v>
      </c>
      <c r="U101" s="59">
        <v>231202</v>
      </c>
      <c r="V101" s="59">
        <v>9572</v>
      </c>
      <c r="W101" s="59">
        <v>122313</v>
      </c>
      <c r="X101" s="73">
        <v>363087</v>
      </c>
      <c r="Y101" s="69">
        <v>12842838260</v>
      </c>
      <c r="Z101" s="69">
        <v>13854</v>
      </c>
      <c r="AA101" s="70">
        <v>816610.81325109687</v>
      </c>
      <c r="AB101" s="70">
        <v>35371.242319333935</v>
      </c>
      <c r="AC101" s="70">
        <v>927013.01140464842</v>
      </c>
      <c r="AD101" s="74">
        <v>23.086856997520186</v>
      </c>
      <c r="AE101" s="75">
        <v>0.88090544922744329</v>
      </c>
      <c r="AZ101" s="10"/>
      <c r="BA101" s="10"/>
      <c r="BB101" s="10"/>
      <c r="BC101" s="10"/>
      <c r="BD101" s="10"/>
      <c r="BE101" s="10"/>
      <c r="BF101" s="10"/>
    </row>
    <row r="102" spans="2:58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72">
        <v>15</v>
      </c>
      <c r="S102" s="58" t="s">
        <v>86</v>
      </c>
      <c r="T102" s="69">
        <v>25355</v>
      </c>
      <c r="U102" s="59">
        <v>373825</v>
      </c>
      <c r="V102" s="59">
        <v>15660</v>
      </c>
      <c r="W102" s="59">
        <v>230298</v>
      </c>
      <c r="X102" s="76">
        <v>619783</v>
      </c>
      <c r="Y102" s="69">
        <v>20827791970</v>
      </c>
      <c r="Z102" s="59">
        <v>22439</v>
      </c>
      <c r="AA102" s="51">
        <v>821447.1295602445</v>
      </c>
      <c r="AB102" s="51">
        <v>33604.974595947293</v>
      </c>
      <c r="AC102" s="51">
        <v>928196.085832702</v>
      </c>
      <c r="AD102" s="52">
        <v>24.444212186945375</v>
      </c>
      <c r="AE102" s="53">
        <v>0.88499309800828241</v>
      </c>
      <c r="AZ102" s="10"/>
      <c r="BA102" s="10"/>
      <c r="BB102" s="10"/>
      <c r="BC102" s="10"/>
      <c r="BD102" s="10"/>
      <c r="BE102" s="10"/>
      <c r="BF102" s="10"/>
    </row>
    <row r="103" spans="2:58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72">
        <v>16</v>
      </c>
      <c r="S103" s="58" t="s">
        <v>54</v>
      </c>
      <c r="T103" s="69">
        <v>16971</v>
      </c>
      <c r="U103" s="59">
        <v>257412</v>
      </c>
      <c r="V103" s="59">
        <v>10014</v>
      </c>
      <c r="W103" s="59">
        <v>168673</v>
      </c>
      <c r="X103" s="76">
        <v>436099</v>
      </c>
      <c r="Y103" s="69">
        <v>13743463880</v>
      </c>
      <c r="Z103" s="59">
        <v>14684</v>
      </c>
      <c r="AA103" s="59">
        <v>809820.51028224616</v>
      </c>
      <c r="AB103" s="59">
        <v>31514.550319996146</v>
      </c>
      <c r="AC103" s="59">
        <v>935948.23481340229</v>
      </c>
      <c r="AD103" s="52">
        <v>25.696717930587472</v>
      </c>
      <c r="AE103" s="53">
        <v>0.86524070473160097</v>
      </c>
      <c r="AZ103" s="10"/>
      <c r="BA103" s="10"/>
      <c r="BB103" s="10"/>
      <c r="BC103" s="10"/>
      <c r="BD103" s="10"/>
      <c r="BE103" s="10"/>
      <c r="BF103" s="10"/>
    </row>
    <row r="104" spans="2:58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72">
        <v>17</v>
      </c>
      <c r="S104" s="58" t="s">
        <v>87</v>
      </c>
      <c r="T104" s="69">
        <v>23970</v>
      </c>
      <c r="U104" s="59">
        <v>361476</v>
      </c>
      <c r="V104" s="59">
        <v>16032</v>
      </c>
      <c r="W104" s="59">
        <v>254636</v>
      </c>
      <c r="X104" s="73">
        <v>632144</v>
      </c>
      <c r="Y104" s="69">
        <v>20597612790</v>
      </c>
      <c r="Z104" s="69">
        <v>21097</v>
      </c>
      <c r="AA104" s="70">
        <v>859308.00125156448</v>
      </c>
      <c r="AB104" s="70">
        <v>32583.735335619731</v>
      </c>
      <c r="AC104" s="70">
        <v>976328.99416978715</v>
      </c>
      <c r="AD104" s="74">
        <v>26.37229870671673</v>
      </c>
      <c r="AE104" s="75">
        <v>0.8801418439716312</v>
      </c>
      <c r="AZ104" s="10"/>
      <c r="BA104" s="10"/>
      <c r="BB104" s="10"/>
      <c r="BC104" s="10"/>
      <c r="BD104" s="10"/>
      <c r="BE104" s="10"/>
      <c r="BF104" s="10"/>
    </row>
    <row r="105" spans="2:58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72">
        <v>18</v>
      </c>
      <c r="S105" s="58" t="s">
        <v>55</v>
      </c>
      <c r="T105" s="69">
        <v>21661</v>
      </c>
      <c r="U105" s="59">
        <v>324471</v>
      </c>
      <c r="V105" s="59">
        <v>13353</v>
      </c>
      <c r="W105" s="59">
        <v>201002</v>
      </c>
      <c r="X105" s="73">
        <v>538826</v>
      </c>
      <c r="Y105" s="69">
        <v>18234089680</v>
      </c>
      <c r="Z105" s="69">
        <v>19212</v>
      </c>
      <c r="AA105" s="70">
        <v>841793.53123124514</v>
      </c>
      <c r="AB105" s="70">
        <v>33840.404286355893</v>
      </c>
      <c r="AC105" s="70">
        <v>949098.98396835313</v>
      </c>
      <c r="AD105" s="74">
        <v>24.875398181062739</v>
      </c>
      <c r="AE105" s="75">
        <v>0.88693966114214484</v>
      </c>
      <c r="AZ105" s="10"/>
      <c r="BA105" s="10"/>
      <c r="BB105" s="10"/>
      <c r="BC105" s="10"/>
      <c r="BD105" s="10"/>
      <c r="BE105" s="10"/>
      <c r="BF105" s="10"/>
    </row>
    <row r="106" spans="2:58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72">
        <v>19</v>
      </c>
      <c r="S106" s="58" t="s">
        <v>88</v>
      </c>
      <c r="T106" s="69">
        <v>15098</v>
      </c>
      <c r="U106" s="59">
        <v>205743</v>
      </c>
      <c r="V106" s="59">
        <v>10358</v>
      </c>
      <c r="W106" s="59">
        <v>143919</v>
      </c>
      <c r="X106" s="73">
        <v>360020</v>
      </c>
      <c r="Y106" s="69">
        <v>12368614240</v>
      </c>
      <c r="Z106" s="69">
        <v>12731</v>
      </c>
      <c r="AA106" s="70">
        <v>819222.03205722617</v>
      </c>
      <c r="AB106" s="70">
        <v>34355.353147047383</v>
      </c>
      <c r="AC106" s="70">
        <v>971535.16927185608</v>
      </c>
      <c r="AD106" s="74">
        <v>23.84554245595443</v>
      </c>
      <c r="AE106" s="75">
        <v>0.84322426811498208</v>
      </c>
      <c r="AZ106" s="10"/>
      <c r="BA106" s="10"/>
      <c r="BB106" s="10"/>
      <c r="BC106" s="10"/>
      <c r="BD106" s="10"/>
      <c r="BE106" s="10"/>
      <c r="BF106" s="10"/>
    </row>
    <row r="107" spans="2:58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72">
        <v>20</v>
      </c>
      <c r="S107" s="58" t="s">
        <v>89</v>
      </c>
      <c r="T107" s="69">
        <v>22649</v>
      </c>
      <c r="U107" s="59">
        <v>327812</v>
      </c>
      <c r="V107" s="59">
        <v>14928</v>
      </c>
      <c r="W107" s="59">
        <v>229281</v>
      </c>
      <c r="X107" s="73">
        <v>572021</v>
      </c>
      <c r="Y107" s="69">
        <v>18973283900</v>
      </c>
      <c r="Z107" s="69">
        <v>20274</v>
      </c>
      <c r="AA107" s="70">
        <v>837709.56333612965</v>
      </c>
      <c r="AB107" s="70">
        <v>33168.859010420943</v>
      </c>
      <c r="AC107" s="70">
        <v>935843.14392818382</v>
      </c>
      <c r="AD107" s="74">
        <v>25.255905337984018</v>
      </c>
      <c r="AE107" s="75">
        <v>0.89513885822773631</v>
      </c>
      <c r="AZ107" s="10"/>
      <c r="BA107" s="10"/>
      <c r="BB107" s="10"/>
      <c r="BC107" s="10"/>
      <c r="BD107" s="10"/>
      <c r="BE107" s="10"/>
      <c r="BF107" s="10"/>
    </row>
    <row r="108" spans="2:58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72">
        <v>21</v>
      </c>
      <c r="S108" s="58" t="s">
        <v>90</v>
      </c>
      <c r="T108" s="69">
        <v>15046</v>
      </c>
      <c r="U108" s="59">
        <v>222931</v>
      </c>
      <c r="V108" s="59">
        <v>9328</v>
      </c>
      <c r="W108" s="59">
        <v>150797</v>
      </c>
      <c r="X108" s="73">
        <v>383056</v>
      </c>
      <c r="Y108" s="69">
        <v>12721541840</v>
      </c>
      <c r="Z108" s="69">
        <v>13631</v>
      </c>
      <c r="AA108" s="70">
        <v>845509.89233018737</v>
      </c>
      <c r="AB108" s="70">
        <v>33210.658076103755</v>
      </c>
      <c r="AC108" s="70">
        <v>933280.15846232849</v>
      </c>
      <c r="AD108" s="74">
        <v>25.458992423235411</v>
      </c>
      <c r="AE108" s="75">
        <v>0.90595507111524654</v>
      </c>
      <c r="AZ108" s="10"/>
      <c r="BA108" s="10"/>
      <c r="BB108" s="10"/>
      <c r="BC108" s="10"/>
      <c r="BD108" s="10"/>
      <c r="BE108" s="10"/>
      <c r="BF108" s="10"/>
    </row>
    <row r="109" spans="2:58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72">
        <v>22</v>
      </c>
      <c r="S109" s="58" t="s">
        <v>56</v>
      </c>
      <c r="T109" s="69">
        <v>19329</v>
      </c>
      <c r="U109" s="59">
        <v>286131</v>
      </c>
      <c r="V109" s="59">
        <v>12304</v>
      </c>
      <c r="W109" s="59">
        <v>196650</v>
      </c>
      <c r="X109" s="73">
        <v>495085</v>
      </c>
      <c r="Y109" s="69">
        <v>16408148840</v>
      </c>
      <c r="Z109" s="69">
        <v>17393</v>
      </c>
      <c r="AA109" s="70">
        <v>848887.62170831393</v>
      </c>
      <c r="AB109" s="70">
        <v>33142.084369350719</v>
      </c>
      <c r="AC109" s="70">
        <v>943376.57908353931</v>
      </c>
      <c r="AD109" s="74">
        <v>25.613585803714624</v>
      </c>
      <c r="AE109" s="75">
        <v>0.89983961922499867</v>
      </c>
      <c r="AZ109" s="10"/>
      <c r="BA109" s="10"/>
      <c r="BB109" s="10"/>
      <c r="BC109" s="10"/>
      <c r="BD109" s="10"/>
      <c r="BE109" s="10"/>
      <c r="BF109" s="10"/>
    </row>
    <row r="110" spans="2:58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72">
        <v>23</v>
      </c>
      <c r="S110" s="58" t="s">
        <v>91</v>
      </c>
      <c r="T110" s="69">
        <v>31367</v>
      </c>
      <c r="U110" s="59">
        <v>482527</v>
      </c>
      <c r="V110" s="59">
        <v>19820</v>
      </c>
      <c r="W110" s="59">
        <v>282687</v>
      </c>
      <c r="X110" s="76">
        <v>785034</v>
      </c>
      <c r="Y110" s="69">
        <v>26949991440</v>
      </c>
      <c r="Z110" s="59">
        <v>28499</v>
      </c>
      <c r="AA110" s="51">
        <v>859182.94513342052</v>
      </c>
      <c r="AB110" s="51">
        <v>34329.712394622402</v>
      </c>
      <c r="AC110" s="51">
        <v>945646.91533036251</v>
      </c>
      <c r="AD110" s="52">
        <v>25.027385468804795</v>
      </c>
      <c r="AE110" s="53">
        <v>0.90856632766920653</v>
      </c>
      <c r="AZ110" s="10"/>
      <c r="BA110" s="10"/>
      <c r="BB110" s="10"/>
      <c r="BC110" s="10"/>
      <c r="BD110" s="10"/>
      <c r="BE110" s="10"/>
      <c r="BF110" s="10"/>
    </row>
    <row r="111" spans="2:58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72">
        <v>24</v>
      </c>
      <c r="S111" s="58" t="s">
        <v>92</v>
      </c>
      <c r="T111" s="69">
        <v>13718</v>
      </c>
      <c r="U111" s="59">
        <v>191810</v>
      </c>
      <c r="V111" s="59">
        <v>8319</v>
      </c>
      <c r="W111" s="59">
        <v>139702</v>
      </c>
      <c r="X111" s="76">
        <v>339831</v>
      </c>
      <c r="Y111" s="69">
        <v>11273237610</v>
      </c>
      <c r="Z111" s="59">
        <v>12057</v>
      </c>
      <c r="AA111" s="59">
        <v>821784.34246974776</v>
      </c>
      <c r="AB111" s="59">
        <v>33173.070173115462</v>
      </c>
      <c r="AC111" s="59">
        <v>934995.24010947999</v>
      </c>
      <c r="AD111" s="52">
        <v>24.772634494824317</v>
      </c>
      <c r="AE111" s="53">
        <v>0.87891820965155265</v>
      </c>
      <c r="AZ111" s="10"/>
      <c r="BA111" s="10"/>
      <c r="BB111" s="10"/>
      <c r="BC111" s="10"/>
      <c r="BD111" s="10"/>
      <c r="BE111" s="10"/>
      <c r="BF111" s="10"/>
    </row>
    <row r="112" spans="2:58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72">
        <v>25</v>
      </c>
      <c r="S112" s="58" t="s">
        <v>93</v>
      </c>
      <c r="T112" s="69">
        <v>9548</v>
      </c>
      <c r="U112" s="59">
        <v>133859</v>
      </c>
      <c r="V112" s="59">
        <v>5936</v>
      </c>
      <c r="W112" s="59">
        <v>90380</v>
      </c>
      <c r="X112" s="73">
        <v>230175</v>
      </c>
      <c r="Y112" s="69">
        <v>7601681850</v>
      </c>
      <c r="Z112" s="69">
        <v>8232</v>
      </c>
      <c r="AA112" s="70">
        <v>796154.36217008799</v>
      </c>
      <c r="AB112" s="70">
        <v>33025.662430759206</v>
      </c>
      <c r="AC112" s="70">
        <v>923430.73979591834</v>
      </c>
      <c r="AD112" s="74">
        <v>24.107142857142858</v>
      </c>
      <c r="AE112" s="75">
        <v>0.8621700879765396</v>
      </c>
      <c r="AZ112" s="10"/>
      <c r="BA112" s="10"/>
      <c r="BB112" s="10"/>
      <c r="BC112" s="10"/>
      <c r="BD112" s="10"/>
      <c r="BE112" s="10"/>
      <c r="BF112" s="10"/>
    </row>
    <row r="113" spans="2:58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72">
        <v>26</v>
      </c>
      <c r="S113" s="58" t="s">
        <v>30</v>
      </c>
      <c r="T113" s="69">
        <v>132591</v>
      </c>
      <c r="U113" s="59">
        <v>1900537</v>
      </c>
      <c r="V113" s="59">
        <v>92362</v>
      </c>
      <c r="W113" s="59">
        <v>1146401</v>
      </c>
      <c r="X113" s="73">
        <v>3139300</v>
      </c>
      <c r="Y113" s="69">
        <v>111259870710</v>
      </c>
      <c r="Z113" s="69">
        <v>121610</v>
      </c>
      <c r="AA113" s="70">
        <v>839120.83557707537</v>
      </c>
      <c r="AB113" s="70">
        <v>35440.980699519001</v>
      </c>
      <c r="AC113" s="70">
        <v>914890.80429241015</v>
      </c>
      <c r="AD113" s="74">
        <v>23.676569299575387</v>
      </c>
      <c r="AE113" s="75">
        <v>0.91718140748617927</v>
      </c>
      <c r="AZ113" s="10"/>
      <c r="BA113" s="10"/>
      <c r="BB113" s="10"/>
      <c r="BC113" s="10"/>
      <c r="BD113" s="10"/>
      <c r="BE113" s="10"/>
      <c r="BF113" s="10"/>
    </row>
    <row r="114" spans="2:58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72">
        <v>27</v>
      </c>
      <c r="S114" s="58" t="s">
        <v>31</v>
      </c>
      <c r="T114" s="69">
        <v>22608</v>
      </c>
      <c r="U114" s="59">
        <v>308231</v>
      </c>
      <c r="V114" s="59">
        <v>15977</v>
      </c>
      <c r="W114" s="59">
        <v>183642</v>
      </c>
      <c r="X114" s="73">
        <v>507850</v>
      </c>
      <c r="Y114" s="69">
        <v>18566171150</v>
      </c>
      <c r="Z114" s="69">
        <v>19766</v>
      </c>
      <c r="AA114" s="70">
        <v>821221.29998230713</v>
      </c>
      <c r="AB114" s="70">
        <v>36558.375799940928</v>
      </c>
      <c r="AC114" s="70">
        <v>939298.34817363147</v>
      </c>
      <c r="AD114" s="74">
        <v>22.463287331917904</v>
      </c>
      <c r="AE114" s="75">
        <v>0.87429228591648978</v>
      </c>
      <c r="AZ114" s="10"/>
      <c r="BA114" s="10"/>
      <c r="BB114" s="10"/>
      <c r="BC114" s="10"/>
      <c r="BD114" s="10"/>
      <c r="BE114" s="10"/>
      <c r="BF114" s="10"/>
    </row>
    <row r="115" spans="2:58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72">
        <v>28</v>
      </c>
      <c r="S115" s="58" t="s">
        <v>32</v>
      </c>
      <c r="T115" s="69">
        <v>18603</v>
      </c>
      <c r="U115" s="59">
        <v>249825</v>
      </c>
      <c r="V115" s="59">
        <v>12876</v>
      </c>
      <c r="W115" s="59">
        <v>149257</v>
      </c>
      <c r="X115" s="73">
        <v>411958</v>
      </c>
      <c r="Y115" s="69">
        <v>15285611750</v>
      </c>
      <c r="Z115" s="69">
        <v>16562</v>
      </c>
      <c r="AA115" s="70">
        <v>821674.5551792722</v>
      </c>
      <c r="AB115" s="70">
        <v>37104.78191951607</v>
      </c>
      <c r="AC115" s="70">
        <v>922932.7224972829</v>
      </c>
      <c r="AD115" s="74">
        <v>22.144707842821049</v>
      </c>
      <c r="AE115" s="75">
        <v>0.89028651292802241</v>
      </c>
      <c r="AZ115" s="10"/>
      <c r="BA115" s="10"/>
      <c r="BB115" s="10"/>
      <c r="BC115" s="10"/>
      <c r="BD115" s="10"/>
      <c r="BE115" s="10"/>
      <c r="BF115" s="10"/>
    </row>
    <row r="116" spans="2:58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72">
        <v>29</v>
      </c>
      <c r="S116" s="58" t="s">
        <v>33</v>
      </c>
      <c r="T116" s="69">
        <v>15649</v>
      </c>
      <c r="U116" s="59">
        <v>226703</v>
      </c>
      <c r="V116" s="59">
        <v>10280</v>
      </c>
      <c r="W116" s="59">
        <v>119660</v>
      </c>
      <c r="X116" s="73">
        <v>356643</v>
      </c>
      <c r="Y116" s="69">
        <v>12705690120</v>
      </c>
      <c r="Z116" s="69">
        <v>14103</v>
      </c>
      <c r="AA116" s="70">
        <v>811917.06307112274</v>
      </c>
      <c r="AB116" s="70">
        <v>35625.794197558906</v>
      </c>
      <c r="AC116" s="70">
        <v>900921.08912997239</v>
      </c>
      <c r="AD116" s="74">
        <v>22.790146335229089</v>
      </c>
      <c r="AE116" s="75">
        <v>0.90120774490382771</v>
      </c>
      <c r="AZ116" s="10"/>
      <c r="BA116" s="10"/>
      <c r="BB116" s="10"/>
      <c r="BC116" s="10"/>
      <c r="BD116" s="10"/>
      <c r="BE116" s="10"/>
      <c r="BF116" s="10"/>
    </row>
    <row r="117" spans="2:58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72">
        <v>30</v>
      </c>
      <c r="S117" s="58" t="s">
        <v>34</v>
      </c>
      <c r="T117" s="69">
        <v>20907</v>
      </c>
      <c r="U117" s="59">
        <v>300436</v>
      </c>
      <c r="V117" s="59">
        <v>13358</v>
      </c>
      <c r="W117" s="59">
        <v>193740</v>
      </c>
      <c r="X117" s="73">
        <v>507534</v>
      </c>
      <c r="Y117" s="69">
        <v>17082711560</v>
      </c>
      <c r="Z117" s="69">
        <v>18782</v>
      </c>
      <c r="AA117" s="70">
        <v>817080.95661740087</v>
      </c>
      <c r="AB117" s="70">
        <v>33658.260451516551</v>
      </c>
      <c r="AC117" s="70">
        <v>909525.69268448511</v>
      </c>
      <c r="AD117" s="74">
        <v>24.27579279667097</v>
      </c>
      <c r="AE117" s="75">
        <v>0.89835940115750701</v>
      </c>
      <c r="AZ117" s="10"/>
      <c r="BA117" s="10"/>
      <c r="BB117" s="10"/>
      <c r="BC117" s="10"/>
      <c r="BD117" s="10"/>
      <c r="BE117" s="10"/>
      <c r="BF117" s="10"/>
    </row>
    <row r="118" spans="2:58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72">
        <v>31</v>
      </c>
      <c r="S118" s="58" t="s">
        <v>35</v>
      </c>
      <c r="T118" s="69">
        <v>27885</v>
      </c>
      <c r="U118" s="59">
        <v>391425</v>
      </c>
      <c r="V118" s="59">
        <v>17835</v>
      </c>
      <c r="W118" s="59">
        <v>230963</v>
      </c>
      <c r="X118" s="76">
        <v>640223</v>
      </c>
      <c r="Y118" s="69">
        <v>21935580850</v>
      </c>
      <c r="Z118" s="59">
        <v>25109</v>
      </c>
      <c r="AA118" s="51">
        <v>786644.46297292446</v>
      </c>
      <c r="AB118" s="51">
        <v>34262.406770765811</v>
      </c>
      <c r="AC118" s="51">
        <v>873614.27575769648</v>
      </c>
      <c r="AD118" s="52">
        <v>22.959404697866237</v>
      </c>
      <c r="AE118" s="53">
        <v>0.9004482696790389</v>
      </c>
      <c r="AZ118" s="10"/>
      <c r="BA118" s="10"/>
      <c r="BB118" s="10"/>
      <c r="BC118" s="10"/>
      <c r="BD118" s="10"/>
      <c r="BE118" s="10"/>
      <c r="BF118" s="10"/>
    </row>
    <row r="119" spans="2:58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72">
        <v>32</v>
      </c>
      <c r="S119" s="58" t="s">
        <v>36</v>
      </c>
      <c r="T119" s="69">
        <v>23454</v>
      </c>
      <c r="U119" s="59">
        <v>335150</v>
      </c>
      <c r="V119" s="59">
        <v>17316</v>
      </c>
      <c r="W119" s="59">
        <v>214593</v>
      </c>
      <c r="X119" s="76">
        <v>567059</v>
      </c>
      <c r="Y119" s="69">
        <v>20026222350</v>
      </c>
      <c r="Z119" s="59">
        <v>21182</v>
      </c>
      <c r="AA119" s="59">
        <v>853851.04246610391</v>
      </c>
      <c r="AB119" s="59">
        <v>35315.941286532798</v>
      </c>
      <c r="AC119" s="59">
        <v>945435.85827589466</v>
      </c>
      <c r="AD119" s="52">
        <v>24.177496375884711</v>
      </c>
      <c r="AE119" s="53">
        <v>0.9031295301441119</v>
      </c>
      <c r="AZ119" s="10"/>
      <c r="BA119" s="10"/>
      <c r="BB119" s="10"/>
      <c r="BC119" s="10"/>
      <c r="BD119" s="10"/>
      <c r="BE119" s="10"/>
      <c r="BF119" s="10"/>
    </row>
    <row r="120" spans="2:58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72">
        <v>33</v>
      </c>
      <c r="S120" s="58" t="s">
        <v>37</v>
      </c>
      <c r="T120" s="69">
        <v>6680</v>
      </c>
      <c r="U120" s="59">
        <v>88767</v>
      </c>
      <c r="V120" s="59">
        <v>4720</v>
      </c>
      <c r="W120" s="59">
        <v>54546</v>
      </c>
      <c r="X120" s="73">
        <v>148033</v>
      </c>
      <c r="Y120" s="69">
        <v>5657882930</v>
      </c>
      <c r="Z120" s="69">
        <v>6109</v>
      </c>
      <c r="AA120" s="70">
        <v>846988.4625748503</v>
      </c>
      <c r="AB120" s="70">
        <v>38220.416596299474</v>
      </c>
      <c r="AC120" s="70">
        <v>926155.33311507606</v>
      </c>
      <c r="AD120" s="74">
        <v>22.16062874251497</v>
      </c>
      <c r="AE120" s="75">
        <v>0.91452095808383238</v>
      </c>
      <c r="AZ120" s="10"/>
      <c r="BA120" s="10"/>
      <c r="BB120" s="10"/>
      <c r="BC120" s="10"/>
      <c r="BD120" s="10"/>
      <c r="BE120" s="10"/>
      <c r="BF120" s="10"/>
    </row>
    <row r="121" spans="2:58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72">
        <v>34</v>
      </c>
      <c r="S121" s="58" t="s">
        <v>38</v>
      </c>
      <c r="T121" s="69">
        <v>29757</v>
      </c>
      <c r="U121" s="59">
        <v>396897</v>
      </c>
      <c r="V121" s="59">
        <v>24469</v>
      </c>
      <c r="W121" s="59">
        <v>237979</v>
      </c>
      <c r="X121" s="73">
        <v>659345</v>
      </c>
      <c r="Y121" s="69">
        <v>26977282590</v>
      </c>
      <c r="Z121" s="69">
        <v>27446</v>
      </c>
      <c r="AA121" s="70">
        <v>906586.10041334818</v>
      </c>
      <c r="AB121" s="70">
        <v>40915.275902600311</v>
      </c>
      <c r="AC121" s="70">
        <v>982922.19594840775</v>
      </c>
      <c r="AD121" s="74">
        <v>22.157643579661929</v>
      </c>
      <c r="AE121" s="75">
        <v>0.92233760123668385</v>
      </c>
      <c r="AZ121" s="10"/>
      <c r="BA121" s="10"/>
      <c r="BB121" s="10"/>
      <c r="BC121" s="10"/>
      <c r="BD121" s="10"/>
      <c r="BE121" s="10"/>
      <c r="BF121" s="10"/>
    </row>
    <row r="122" spans="2:58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72">
        <v>35</v>
      </c>
      <c r="S122" s="58" t="s">
        <v>1</v>
      </c>
      <c r="T122" s="69">
        <v>60596</v>
      </c>
      <c r="U122" s="59">
        <v>932411</v>
      </c>
      <c r="V122" s="59">
        <v>36775</v>
      </c>
      <c r="W122" s="59">
        <v>613943</v>
      </c>
      <c r="X122" s="73">
        <v>1583129</v>
      </c>
      <c r="Y122" s="69">
        <v>48343884140</v>
      </c>
      <c r="Z122" s="69">
        <v>55514</v>
      </c>
      <c r="AA122" s="70">
        <v>797806.524193016</v>
      </c>
      <c r="AB122" s="70">
        <v>30536.920326770593</v>
      </c>
      <c r="AC122" s="70">
        <v>870841.30381525378</v>
      </c>
      <c r="AD122" s="74">
        <v>26.125965410258104</v>
      </c>
      <c r="AE122" s="75">
        <v>0.91613307809096312</v>
      </c>
      <c r="AZ122" s="10"/>
      <c r="BA122" s="10"/>
      <c r="BB122" s="10"/>
      <c r="BC122" s="10"/>
      <c r="BD122" s="10"/>
      <c r="BE122" s="10"/>
      <c r="BF122" s="10"/>
    </row>
    <row r="123" spans="2:58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72">
        <v>36</v>
      </c>
      <c r="S123" s="58" t="s">
        <v>2</v>
      </c>
      <c r="T123" s="69">
        <v>16741</v>
      </c>
      <c r="U123" s="59">
        <v>256413</v>
      </c>
      <c r="V123" s="59">
        <v>9862</v>
      </c>
      <c r="W123" s="59">
        <v>144921</v>
      </c>
      <c r="X123" s="73">
        <v>411196</v>
      </c>
      <c r="Y123" s="69">
        <v>13200312200</v>
      </c>
      <c r="Z123" s="69">
        <v>15550</v>
      </c>
      <c r="AA123" s="70">
        <v>788502.0130219222</v>
      </c>
      <c r="AB123" s="70">
        <v>32102.238835008124</v>
      </c>
      <c r="AC123" s="70">
        <v>848894.67524115753</v>
      </c>
      <c r="AD123" s="74">
        <v>24.562212532106802</v>
      </c>
      <c r="AE123" s="75">
        <v>0.92885729645779824</v>
      </c>
      <c r="AZ123" s="10"/>
      <c r="BA123" s="10"/>
      <c r="BB123" s="10"/>
      <c r="BC123" s="10"/>
      <c r="BD123" s="10"/>
      <c r="BE123" s="10"/>
      <c r="BF123" s="10"/>
    </row>
    <row r="124" spans="2:58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72">
        <v>37</v>
      </c>
      <c r="S124" s="58" t="s">
        <v>3</v>
      </c>
      <c r="T124" s="69">
        <v>51067</v>
      </c>
      <c r="U124" s="59">
        <v>777136</v>
      </c>
      <c r="V124" s="59">
        <v>30987</v>
      </c>
      <c r="W124" s="59">
        <v>548409</v>
      </c>
      <c r="X124" s="73">
        <v>1356532</v>
      </c>
      <c r="Y124" s="69">
        <v>41575378380</v>
      </c>
      <c r="Z124" s="69">
        <v>47414</v>
      </c>
      <c r="AA124" s="70">
        <v>814133.94912565849</v>
      </c>
      <c r="AB124" s="70">
        <v>30648.28428669578</v>
      </c>
      <c r="AC124" s="70">
        <v>876858.6995402202</v>
      </c>
      <c r="AD124" s="74">
        <v>26.563769165997613</v>
      </c>
      <c r="AE124" s="75">
        <v>0.92846652436994537</v>
      </c>
      <c r="AZ124" s="10"/>
      <c r="BA124" s="10"/>
      <c r="BB124" s="10"/>
      <c r="BC124" s="10"/>
      <c r="BD124" s="10"/>
      <c r="BE124" s="10"/>
      <c r="BF124" s="10"/>
    </row>
    <row r="125" spans="2:58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72">
        <v>38</v>
      </c>
      <c r="S125" s="77" t="s">
        <v>39</v>
      </c>
      <c r="T125" s="69">
        <v>10794</v>
      </c>
      <c r="U125" s="59">
        <v>166713</v>
      </c>
      <c r="V125" s="59">
        <v>7473</v>
      </c>
      <c r="W125" s="59">
        <v>114293</v>
      </c>
      <c r="X125" s="73">
        <v>288479</v>
      </c>
      <c r="Y125" s="69">
        <v>9177741420</v>
      </c>
      <c r="Z125" s="69">
        <v>9967</v>
      </c>
      <c r="AA125" s="70">
        <v>850263.24068927183</v>
      </c>
      <c r="AB125" s="70">
        <v>31814.244433736945</v>
      </c>
      <c r="AC125" s="70">
        <v>920812.82432025683</v>
      </c>
      <c r="AD125" s="74">
        <v>26.725866221975171</v>
      </c>
      <c r="AE125" s="75">
        <v>0.92338336112655184</v>
      </c>
      <c r="AZ125" s="10"/>
      <c r="BA125" s="10"/>
      <c r="BB125" s="10"/>
      <c r="BC125" s="10"/>
      <c r="BD125" s="10"/>
      <c r="BE125" s="10"/>
      <c r="BF125" s="10"/>
    </row>
    <row r="126" spans="2:58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72">
        <v>39</v>
      </c>
      <c r="S126" s="77" t="s">
        <v>7</v>
      </c>
      <c r="T126" s="69">
        <v>60444</v>
      </c>
      <c r="U126" s="59">
        <v>879086</v>
      </c>
      <c r="V126" s="59">
        <v>38121</v>
      </c>
      <c r="W126" s="59">
        <v>638591</v>
      </c>
      <c r="X126" s="76">
        <v>1555798</v>
      </c>
      <c r="Y126" s="69">
        <v>49237385440</v>
      </c>
      <c r="Z126" s="59">
        <v>56706</v>
      </c>
      <c r="AA126" s="51">
        <v>814595.08702269872</v>
      </c>
      <c r="AB126" s="51">
        <v>31647.672409914398</v>
      </c>
      <c r="AC126" s="51">
        <v>868292.3401403731</v>
      </c>
      <c r="AD126" s="52">
        <v>25.739494408047118</v>
      </c>
      <c r="AE126" s="53">
        <v>0.93815763351201109</v>
      </c>
      <c r="AZ126" s="10"/>
      <c r="BA126" s="10"/>
      <c r="BB126" s="10"/>
      <c r="BC126" s="10"/>
      <c r="BD126" s="10"/>
      <c r="BE126" s="10"/>
      <c r="BF126" s="10"/>
    </row>
    <row r="127" spans="2:58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72">
        <v>40</v>
      </c>
      <c r="S127" s="77" t="s">
        <v>40</v>
      </c>
      <c r="T127" s="69">
        <v>13161</v>
      </c>
      <c r="U127" s="59">
        <v>176324</v>
      </c>
      <c r="V127" s="59">
        <v>11696</v>
      </c>
      <c r="W127" s="59">
        <v>112385</v>
      </c>
      <c r="X127" s="76">
        <v>300405</v>
      </c>
      <c r="Y127" s="69">
        <v>11897200020</v>
      </c>
      <c r="Z127" s="59">
        <v>12114</v>
      </c>
      <c r="AA127" s="59">
        <v>903973.86368816963</v>
      </c>
      <c r="AB127" s="59">
        <v>39603.868177959754</v>
      </c>
      <c r="AC127" s="59">
        <v>982103.35314512136</v>
      </c>
      <c r="AD127" s="52">
        <v>22.825393207203099</v>
      </c>
      <c r="AE127" s="53">
        <v>0.92044677456120361</v>
      </c>
      <c r="AZ127" s="10"/>
      <c r="BA127" s="10"/>
      <c r="BB127" s="10"/>
      <c r="BC127" s="10"/>
      <c r="BD127" s="10"/>
      <c r="BE127" s="10"/>
      <c r="BF127" s="10"/>
    </row>
    <row r="128" spans="2:58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72">
        <v>41</v>
      </c>
      <c r="S128" s="77" t="s">
        <v>11</v>
      </c>
      <c r="T128" s="69">
        <v>24206</v>
      </c>
      <c r="U128" s="59">
        <v>352633</v>
      </c>
      <c r="V128" s="59">
        <v>14175</v>
      </c>
      <c r="W128" s="59">
        <v>214716</v>
      </c>
      <c r="X128" s="73">
        <v>581524</v>
      </c>
      <c r="Y128" s="69">
        <v>19707442650</v>
      </c>
      <c r="Z128" s="69">
        <v>22080</v>
      </c>
      <c r="AA128" s="70">
        <v>814155.27761711972</v>
      </c>
      <c r="AB128" s="70">
        <v>33889.302333179716</v>
      </c>
      <c r="AC128" s="70">
        <v>892547.22146739135</v>
      </c>
      <c r="AD128" s="74">
        <v>24.023961001404611</v>
      </c>
      <c r="AE128" s="75">
        <v>0.91217053623068656</v>
      </c>
      <c r="AZ128" s="10"/>
      <c r="BA128" s="10"/>
      <c r="BB128" s="10"/>
      <c r="BC128" s="10"/>
      <c r="BD128" s="10"/>
      <c r="BE128" s="10"/>
      <c r="BF128" s="10"/>
    </row>
    <row r="129" spans="2:58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72">
        <v>42</v>
      </c>
      <c r="S129" s="77" t="s">
        <v>12</v>
      </c>
      <c r="T129" s="69">
        <v>63271</v>
      </c>
      <c r="U129" s="59">
        <v>873619</v>
      </c>
      <c r="V129" s="59">
        <v>38582</v>
      </c>
      <c r="W129" s="59">
        <v>583441</v>
      </c>
      <c r="X129" s="73">
        <v>1495642</v>
      </c>
      <c r="Y129" s="69">
        <v>49462531630</v>
      </c>
      <c r="Z129" s="69">
        <v>59046</v>
      </c>
      <c r="AA129" s="70">
        <v>781756.7547533625</v>
      </c>
      <c r="AB129" s="70">
        <v>33071.103666519128</v>
      </c>
      <c r="AC129" s="70">
        <v>837694.87569013995</v>
      </c>
      <c r="AD129" s="74">
        <v>23.638665423337706</v>
      </c>
      <c r="AE129" s="75">
        <v>0.93322375179782202</v>
      </c>
      <c r="AZ129" s="10"/>
      <c r="BA129" s="10"/>
      <c r="BB129" s="10"/>
      <c r="BC129" s="10"/>
      <c r="BD129" s="10"/>
      <c r="BE129" s="10"/>
      <c r="BF129" s="10"/>
    </row>
    <row r="130" spans="2:58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72">
        <v>43</v>
      </c>
      <c r="S130" s="77" t="s">
        <v>8</v>
      </c>
      <c r="T130" s="69">
        <v>38793</v>
      </c>
      <c r="U130" s="59">
        <v>542856</v>
      </c>
      <c r="V130" s="59">
        <v>28120</v>
      </c>
      <c r="W130" s="59">
        <v>383166</v>
      </c>
      <c r="X130" s="73">
        <v>954142</v>
      </c>
      <c r="Y130" s="69">
        <v>32893512890</v>
      </c>
      <c r="Z130" s="69">
        <v>35988</v>
      </c>
      <c r="AA130" s="70">
        <v>847923.92673936021</v>
      </c>
      <c r="AB130" s="70">
        <v>34474.441844086097</v>
      </c>
      <c r="AC130" s="70">
        <v>914013.3625097255</v>
      </c>
      <c r="AD130" s="74">
        <v>24.5957260330472</v>
      </c>
      <c r="AE130" s="75">
        <v>0.92769314051504137</v>
      </c>
      <c r="AZ130" s="10"/>
      <c r="BA130" s="10"/>
      <c r="BB130" s="10"/>
      <c r="BC130" s="10"/>
      <c r="BD130" s="10"/>
      <c r="BE130" s="10"/>
      <c r="BF130" s="10"/>
    </row>
    <row r="131" spans="2:58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72">
        <v>44</v>
      </c>
      <c r="S131" s="77" t="s">
        <v>18</v>
      </c>
      <c r="T131" s="69">
        <v>42898</v>
      </c>
      <c r="U131" s="59">
        <v>628994</v>
      </c>
      <c r="V131" s="59">
        <v>23650</v>
      </c>
      <c r="W131" s="59">
        <v>405918</v>
      </c>
      <c r="X131" s="73">
        <v>1058562</v>
      </c>
      <c r="Y131" s="69">
        <v>33249291160</v>
      </c>
      <c r="Z131" s="69">
        <v>40128</v>
      </c>
      <c r="AA131" s="70">
        <v>775077.88614853844</v>
      </c>
      <c r="AB131" s="70">
        <v>31409.866554816817</v>
      </c>
      <c r="AC131" s="70">
        <v>828580.82037480059</v>
      </c>
      <c r="AD131" s="74">
        <v>24.676255303277543</v>
      </c>
      <c r="AE131" s="75">
        <v>0.9354282250920789</v>
      </c>
      <c r="AZ131" s="10"/>
      <c r="BA131" s="10"/>
      <c r="BB131" s="10"/>
      <c r="BC131" s="10"/>
      <c r="BD131" s="10"/>
      <c r="BE131" s="10"/>
      <c r="BF131" s="10"/>
    </row>
    <row r="132" spans="2:58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72">
        <v>45</v>
      </c>
      <c r="S132" s="77" t="s">
        <v>41</v>
      </c>
      <c r="T132" s="69">
        <v>14920</v>
      </c>
      <c r="U132" s="59">
        <v>210442</v>
      </c>
      <c r="V132" s="59">
        <v>11722</v>
      </c>
      <c r="W132" s="59">
        <v>137274</v>
      </c>
      <c r="X132" s="73">
        <v>359438</v>
      </c>
      <c r="Y132" s="69">
        <v>13045804090</v>
      </c>
      <c r="Z132" s="69">
        <v>13809</v>
      </c>
      <c r="AA132" s="70">
        <v>874383.65214477212</v>
      </c>
      <c r="AB132" s="70">
        <v>36295.00523038744</v>
      </c>
      <c r="AC132" s="70">
        <v>944731.99290317914</v>
      </c>
      <c r="AD132" s="74">
        <v>24.091018766756033</v>
      </c>
      <c r="AE132" s="75">
        <v>0.92553619302949064</v>
      </c>
      <c r="AZ132" s="10"/>
      <c r="BA132" s="10"/>
      <c r="BB132" s="10"/>
      <c r="BC132" s="10"/>
      <c r="BD132" s="10"/>
      <c r="BE132" s="10"/>
      <c r="BF132" s="10"/>
    </row>
    <row r="133" spans="2:58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72">
        <v>46</v>
      </c>
      <c r="S133" s="77" t="s">
        <v>21</v>
      </c>
      <c r="T133" s="69">
        <v>19066</v>
      </c>
      <c r="U133" s="59">
        <v>252587</v>
      </c>
      <c r="V133" s="59">
        <v>13016</v>
      </c>
      <c r="W133" s="59">
        <v>152689</v>
      </c>
      <c r="X133" s="73">
        <v>418292</v>
      </c>
      <c r="Y133" s="69">
        <v>15265380040</v>
      </c>
      <c r="Z133" s="69">
        <v>17582</v>
      </c>
      <c r="AA133" s="70">
        <v>800659.8153781601</v>
      </c>
      <c r="AB133" s="70">
        <v>36494.554139213753</v>
      </c>
      <c r="AC133" s="70">
        <v>868239.11045387329</v>
      </c>
      <c r="AD133" s="74">
        <v>21.939158711843071</v>
      </c>
      <c r="AE133" s="75">
        <v>0.92216511066820517</v>
      </c>
      <c r="AZ133" s="10"/>
      <c r="BA133" s="10"/>
      <c r="BB133" s="10"/>
      <c r="BC133" s="10"/>
      <c r="BD133" s="10"/>
      <c r="BE133" s="10"/>
      <c r="BF133" s="10"/>
    </row>
    <row r="134" spans="2:58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72">
        <v>47</v>
      </c>
      <c r="S134" s="77" t="s">
        <v>13</v>
      </c>
      <c r="T134" s="69">
        <v>38675</v>
      </c>
      <c r="U134" s="59">
        <v>526489</v>
      </c>
      <c r="V134" s="59">
        <v>23794</v>
      </c>
      <c r="W134" s="59">
        <v>372312</v>
      </c>
      <c r="X134" s="76">
        <v>922595</v>
      </c>
      <c r="Y134" s="69">
        <v>30901646640</v>
      </c>
      <c r="Z134" s="59">
        <v>35539</v>
      </c>
      <c r="AA134" s="51">
        <v>799008.31648351648</v>
      </c>
      <c r="AB134" s="51">
        <v>33494.270660473987</v>
      </c>
      <c r="AC134" s="51">
        <v>869513.6790568108</v>
      </c>
      <c r="AD134" s="52">
        <v>23.855074337427279</v>
      </c>
      <c r="AE134" s="53">
        <v>0.91891402714932124</v>
      </c>
      <c r="AZ134" s="10"/>
      <c r="BA134" s="10"/>
      <c r="BB134" s="10"/>
      <c r="BC134" s="10"/>
      <c r="BD134" s="10"/>
      <c r="BE134" s="10"/>
      <c r="BF134" s="10"/>
    </row>
    <row r="135" spans="2:58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72">
        <v>48</v>
      </c>
      <c r="S135" s="77" t="s">
        <v>22</v>
      </c>
      <c r="T135" s="69">
        <v>20759</v>
      </c>
      <c r="U135" s="59">
        <v>300135</v>
      </c>
      <c r="V135" s="59">
        <v>14393</v>
      </c>
      <c r="W135" s="59">
        <v>202639</v>
      </c>
      <c r="X135" s="76">
        <v>517167</v>
      </c>
      <c r="Y135" s="69">
        <v>16899774850</v>
      </c>
      <c r="Z135" s="59">
        <v>19478</v>
      </c>
      <c r="AA135" s="59">
        <v>814093.87976299436</v>
      </c>
      <c r="AB135" s="59">
        <v>32677.597081793694</v>
      </c>
      <c r="AC135" s="59">
        <v>867633.98962932534</v>
      </c>
      <c r="AD135" s="52">
        <v>24.912905245917432</v>
      </c>
      <c r="AE135" s="53">
        <v>0.93829182523242927</v>
      </c>
      <c r="AZ135" s="10"/>
      <c r="BA135" s="10"/>
      <c r="BB135" s="10"/>
      <c r="BC135" s="10"/>
      <c r="BD135" s="10"/>
      <c r="BE135" s="10"/>
      <c r="BF135" s="10"/>
    </row>
    <row r="136" spans="2:58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72">
        <v>49</v>
      </c>
      <c r="S136" s="77" t="s">
        <v>23</v>
      </c>
      <c r="T136" s="69">
        <v>20958</v>
      </c>
      <c r="U136" s="59">
        <v>304184</v>
      </c>
      <c r="V136" s="59">
        <v>12753</v>
      </c>
      <c r="W136" s="59">
        <v>219835</v>
      </c>
      <c r="X136" s="73">
        <v>536772</v>
      </c>
      <c r="Y136" s="69">
        <v>16282776190</v>
      </c>
      <c r="Z136" s="69">
        <v>19417</v>
      </c>
      <c r="AA136" s="70">
        <v>776924.14304800075</v>
      </c>
      <c r="AB136" s="70">
        <v>30334.62287526175</v>
      </c>
      <c r="AC136" s="70">
        <v>838583.51908121747</v>
      </c>
      <c r="AD136" s="74">
        <v>25.611795018608646</v>
      </c>
      <c r="AE136" s="75">
        <v>0.92647199160225213</v>
      </c>
      <c r="AZ136" s="10"/>
      <c r="BA136" s="10"/>
      <c r="BB136" s="10"/>
      <c r="BC136" s="10"/>
      <c r="BD136" s="10"/>
      <c r="BE136" s="10"/>
      <c r="BF136" s="10"/>
    </row>
    <row r="137" spans="2:58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72">
        <v>50</v>
      </c>
      <c r="S137" s="77" t="s">
        <v>14</v>
      </c>
      <c r="T137" s="69">
        <v>18785</v>
      </c>
      <c r="U137" s="59">
        <v>255667</v>
      </c>
      <c r="V137" s="59">
        <v>10650</v>
      </c>
      <c r="W137" s="59">
        <v>132551</v>
      </c>
      <c r="X137" s="73">
        <v>398868</v>
      </c>
      <c r="Y137" s="69">
        <v>14720595590</v>
      </c>
      <c r="Z137" s="69">
        <v>17163</v>
      </c>
      <c r="AA137" s="70">
        <v>783635.64492946502</v>
      </c>
      <c r="AB137" s="70">
        <v>36905.932764724166</v>
      </c>
      <c r="AC137" s="70">
        <v>857693.61941385537</v>
      </c>
      <c r="AD137" s="74">
        <v>21.233324461006124</v>
      </c>
      <c r="AE137" s="75">
        <v>0.91365451157838706</v>
      </c>
      <c r="AZ137" s="10"/>
      <c r="BA137" s="10"/>
      <c r="BB137" s="10"/>
      <c r="BC137" s="10"/>
      <c r="BD137" s="10"/>
      <c r="BE137" s="10"/>
      <c r="BF137" s="10"/>
    </row>
    <row r="138" spans="2:58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72">
        <v>51</v>
      </c>
      <c r="S138" s="77" t="s">
        <v>42</v>
      </c>
      <c r="T138" s="69">
        <v>25056</v>
      </c>
      <c r="U138" s="59">
        <v>335455</v>
      </c>
      <c r="V138" s="59">
        <v>18011</v>
      </c>
      <c r="W138" s="59">
        <v>205768</v>
      </c>
      <c r="X138" s="73">
        <v>559234</v>
      </c>
      <c r="Y138" s="69">
        <v>21293498350</v>
      </c>
      <c r="Z138" s="69">
        <v>23124</v>
      </c>
      <c r="AA138" s="70">
        <v>849836.30068646232</v>
      </c>
      <c r="AB138" s="70">
        <v>38076.18698076297</v>
      </c>
      <c r="AC138" s="70">
        <v>920839.74874589173</v>
      </c>
      <c r="AD138" s="74">
        <v>22.319364623243935</v>
      </c>
      <c r="AE138" s="75">
        <v>0.92289272030651337</v>
      </c>
      <c r="AZ138" s="10"/>
      <c r="BA138" s="10"/>
      <c r="BB138" s="10"/>
      <c r="BC138" s="10"/>
      <c r="BD138" s="10"/>
      <c r="BE138" s="10"/>
      <c r="BF138" s="10"/>
    </row>
    <row r="139" spans="2:58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72">
        <v>52</v>
      </c>
      <c r="S139" s="77" t="s">
        <v>4</v>
      </c>
      <c r="T139" s="69">
        <v>20478</v>
      </c>
      <c r="U139" s="59">
        <v>292870</v>
      </c>
      <c r="V139" s="59">
        <v>12659</v>
      </c>
      <c r="W139" s="59">
        <v>196409</v>
      </c>
      <c r="X139" s="73">
        <v>501938</v>
      </c>
      <c r="Y139" s="69">
        <v>16205064450</v>
      </c>
      <c r="Z139" s="69">
        <v>18958</v>
      </c>
      <c r="AA139" s="70">
        <v>791340.19191327284</v>
      </c>
      <c r="AB139" s="70">
        <v>32284.992269961629</v>
      </c>
      <c r="AC139" s="70">
        <v>854787.65956324502</v>
      </c>
      <c r="AD139" s="74">
        <v>24.511085066901064</v>
      </c>
      <c r="AE139" s="75">
        <v>0.92577400136732102</v>
      </c>
      <c r="AZ139" s="10"/>
      <c r="BA139" s="10"/>
      <c r="BB139" s="10"/>
      <c r="BC139" s="10"/>
      <c r="BD139" s="10"/>
      <c r="BE139" s="10"/>
      <c r="BF139" s="10"/>
    </row>
    <row r="140" spans="2:58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72">
        <v>53</v>
      </c>
      <c r="S140" s="77" t="s">
        <v>19</v>
      </c>
      <c r="T140" s="69">
        <v>11403</v>
      </c>
      <c r="U140" s="59">
        <v>166856</v>
      </c>
      <c r="V140" s="59">
        <v>6602</v>
      </c>
      <c r="W140" s="59">
        <v>125981</v>
      </c>
      <c r="X140" s="73">
        <v>299439</v>
      </c>
      <c r="Y140" s="69">
        <v>8767519210</v>
      </c>
      <c r="Z140" s="69">
        <v>10591</v>
      </c>
      <c r="AA140" s="70">
        <v>768878.29606243968</v>
      </c>
      <c r="AB140" s="70">
        <v>29279.817291668754</v>
      </c>
      <c r="AC140" s="70">
        <v>827827.32603153621</v>
      </c>
      <c r="AD140" s="74">
        <v>26.259668508287294</v>
      </c>
      <c r="AE140" s="75">
        <v>0.92879066912216079</v>
      </c>
      <c r="AZ140" s="10"/>
      <c r="BA140" s="10"/>
      <c r="BB140" s="10"/>
      <c r="BC140" s="10"/>
      <c r="BD140" s="10"/>
      <c r="BE140" s="10"/>
      <c r="BF140" s="10"/>
    </row>
    <row r="141" spans="2:58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72">
        <v>54</v>
      </c>
      <c r="S141" s="77" t="s">
        <v>24</v>
      </c>
      <c r="T141" s="69">
        <v>19212</v>
      </c>
      <c r="U141" s="59">
        <v>266212</v>
      </c>
      <c r="V141" s="59">
        <v>11864</v>
      </c>
      <c r="W141" s="59">
        <v>186354</v>
      </c>
      <c r="X141" s="73">
        <v>464430</v>
      </c>
      <c r="Y141" s="69">
        <v>15178353360</v>
      </c>
      <c r="Z141" s="69">
        <v>17668</v>
      </c>
      <c r="AA141" s="70">
        <v>790045.45908806997</v>
      </c>
      <c r="AB141" s="70">
        <v>32681.681545119824</v>
      </c>
      <c r="AC141" s="70">
        <v>859087.24020828621</v>
      </c>
      <c r="AD141" s="74">
        <v>24.173953778888194</v>
      </c>
      <c r="AE141" s="75">
        <v>0.91963356235686033</v>
      </c>
      <c r="AZ141" s="10"/>
      <c r="BA141" s="10"/>
      <c r="BB141" s="10"/>
      <c r="BC141" s="10"/>
      <c r="BD141" s="10"/>
      <c r="BE141" s="10"/>
      <c r="BF141" s="10"/>
    </row>
    <row r="142" spans="2:58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72">
        <v>55</v>
      </c>
      <c r="S142" s="77" t="s">
        <v>15</v>
      </c>
      <c r="T142" s="69">
        <v>20118</v>
      </c>
      <c r="U142" s="59">
        <v>284122</v>
      </c>
      <c r="V142" s="59">
        <v>12405</v>
      </c>
      <c r="W142" s="59">
        <v>177130</v>
      </c>
      <c r="X142" s="76">
        <v>473657</v>
      </c>
      <c r="Y142" s="69">
        <v>15830631600</v>
      </c>
      <c r="Z142" s="59">
        <v>18242</v>
      </c>
      <c r="AA142" s="51">
        <v>786888.93528183713</v>
      </c>
      <c r="AB142" s="51">
        <v>33422.142183056516</v>
      </c>
      <c r="AC142" s="51">
        <v>867812.27935533389</v>
      </c>
      <c r="AD142" s="52">
        <v>23.543940749577494</v>
      </c>
      <c r="AE142" s="53">
        <v>0.90675017397355606</v>
      </c>
      <c r="AZ142" s="10"/>
      <c r="BA142" s="10"/>
      <c r="BB142" s="10"/>
      <c r="BC142" s="10"/>
      <c r="BD142" s="10"/>
      <c r="BE142" s="10"/>
      <c r="BF142" s="10"/>
    </row>
    <row r="143" spans="2:58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72">
        <v>56</v>
      </c>
      <c r="S143" s="77" t="s">
        <v>9</v>
      </c>
      <c r="T143" s="69">
        <v>12664</v>
      </c>
      <c r="U143" s="59">
        <v>173650</v>
      </c>
      <c r="V143" s="59">
        <v>7416</v>
      </c>
      <c r="W143" s="59">
        <v>118943</v>
      </c>
      <c r="X143" s="76">
        <v>300009</v>
      </c>
      <c r="Y143" s="69">
        <v>9999335970</v>
      </c>
      <c r="Z143" s="59">
        <v>11593</v>
      </c>
      <c r="AA143" s="59">
        <v>789587.48973468097</v>
      </c>
      <c r="AB143" s="59">
        <v>33330.119996400106</v>
      </c>
      <c r="AC143" s="59">
        <v>862532.2151298197</v>
      </c>
      <c r="AD143" s="52">
        <v>23.689908401768793</v>
      </c>
      <c r="AE143" s="53">
        <v>0.91542956411876186</v>
      </c>
      <c r="AZ143" s="10"/>
      <c r="BA143" s="10"/>
      <c r="BB143" s="10"/>
      <c r="BC143" s="10"/>
      <c r="BD143" s="10"/>
      <c r="BE143" s="10"/>
      <c r="BF143" s="10"/>
    </row>
    <row r="144" spans="2:58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72">
        <v>57</v>
      </c>
      <c r="S144" s="77" t="s">
        <v>43</v>
      </c>
      <c r="T144" s="69">
        <v>9154</v>
      </c>
      <c r="U144" s="59">
        <v>132838</v>
      </c>
      <c r="V144" s="59">
        <v>7316</v>
      </c>
      <c r="W144" s="59">
        <v>85333</v>
      </c>
      <c r="X144" s="73">
        <v>225487</v>
      </c>
      <c r="Y144" s="69">
        <v>8224312980</v>
      </c>
      <c r="Z144" s="69">
        <v>8468</v>
      </c>
      <c r="AA144" s="70">
        <v>898439.25934017915</v>
      </c>
      <c r="AB144" s="70">
        <v>36473.557145201274</v>
      </c>
      <c r="AC144" s="70">
        <v>971222.60037789319</v>
      </c>
      <c r="AD144" s="74">
        <v>24.632619619838323</v>
      </c>
      <c r="AE144" s="75">
        <v>0.92506008302381471</v>
      </c>
      <c r="AZ144" s="10"/>
      <c r="BA144" s="10"/>
      <c r="BB144" s="10"/>
      <c r="BC144" s="10"/>
      <c r="BD144" s="10"/>
      <c r="BE144" s="10"/>
      <c r="BF144" s="10"/>
    </row>
    <row r="145" spans="2:58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72">
        <v>58</v>
      </c>
      <c r="S145" s="77" t="s">
        <v>25</v>
      </c>
      <c r="T145" s="69">
        <v>10701</v>
      </c>
      <c r="U145" s="59">
        <v>152283</v>
      </c>
      <c r="V145" s="59">
        <v>6489</v>
      </c>
      <c r="W145" s="59">
        <v>102347</v>
      </c>
      <c r="X145" s="73">
        <v>261119</v>
      </c>
      <c r="Y145" s="69">
        <v>8477279700</v>
      </c>
      <c r="Z145" s="69">
        <v>9809</v>
      </c>
      <c r="AA145" s="70">
        <v>792195.09391645645</v>
      </c>
      <c r="AB145" s="70">
        <v>32465.19671107809</v>
      </c>
      <c r="AC145" s="70">
        <v>864234.85574472428</v>
      </c>
      <c r="AD145" s="74">
        <v>24.40136435847117</v>
      </c>
      <c r="AE145" s="75">
        <v>0.91664330436407815</v>
      </c>
      <c r="AZ145" s="10"/>
      <c r="BA145" s="10"/>
      <c r="BB145" s="10"/>
      <c r="BC145" s="10"/>
      <c r="BD145" s="10"/>
      <c r="BE145" s="10"/>
      <c r="BF145" s="10"/>
    </row>
    <row r="146" spans="2:58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72">
        <v>59</v>
      </c>
      <c r="S146" s="77" t="s">
        <v>20</v>
      </c>
      <c r="T146" s="69">
        <v>76479</v>
      </c>
      <c r="U146" s="59">
        <v>1115719</v>
      </c>
      <c r="V146" s="59">
        <v>46628</v>
      </c>
      <c r="W146" s="59">
        <v>700380</v>
      </c>
      <c r="X146" s="73">
        <v>1862727</v>
      </c>
      <c r="Y146" s="69">
        <v>62323975230</v>
      </c>
      <c r="Z146" s="69">
        <v>71247</v>
      </c>
      <c r="AA146" s="70">
        <v>814916.18914996274</v>
      </c>
      <c r="AB146" s="70">
        <v>33458.459146187284</v>
      </c>
      <c r="AC146" s="70">
        <v>874759.29133858264</v>
      </c>
      <c r="AD146" s="74">
        <v>24.356058525869848</v>
      </c>
      <c r="AE146" s="75">
        <v>0.93158906366453531</v>
      </c>
      <c r="AZ146" s="10"/>
      <c r="BA146" s="10"/>
      <c r="BB146" s="10"/>
      <c r="BC146" s="10"/>
      <c r="BD146" s="10"/>
      <c r="BE146" s="10"/>
      <c r="BF146" s="10"/>
    </row>
    <row r="147" spans="2:58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72">
        <v>60</v>
      </c>
      <c r="S147" s="77" t="s">
        <v>44</v>
      </c>
      <c r="T147" s="69">
        <v>9993</v>
      </c>
      <c r="U147" s="59">
        <v>136548</v>
      </c>
      <c r="V147" s="59">
        <v>8276</v>
      </c>
      <c r="W147" s="59">
        <v>70380</v>
      </c>
      <c r="X147" s="73">
        <v>215204</v>
      </c>
      <c r="Y147" s="69">
        <v>8521564920</v>
      </c>
      <c r="Z147" s="69">
        <v>9311</v>
      </c>
      <c r="AA147" s="70">
        <v>852753.41939357552</v>
      </c>
      <c r="AB147" s="70">
        <v>39597.613984870171</v>
      </c>
      <c r="AC147" s="70">
        <v>915214.7911072924</v>
      </c>
      <c r="AD147" s="74">
        <v>21.535474832382668</v>
      </c>
      <c r="AE147" s="75">
        <v>0.93175222655859102</v>
      </c>
      <c r="AZ147" s="10"/>
      <c r="BA147" s="10"/>
      <c r="BB147" s="10"/>
      <c r="BC147" s="10"/>
      <c r="BD147" s="10"/>
      <c r="BE147" s="10"/>
      <c r="BF147" s="10"/>
    </row>
    <row r="148" spans="2:58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72">
        <v>61</v>
      </c>
      <c r="S148" s="77" t="s">
        <v>16</v>
      </c>
      <c r="T148" s="69">
        <v>8783</v>
      </c>
      <c r="U148" s="59">
        <v>125240</v>
      </c>
      <c r="V148" s="59">
        <v>5990</v>
      </c>
      <c r="W148" s="59">
        <v>76444</v>
      </c>
      <c r="X148" s="73">
        <v>207674</v>
      </c>
      <c r="Y148" s="69">
        <v>7201313950</v>
      </c>
      <c r="Z148" s="69">
        <v>8175</v>
      </c>
      <c r="AA148" s="70">
        <v>819915.05749743828</v>
      </c>
      <c r="AB148" s="70">
        <v>34676.049722160693</v>
      </c>
      <c r="AC148" s="70">
        <v>880894.67278287467</v>
      </c>
      <c r="AD148" s="74">
        <v>23.644996015029033</v>
      </c>
      <c r="AE148" s="75">
        <v>0.93077536149379481</v>
      </c>
      <c r="AZ148" s="10"/>
      <c r="BA148" s="10"/>
      <c r="BB148" s="10"/>
      <c r="BC148" s="10"/>
      <c r="BD148" s="10"/>
      <c r="BE148" s="10"/>
      <c r="BF148" s="10"/>
    </row>
    <row r="149" spans="2:58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72">
        <v>62</v>
      </c>
      <c r="S149" s="77" t="s">
        <v>17</v>
      </c>
      <c r="T149" s="69">
        <v>12953</v>
      </c>
      <c r="U149" s="59">
        <v>178126</v>
      </c>
      <c r="V149" s="59">
        <v>6944</v>
      </c>
      <c r="W149" s="59">
        <v>120372</v>
      </c>
      <c r="X149" s="73">
        <v>305442</v>
      </c>
      <c r="Y149" s="69">
        <v>9643967500</v>
      </c>
      <c r="Z149" s="69">
        <v>12128</v>
      </c>
      <c r="AA149" s="70">
        <v>744535.43580637686</v>
      </c>
      <c r="AB149" s="70">
        <v>31573.809430268266</v>
      </c>
      <c r="AC149" s="70">
        <v>795182.01682058047</v>
      </c>
      <c r="AD149" s="74">
        <v>23.580792094495482</v>
      </c>
      <c r="AE149" s="75">
        <v>0.93630819115262875</v>
      </c>
      <c r="AZ149" s="10"/>
      <c r="BA149" s="10"/>
      <c r="BB149" s="10"/>
      <c r="BC149" s="10"/>
      <c r="BD149" s="10"/>
      <c r="BE149" s="10"/>
      <c r="BF149" s="10"/>
    </row>
    <row r="150" spans="2:58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72">
        <v>63</v>
      </c>
      <c r="S150" s="77" t="s">
        <v>26</v>
      </c>
      <c r="T150" s="69">
        <v>9425</v>
      </c>
      <c r="U150" s="59">
        <v>128704</v>
      </c>
      <c r="V150" s="59">
        <v>6351</v>
      </c>
      <c r="W150" s="59">
        <v>70764</v>
      </c>
      <c r="X150" s="76">
        <v>205819</v>
      </c>
      <c r="Y150" s="69">
        <v>7676234180</v>
      </c>
      <c r="Z150" s="59">
        <v>8835</v>
      </c>
      <c r="AA150" s="51">
        <v>814454.55490716186</v>
      </c>
      <c r="AB150" s="51">
        <v>37296.042542233707</v>
      </c>
      <c r="AC150" s="51">
        <v>868843.71024335036</v>
      </c>
      <c r="AD150" s="52">
        <v>21.837559681697613</v>
      </c>
      <c r="AE150" s="53">
        <v>0.93740053050397876</v>
      </c>
      <c r="AZ150" s="10"/>
      <c r="BA150" s="10"/>
      <c r="BB150" s="10"/>
      <c r="BC150" s="10"/>
      <c r="BD150" s="10"/>
      <c r="BE150" s="10"/>
      <c r="BF150" s="10"/>
    </row>
    <row r="151" spans="2:58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72">
        <v>64</v>
      </c>
      <c r="S151" s="77" t="s">
        <v>45</v>
      </c>
      <c r="T151" s="69">
        <v>9877</v>
      </c>
      <c r="U151" s="59">
        <v>137366</v>
      </c>
      <c r="V151" s="59">
        <v>7577</v>
      </c>
      <c r="W151" s="59">
        <v>78906</v>
      </c>
      <c r="X151" s="76">
        <v>223849</v>
      </c>
      <c r="Y151" s="69">
        <v>8687649910</v>
      </c>
      <c r="Z151" s="59">
        <v>9203</v>
      </c>
      <c r="AA151" s="59">
        <v>879583.87263339071</v>
      </c>
      <c r="AB151" s="59">
        <v>38810.31369360596</v>
      </c>
      <c r="AC151" s="59">
        <v>944001.94610453118</v>
      </c>
      <c r="AD151" s="52">
        <v>22.66366305558368</v>
      </c>
      <c r="AE151" s="53">
        <v>0.93176065606965675</v>
      </c>
      <c r="AZ151" s="10"/>
      <c r="BA151" s="10"/>
      <c r="BB151" s="10"/>
      <c r="BC151" s="10"/>
      <c r="BD151" s="10"/>
      <c r="BE151" s="10"/>
      <c r="BF151" s="10"/>
    </row>
    <row r="152" spans="2:58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72">
        <v>65</v>
      </c>
      <c r="S152" s="77" t="s">
        <v>10</v>
      </c>
      <c r="T152" s="69">
        <v>4881</v>
      </c>
      <c r="U152" s="59">
        <v>69493</v>
      </c>
      <c r="V152" s="59">
        <v>3258</v>
      </c>
      <c r="W152" s="59">
        <v>48827</v>
      </c>
      <c r="X152" s="73">
        <v>121578</v>
      </c>
      <c r="Y152" s="69">
        <v>3942436580</v>
      </c>
      <c r="Z152" s="69">
        <v>4571</v>
      </c>
      <c r="AA152" s="70">
        <v>807710.83384552342</v>
      </c>
      <c r="AB152" s="70">
        <v>32427.220220763626</v>
      </c>
      <c r="AC152" s="70">
        <v>862488.86020564428</v>
      </c>
      <c r="AD152" s="74">
        <v>24.908420405654578</v>
      </c>
      <c r="AE152" s="75">
        <v>0.9364884245031756</v>
      </c>
      <c r="AZ152" s="10"/>
      <c r="BA152" s="10"/>
      <c r="BB152" s="10"/>
      <c r="BC152" s="10"/>
      <c r="BD152" s="10"/>
      <c r="BE152" s="10"/>
      <c r="BF152" s="10"/>
    </row>
    <row r="153" spans="2:58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72">
        <v>66</v>
      </c>
      <c r="S153" s="77" t="s">
        <v>5</v>
      </c>
      <c r="T153" s="69">
        <v>5005</v>
      </c>
      <c r="U153" s="59">
        <v>69069</v>
      </c>
      <c r="V153" s="59">
        <v>2755</v>
      </c>
      <c r="W153" s="59">
        <v>46156</v>
      </c>
      <c r="X153" s="73">
        <v>117980</v>
      </c>
      <c r="Y153" s="69">
        <v>3570317290</v>
      </c>
      <c r="Z153" s="69">
        <v>4699</v>
      </c>
      <c r="AA153" s="70">
        <v>713350.10789210792</v>
      </c>
      <c r="AB153" s="70">
        <v>30262.055348364131</v>
      </c>
      <c r="AC153" s="70">
        <v>759803.63694403064</v>
      </c>
      <c r="AD153" s="74">
        <v>23.572427572427571</v>
      </c>
      <c r="AE153" s="75">
        <v>0.93886113886113887</v>
      </c>
      <c r="AZ153" s="10"/>
      <c r="BA153" s="10"/>
      <c r="BB153" s="10"/>
      <c r="BC153" s="10"/>
      <c r="BD153" s="10"/>
      <c r="BE153" s="10"/>
      <c r="BF153" s="10"/>
    </row>
    <row r="154" spans="2:58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72">
        <v>67</v>
      </c>
      <c r="S154" s="77" t="s">
        <v>6</v>
      </c>
      <c r="T154" s="69">
        <v>2177</v>
      </c>
      <c r="U154" s="59">
        <v>24803</v>
      </c>
      <c r="V154" s="59">
        <v>1686</v>
      </c>
      <c r="W154" s="59">
        <v>13567</v>
      </c>
      <c r="X154" s="73">
        <v>40056</v>
      </c>
      <c r="Y154" s="69">
        <v>1936466720</v>
      </c>
      <c r="Z154" s="69">
        <v>2024</v>
      </c>
      <c r="AA154" s="70">
        <v>889511.58474965545</v>
      </c>
      <c r="AB154" s="70">
        <v>48343.986419013381</v>
      </c>
      <c r="AC154" s="70">
        <v>956752.3320158103</v>
      </c>
      <c r="AD154" s="74">
        <v>18.399632521819019</v>
      </c>
      <c r="AE154" s="75">
        <v>0.92971979788700043</v>
      </c>
      <c r="AZ154" s="10"/>
      <c r="BA154" s="10"/>
      <c r="BB154" s="10"/>
      <c r="BC154" s="10"/>
      <c r="BD154" s="10"/>
      <c r="BE154" s="10"/>
      <c r="BF154" s="10"/>
    </row>
    <row r="155" spans="2:58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72">
        <v>68</v>
      </c>
      <c r="S155" s="77" t="s">
        <v>46</v>
      </c>
      <c r="T155" s="69">
        <v>2923</v>
      </c>
      <c r="U155" s="59">
        <v>43784</v>
      </c>
      <c r="V155" s="59">
        <v>2013</v>
      </c>
      <c r="W155" s="59">
        <v>24125</v>
      </c>
      <c r="X155" s="73">
        <v>69922</v>
      </c>
      <c r="Y155" s="69">
        <v>2515275180</v>
      </c>
      <c r="Z155" s="69">
        <v>2641</v>
      </c>
      <c r="AA155" s="70">
        <v>860511.52240848448</v>
      </c>
      <c r="AB155" s="70">
        <v>35972.586310460225</v>
      </c>
      <c r="AC155" s="70">
        <v>952394.99432033324</v>
      </c>
      <c r="AD155" s="74">
        <v>23.921313718782073</v>
      </c>
      <c r="AE155" s="75">
        <v>0.90352377694149844</v>
      </c>
      <c r="AZ155" s="10"/>
      <c r="BA155" s="10"/>
      <c r="BB155" s="10"/>
      <c r="BC155" s="10"/>
      <c r="BD155" s="10"/>
      <c r="BE155" s="10"/>
      <c r="BF155" s="10"/>
    </row>
    <row r="156" spans="2:58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72">
        <v>69</v>
      </c>
      <c r="S156" s="77" t="s">
        <v>47</v>
      </c>
      <c r="T156" s="69">
        <v>6841</v>
      </c>
      <c r="U156" s="59">
        <v>91060</v>
      </c>
      <c r="V156" s="59">
        <v>4834</v>
      </c>
      <c r="W156" s="59">
        <v>70045</v>
      </c>
      <c r="X156" s="73">
        <v>165939</v>
      </c>
      <c r="Y156" s="69">
        <v>5629865190</v>
      </c>
      <c r="Z156" s="69">
        <v>6410</v>
      </c>
      <c r="AA156" s="70">
        <v>822959.39043999417</v>
      </c>
      <c r="AB156" s="70">
        <v>33927.317809556524</v>
      </c>
      <c r="AC156" s="70">
        <v>878294.10140405619</v>
      </c>
      <c r="AD156" s="74">
        <v>24.25654144130975</v>
      </c>
      <c r="AE156" s="75">
        <v>0.93699751498318962</v>
      </c>
      <c r="AZ156" s="10"/>
      <c r="BA156" s="10"/>
      <c r="BB156" s="10"/>
      <c r="BC156" s="10"/>
      <c r="BD156" s="10"/>
      <c r="BE156" s="10"/>
      <c r="BF156" s="10"/>
    </row>
    <row r="157" spans="2:58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72">
        <v>70</v>
      </c>
      <c r="S157" s="77" t="s">
        <v>48</v>
      </c>
      <c r="T157" s="69">
        <v>1191</v>
      </c>
      <c r="U157" s="59">
        <v>17576</v>
      </c>
      <c r="V157" s="59">
        <v>823</v>
      </c>
      <c r="W157" s="59">
        <v>10174</v>
      </c>
      <c r="X157" s="73">
        <v>28573</v>
      </c>
      <c r="Y157" s="69">
        <v>1007037550</v>
      </c>
      <c r="Z157" s="69">
        <v>1116</v>
      </c>
      <c r="AA157" s="70">
        <v>845539.50461796811</v>
      </c>
      <c r="AB157" s="70">
        <v>35244.375809330486</v>
      </c>
      <c r="AC157" s="70">
        <v>902363.39605734765</v>
      </c>
      <c r="AD157" s="74">
        <v>23.990764063811923</v>
      </c>
      <c r="AE157" s="75">
        <v>0.93702770780856426</v>
      </c>
      <c r="AZ157" s="10"/>
      <c r="BA157" s="10"/>
      <c r="BB157" s="10"/>
      <c r="BC157" s="10"/>
      <c r="BD157" s="10"/>
      <c r="BE157" s="10"/>
      <c r="BF157" s="10"/>
    </row>
    <row r="158" spans="2:58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72">
        <v>71</v>
      </c>
      <c r="S158" s="77" t="s">
        <v>49</v>
      </c>
      <c r="T158" s="69">
        <v>3573</v>
      </c>
      <c r="U158" s="59">
        <v>50573</v>
      </c>
      <c r="V158" s="59">
        <v>3013</v>
      </c>
      <c r="W158" s="59">
        <v>32086</v>
      </c>
      <c r="X158" s="76">
        <v>85672</v>
      </c>
      <c r="Y158" s="69">
        <v>3291756940</v>
      </c>
      <c r="Z158" s="59">
        <v>3315</v>
      </c>
      <c r="AA158" s="51">
        <v>921286.57710607338</v>
      </c>
      <c r="AB158" s="51">
        <v>38422.786207862548</v>
      </c>
      <c r="AC158" s="51">
        <v>992988.51885369536</v>
      </c>
      <c r="AD158" s="52">
        <v>23.977609851665267</v>
      </c>
      <c r="AE158" s="53">
        <v>0.92779177162048698</v>
      </c>
      <c r="AZ158" s="10"/>
      <c r="BA158" s="10"/>
      <c r="BB158" s="10"/>
      <c r="BC158" s="10"/>
      <c r="BD158" s="10"/>
      <c r="BE158" s="10"/>
      <c r="BF158" s="10"/>
    </row>
    <row r="159" spans="2:58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72">
        <v>72</v>
      </c>
      <c r="S159" s="77" t="s">
        <v>27</v>
      </c>
      <c r="T159" s="69">
        <v>2211</v>
      </c>
      <c r="U159" s="59">
        <v>29526</v>
      </c>
      <c r="V159" s="59">
        <v>1345</v>
      </c>
      <c r="W159" s="59">
        <v>13846</v>
      </c>
      <c r="X159" s="76">
        <v>44717</v>
      </c>
      <c r="Y159" s="69">
        <v>1579324490</v>
      </c>
      <c r="Z159" s="59">
        <v>2060</v>
      </c>
      <c r="AA159" s="59">
        <v>714303.25192220719</v>
      </c>
      <c r="AB159" s="59">
        <v>35318.212089361987</v>
      </c>
      <c r="AC159" s="59">
        <v>766662.37378640776</v>
      </c>
      <c r="AD159" s="52">
        <v>20.224785165083674</v>
      </c>
      <c r="AE159" s="53">
        <v>0.9317051108095884</v>
      </c>
      <c r="AZ159" s="10"/>
      <c r="BA159" s="10"/>
      <c r="BB159" s="10"/>
      <c r="BC159" s="10"/>
      <c r="BD159" s="10"/>
      <c r="BE159" s="10"/>
      <c r="BF159" s="10"/>
    </row>
    <row r="160" spans="2:58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72">
        <v>73</v>
      </c>
      <c r="S160" s="77" t="s">
        <v>28</v>
      </c>
      <c r="T160" s="69">
        <v>3021</v>
      </c>
      <c r="U160" s="59">
        <v>39346</v>
      </c>
      <c r="V160" s="59">
        <v>1743</v>
      </c>
      <c r="W160" s="59">
        <v>22744</v>
      </c>
      <c r="X160" s="76">
        <v>63833</v>
      </c>
      <c r="Y160" s="69">
        <v>2238401670</v>
      </c>
      <c r="Z160" s="59">
        <v>2804</v>
      </c>
      <c r="AA160" s="59">
        <v>740947.2591857001</v>
      </c>
      <c r="AB160" s="59">
        <v>35066.527814766654</v>
      </c>
      <c r="AC160" s="59">
        <v>798288.75534950069</v>
      </c>
      <c r="AD160" s="52">
        <v>21.129758358159549</v>
      </c>
      <c r="AE160" s="53">
        <v>0.92816948030453494</v>
      </c>
      <c r="AZ160" s="10"/>
      <c r="BA160" s="10"/>
      <c r="BB160" s="10"/>
      <c r="BC160" s="10"/>
      <c r="BD160" s="10"/>
      <c r="BE160" s="10"/>
      <c r="BF160" s="10"/>
    </row>
    <row r="161" spans="2:58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72">
        <v>74</v>
      </c>
      <c r="S161" s="77" t="s">
        <v>29</v>
      </c>
      <c r="T161" s="69">
        <v>1391</v>
      </c>
      <c r="U161" s="59">
        <v>18188</v>
      </c>
      <c r="V161" s="59">
        <v>973</v>
      </c>
      <c r="W161" s="59">
        <v>8574</v>
      </c>
      <c r="X161" s="76">
        <v>27735</v>
      </c>
      <c r="Y161" s="69">
        <v>1158447360</v>
      </c>
      <c r="Z161" s="59">
        <v>1288</v>
      </c>
      <c r="AA161" s="59">
        <v>832816.21854780731</v>
      </c>
      <c r="AB161" s="59">
        <v>41768.428339643047</v>
      </c>
      <c r="AC161" s="59">
        <v>899415.65217391308</v>
      </c>
      <c r="AD161" s="52">
        <v>19.938892882818116</v>
      </c>
      <c r="AE161" s="53">
        <v>0.92595255212077643</v>
      </c>
      <c r="AZ161" s="10"/>
      <c r="BA161" s="10"/>
      <c r="BB161" s="10"/>
      <c r="BC161" s="10"/>
      <c r="BD161" s="10"/>
      <c r="BE161" s="10"/>
      <c r="BF161" s="10"/>
    </row>
    <row r="162" spans="2:58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53" t="s">
        <v>0</v>
      </c>
      <c r="S162" s="154"/>
      <c r="T162" s="78">
        <v>1303145</v>
      </c>
      <c r="U162" s="78">
        <v>19319911</v>
      </c>
      <c r="V162" s="78">
        <v>872242</v>
      </c>
      <c r="W162" s="78">
        <v>12576899</v>
      </c>
      <c r="X162" s="78">
        <v>32769052</v>
      </c>
      <c r="Y162" s="78">
        <v>1105595738010</v>
      </c>
      <c r="Z162" s="78">
        <v>1229912</v>
      </c>
      <c r="AA162" s="78">
        <v>848405.77066251263</v>
      </c>
      <c r="AB162" s="78">
        <v>33739.02113524676</v>
      </c>
      <c r="AC162" s="78">
        <v>898922.63674962113</v>
      </c>
      <c r="AD162" s="79">
        <v>25.146128788431064</v>
      </c>
      <c r="AE162" s="80">
        <v>0.94380287688630193</v>
      </c>
      <c r="AZ162" s="10"/>
      <c r="BA162" s="10"/>
      <c r="BB162" s="10"/>
      <c r="BC162" s="10"/>
      <c r="BD162" s="10"/>
      <c r="BE162" s="10"/>
      <c r="BF162" s="10"/>
    </row>
  </sheetData>
  <mergeCells count="41">
    <mergeCell ref="BF3:BF5"/>
    <mergeCell ref="AD86:AD87"/>
    <mergeCell ref="AE86:AE87"/>
    <mergeCell ref="R162:S162"/>
    <mergeCell ref="Y86:Y87"/>
    <mergeCell ref="Z86:Z87"/>
    <mergeCell ref="AA86:AA87"/>
    <mergeCell ref="AB86:AB87"/>
    <mergeCell ref="AC86:AC87"/>
    <mergeCell ref="R85:R87"/>
    <mergeCell ref="S85:S87"/>
    <mergeCell ref="U85:X85"/>
    <mergeCell ref="T86:T87"/>
    <mergeCell ref="U86:X86"/>
    <mergeCell ref="Z3:AC4"/>
    <mergeCell ref="V3:Y4"/>
    <mergeCell ref="I4:I5"/>
    <mergeCell ref="J4:J5"/>
    <mergeCell ref="K4:K5"/>
    <mergeCell ref="L4:L5"/>
    <mergeCell ref="AW3:AY4"/>
    <mergeCell ref="AT3:AV4"/>
    <mergeCell ref="AQ3:AS4"/>
    <mergeCell ref="AJ3:AO4"/>
    <mergeCell ref="AD3:AI4"/>
    <mergeCell ref="R3:U4"/>
    <mergeCell ref="AG5:AH5"/>
    <mergeCell ref="AM5:AN5"/>
    <mergeCell ref="AK5:AL5"/>
    <mergeCell ref="AE5:AF5"/>
    <mergeCell ref="B80:C80"/>
    <mergeCell ref="E4:H4"/>
    <mergeCell ref="B3:B5"/>
    <mergeCell ref="C3:C5"/>
    <mergeCell ref="D4:D5"/>
    <mergeCell ref="E3:H3"/>
    <mergeCell ref="BC3:BE4"/>
    <mergeCell ref="AZ3:BB4"/>
    <mergeCell ref="M4:M5"/>
    <mergeCell ref="N4:N5"/>
    <mergeCell ref="O4:O5"/>
  </mergeCells>
  <phoneticPr fontId="4"/>
  <pageMargins left="0.70866141732283472" right="0.43307086614173229" top="0.74803149606299213" bottom="0.74803149606299213" header="0.31496062992125984" footer="0.31496062992125984"/>
  <pageSetup paperSize="8" scale="72" fitToHeight="0" orientation="landscape" r:id="rId1"/>
  <headerFooter>
    <oddHeader>&amp;R&amp;"ＭＳ 明朝,標準"&amp;12 2-1.医療費の状況</oddHeader>
  </headerFooter>
  <ignoredErrors>
    <ignoredError sqref="H6:H79" formulaRange="1"/>
    <ignoredError sqref="S6:S79 W6:W79 AA6:AA79 AE6:AE79 AK6:AK79" emptyCellReference="1"/>
    <ignoredError sqref="AG6:AG79 AM6:AM7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B1:J79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9" width="15.375" style="2" customWidth="1"/>
    <col min="10" max="12" width="20.625" style="2" customWidth="1"/>
    <col min="13" max="13" width="6.625" style="2" customWidth="1"/>
    <col min="14" max="16384" width="9" style="2"/>
  </cols>
  <sheetData>
    <row r="1" spans="2:10" ht="16.5" customHeight="1">
      <c r="B1" s="19" t="s">
        <v>97</v>
      </c>
      <c r="J1" s="19" t="s">
        <v>163</v>
      </c>
    </row>
    <row r="2" spans="2:10" ht="16.5" customHeight="1">
      <c r="B2" s="19" t="s">
        <v>151</v>
      </c>
      <c r="J2" s="19" t="s">
        <v>151</v>
      </c>
    </row>
    <row r="3" spans="2:10">
      <c r="B3" s="19"/>
    </row>
    <row r="4" spans="2:10">
      <c r="B4" s="19"/>
    </row>
    <row r="5" spans="2:10">
      <c r="B5" s="19"/>
    </row>
    <row r="6" spans="2:10">
      <c r="B6" s="19"/>
    </row>
    <row r="7" spans="2:10">
      <c r="B7" s="19"/>
    </row>
    <row r="8" spans="2:10">
      <c r="B8" s="19"/>
    </row>
    <row r="9" spans="2:10">
      <c r="B9" s="19"/>
    </row>
    <row r="10" spans="2:10">
      <c r="B10" s="19"/>
    </row>
    <row r="11" spans="2:10">
      <c r="B11" s="19"/>
    </row>
    <row r="12" spans="2:10">
      <c r="B12" s="19"/>
    </row>
    <row r="13" spans="2:10">
      <c r="B13" s="19"/>
    </row>
    <row r="14" spans="2:10">
      <c r="B14" s="19"/>
    </row>
    <row r="15" spans="2:10">
      <c r="B15" s="19"/>
    </row>
    <row r="16" spans="2:10">
      <c r="B16" s="19"/>
    </row>
    <row r="17" spans="2:2">
      <c r="B17" s="19"/>
    </row>
    <row r="18" spans="2:2">
      <c r="B18" s="19"/>
    </row>
    <row r="19" spans="2:2">
      <c r="B19" s="19"/>
    </row>
    <row r="20" spans="2:2">
      <c r="B20" s="19"/>
    </row>
    <row r="21" spans="2:2">
      <c r="B21" s="19"/>
    </row>
    <row r="22" spans="2:2">
      <c r="B22" s="19"/>
    </row>
    <row r="23" spans="2:2">
      <c r="B23" s="19"/>
    </row>
    <row r="24" spans="2:2">
      <c r="B24" s="19"/>
    </row>
    <row r="25" spans="2:2">
      <c r="B25" s="19"/>
    </row>
    <row r="26" spans="2:2">
      <c r="B26" s="19"/>
    </row>
    <row r="27" spans="2:2">
      <c r="B27" s="19"/>
    </row>
    <row r="28" spans="2:2">
      <c r="B28" s="19"/>
    </row>
    <row r="29" spans="2:2">
      <c r="B29" s="19"/>
    </row>
    <row r="30" spans="2:2">
      <c r="B30" s="19"/>
    </row>
    <row r="31" spans="2:2">
      <c r="B31" s="19"/>
    </row>
    <row r="32" spans="2:2">
      <c r="B32" s="19"/>
    </row>
    <row r="33" spans="2:2">
      <c r="B33" s="19"/>
    </row>
    <row r="34" spans="2:2">
      <c r="B34" s="19"/>
    </row>
    <row r="35" spans="2:2">
      <c r="B35" s="19"/>
    </row>
    <row r="36" spans="2:2">
      <c r="B36" s="19"/>
    </row>
    <row r="37" spans="2:2">
      <c r="B37" s="19"/>
    </row>
    <row r="38" spans="2:2">
      <c r="B38" s="19"/>
    </row>
    <row r="39" spans="2:2">
      <c r="B39" s="19"/>
    </row>
    <row r="40" spans="2:2">
      <c r="B40" s="19"/>
    </row>
    <row r="41" spans="2:2">
      <c r="B41" s="19"/>
    </row>
    <row r="42" spans="2:2">
      <c r="B42" s="19"/>
    </row>
    <row r="43" spans="2:2">
      <c r="B43" s="19"/>
    </row>
    <row r="44" spans="2:2">
      <c r="B44" s="19"/>
    </row>
    <row r="45" spans="2:2">
      <c r="B45" s="19"/>
    </row>
    <row r="46" spans="2:2">
      <c r="B46" s="19"/>
    </row>
    <row r="47" spans="2:2">
      <c r="B47" s="19"/>
    </row>
    <row r="48" spans="2:2">
      <c r="B48" s="19"/>
    </row>
    <row r="49" spans="2:2">
      <c r="B49" s="19"/>
    </row>
    <row r="50" spans="2:2">
      <c r="B50" s="19"/>
    </row>
    <row r="51" spans="2:2">
      <c r="B51" s="19"/>
    </row>
    <row r="52" spans="2:2">
      <c r="B52" s="19"/>
    </row>
    <row r="53" spans="2:2">
      <c r="B53" s="19"/>
    </row>
    <row r="54" spans="2:2">
      <c r="B54" s="19"/>
    </row>
    <row r="55" spans="2:2">
      <c r="B55" s="19"/>
    </row>
    <row r="56" spans="2:2">
      <c r="B56" s="19"/>
    </row>
    <row r="57" spans="2:2">
      <c r="B57" s="19"/>
    </row>
    <row r="58" spans="2:2">
      <c r="B58" s="19"/>
    </row>
    <row r="59" spans="2:2">
      <c r="B59" s="19"/>
    </row>
    <row r="60" spans="2:2">
      <c r="B60" s="19"/>
    </row>
    <row r="61" spans="2:2">
      <c r="B61" s="19"/>
    </row>
    <row r="62" spans="2:2">
      <c r="B62" s="19"/>
    </row>
    <row r="63" spans="2:2">
      <c r="B63" s="19"/>
    </row>
    <row r="64" spans="2:2">
      <c r="B64" s="19"/>
    </row>
    <row r="65" spans="2:2">
      <c r="B65" s="19"/>
    </row>
    <row r="66" spans="2:2">
      <c r="B66" s="19"/>
    </row>
    <row r="67" spans="2:2">
      <c r="B67" s="19"/>
    </row>
    <row r="68" spans="2:2">
      <c r="B68" s="19"/>
    </row>
    <row r="69" spans="2:2">
      <c r="B69" s="19"/>
    </row>
    <row r="70" spans="2:2">
      <c r="B70" s="19"/>
    </row>
    <row r="71" spans="2:2">
      <c r="B71" s="19"/>
    </row>
    <row r="72" spans="2:2">
      <c r="B72" s="19"/>
    </row>
    <row r="73" spans="2:2">
      <c r="B73" s="19"/>
    </row>
    <row r="74" spans="2:2">
      <c r="B74" s="19"/>
    </row>
    <row r="75" spans="2:2">
      <c r="B75" s="19"/>
    </row>
    <row r="76" spans="2:2">
      <c r="B76" s="19"/>
    </row>
    <row r="77" spans="2:2">
      <c r="B77" s="19"/>
    </row>
    <row r="78" spans="2:2" ht="13.5" customHeight="1"/>
    <row r="79" spans="2:2" ht="13.5" customHeight="1"/>
  </sheetData>
  <phoneticPr fontId="4"/>
  <pageMargins left="0.70866141732283472" right="0.43307086614173229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2-1.医療費の状況</oddHeader>
  </headerFooter>
  <rowBreaks count="1" manualBreakCount="1">
    <brk id="77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O84"/>
  <sheetViews>
    <sheetView showGridLines="0" zoomScaleNormal="100" zoomScaleSheetLayoutView="100" workbookViewId="0"/>
  </sheetViews>
  <sheetFormatPr defaultColWidth="9" defaultRowHeight="13.5"/>
  <cols>
    <col min="1" max="1" width="4.625" style="32" customWidth="1"/>
    <col min="2" max="2" width="2.125" style="32" customWidth="1"/>
    <col min="3" max="3" width="8.375" style="32" customWidth="1"/>
    <col min="4" max="4" width="11.625" style="32" customWidth="1"/>
    <col min="5" max="5" width="5.5" style="32" bestFit="1" customWidth="1"/>
    <col min="6" max="6" width="11.625" style="32" customWidth="1"/>
    <col min="7" max="7" width="5.5" style="32" customWidth="1"/>
    <col min="8" max="15" width="8.875" style="32" customWidth="1"/>
    <col min="16" max="16384" width="9" style="3"/>
  </cols>
  <sheetData>
    <row r="1" spans="1:15" ht="16.5" customHeight="1">
      <c r="A1" s="102"/>
      <c r="B1" s="102" t="s">
        <v>152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ht="16.5" customHeight="1">
      <c r="A2" s="102"/>
      <c r="B2" s="102" t="s">
        <v>153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3.5" customHeight="1">
      <c r="A4" s="102"/>
      <c r="B4" s="103"/>
      <c r="C4" s="104"/>
      <c r="D4" s="104"/>
      <c r="E4" s="104"/>
      <c r="F4" s="104"/>
      <c r="G4" s="105"/>
      <c r="H4" s="102"/>
      <c r="I4" s="102"/>
      <c r="J4" s="102"/>
      <c r="K4" s="102"/>
      <c r="L4" s="102"/>
      <c r="M4" s="102"/>
      <c r="N4" s="102"/>
      <c r="O4" s="102"/>
    </row>
    <row r="5" spans="1:15" ht="13.5" customHeight="1">
      <c r="A5" s="102"/>
      <c r="B5" s="106"/>
      <c r="C5" s="33"/>
      <c r="D5" s="107">
        <v>905420</v>
      </c>
      <c r="E5" s="20" t="s">
        <v>171</v>
      </c>
      <c r="F5" s="107">
        <v>945600</v>
      </c>
      <c r="G5" s="108" t="s">
        <v>172</v>
      </c>
      <c r="H5" s="102"/>
      <c r="I5" s="102"/>
      <c r="J5" s="102"/>
      <c r="K5" s="102"/>
      <c r="L5" s="102"/>
      <c r="M5" s="102"/>
      <c r="N5" s="102"/>
      <c r="O5" s="102"/>
    </row>
    <row r="6" spans="1:15">
      <c r="A6" s="102"/>
      <c r="B6" s="106"/>
      <c r="C6" s="102"/>
      <c r="D6" s="107"/>
      <c r="E6" s="20"/>
      <c r="F6" s="107"/>
      <c r="G6" s="108"/>
      <c r="H6" s="102"/>
      <c r="I6" s="102"/>
      <c r="J6" s="102"/>
      <c r="K6" s="102"/>
      <c r="L6" s="102"/>
      <c r="M6" s="102"/>
      <c r="N6" s="102"/>
      <c r="O6" s="102"/>
    </row>
    <row r="7" spans="1:15">
      <c r="A7" s="102"/>
      <c r="B7" s="106"/>
      <c r="C7" s="34"/>
      <c r="D7" s="107">
        <v>865240</v>
      </c>
      <c r="E7" s="20" t="s">
        <v>171</v>
      </c>
      <c r="F7" s="107">
        <v>905420</v>
      </c>
      <c r="G7" s="108" t="s">
        <v>173</v>
      </c>
      <c r="H7" s="102"/>
      <c r="I7" s="102"/>
      <c r="J7" s="102"/>
      <c r="K7" s="102"/>
      <c r="L7" s="102"/>
      <c r="M7" s="102"/>
      <c r="N7" s="102"/>
      <c r="O7" s="102"/>
    </row>
    <row r="8" spans="1:15">
      <c r="A8" s="102"/>
      <c r="B8" s="106"/>
      <c r="C8" s="102"/>
      <c r="D8" s="107"/>
      <c r="E8" s="20"/>
      <c r="F8" s="107"/>
      <c r="G8" s="108"/>
      <c r="H8" s="102"/>
      <c r="I8" s="102"/>
      <c r="J8" s="102"/>
      <c r="K8" s="102"/>
      <c r="L8" s="102"/>
      <c r="M8" s="102"/>
      <c r="N8" s="102"/>
      <c r="O8" s="102"/>
    </row>
    <row r="9" spans="1:15">
      <c r="A9" s="102"/>
      <c r="B9" s="106"/>
      <c r="C9" s="35"/>
      <c r="D9" s="107">
        <v>825060</v>
      </c>
      <c r="E9" s="20" t="s">
        <v>171</v>
      </c>
      <c r="F9" s="107">
        <v>865240</v>
      </c>
      <c r="G9" s="108" t="s">
        <v>173</v>
      </c>
      <c r="H9" s="102"/>
      <c r="I9" s="102"/>
      <c r="J9" s="102"/>
      <c r="K9" s="102"/>
      <c r="L9" s="102"/>
      <c r="M9" s="102"/>
      <c r="N9" s="102"/>
      <c r="O9" s="102"/>
    </row>
    <row r="10" spans="1:15">
      <c r="A10" s="102"/>
      <c r="B10" s="106"/>
      <c r="C10" s="102"/>
      <c r="D10" s="107"/>
      <c r="E10" s="20"/>
      <c r="F10" s="107"/>
      <c r="G10" s="108"/>
      <c r="H10" s="102"/>
      <c r="I10" s="102"/>
      <c r="J10" s="102"/>
      <c r="K10" s="102"/>
      <c r="L10" s="102"/>
      <c r="M10" s="102"/>
      <c r="N10" s="102"/>
      <c r="O10" s="102"/>
    </row>
    <row r="11" spans="1:15">
      <c r="A11" s="102"/>
      <c r="B11" s="106"/>
      <c r="C11" s="36"/>
      <c r="D11" s="107">
        <v>784880</v>
      </c>
      <c r="E11" s="20" t="s">
        <v>171</v>
      </c>
      <c r="F11" s="107">
        <v>825060</v>
      </c>
      <c r="G11" s="108" t="s">
        <v>173</v>
      </c>
      <c r="H11" s="102"/>
      <c r="I11" s="102"/>
      <c r="J11" s="102"/>
      <c r="K11" s="102"/>
      <c r="L11" s="102"/>
      <c r="M11" s="102"/>
      <c r="N11" s="102"/>
      <c r="O11" s="102"/>
    </row>
    <row r="12" spans="1:15">
      <c r="A12" s="102"/>
      <c r="B12" s="106"/>
      <c r="C12" s="102"/>
      <c r="D12" s="107"/>
      <c r="E12" s="20"/>
      <c r="F12" s="107"/>
      <c r="G12" s="108"/>
      <c r="H12" s="102"/>
      <c r="I12" s="102"/>
      <c r="J12" s="102"/>
      <c r="K12" s="102"/>
      <c r="L12" s="102"/>
      <c r="M12" s="102"/>
      <c r="N12" s="102"/>
      <c r="O12" s="102"/>
    </row>
    <row r="13" spans="1:15">
      <c r="A13" s="102"/>
      <c r="B13" s="106"/>
      <c r="C13" s="37"/>
      <c r="D13" s="107">
        <v>744700</v>
      </c>
      <c r="E13" s="20" t="s">
        <v>171</v>
      </c>
      <c r="F13" s="107">
        <v>784880</v>
      </c>
      <c r="G13" s="108" t="s">
        <v>173</v>
      </c>
      <c r="H13" s="102"/>
      <c r="I13" s="102"/>
      <c r="J13" s="102"/>
      <c r="K13" s="102"/>
      <c r="L13" s="102"/>
      <c r="M13" s="102"/>
      <c r="N13" s="102"/>
      <c r="O13" s="102"/>
    </row>
    <row r="14" spans="1:15">
      <c r="A14" s="102"/>
      <c r="B14" s="109"/>
      <c r="C14" s="110"/>
      <c r="D14" s="110"/>
      <c r="E14" s="110"/>
      <c r="F14" s="110"/>
      <c r="G14" s="111"/>
      <c r="H14" s="102"/>
      <c r="I14" s="102"/>
      <c r="J14" s="102"/>
      <c r="K14" s="102"/>
      <c r="L14" s="102"/>
      <c r="M14" s="102"/>
      <c r="N14" s="102"/>
      <c r="O14" s="102"/>
    </row>
    <row r="15" spans="1:15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</row>
    <row r="16" spans="1:15">
      <c r="A16" s="102"/>
      <c r="B16" s="103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5"/>
    </row>
    <row r="17" spans="1:15">
      <c r="A17" s="102"/>
      <c r="B17" s="106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12"/>
    </row>
    <row r="18" spans="1:15">
      <c r="A18" s="102"/>
      <c r="B18" s="106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12"/>
    </row>
    <row r="19" spans="1:15">
      <c r="A19" s="102"/>
      <c r="B19" s="106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12"/>
    </row>
    <row r="20" spans="1:15">
      <c r="A20" s="102"/>
      <c r="B20" s="106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12"/>
    </row>
    <row r="21" spans="1:15">
      <c r="A21" s="102"/>
      <c r="B21" s="106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12"/>
    </row>
    <row r="22" spans="1:15">
      <c r="A22" s="102"/>
      <c r="B22" s="106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12"/>
    </row>
    <row r="23" spans="1:15">
      <c r="A23" s="102"/>
      <c r="B23" s="106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12"/>
    </row>
    <row r="24" spans="1:15">
      <c r="A24" s="102"/>
      <c r="B24" s="106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12"/>
    </row>
    <row r="25" spans="1:15">
      <c r="A25" s="102"/>
      <c r="B25" s="106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12"/>
    </row>
    <row r="26" spans="1:15">
      <c r="A26" s="102"/>
      <c r="B26" s="106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12"/>
    </row>
    <row r="27" spans="1:15">
      <c r="A27" s="102"/>
      <c r="B27" s="106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12"/>
    </row>
    <row r="28" spans="1:15">
      <c r="A28" s="102"/>
      <c r="B28" s="106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12"/>
    </row>
    <row r="29" spans="1:15">
      <c r="A29" s="102"/>
      <c r="B29" s="106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12"/>
    </row>
    <row r="30" spans="1:15">
      <c r="A30" s="102"/>
      <c r="B30" s="106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12"/>
    </row>
    <row r="31" spans="1:15">
      <c r="A31" s="102"/>
      <c r="B31" s="106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12"/>
    </row>
    <row r="32" spans="1:15">
      <c r="A32" s="102"/>
      <c r="B32" s="106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12"/>
    </row>
    <row r="33" spans="1:15">
      <c r="A33" s="102"/>
      <c r="B33" s="106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12"/>
    </row>
    <row r="34" spans="1:15">
      <c r="A34" s="102"/>
      <c r="B34" s="106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12"/>
    </row>
    <row r="35" spans="1:15">
      <c r="A35" s="102"/>
      <c r="B35" s="106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12"/>
    </row>
    <row r="36" spans="1:15">
      <c r="A36" s="102"/>
      <c r="B36" s="106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12"/>
    </row>
    <row r="37" spans="1:15">
      <c r="A37" s="102"/>
      <c r="B37" s="106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12"/>
    </row>
    <row r="38" spans="1:15">
      <c r="A38" s="102"/>
      <c r="B38" s="106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12"/>
    </row>
    <row r="39" spans="1:15">
      <c r="A39" s="102"/>
      <c r="B39" s="106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12"/>
    </row>
    <row r="40" spans="1:15">
      <c r="A40" s="102"/>
      <c r="B40" s="106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12"/>
    </row>
    <row r="41" spans="1:15">
      <c r="A41" s="102"/>
      <c r="B41" s="106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12"/>
    </row>
    <row r="42" spans="1:15">
      <c r="A42" s="102"/>
      <c r="B42" s="106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12"/>
    </row>
    <row r="43" spans="1:15">
      <c r="A43" s="102"/>
      <c r="B43" s="106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12"/>
    </row>
    <row r="44" spans="1:15">
      <c r="A44" s="102"/>
      <c r="B44" s="106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12"/>
    </row>
    <row r="45" spans="1:15">
      <c r="A45" s="102"/>
      <c r="B45" s="106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12"/>
    </row>
    <row r="46" spans="1:15">
      <c r="A46" s="102"/>
      <c r="B46" s="106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12"/>
    </row>
    <row r="47" spans="1:15">
      <c r="A47" s="102"/>
      <c r="B47" s="106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12"/>
    </row>
    <row r="48" spans="1:15">
      <c r="A48" s="102"/>
      <c r="B48" s="106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12"/>
    </row>
    <row r="49" spans="1:15">
      <c r="A49" s="102"/>
      <c r="B49" s="106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12"/>
    </row>
    <row r="50" spans="1:15">
      <c r="A50" s="102"/>
      <c r="B50" s="106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12"/>
    </row>
    <row r="51" spans="1:15">
      <c r="A51" s="102"/>
      <c r="B51" s="106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12"/>
    </row>
    <row r="52" spans="1:15">
      <c r="A52" s="102"/>
      <c r="B52" s="106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12"/>
    </row>
    <row r="53" spans="1:15">
      <c r="A53" s="102"/>
      <c r="B53" s="106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12"/>
    </row>
    <row r="54" spans="1:15">
      <c r="A54" s="102"/>
      <c r="B54" s="106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12"/>
    </row>
    <row r="55" spans="1:15">
      <c r="A55" s="102"/>
      <c r="B55" s="106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12"/>
    </row>
    <row r="56" spans="1:15">
      <c r="A56" s="102"/>
      <c r="B56" s="106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12"/>
    </row>
    <row r="57" spans="1:15">
      <c r="A57" s="102"/>
      <c r="B57" s="106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12"/>
    </row>
    <row r="58" spans="1:15">
      <c r="A58" s="102"/>
      <c r="B58" s="106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12"/>
    </row>
    <row r="59" spans="1:15">
      <c r="A59" s="102"/>
      <c r="B59" s="106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12"/>
    </row>
    <row r="60" spans="1:15">
      <c r="A60" s="102"/>
      <c r="B60" s="106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12"/>
    </row>
    <row r="61" spans="1:15">
      <c r="A61" s="102"/>
      <c r="B61" s="106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12"/>
    </row>
    <row r="62" spans="1:15">
      <c r="A62" s="102"/>
      <c r="B62" s="106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12"/>
    </row>
    <row r="63" spans="1:15">
      <c r="A63" s="102"/>
      <c r="B63" s="106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12"/>
    </row>
    <row r="64" spans="1:15">
      <c r="A64" s="102"/>
      <c r="B64" s="106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12"/>
    </row>
    <row r="65" spans="1:15">
      <c r="A65" s="102"/>
      <c r="B65" s="106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12"/>
    </row>
    <row r="66" spans="1:15">
      <c r="A66" s="102"/>
      <c r="B66" s="106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12"/>
    </row>
    <row r="67" spans="1:15">
      <c r="A67" s="102"/>
      <c r="B67" s="106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12"/>
    </row>
    <row r="68" spans="1:15">
      <c r="A68" s="102"/>
      <c r="B68" s="106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12"/>
    </row>
    <row r="69" spans="1:15">
      <c r="A69" s="102"/>
      <c r="B69" s="106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12"/>
    </row>
    <row r="70" spans="1:15">
      <c r="A70" s="102"/>
      <c r="B70" s="106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12"/>
    </row>
    <row r="71" spans="1:15">
      <c r="A71" s="102"/>
      <c r="B71" s="106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12"/>
    </row>
    <row r="72" spans="1:15">
      <c r="A72" s="102"/>
      <c r="B72" s="106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12"/>
    </row>
    <row r="73" spans="1:15">
      <c r="A73" s="102"/>
      <c r="B73" s="106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12"/>
    </row>
    <row r="74" spans="1:15">
      <c r="A74" s="102"/>
      <c r="B74" s="106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12"/>
    </row>
    <row r="75" spans="1:15">
      <c r="A75" s="102"/>
      <c r="B75" s="106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12"/>
    </row>
    <row r="76" spans="1:15">
      <c r="A76" s="102"/>
      <c r="B76" s="106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12"/>
    </row>
    <row r="77" spans="1:15">
      <c r="A77" s="102"/>
      <c r="B77" s="106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12"/>
    </row>
    <row r="78" spans="1:15">
      <c r="A78" s="102"/>
      <c r="B78" s="106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12"/>
    </row>
    <row r="79" spans="1:15">
      <c r="A79" s="102"/>
      <c r="B79" s="106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12"/>
    </row>
    <row r="80" spans="1:15">
      <c r="A80" s="102"/>
      <c r="B80" s="106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12"/>
    </row>
    <row r="81" spans="1:15">
      <c r="A81" s="102"/>
      <c r="B81" s="106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12"/>
    </row>
    <row r="82" spans="1:15">
      <c r="A82" s="102"/>
      <c r="B82" s="106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12"/>
    </row>
    <row r="83" spans="1:15">
      <c r="A83" s="102"/>
      <c r="B83" s="106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12"/>
    </row>
    <row r="84" spans="1:15">
      <c r="A84" s="102"/>
      <c r="B84" s="109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1"/>
    </row>
  </sheetData>
  <phoneticPr fontId="4"/>
  <pageMargins left="0.47244094488188981" right="0.23622047244094491" top="0.43307086614173229" bottom="0.31496062992125984" header="0.31496062992125984" footer="0.19685039370078741"/>
  <pageSetup paperSize="8" scale="75" orientation="landscape" r:id="rId1"/>
  <headerFooter>
    <oddHeader>&amp;R&amp;"ＭＳ 明朝,標準"&amp;12 2-1.医療費の状況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B1:M79"/>
  <sheetViews>
    <sheetView showGridLines="0" zoomScaleNormal="100" zoomScaleSheetLayoutView="100" workbookViewId="0"/>
  </sheetViews>
  <sheetFormatPr defaultColWidth="9" defaultRowHeight="13.5"/>
  <cols>
    <col min="1" max="1" width="4.625" style="3" customWidth="1"/>
    <col min="2" max="9" width="15.375" style="3" customWidth="1"/>
    <col min="10" max="12" width="20.625" style="3" customWidth="1"/>
    <col min="13" max="13" width="5.625" style="2" customWidth="1"/>
    <col min="14" max="16384" width="9" style="3"/>
  </cols>
  <sheetData>
    <row r="1" spans="2:13" ht="16.5" customHeight="1">
      <c r="B1" s="19" t="s">
        <v>96</v>
      </c>
      <c r="C1" s="19"/>
      <c r="D1" s="19"/>
      <c r="E1" s="19"/>
      <c r="F1" s="19"/>
      <c r="G1" s="19"/>
      <c r="H1" s="19"/>
      <c r="I1" s="19"/>
      <c r="J1" s="19" t="s">
        <v>162</v>
      </c>
      <c r="K1" s="19"/>
      <c r="L1" s="19"/>
      <c r="M1" s="19"/>
    </row>
    <row r="2" spans="2:13" ht="16.5" customHeight="1">
      <c r="B2" s="19" t="s">
        <v>151</v>
      </c>
      <c r="C2" s="10"/>
      <c r="D2" s="10"/>
      <c r="E2" s="10"/>
      <c r="F2" s="10"/>
      <c r="G2" s="10"/>
      <c r="H2" s="10"/>
      <c r="I2" s="10"/>
      <c r="J2" s="19" t="s">
        <v>151</v>
      </c>
      <c r="K2" s="10"/>
      <c r="L2" s="10"/>
      <c r="M2" s="19"/>
    </row>
    <row r="3" spans="2:13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9"/>
    </row>
    <row r="4" spans="2:13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9"/>
    </row>
    <row r="5" spans="2:13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9"/>
    </row>
    <row r="6" spans="2:13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9"/>
    </row>
    <row r="7" spans="2:13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9"/>
    </row>
    <row r="8" spans="2:13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9"/>
    </row>
    <row r="9" spans="2:13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9"/>
    </row>
    <row r="10" spans="2:13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9"/>
    </row>
    <row r="11" spans="2:13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9"/>
    </row>
    <row r="12" spans="2:13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9"/>
    </row>
    <row r="13" spans="2:13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9"/>
    </row>
    <row r="14" spans="2:13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9"/>
    </row>
    <row r="15" spans="2:13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9"/>
    </row>
    <row r="16" spans="2:13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9"/>
    </row>
    <row r="17" spans="2:13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9"/>
    </row>
    <row r="18" spans="2:13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9"/>
    </row>
    <row r="19" spans="2:13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9"/>
    </row>
    <row r="20" spans="2:13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9"/>
    </row>
    <row r="21" spans="2:1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9"/>
    </row>
    <row r="22" spans="2:13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9"/>
    </row>
    <row r="23" spans="2:1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9"/>
    </row>
    <row r="24" spans="2:1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9"/>
    </row>
    <row r="25" spans="2:13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9"/>
    </row>
    <row r="26" spans="2:1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9"/>
    </row>
    <row r="27" spans="2:1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9"/>
    </row>
    <row r="28" spans="2:1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9"/>
    </row>
    <row r="29" spans="2:13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9"/>
    </row>
    <row r="30" spans="2:13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9"/>
    </row>
    <row r="31" spans="2:13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9"/>
    </row>
    <row r="32" spans="2:13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9"/>
    </row>
    <row r="33" spans="2:13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9"/>
    </row>
    <row r="34" spans="2:13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9"/>
    </row>
    <row r="35" spans="2:13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9"/>
    </row>
    <row r="36" spans="2:13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9"/>
    </row>
    <row r="37" spans="2:13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9"/>
    </row>
    <row r="38" spans="2:13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9"/>
    </row>
    <row r="39" spans="2:13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9"/>
    </row>
    <row r="40" spans="2:13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9"/>
    </row>
    <row r="41" spans="2:13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9"/>
    </row>
    <row r="42" spans="2:13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9"/>
    </row>
    <row r="43" spans="2:13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9"/>
    </row>
    <row r="44" spans="2:13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9"/>
    </row>
    <row r="45" spans="2:13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9"/>
    </row>
    <row r="46" spans="2:13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9"/>
    </row>
    <row r="47" spans="2:13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9"/>
    </row>
    <row r="48" spans="2:13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9"/>
    </row>
    <row r="49" spans="2:13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9"/>
    </row>
    <row r="50" spans="2:13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9"/>
    </row>
    <row r="51" spans="2:13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9"/>
    </row>
    <row r="52" spans="2:13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9"/>
    </row>
    <row r="53" spans="2:13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9"/>
    </row>
    <row r="54" spans="2:13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9"/>
    </row>
    <row r="55" spans="2:13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9"/>
    </row>
    <row r="56" spans="2:13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9"/>
    </row>
    <row r="57" spans="2:13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9"/>
    </row>
    <row r="58" spans="2:13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9"/>
    </row>
    <row r="59" spans="2:13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9"/>
    </row>
    <row r="60" spans="2:13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9"/>
    </row>
    <row r="61" spans="2:13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9"/>
    </row>
    <row r="62" spans="2:13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9"/>
    </row>
    <row r="63" spans="2:13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9"/>
    </row>
    <row r="64" spans="2:13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9"/>
    </row>
    <row r="65" spans="2:13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9"/>
    </row>
    <row r="66" spans="2:13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9"/>
    </row>
    <row r="67" spans="2:13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9"/>
    </row>
    <row r="68" spans="2:13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9"/>
    </row>
    <row r="69" spans="2:13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9"/>
    </row>
    <row r="70" spans="2:13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9"/>
    </row>
    <row r="71" spans="2:13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9"/>
    </row>
    <row r="72" spans="2:13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9"/>
    </row>
    <row r="73" spans="2:13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9"/>
    </row>
    <row r="74" spans="2:13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9"/>
    </row>
    <row r="75" spans="2:13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9"/>
    </row>
    <row r="76" spans="2:13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9"/>
    </row>
    <row r="77" spans="2:13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9"/>
    </row>
    <row r="78" spans="2:13" ht="13.5" customHeight="1"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9"/>
    </row>
    <row r="79" spans="2:13" ht="13.5" customHeight="1"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9"/>
    </row>
  </sheetData>
  <phoneticPr fontId="4"/>
  <pageMargins left="0.70866141732283472" right="0.43307086614173229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2-1.医療費の状況</oddHeader>
  </headerFooter>
  <rowBreaks count="1" manualBreakCount="1">
    <brk id="77" max="1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O84"/>
  <sheetViews>
    <sheetView showGridLines="0" zoomScaleNormal="100" zoomScaleSheetLayoutView="100" workbookViewId="0"/>
  </sheetViews>
  <sheetFormatPr defaultColWidth="9" defaultRowHeight="13.5"/>
  <cols>
    <col min="1" max="1" width="4.625" style="32" customWidth="1"/>
    <col min="2" max="2" width="2.125" style="32" customWidth="1"/>
    <col min="3" max="3" width="8.375" style="32" customWidth="1"/>
    <col min="4" max="4" width="11.625" style="32" customWidth="1"/>
    <col min="5" max="5" width="5.5" style="32" bestFit="1" customWidth="1"/>
    <col min="6" max="6" width="11.625" style="32" customWidth="1"/>
    <col min="7" max="7" width="5.5" style="32" customWidth="1"/>
    <col min="8" max="15" width="8.875" style="32" customWidth="1"/>
    <col min="16" max="16384" width="9" style="3"/>
  </cols>
  <sheetData>
    <row r="1" spans="1:15" ht="16.5" customHeight="1">
      <c r="A1" s="102"/>
      <c r="B1" s="102" t="s">
        <v>144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ht="16.5" customHeight="1">
      <c r="A2" s="102"/>
      <c r="B2" s="102" t="s">
        <v>153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3.5" customHeight="1">
      <c r="A4" s="102"/>
      <c r="B4" s="103"/>
      <c r="C4" s="104"/>
      <c r="D4" s="104"/>
      <c r="E4" s="104"/>
      <c r="F4" s="104"/>
      <c r="G4" s="105"/>
      <c r="H4" s="102"/>
      <c r="I4" s="102"/>
      <c r="J4" s="102"/>
      <c r="K4" s="102"/>
      <c r="L4" s="102"/>
      <c r="M4" s="102"/>
      <c r="N4" s="102"/>
      <c r="O4" s="102"/>
    </row>
    <row r="5" spans="1:15" ht="13.5" customHeight="1">
      <c r="A5" s="102"/>
      <c r="B5" s="106"/>
      <c r="C5" s="33"/>
      <c r="D5" s="107">
        <v>42460</v>
      </c>
      <c r="E5" s="20" t="s">
        <v>171</v>
      </c>
      <c r="F5" s="107">
        <v>45700</v>
      </c>
      <c r="G5" s="108" t="s">
        <v>172</v>
      </c>
      <c r="H5" s="102"/>
      <c r="I5" s="102"/>
      <c r="J5" s="102"/>
      <c r="K5" s="102"/>
      <c r="L5" s="102"/>
      <c r="M5" s="102"/>
      <c r="N5" s="102"/>
      <c r="O5" s="102"/>
    </row>
    <row r="6" spans="1:15">
      <c r="A6" s="102"/>
      <c r="B6" s="106"/>
      <c r="C6" s="102"/>
      <c r="D6" s="107"/>
      <c r="E6" s="20"/>
      <c r="F6" s="107"/>
      <c r="G6" s="108"/>
      <c r="H6" s="102"/>
      <c r="I6" s="102"/>
      <c r="J6" s="102"/>
      <c r="K6" s="102"/>
      <c r="L6" s="102"/>
      <c r="M6" s="102"/>
      <c r="N6" s="102"/>
      <c r="O6" s="102"/>
    </row>
    <row r="7" spans="1:15">
      <c r="A7" s="102"/>
      <c r="B7" s="106"/>
      <c r="C7" s="34"/>
      <c r="D7" s="107">
        <v>39220</v>
      </c>
      <c r="E7" s="20" t="s">
        <v>171</v>
      </c>
      <c r="F7" s="107">
        <v>42460</v>
      </c>
      <c r="G7" s="108" t="s">
        <v>173</v>
      </c>
      <c r="H7" s="102"/>
      <c r="I7" s="102"/>
      <c r="J7" s="102"/>
      <c r="K7" s="102"/>
      <c r="L7" s="102"/>
      <c r="M7" s="102"/>
      <c r="N7" s="102"/>
      <c r="O7" s="102"/>
    </row>
    <row r="8" spans="1:15">
      <c r="A8" s="102"/>
      <c r="B8" s="106"/>
      <c r="C8" s="102"/>
      <c r="D8" s="107"/>
      <c r="E8" s="20"/>
      <c r="F8" s="107"/>
      <c r="G8" s="108"/>
      <c r="H8" s="102"/>
      <c r="I8" s="102"/>
      <c r="J8" s="102"/>
      <c r="K8" s="102"/>
      <c r="L8" s="102"/>
      <c r="M8" s="102"/>
      <c r="N8" s="102"/>
      <c r="O8" s="102"/>
    </row>
    <row r="9" spans="1:15">
      <c r="A9" s="102"/>
      <c r="B9" s="106"/>
      <c r="C9" s="35"/>
      <c r="D9" s="107">
        <v>35980</v>
      </c>
      <c r="E9" s="20" t="s">
        <v>171</v>
      </c>
      <c r="F9" s="107">
        <v>39220</v>
      </c>
      <c r="G9" s="108" t="s">
        <v>173</v>
      </c>
      <c r="H9" s="102"/>
      <c r="I9" s="102"/>
      <c r="J9" s="102"/>
      <c r="K9" s="102"/>
      <c r="L9" s="102"/>
      <c r="M9" s="102"/>
      <c r="N9" s="102"/>
      <c r="O9" s="102"/>
    </row>
    <row r="10" spans="1:15">
      <c r="A10" s="102"/>
      <c r="B10" s="106"/>
      <c r="C10" s="102"/>
      <c r="D10" s="107"/>
      <c r="E10" s="20"/>
      <c r="F10" s="107"/>
      <c r="G10" s="108"/>
      <c r="H10" s="102"/>
      <c r="I10" s="102"/>
      <c r="J10" s="102"/>
      <c r="K10" s="102"/>
      <c r="L10" s="102"/>
      <c r="M10" s="102"/>
      <c r="N10" s="102"/>
      <c r="O10" s="102"/>
    </row>
    <row r="11" spans="1:15">
      <c r="A11" s="102"/>
      <c r="B11" s="106"/>
      <c r="C11" s="36"/>
      <c r="D11" s="107">
        <v>32740</v>
      </c>
      <c r="E11" s="20" t="s">
        <v>171</v>
      </c>
      <c r="F11" s="107">
        <v>35980</v>
      </c>
      <c r="G11" s="108" t="s">
        <v>173</v>
      </c>
      <c r="H11" s="102"/>
      <c r="I11" s="102"/>
      <c r="J11" s="102"/>
      <c r="K11" s="102"/>
      <c r="L11" s="102"/>
      <c r="M11" s="102"/>
      <c r="N11" s="102"/>
      <c r="O11" s="102"/>
    </row>
    <row r="12" spans="1:15">
      <c r="A12" s="102"/>
      <c r="B12" s="106"/>
      <c r="C12" s="102"/>
      <c r="D12" s="107"/>
      <c r="E12" s="20"/>
      <c r="F12" s="107"/>
      <c r="G12" s="108"/>
      <c r="H12" s="102"/>
      <c r="I12" s="102"/>
      <c r="J12" s="102"/>
      <c r="K12" s="102"/>
      <c r="L12" s="102"/>
      <c r="M12" s="102"/>
      <c r="N12" s="102"/>
      <c r="O12" s="102"/>
    </row>
    <row r="13" spans="1:15">
      <c r="A13" s="102"/>
      <c r="B13" s="106"/>
      <c r="C13" s="37"/>
      <c r="D13" s="107">
        <v>29500</v>
      </c>
      <c r="E13" s="20" t="s">
        <v>171</v>
      </c>
      <c r="F13" s="107">
        <v>32740</v>
      </c>
      <c r="G13" s="108" t="s">
        <v>173</v>
      </c>
      <c r="H13" s="102"/>
      <c r="I13" s="102"/>
      <c r="J13" s="102"/>
      <c r="K13" s="102"/>
      <c r="L13" s="102"/>
      <c r="M13" s="102"/>
      <c r="N13" s="102"/>
      <c r="O13" s="102"/>
    </row>
    <row r="14" spans="1:15">
      <c r="A14" s="102"/>
      <c r="B14" s="109"/>
      <c r="C14" s="110"/>
      <c r="D14" s="110"/>
      <c r="E14" s="110"/>
      <c r="F14" s="110"/>
      <c r="G14" s="111"/>
      <c r="H14" s="102"/>
      <c r="I14" s="102"/>
      <c r="J14" s="102"/>
      <c r="K14" s="102"/>
      <c r="L14" s="102"/>
      <c r="M14" s="102"/>
      <c r="N14" s="102"/>
      <c r="O14" s="102"/>
    </row>
    <row r="15" spans="1:15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</row>
    <row r="16" spans="1:15">
      <c r="A16" s="102"/>
      <c r="B16" s="103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5"/>
    </row>
    <row r="17" spans="1:15">
      <c r="A17" s="102"/>
      <c r="B17" s="106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12"/>
    </row>
    <row r="18" spans="1:15">
      <c r="A18" s="102"/>
      <c r="B18" s="106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12"/>
    </row>
    <row r="19" spans="1:15">
      <c r="A19" s="102"/>
      <c r="B19" s="106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12"/>
    </row>
    <row r="20" spans="1:15">
      <c r="A20" s="102"/>
      <c r="B20" s="106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12"/>
    </row>
    <row r="21" spans="1:15">
      <c r="A21" s="102"/>
      <c r="B21" s="106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12"/>
    </row>
    <row r="22" spans="1:15">
      <c r="A22" s="102"/>
      <c r="B22" s="106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12"/>
    </row>
    <row r="23" spans="1:15">
      <c r="A23" s="102"/>
      <c r="B23" s="106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12"/>
    </row>
    <row r="24" spans="1:15">
      <c r="A24" s="102"/>
      <c r="B24" s="106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12"/>
    </row>
    <row r="25" spans="1:15">
      <c r="A25" s="102"/>
      <c r="B25" s="106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12"/>
    </row>
    <row r="26" spans="1:15">
      <c r="A26" s="102"/>
      <c r="B26" s="106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12"/>
    </row>
    <row r="27" spans="1:15">
      <c r="A27" s="102"/>
      <c r="B27" s="106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12"/>
    </row>
    <row r="28" spans="1:15">
      <c r="A28" s="102"/>
      <c r="B28" s="106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12"/>
    </row>
    <row r="29" spans="1:15">
      <c r="A29" s="102"/>
      <c r="B29" s="106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12"/>
    </row>
    <row r="30" spans="1:15">
      <c r="A30" s="102"/>
      <c r="B30" s="106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12"/>
    </row>
    <row r="31" spans="1:15">
      <c r="A31" s="102"/>
      <c r="B31" s="106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12"/>
    </row>
    <row r="32" spans="1:15">
      <c r="A32" s="102"/>
      <c r="B32" s="106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12"/>
    </row>
    <row r="33" spans="1:15">
      <c r="A33" s="102"/>
      <c r="B33" s="106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12"/>
    </row>
    <row r="34" spans="1:15">
      <c r="A34" s="102"/>
      <c r="B34" s="106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12"/>
    </row>
    <row r="35" spans="1:15">
      <c r="A35" s="102"/>
      <c r="B35" s="106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12"/>
    </row>
    <row r="36" spans="1:15">
      <c r="A36" s="102"/>
      <c r="B36" s="106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12"/>
    </row>
    <row r="37" spans="1:15">
      <c r="A37" s="102"/>
      <c r="B37" s="106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12"/>
    </row>
    <row r="38" spans="1:15">
      <c r="A38" s="102"/>
      <c r="B38" s="106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12"/>
    </row>
    <row r="39" spans="1:15">
      <c r="A39" s="102"/>
      <c r="B39" s="106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12"/>
    </row>
    <row r="40" spans="1:15">
      <c r="A40" s="102"/>
      <c r="B40" s="106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12"/>
    </row>
    <row r="41" spans="1:15">
      <c r="A41" s="102"/>
      <c r="B41" s="106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12"/>
    </row>
    <row r="42" spans="1:15">
      <c r="A42" s="102"/>
      <c r="B42" s="106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12"/>
    </row>
    <row r="43" spans="1:15">
      <c r="A43" s="102"/>
      <c r="B43" s="106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12"/>
    </row>
    <row r="44" spans="1:15">
      <c r="A44" s="102"/>
      <c r="B44" s="106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12"/>
    </row>
    <row r="45" spans="1:15">
      <c r="A45" s="102"/>
      <c r="B45" s="106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12"/>
    </row>
    <row r="46" spans="1:15">
      <c r="A46" s="102"/>
      <c r="B46" s="106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12"/>
    </row>
    <row r="47" spans="1:15">
      <c r="A47" s="102"/>
      <c r="B47" s="106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12"/>
    </row>
    <row r="48" spans="1:15">
      <c r="A48" s="102"/>
      <c r="B48" s="106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12"/>
    </row>
    <row r="49" spans="1:15">
      <c r="A49" s="102"/>
      <c r="B49" s="106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12"/>
    </row>
    <row r="50" spans="1:15">
      <c r="A50" s="102"/>
      <c r="B50" s="106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12"/>
    </row>
    <row r="51" spans="1:15">
      <c r="A51" s="102"/>
      <c r="B51" s="106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12"/>
    </row>
    <row r="52" spans="1:15">
      <c r="A52" s="102"/>
      <c r="B52" s="106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12"/>
    </row>
    <row r="53" spans="1:15">
      <c r="A53" s="102"/>
      <c r="B53" s="106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12"/>
    </row>
    <row r="54" spans="1:15">
      <c r="A54" s="102"/>
      <c r="B54" s="106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12"/>
    </row>
    <row r="55" spans="1:15">
      <c r="A55" s="102"/>
      <c r="B55" s="106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12"/>
    </row>
    <row r="56" spans="1:15">
      <c r="A56" s="102"/>
      <c r="B56" s="106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12"/>
    </row>
    <row r="57" spans="1:15">
      <c r="A57" s="102"/>
      <c r="B57" s="106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12"/>
    </row>
    <row r="58" spans="1:15">
      <c r="A58" s="102"/>
      <c r="B58" s="106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12"/>
    </row>
    <row r="59" spans="1:15">
      <c r="A59" s="102"/>
      <c r="B59" s="106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12"/>
    </row>
    <row r="60" spans="1:15">
      <c r="A60" s="102"/>
      <c r="B60" s="106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12"/>
    </row>
    <row r="61" spans="1:15">
      <c r="A61" s="102"/>
      <c r="B61" s="106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12"/>
    </row>
    <row r="62" spans="1:15">
      <c r="A62" s="102"/>
      <c r="B62" s="106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12"/>
    </row>
    <row r="63" spans="1:15">
      <c r="A63" s="102"/>
      <c r="B63" s="106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12"/>
    </row>
    <row r="64" spans="1:15">
      <c r="A64" s="102"/>
      <c r="B64" s="106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12"/>
    </row>
    <row r="65" spans="1:15">
      <c r="A65" s="102"/>
      <c r="B65" s="106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12"/>
    </row>
    <row r="66" spans="1:15">
      <c r="A66" s="102"/>
      <c r="B66" s="106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12"/>
    </row>
    <row r="67" spans="1:15">
      <c r="A67" s="102"/>
      <c r="B67" s="106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12"/>
    </row>
    <row r="68" spans="1:15">
      <c r="A68" s="102"/>
      <c r="B68" s="106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12"/>
    </row>
    <row r="69" spans="1:15">
      <c r="A69" s="102"/>
      <c r="B69" s="106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12"/>
    </row>
    <row r="70" spans="1:15">
      <c r="A70" s="102"/>
      <c r="B70" s="106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12"/>
    </row>
    <row r="71" spans="1:15">
      <c r="A71" s="102"/>
      <c r="B71" s="106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12"/>
    </row>
    <row r="72" spans="1:15">
      <c r="A72" s="102"/>
      <c r="B72" s="106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12"/>
    </row>
    <row r="73" spans="1:15">
      <c r="A73" s="102"/>
      <c r="B73" s="106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12"/>
    </row>
    <row r="74" spans="1:15">
      <c r="A74" s="102"/>
      <c r="B74" s="106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12"/>
    </row>
    <row r="75" spans="1:15">
      <c r="A75" s="102"/>
      <c r="B75" s="106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12"/>
    </row>
    <row r="76" spans="1:15">
      <c r="A76" s="102"/>
      <c r="B76" s="106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12"/>
    </row>
    <row r="77" spans="1:15">
      <c r="A77" s="102"/>
      <c r="B77" s="106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12"/>
    </row>
    <row r="78" spans="1:15">
      <c r="A78" s="102"/>
      <c r="B78" s="106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12"/>
    </row>
    <row r="79" spans="1:15">
      <c r="A79" s="102"/>
      <c r="B79" s="106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12"/>
    </row>
    <row r="80" spans="1:15">
      <c r="A80" s="102"/>
      <c r="B80" s="106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12"/>
    </row>
    <row r="81" spans="1:15">
      <c r="A81" s="102"/>
      <c r="B81" s="106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12"/>
    </row>
    <row r="82" spans="1:15">
      <c r="A82" s="102"/>
      <c r="B82" s="106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12"/>
    </row>
    <row r="83" spans="1:15">
      <c r="A83" s="102"/>
      <c r="B83" s="106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12"/>
    </row>
    <row r="84" spans="1:15">
      <c r="A84" s="102"/>
      <c r="B84" s="109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1"/>
    </row>
  </sheetData>
  <phoneticPr fontId="4"/>
  <pageMargins left="0.47244094488188981" right="0.23622047244094491" top="0.43307086614173229" bottom="0.31496062992125984" header="0.31496062992125984" footer="0.19685039370078741"/>
  <pageSetup paperSize="8" scale="75" orientation="landscape" r:id="rId1"/>
  <headerFooter>
    <oddHeader>&amp;R&amp;"ＭＳ 明朝,標準"&amp;12 2-1.医療費の状況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B1:J79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9" width="15.375" style="2" customWidth="1"/>
    <col min="10" max="12" width="20.625" style="2" customWidth="1"/>
    <col min="13" max="13" width="6.625" style="2" customWidth="1"/>
    <col min="14" max="16384" width="9" style="2"/>
  </cols>
  <sheetData>
    <row r="1" spans="2:10" ht="16.5" customHeight="1">
      <c r="B1" s="19" t="s">
        <v>95</v>
      </c>
      <c r="J1" s="19" t="s">
        <v>161</v>
      </c>
    </row>
    <row r="2" spans="2:10" ht="16.5" customHeight="1">
      <c r="B2" s="19" t="s">
        <v>151</v>
      </c>
      <c r="J2" s="19" t="s">
        <v>151</v>
      </c>
    </row>
    <row r="3" spans="2:10">
      <c r="B3" s="19"/>
    </row>
    <row r="4" spans="2:10">
      <c r="B4" s="19"/>
    </row>
    <row r="5" spans="2:10">
      <c r="B5" s="19"/>
    </row>
    <row r="6" spans="2:10">
      <c r="B6" s="19"/>
    </row>
    <row r="7" spans="2:10">
      <c r="B7" s="19"/>
    </row>
    <row r="8" spans="2:10">
      <c r="B8" s="19"/>
    </row>
    <row r="9" spans="2:10">
      <c r="B9" s="19"/>
    </row>
    <row r="10" spans="2:10">
      <c r="B10" s="19"/>
    </row>
    <row r="11" spans="2:10">
      <c r="B11" s="19"/>
    </row>
    <row r="12" spans="2:10">
      <c r="B12" s="19"/>
    </row>
    <row r="13" spans="2:10">
      <c r="B13" s="19"/>
    </row>
    <row r="14" spans="2:10">
      <c r="B14" s="19"/>
    </row>
    <row r="15" spans="2:10">
      <c r="B15" s="19"/>
    </row>
    <row r="16" spans="2:10">
      <c r="B16" s="19"/>
    </row>
    <row r="17" spans="2:2">
      <c r="B17" s="19"/>
    </row>
    <row r="18" spans="2:2">
      <c r="B18" s="19"/>
    </row>
    <row r="19" spans="2:2">
      <c r="B19" s="19"/>
    </row>
    <row r="20" spans="2:2">
      <c r="B20" s="19"/>
    </row>
    <row r="21" spans="2:2">
      <c r="B21" s="19"/>
    </row>
    <row r="22" spans="2:2">
      <c r="B22" s="19"/>
    </row>
    <row r="23" spans="2:2">
      <c r="B23" s="19"/>
    </row>
    <row r="24" spans="2:2">
      <c r="B24" s="19"/>
    </row>
    <row r="25" spans="2:2">
      <c r="B25" s="19"/>
    </row>
    <row r="26" spans="2:2">
      <c r="B26" s="19"/>
    </row>
    <row r="27" spans="2:2">
      <c r="B27" s="19"/>
    </row>
    <row r="28" spans="2:2">
      <c r="B28" s="19"/>
    </row>
    <row r="29" spans="2:2">
      <c r="B29" s="19"/>
    </row>
    <row r="30" spans="2:2">
      <c r="B30" s="19"/>
    </row>
    <row r="31" spans="2:2">
      <c r="B31" s="19"/>
    </row>
    <row r="32" spans="2:2">
      <c r="B32" s="19"/>
    </row>
    <row r="33" spans="2:2">
      <c r="B33" s="19"/>
    </row>
    <row r="34" spans="2:2">
      <c r="B34" s="19"/>
    </row>
    <row r="35" spans="2:2">
      <c r="B35" s="19"/>
    </row>
    <row r="36" spans="2:2">
      <c r="B36" s="19"/>
    </row>
    <row r="37" spans="2:2">
      <c r="B37" s="19"/>
    </row>
    <row r="38" spans="2:2">
      <c r="B38" s="19"/>
    </row>
    <row r="39" spans="2:2">
      <c r="B39" s="19"/>
    </row>
    <row r="40" spans="2:2">
      <c r="B40" s="19"/>
    </row>
    <row r="41" spans="2:2">
      <c r="B41" s="19"/>
    </row>
    <row r="42" spans="2:2">
      <c r="B42" s="19"/>
    </row>
    <row r="43" spans="2:2">
      <c r="B43" s="19"/>
    </row>
    <row r="44" spans="2:2">
      <c r="B44" s="19"/>
    </row>
    <row r="45" spans="2:2">
      <c r="B45" s="19"/>
    </row>
    <row r="46" spans="2:2">
      <c r="B46" s="19"/>
    </row>
    <row r="47" spans="2:2">
      <c r="B47" s="19"/>
    </row>
    <row r="48" spans="2:2">
      <c r="B48" s="19"/>
    </row>
    <row r="49" spans="2:2">
      <c r="B49" s="19"/>
    </row>
    <row r="50" spans="2:2">
      <c r="B50" s="19"/>
    </row>
    <row r="51" spans="2:2">
      <c r="B51" s="19"/>
    </row>
    <row r="52" spans="2:2">
      <c r="B52" s="19"/>
    </row>
    <row r="53" spans="2:2">
      <c r="B53" s="19"/>
    </row>
    <row r="54" spans="2:2">
      <c r="B54" s="19"/>
    </row>
    <row r="55" spans="2:2">
      <c r="B55" s="19"/>
    </row>
    <row r="56" spans="2:2">
      <c r="B56" s="19"/>
    </row>
    <row r="57" spans="2:2">
      <c r="B57" s="19"/>
    </row>
    <row r="58" spans="2:2">
      <c r="B58" s="19"/>
    </row>
    <row r="59" spans="2:2">
      <c r="B59" s="19"/>
    </row>
    <row r="60" spans="2:2">
      <c r="B60" s="19"/>
    </row>
    <row r="61" spans="2:2">
      <c r="B61" s="19"/>
    </row>
    <row r="62" spans="2:2">
      <c r="B62" s="19"/>
    </row>
    <row r="63" spans="2:2">
      <c r="B63" s="19"/>
    </row>
    <row r="64" spans="2:2">
      <c r="B64" s="19"/>
    </row>
    <row r="65" spans="2:2">
      <c r="B65" s="19"/>
    </row>
    <row r="66" spans="2:2">
      <c r="B66" s="19"/>
    </row>
    <row r="67" spans="2:2">
      <c r="B67" s="19"/>
    </row>
    <row r="68" spans="2:2">
      <c r="B68" s="19"/>
    </row>
    <row r="69" spans="2:2">
      <c r="B69" s="19"/>
    </row>
    <row r="70" spans="2:2">
      <c r="B70" s="19"/>
    </row>
    <row r="71" spans="2:2">
      <c r="B71" s="19"/>
    </row>
    <row r="72" spans="2:2">
      <c r="B72" s="19"/>
    </row>
    <row r="73" spans="2:2">
      <c r="B73" s="19"/>
    </row>
    <row r="74" spans="2:2">
      <c r="B74" s="19"/>
    </row>
    <row r="75" spans="2:2">
      <c r="B75" s="19"/>
    </row>
    <row r="76" spans="2:2">
      <c r="B76" s="19"/>
    </row>
    <row r="77" spans="2:2">
      <c r="B77" s="19"/>
    </row>
    <row r="78" spans="2:2" ht="13.5" customHeight="1"/>
    <row r="79" spans="2:2" ht="13.5" customHeight="1"/>
  </sheetData>
  <phoneticPr fontId="4"/>
  <pageMargins left="0.70866141732283472" right="0.43307086614173229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2-1.医療費の状況</oddHeader>
  </headerFooter>
  <rowBreaks count="1" manualBreakCount="1">
    <brk id="77" max="1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O84"/>
  <sheetViews>
    <sheetView showGridLines="0" zoomScaleNormal="100" zoomScaleSheetLayoutView="100" workbookViewId="0"/>
  </sheetViews>
  <sheetFormatPr defaultColWidth="9" defaultRowHeight="13.5"/>
  <cols>
    <col min="1" max="1" width="4.625" style="32" customWidth="1"/>
    <col min="2" max="2" width="2.125" style="32" customWidth="1"/>
    <col min="3" max="3" width="8.375" style="32" customWidth="1"/>
    <col min="4" max="4" width="11.625" style="32" customWidth="1"/>
    <col min="5" max="5" width="5.5" style="32" bestFit="1" customWidth="1"/>
    <col min="6" max="6" width="11.625" style="32" customWidth="1"/>
    <col min="7" max="7" width="5.5" style="32" customWidth="1"/>
    <col min="8" max="15" width="8.875" style="32" customWidth="1"/>
    <col min="16" max="16384" width="9" style="3"/>
  </cols>
  <sheetData>
    <row r="1" spans="1:15" ht="16.5" customHeight="1">
      <c r="A1" s="102"/>
      <c r="B1" s="102" t="s">
        <v>145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ht="16.5" customHeight="1">
      <c r="A2" s="102"/>
      <c r="B2" s="102" t="s">
        <v>153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spans="1:1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3.5" customHeight="1">
      <c r="A4" s="102"/>
      <c r="B4" s="103"/>
      <c r="C4" s="104"/>
      <c r="D4" s="104"/>
      <c r="E4" s="104"/>
      <c r="F4" s="104"/>
      <c r="G4" s="105"/>
      <c r="H4" s="102"/>
      <c r="I4" s="102"/>
      <c r="J4" s="102"/>
      <c r="K4" s="102"/>
      <c r="L4" s="102"/>
      <c r="M4" s="102"/>
      <c r="N4" s="102"/>
      <c r="O4" s="102"/>
    </row>
    <row r="5" spans="1:15" ht="13.5" customHeight="1">
      <c r="A5" s="102"/>
      <c r="B5" s="106"/>
      <c r="C5" s="33"/>
      <c r="D5" s="113">
        <v>1002120</v>
      </c>
      <c r="E5" s="20" t="s">
        <v>171</v>
      </c>
      <c r="F5" s="113">
        <v>1053100</v>
      </c>
      <c r="G5" s="108" t="s">
        <v>172</v>
      </c>
      <c r="H5" s="102"/>
      <c r="I5" s="102"/>
      <c r="J5" s="102"/>
      <c r="K5" s="102"/>
      <c r="L5" s="102"/>
      <c r="M5" s="102"/>
      <c r="N5" s="102"/>
      <c r="O5" s="102"/>
    </row>
    <row r="6" spans="1:15">
      <c r="A6" s="102"/>
      <c r="B6" s="106"/>
      <c r="C6" s="102"/>
      <c r="D6" s="107"/>
      <c r="E6" s="20"/>
      <c r="F6" s="107"/>
      <c r="G6" s="108"/>
      <c r="H6" s="102"/>
      <c r="I6" s="102"/>
      <c r="J6" s="102"/>
      <c r="K6" s="102"/>
      <c r="L6" s="102"/>
      <c r="M6" s="102"/>
      <c r="N6" s="102"/>
      <c r="O6" s="102"/>
    </row>
    <row r="7" spans="1:15">
      <c r="A7" s="102"/>
      <c r="B7" s="106"/>
      <c r="C7" s="34"/>
      <c r="D7" s="107">
        <v>951140</v>
      </c>
      <c r="E7" s="20" t="s">
        <v>171</v>
      </c>
      <c r="F7" s="113">
        <v>1002120</v>
      </c>
      <c r="G7" s="108" t="s">
        <v>173</v>
      </c>
      <c r="H7" s="102"/>
      <c r="I7" s="102"/>
      <c r="J7" s="102"/>
      <c r="K7" s="102"/>
      <c r="L7" s="102"/>
      <c r="M7" s="102"/>
      <c r="N7" s="102"/>
      <c r="O7" s="102"/>
    </row>
    <row r="8" spans="1:15">
      <c r="A8" s="102"/>
      <c r="B8" s="106"/>
      <c r="C8" s="102"/>
      <c r="D8" s="107"/>
      <c r="E8" s="20"/>
      <c r="F8" s="107"/>
      <c r="G8" s="108"/>
      <c r="H8" s="102"/>
      <c r="I8" s="102"/>
      <c r="J8" s="102"/>
      <c r="K8" s="102"/>
      <c r="L8" s="102"/>
      <c r="M8" s="102"/>
      <c r="N8" s="102"/>
      <c r="O8" s="102"/>
    </row>
    <row r="9" spans="1:15">
      <c r="A9" s="102"/>
      <c r="B9" s="106"/>
      <c r="C9" s="35"/>
      <c r="D9" s="107">
        <v>900160</v>
      </c>
      <c r="E9" s="20" t="s">
        <v>171</v>
      </c>
      <c r="F9" s="107">
        <v>951140</v>
      </c>
      <c r="G9" s="108" t="s">
        <v>173</v>
      </c>
      <c r="H9" s="102"/>
      <c r="I9" s="102"/>
      <c r="J9" s="102"/>
      <c r="K9" s="102"/>
      <c r="L9" s="102"/>
      <c r="M9" s="102"/>
      <c r="N9" s="102"/>
      <c r="O9" s="102"/>
    </row>
    <row r="10" spans="1:15">
      <c r="A10" s="102"/>
      <c r="B10" s="106"/>
      <c r="C10" s="102"/>
      <c r="D10" s="107"/>
      <c r="E10" s="20"/>
      <c r="F10" s="107"/>
      <c r="G10" s="108"/>
      <c r="H10" s="102"/>
      <c r="I10" s="102"/>
      <c r="J10" s="102"/>
      <c r="K10" s="102"/>
      <c r="L10" s="102"/>
      <c r="M10" s="102"/>
      <c r="N10" s="102"/>
      <c r="O10" s="102"/>
    </row>
    <row r="11" spans="1:15">
      <c r="A11" s="102"/>
      <c r="B11" s="106"/>
      <c r="C11" s="36"/>
      <c r="D11" s="107">
        <v>849180</v>
      </c>
      <c r="E11" s="20" t="s">
        <v>171</v>
      </c>
      <c r="F11" s="107">
        <v>900160</v>
      </c>
      <c r="G11" s="108" t="s">
        <v>173</v>
      </c>
      <c r="H11" s="102"/>
      <c r="I11" s="102"/>
      <c r="J11" s="102"/>
      <c r="K11" s="102"/>
      <c r="L11" s="102"/>
      <c r="M11" s="102"/>
      <c r="N11" s="102"/>
      <c r="O11" s="102"/>
    </row>
    <row r="12" spans="1:15">
      <c r="A12" s="102"/>
      <c r="B12" s="106"/>
      <c r="C12" s="102"/>
      <c r="D12" s="107"/>
      <c r="E12" s="20"/>
      <c r="F12" s="107"/>
      <c r="G12" s="108"/>
      <c r="H12" s="102"/>
      <c r="I12" s="102"/>
      <c r="J12" s="102"/>
      <c r="K12" s="102"/>
      <c r="L12" s="102"/>
      <c r="M12" s="102"/>
      <c r="N12" s="102"/>
      <c r="O12" s="102"/>
    </row>
    <row r="13" spans="1:15">
      <c r="A13" s="102"/>
      <c r="B13" s="106"/>
      <c r="C13" s="37"/>
      <c r="D13" s="107">
        <v>798200</v>
      </c>
      <c r="E13" s="20" t="s">
        <v>171</v>
      </c>
      <c r="F13" s="107">
        <v>849180</v>
      </c>
      <c r="G13" s="108" t="s">
        <v>173</v>
      </c>
      <c r="H13" s="102"/>
      <c r="I13" s="102"/>
      <c r="J13" s="102"/>
      <c r="K13" s="102"/>
      <c r="L13" s="102"/>
      <c r="M13" s="102"/>
      <c r="N13" s="102"/>
      <c r="O13" s="102"/>
    </row>
    <row r="14" spans="1:15">
      <c r="A14" s="102"/>
      <c r="B14" s="109"/>
      <c r="C14" s="110"/>
      <c r="D14" s="110"/>
      <c r="E14" s="110"/>
      <c r="F14" s="110"/>
      <c r="G14" s="111"/>
      <c r="H14" s="102"/>
      <c r="I14" s="102"/>
      <c r="J14" s="102"/>
      <c r="K14" s="102"/>
      <c r="L14" s="102"/>
      <c r="M14" s="102"/>
      <c r="N14" s="102"/>
      <c r="O14" s="102"/>
    </row>
    <row r="15" spans="1:15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</row>
    <row r="16" spans="1:15">
      <c r="A16" s="102"/>
      <c r="B16" s="103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5"/>
    </row>
    <row r="17" spans="1:15">
      <c r="A17" s="102"/>
      <c r="B17" s="106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12"/>
    </row>
    <row r="18" spans="1:15">
      <c r="A18" s="102"/>
      <c r="B18" s="106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12"/>
    </row>
    <row r="19" spans="1:15">
      <c r="A19" s="102"/>
      <c r="B19" s="106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12"/>
    </row>
    <row r="20" spans="1:15">
      <c r="A20" s="102"/>
      <c r="B20" s="106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12"/>
    </row>
    <row r="21" spans="1:15">
      <c r="A21" s="102"/>
      <c r="B21" s="106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12"/>
    </row>
    <row r="22" spans="1:15">
      <c r="A22" s="102"/>
      <c r="B22" s="106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12"/>
    </row>
    <row r="23" spans="1:15">
      <c r="A23" s="102"/>
      <c r="B23" s="106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12"/>
    </row>
    <row r="24" spans="1:15">
      <c r="A24" s="102"/>
      <c r="B24" s="106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12"/>
    </row>
    <row r="25" spans="1:15">
      <c r="A25" s="102"/>
      <c r="B25" s="106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12"/>
    </row>
    <row r="26" spans="1:15">
      <c r="A26" s="102"/>
      <c r="B26" s="106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12"/>
    </row>
    <row r="27" spans="1:15">
      <c r="A27" s="102"/>
      <c r="B27" s="106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12"/>
    </row>
    <row r="28" spans="1:15">
      <c r="A28" s="102"/>
      <c r="B28" s="106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12"/>
    </row>
    <row r="29" spans="1:15">
      <c r="A29" s="102"/>
      <c r="B29" s="106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12"/>
    </row>
    <row r="30" spans="1:15">
      <c r="A30" s="102"/>
      <c r="B30" s="106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12"/>
    </row>
    <row r="31" spans="1:15">
      <c r="A31" s="102"/>
      <c r="B31" s="106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12"/>
    </row>
    <row r="32" spans="1:15">
      <c r="A32" s="102"/>
      <c r="B32" s="106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12"/>
    </row>
    <row r="33" spans="1:15">
      <c r="A33" s="102"/>
      <c r="B33" s="106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12"/>
    </row>
    <row r="34" spans="1:15">
      <c r="A34" s="102"/>
      <c r="B34" s="106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12"/>
    </row>
    <row r="35" spans="1:15">
      <c r="A35" s="102"/>
      <c r="B35" s="106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12"/>
    </row>
    <row r="36" spans="1:15">
      <c r="A36" s="102"/>
      <c r="B36" s="106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12"/>
    </row>
    <row r="37" spans="1:15">
      <c r="A37" s="102"/>
      <c r="B37" s="106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12"/>
    </row>
    <row r="38" spans="1:15">
      <c r="A38" s="102"/>
      <c r="B38" s="106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12"/>
    </row>
    <row r="39" spans="1:15">
      <c r="A39" s="102"/>
      <c r="B39" s="106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12"/>
    </row>
    <row r="40" spans="1:15">
      <c r="A40" s="102"/>
      <c r="B40" s="106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12"/>
    </row>
    <row r="41" spans="1:15">
      <c r="A41" s="102"/>
      <c r="B41" s="106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12"/>
    </row>
    <row r="42" spans="1:15">
      <c r="A42" s="102"/>
      <c r="B42" s="106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12"/>
    </row>
    <row r="43" spans="1:15">
      <c r="A43" s="102"/>
      <c r="B43" s="106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12"/>
    </row>
    <row r="44" spans="1:15">
      <c r="A44" s="102"/>
      <c r="B44" s="106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12"/>
    </row>
    <row r="45" spans="1:15">
      <c r="A45" s="102"/>
      <c r="B45" s="106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12"/>
    </row>
    <row r="46" spans="1:15">
      <c r="A46" s="102"/>
      <c r="B46" s="106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12"/>
    </row>
    <row r="47" spans="1:15">
      <c r="A47" s="102"/>
      <c r="B47" s="106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12"/>
    </row>
    <row r="48" spans="1:15">
      <c r="A48" s="102"/>
      <c r="B48" s="106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12"/>
    </row>
    <row r="49" spans="1:15">
      <c r="A49" s="102"/>
      <c r="B49" s="106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12"/>
    </row>
    <row r="50" spans="1:15">
      <c r="A50" s="102"/>
      <c r="B50" s="106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12"/>
    </row>
    <row r="51" spans="1:15">
      <c r="A51" s="102"/>
      <c r="B51" s="106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12"/>
    </row>
    <row r="52" spans="1:15">
      <c r="A52" s="102"/>
      <c r="B52" s="106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12"/>
    </row>
    <row r="53" spans="1:15">
      <c r="A53" s="102"/>
      <c r="B53" s="106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12"/>
    </row>
    <row r="54" spans="1:15">
      <c r="A54" s="102"/>
      <c r="B54" s="106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12"/>
    </row>
    <row r="55" spans="1:15">
      <c r="A55" s="102"/>
      <c r="B55" s="106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12"/>
    </row>
    <row r="56" spans="1:15">
      <c r="A56" s="102"/>
      <c r="B56" s="106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12"/>
    </row>
    <row r="57" spans="1:15">
      <c r="A57" s="102"/>
      <c r="B57" s="106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12"/>
    </row>
    <row r="58" spans="1:15">
      <c r="A58" s="102"/>
      <c r="B58" s="106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12"/>
    </row>
    <row r="59" spans="1:15">
      <c r="A59" s="102"/>
      <c r="B59" s="106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12"/>
    </row>
    <row r="60" spans="1:15">
      <c r="A60" s="102"/>
      <c r="B60" s="106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12"/>
    </row>
    <row r="61" spans="1:15">
      <c r="A61" s="102"/>
      <c r="B61" s="106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12"/>
    </row>
    <row r="62" spans="1:15">
      <c r="A62" s="102"/>
      <c r="B62" s="106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12"/>
    </row>
    <row r="63" spans="1:15">
      <c r="A63" s="102"/>
      <c r="B63" s="106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12"/>
    </row>
    <row r="64" spans="1:15">
      <c r="A64" s="102"/>
      <c r="B64" s="106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12"/>
    </row>
    <row r="65" spans="1:15">
      <c r="A65" s="102"/>
      <c r="B65" s="106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12"/>
    </row>
    <row r="66" spans="1:15">
      <c r="A66" s="102"/>
      <c r="B66" s="106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12"/>
    </row>
    <row r="67" spans="1:15">
      <c r="A67" s="102"/>
      <c r="B67" s="106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12"/>
    </row>
    <row r="68" spans="1:15">
      <c r="A68" s="102"/>
      <c r="B68" s="106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12"/>
    </row>
    <row r="69" spans="1:15">
      <c r="A69" s="102"/>
      <c r="B69" s="106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12"/>
    </row>
    <row r="70" spans="1:15">
      <c r="A70" s="102"/>
      <c r="B70" s="106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12"/>
    </row>
    <row r="71" spans="1:15">
      <c r="A71" s="102"/>
      <c r="B71" s="106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12"/>
    </row>
    <row r="72" spans="1:15">
      <c r="A72" s="102"/>
      <c r="B72" s="106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12"/>
    </row>
    <row r="73" spans="1:15">
      <c r="A73" s="102"/>
      <c r="B73" s="106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12"/>
    </row>
    <row r="74" spans="1:15">
      <c r="A74" s="102"/>
      <c r="B74" s="106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12"/>
    </row>
    <row r="75" spans="1:15">
      <c r="A75" s="102"/>
      <c r="B75" s="106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12"/>
    </row>
    <row r="76" spans="1:15">
      <c r="A76" s="102"/>
      <c r="B76" s="106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12"/>
    </row>
    <row r="77" spans="1:15">
      <c r="A77" s="102"/>
      <c r="B77" s="106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12"/>
    </row>
    <row r="78" spans="1:15">
      <c r="A78" s="102"/>
      <c r="B78" s="106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12"/>
    </row>
    <row r="79" spans="1:15">
      <c r="A79" s="102"/>
      <c r="B79" s="106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12"/>
    </row>
    <row r="80" spans="1:15">
      <c r="A80" s="102"/>
      <c r="B80" s="106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12"/>
    </row>
    <row r="81" spans="1:15">
      <c r="A81" s="102"/>
      <c r="B81" s="106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12"/>
    </row>
    <row r="82" spans="1:15">
      <c r="A82" s="102"/>
      <c r="B82" s="106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12"/>
    </row>
    <row r="83" spans="1:15">
      <c r="A83" s="102"/>
      <c r="B83" s="106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12"/>
    </row>
    <row r="84" spans="1:15">
      <c r="A84" s="102"/>
      <c r="B84" s="109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1"/>
    </row>
  </sheetData>
  <phoneticPr fontId="4"/>
  <pageMargins left="0.47244094488188981" right="0.23622047244094491" top="0.43307086614173229" bottom="0.31496062992125984" header="0.31496062992125984" footer="0.19685039370078741"/>
  <pageSetup paperSize="8" scale="75" orientation="landscape" r:id="rId1"/>
  <headerFooter>
    <oddHeader>&amp;R&amp;"ＭＳ 明朝,標準"&amp;12 2-1.医療費の状況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年齢階層別_医療費</vt:lpstr>
      <vt:lpstr>男女別_医療費</vt:lpstr>
      <vt:lpstr>市区町村別_医療費</vt:lpstr>
      <vt:lpstr>市区町村別_被保険者一人当たりの医療費グラフ</vt:lpstr>
      <vt:lpstr>市区町村別_被保険者一人当たりの医療費MAP</vt:lpstr>
      <vt:lpstr>市区町村別_レセプト一件当たりの医療費グラフ</vt:lpstr>
      <vt:lpstr>市区町村別_レセプト一件当たりの医療費MAP</vt:lpstr>
      <vt:lpstr>市区町村別_患者一人当たりの医療費グラフ</vt:lpstr>
      <vt:lpstr>市区町村別_患者一人当たりの医療費MAP</vt:lpstr>
      <vt:lpstr>市区町村別_被保険者一人当たりのレセプト件数グラフ</vt:lpstr>
      <vt:lpstr>市区町村別_被保険者一人当たりのレセプト件数MAP</vt:lpstr>
      <vt:lpstr>市区町村別_患者割合グラフ</vt:lpstr>
      <vt:lpstr>市区町村別_患者割合MAP</vt:lpstr>
      <vt:lpstr>市区町村別_年齢調整医療費</vt:lpstr>
      <vt:lpstr>市区町村別_年齢調整医療費グラフ</vt:lpstr>
      <vt:lpstr>市区町村別_レセプト一件当たりの医療費MAP!Print_Area</vt:lpstr>
      <vt:lpstr>市区町村別_レセプト一件当たりの医療費グラフ!Print_Area</vt:lpstr>
      <vt:lpstr>市区町村別_医療費!Print_Area</vt:lpstr>
      <vt:lpstr>市区町村別_患者一人当たりの医療費MAP!Print_Area</vt:lpstr>
      <vt:lpstr>市区町村別_患者一人当たりの医療費グラフ!Print_Area</vt:lpstr>
      <vt:lpstr>市区町村別_患者割合MAP!Print_Area</vt:lpstr>
      <vt:lpstr>市区町村別_患者割合グラフ!Print_Area</vt:lpstr>
      <vt:lpstr>市区町村別_年齢調整医療費!Print_Area</vt:lpstr>
      <vt:lpstr>市区町村別_年齢調整医療費グラフ!Print_Area</vt:lpstr>
      <vt:lpstr>市区町村別_被保険者一人当たりのレセプト件数MAP!Print_Area</vt:lpstr>
      <vt:lpstr>市区町村別_被保険者一人当たりのレセプト件数グラフ!Print_Area</vt:lpstr>
      <vt:lpstr>市区町村別_被保険者一人当たりの医療費MAP!Print_Area</vt:lpstr>
      <vt:lpstr>市区町村別_被保険者一人当たりの医療費グラフ!Print_Area</vt:lpstr>
      <vt:lpstr>男女別_医療費!Print_Area</vt:lpstr>
      <vt:lpstr>年齢階層別_医療費!Print_Area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/>
  <cp:revision/>
  <dcterms:created xsi:type="dcterms:W3CDTF">2023-08-25T07:57:54Z</dcterms:created>
  <dcterms:modified xsi:type="dcterms:W3CDTF">2023-12-11T08:33:40Z</dcterms:modified>
  <cp:category/>
  <cp:contentStatus/>
  <dc:language/>
  <cp:version/>
</cp:coreProperties>
</file>