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filterPrivacy="1" codeName="ThisWorkbook" defaultThemeVersion="124226"/>
  <xr:revisionPtr revIDLastSave="0" documentId="13_ncr:1_{74D65DBF-DCCA-4CF8-911F-3E3DA3171594}" xr6:coauthVersionLast="36" xr6:coauthVersionMax="36" xr10:uidLastSave="{00000000-0000-0000-0000-000000000000}"/>
  <bookViews>
    <workbookView xWindow="0" yWindow="0" windowWidth="17055" windowHeight="11730" tabRatio="706" xr2:uid="{00000000-000D-0000-FFFF-FFFF00000000}"/>
  </bookViews>
  <sheets>
    <sheet name="被保険者数" sheetId="5" r:id="rId1"/>
    <sheet name="市区町村別_被保険者数" sheetId="1" r:id="rId2"/>
    <sheet name="市区町村別_被保険者数MAP" sheetId="35" r:id="rId3"/>
    <sheet name="介護認定率" sheetId="74" r:id="rId4"/>
    <sheet name="市区町村別_介護認定率" sheetId="75" r:id="rId5"/>
    <sheet name="介護疾病別有病状況" sheetId="76" r:id="rId6"/>
    <sheet name="市区町村別_介護疾病別有病状況" sheetId="77" r:id="rId7"/>
    <sheet name="標準化死亡比" sheetId="78" r:id="rId8"/>
    <sheet name="市区町村別_標準化死亡比" sheetId="79" r:id="rId9"/>
    <sheet name="疾病別死因割合" sheetId="80" r:id="rId10"/>
    <sheet name="市区町村別_疾病別死因割合" sheetId="81" r:id="rId11"/>
    <sheet name="長期入院" sheetId="17" r:id="rId12"/>
    <sheet name="市区町村別_長期入院" sheetId="30" r:id="rId13"/>
    <sheet name="市区町村別_長期入院グラフ①" sheetId="50" r:id="rId14"/>
    <sheet name="市区町村別_長期入院グラフ②" sheetId="49" r:id="rId15"/>
    <sheet name="市区町村別_長期入院時年齢" sheetId="33" r:id="rId16"/>
  </sheets>
  <definedNames>
    <definedName name="_Order1" hidden="1">255</definedName>
    <definedName name="_xlnm.Print_Area" localSheetId="5">介護疾病別有病状況!$A$1:$L$60</definedName>
    <definedName name="_xlnm.Print_Area" localSheetId="3">介護認定率!$A$1:$J$50</definedName>
    <definedName name="_xlnm.Print_Area" localSheetId="6">市区町村別_介護疾病別有病状況!$A$1:$T$81</definedName>
    <definedName name="_xlnm.Print_Area" localSheetId="4">市区町村別_介護認定率!$A$1:$M$81</definedName>
    <definedName name="_xlnm.Print_Area" localSheetId="10">市区町村別_疾病別死因割合!$A$1:$P$80</definedName>
    <definedName name="_xlnm.Print_Area" localSheetId="12">市区町村別_長期入院!$A$1:$AI$79</definedName>
    <definedName name="_xlnm.Print_Area" localSheetId="13">市区町村別_長期入院グラフ①!$A$1:$M$77</definedName>
    <definedName name="_xlnm.Print_Area" localSheetId="14">市区町村別_長期入院グラフ②!$A$1:$U$312</definedName>
    <definedName name="_xlnm.Print_Area" localSheetId="15">市区町村別_長期入院時年齢!$A$1:$S$79</definedName>
    <definedName name="_xlnm.Print_Area" localSheetId="2">市区町村別_被保険者数MAP!$A$1:$O$84</definedName>
    <definedName name="_xlnm.Print_Area" localSheetId="8">市区町村別_標準化死亡比!$A$1:$P$80</definedName>
    <definedName name="_xlnm.Print_Area" localSheetId="9">疾病別死因割合!$A$1:$H$47</definedName>
    <definedName name="_xlnm.Print_Area" localSheetId="11">長期入院!$A$1:$I$88</definedName>
    <definedName name="_xlnm.Print_Area" localSheetId="0">被保険者数!$A$1:$K$88</definedName>
    <definedName name="_xlnm.Print_Area" localSheetId="7">標準化死亡比!$A$1:$H$42</definedName>
    <definedName name="_xlnm.Print_Titles" localSheetId="12">市区町村別_長期入院!$1:$4</definedName>
  </definedNames>
  <calcPr calcId="191029"/>
  <customWorkbookViews>
    <customWorkbookView name="全部表示" guid="{637B1C33-F0B9-40A6-9BF1-AD79E7C69DA0}" includePrintSettings="0" maximized="1" xWindow="-8" yWindow="-8" windowWidth="1936" windowHeight="1056" tabRatio="706" activeSheetId="57" showComments="commIndAndComment"/>
  </customWorkbookViews>
</workbook>
</file>

<file path=xl/calcChain.xml><?xml version="1.0" encoding="utf-8"?>
<calcChain xmlns="http://schemas.openxmlformats.org/spreadsheetml/2006/main">
  <c r="D79" i="1" l="1"/>
  <c r="R79" i="1"/>
  <c r="E11" i="5" s="1"/>
  <c r="Q79" i="1"/>
  <c r="P79" i="1"/>
  <c r="E9" i="5" s="1"/>
  <c r="O79" i="1"/>
  <c r="E8" i="5" s="1"/>
  <c r="N79" i="1"/>
  <c r="E7" i="5" s="1"/>
  <c r="M79" i="1"/>
  <c r="E6" i="5" s="1"/>
  <c r="L79" i="1"/>
  <c r="E5" i="5" s="1"/>
  <c r="J79" i="1"/>
  <c r="I79" i="1"/>
  <c r="H79" i="1"/>
  <c r="C9" i="5" s="1"/>
  <c r="G79" i="1"/>
  <c r="C8" i="5" s="1"/>
  <c r="F79" i="1"/>
  <c r="C7" i="5" s="1"/>
  <c r="E79" i="1"/>
  <c r="C11" i="5"/>
  <c r="E10" i="5"/>
  <c r="C10" i="5"/>
  <c r="C6" i="5"/>
  <c r="C5" i="5"/>
  <c r="P79" i="81" l="1"/>
  <c r="O79" i="81"/>
  <c r="N79" i="81"/>
  <c r="M79" i="81"/>
  <c r="L79" i="81"/>
  <c r="K79" i="81"/>
  <c r="J79" i="81"/>
  <c r="I79" i="81"/>
  <c r="H79" i="81"/>
  <c r="G79" i="81"/>
  <c r="F79" i="81"/>
  <c r="E79" i="81"/>
  <c r="D79" i="81"/>
  <c r="E79" i="79"/>
  <c r="S77" i="79" s="1"/>
  <c r="D79" i="79"/>
  <c r="R78" i="79" s="1"/>
  <c r="R73" i="79"/>
  <c r="R70" i="79"/>
  <c r="R67" i="79"/>
  <c r="R61" i="79"/>
  <c r="R58" i="79"/>
  <c r="S55" i="79"/>
  <c r="R55" i="79"/>
  <c r="R52" i="79"/>
  <c r="R49" i="79"/>
  <c r="R46" i="79"/>
  <c r="S43" i="79"/>
  <c r="R43" i="79"/>
  <c r="R40" i="79"/>
  <c r="R37" i="79"/>
  <c r="R34" i="79"/>
  <c r="S31" i="79"/>
  <c r="R31" i="79"/>
  <c r="R28" i="79"/>
  <c r="R25" i="79"/>
  <c r="R22" i="79"/>
  <c r="S19" i="79"/>
  <c r="R19" i="79"/>
  <c r="R16" i="79"/>
  <c r="R13" i="79"/>
  <c r="R10" i="79"/>
  <c r="V7" i="79"/>
  <c r="R5" i="79"/>
  <c r="T79" i="77"/>
  <c r="S79" i="77"/>
  <c r="R79" i="77"/>
  <c r="Q79" i="77"/>
  <c r="P79" i="77"/>
  <c r="O79" i="77"/>
  <c r="N79" i="77"/>
  <c r="M79" i="77"/>
  <c r="L79" i="77"/>
  <c r="K79" i="77"/>
  <c r="J79" i="77"/>
  <c r="I79" i="77"/>
  <c r="H79" i="77"/>
  <c r="G79" i="77"/>
  <c r="F79" i="77"/>
  <c r="E79" i="77"/>
  <c r="D79" i="77"/>
  <c r="N11" i="76"/>
  <c r="N10" i="76"/>
  <c r="O10" i="76" s="1"/>
  <c r="G17" i="76" s="1"/>
  <c r="N9" i="76"/>
  <c r="N8" i="76"/>
  <c r="N7" i="76"/>
  <c r="N6" i="76"/>
  <c r="O6" i="76" s="1"/>
  <c r="G9" i="76" s="1"/>
  <c r="N5" i="76"/>
  <c r="O5" i="76" s="1"/>
  <c r="G7" i="76" s="1"/>
  <c r="N4" i="76"/>
  <c r="O4" i="76" s="1"/>
  <c r="G5" i="76" s="1"/>
  <c r="M79" i="75"/>
  <c r="L79" i="75"/>
  <c r="K79" i="75"/>
  <c r="J79" i="75"/>
  <c r="I79" i="75"/>
  <c r="H79" i="75"/>
  <c r="G79" i="75"/>
  <c r="F79" i="75"/>
  <c r="E79" i="75"/>
  <c r="D79" i="75"/>
  <c r="S67" i="79" l="1"/>
  <c r="S13" i="79"/>
  <c r="S37" i="79"/>
  <c r="S49" i="79"/>
  <c r="S61" i="79"/>
  <c r="R64" i="79"/>
  <c r="R76" i="79"/>
  <c r="S25" i="79"/>
  <c r="S73" i="79"/>
  <c r="O9" i="76"/>
  <c r="G15" i="76" s="1"/>
  <c r="O11" i="76"/>
  <c r="G19" i="76" s="1"/>
  <c r="O7" i="76"/>
  <c r="G11" i="76" s="1"/>
  <c r="O8" i="76"/>
  <c r="G13" i="76" s="1"/>
  <c r="S9" i="79"/>
  <c r="S15" i="79"/>
  <c r="S21" i="79"/>
  <c r="S27" i="79"/>
  <c r="S33" i="79"/>
  <c r="S39" i="79"/>
  <c r="S45" i="79"/>
  <c r="S51" i="79"/>
  <c r="S57" i="79"/>
  <c r="S63" i="79"/>
  <c r="S69" i="79"/>
  <c r="S75" i="79"/>
  <c r="S10" i="79"/>
  <c r="S16" i="79"/>
  <c r="S22" i="79"/>
  <c r="S28" i="79"/>
  <c r="S34" i="79"/>
  <c r="S40" i="79"/>
  <c r="S46" i="79"/>
  <c r="S52" i="79"/>
  <c r="S58" i="79"/>
  <c r="S64" i="79"/>
  <c r="S70" i="79"/>
  <c r="S76" i="79"/>
  <c r="S5" i="79"/>
  <c r="S12" i="79"/>
  <c r="S18" i="79"/>
  <c r="S24" i="79"/>
  <c r="S30" i="79"/>
  <c r="S36" i="79"/>
  <c r="S42" i="79"/>
  <c r="S48" i="79"/>
  <c r="S54" i="79"/>
  <c r="S60" i="79"/>
  <c r="S66" i="79"/>
  <c r="S72" i="79"/>
  <c r="S78" i="79"/>
  <c r="S7" i="79"/>
  <c r="R8" i="79"/>
  <c r="R6" i="79"/>
  <c r="S8" i="79"/>
  <c r="R11" i="79"/>
  <c r="R17" i="79"/>
  <c r="R20" i="79"/>
  <c r="R23" i="79"/>
  <c r="R26" i="79"/>
  <c r="R32" i="79"/>
  <c r="R35" i="79"/>
  <c r="R38" i="79"/>
  <c r="R44" i="79"/>
  <c r="R47" i="79"/>
  <c r="R50" i="79"/>
  <c r="R56" i="79"/>
  <c r="R59" i="79"/>
  <c r="R62" i="79"/>
  <c r="R68" i="79"/>
  <c r="R71" i="79"/>
  <c r="R74" i="79"/>
  <c r="R77" i="79"/>
  <c r="S6" i="79"/>
  <c r="V8" i="79"/>
  <c r="S11" i="79"/>
  <c r="S14" i="79"/>
  <c r="S17" i="79"/>
  <c r="S20" i="79"/>
  <c r="S23" i="79"/>
  <c r="S26" i="79"/>
  <c r="S29" i="79"/>
  <c r="S32" i="79"/>
  <c r="S35" i="79"/>
  <c r="S38" i="79"/>
  <c r="S41" i="79"/>
  <c r="S44" i="79"/>
  <c r="S47" i="79"/>
  <c r="S50" i="79"/>
  <c r="S53" i="79"/>
  <c r="S56" i="79"/>
  <c r="S59" i="79"/>
  <c r="S62" i="79"/>
  <c r="S65" i="79"/>
  <c r="S68" i="79"/>
  <c r="S71" i="79"/>
  <c r="S74" i="79"/>
  <c r="R14" i="79"/>
  <c r="R29" i="79"/>
  <c r="R41" i="79"/>
  <c r="R53" i="79"/>
  <c r="R65" i="79"/>
  <c r="R7" i="79"/>
  <c r="R9" i="79"/>
  <c r="R12" i="79"/>
  <c r="R15" i="79"/>
  <c r="R18" i="79"/>
  <c r="R21" i="79"/>
  <c r="R24" i="79"/>
  <c r="R27" i="79"/>
  <c r="R30" i="79"/>
  <c r="R33" i="79"/>
  <c r="R36" i="79"/>
  <c r="R39" i="79"/>
  <c r="R42" i="79"/>
  <c r="R45" i="79"/>
  <c r="R48" i="79"/>
  <c r="R51" i="79"/>
  <c r="R54" i="79"/>
  <c r="R57" i="79"/>
  <c r="R60" i="79"/>
  <c r="R63" i="79"/>
  <c r="R66" i="79"/>
  <c r="R69" i="79"/>
  <c r="R72" i="79"/>
  <c r="R75" i="79"/>
  <c r="F46" i="17" l="1"/>
  <c r="F45" i="17" l="1"/>
  <c r="BW5" i="30"/>
  <c r="BZ5" i="30"/>
  <c r="CC5" i="30"/>
  <c r="CF5" i="30"/>
  <c r="CI5" i="30"/>
  <c r="CL5" i="30"/>
  <c r="CO5" i="30"/>
  <c r="CS5" i="30"/>
  <c r="CV5" i="30"/>
  <c r="CY5" i="30"/>
  <c r="DB5" i="30"/>
  <c r="DE5" i="30"/>
  <c r="DH5" i="30"/>
  <c r="DK5" i="30"/>
  <c r="BW6" i="30"/>
  <c r="BZ6" i="30"/>
  <c r="CC6" i="30"/>
  <c r="CF6" i="30"/>
  <c r="CI6" i="30"/>
  <c r="CL6" i="30"/>
  <c r="CO6" i="30"/>
  <c r="CS6" i="30"/>
  <c r="CV6" i="30"/>
  <c r="CY6" i="30"/>
  <c r="DB6" i="30"/>
  <c r="DE6" i="30"/>
  <c r="DH6" i="30"/>
  <c r="DK6" i="30"/>
  <c r="BW7" i="30"/>
  <c r="BZ7" i="30"/>
  <c r="CC7" i="30"/>
  <c r="CF7" i="30"/>
  <c r="CI7" i="30"/>
  <c r="CL7" i="30"/>
  <c r="CO7" i="30"/>
  <c r="CS7" i="30"/>
  <c r="CV7" i="30"/>
  <c r="CY7" i="30"/>
  <c r="DB7" i="30"/>
  <c r="DE7" i="30"/>
  <c r="DH7" i="30"/>
  <c r="DK7" i="30"/>
  <c r="DK78" i="30" l="1"/>
  <c r="DK77" i="30"/>
  <c r="DK76" i="30"/>
  <c r="DK75" i="30"/>
  <c r="DK74" i="30"/>
  <c r="DK73" i="30"/>
  <c r="DK72" i="30"/>
  <c r="DK71" i="30"/>
  <c r="DK70" i="30"/>
  <c r="DK69" i="30"/>
  <c r="DK68" i="30"/>
  <c r="DK67" i="30"/>
  <c r="DK66" i="30"/>
  <c r="DK65" i="30"/>
  <c r="DK64" i="30"/>
  <c r="DK63" i="30"/>
  <c r="DK62" i="30"/>
  <c r="DK61" i="30"/>
  <c r="DK60" i="30"/>
  <c r="DK59" i="30"/>
  <c r="DK58" i="30"/>
  <c r="DK57" i="30"/>
  <c r="DK56" i="30"/>
  <c r="DK55" i="30"/>
  <c r="DK54" i="30"/>
  <c r="DK53" i="30"/>
  <c r="DK52" i="30"/>
  <c r="DK51" i="30"/>
  <c r="DK50" i="30"/>
  <c r="DK49" i="30"/>
  <c r="DK48" i="30"/>
  <c r="DK47" i="30"/>
  <c r="DK46" i="30"/>
  <c r="DK45" i="30"/>
  <c r="DK44" i="30"/>
  <c r="DK43" i="30"/>
  <c r="DK42" i="30"/>
  <c r="DK41" i="30"/>
  <c r="DK40" i="30"/>
  <c r="DK39" i="30"/>
  <c r="DK38" i="30"/>
  <c r="DK37" i="30"/>
  <c r="DK36" i="30"/>
  <c r="DK35" i="30"/>
  <c r="DK34" i="30"/>
  <c r="DK33" i="30"/>
  <c r="DK32" i="30"/>
  <c r="DK31" i="30"/>
  <c r="DK30" i="30"/>
  <c r="DK29" i="30"/>
  <c r="DK28" i="30"/>
  <c r="DK27" i="30"/>
  <c r="DK26" i="30"/>
  <c r="DK25" i="30"/>
  <c r="DK24" i="30"/>
  <c r="DK23" i="30"/>
  <c r="DK22" i="30"/>
  <c r="DK21" i="30"/>
  <c r="DK20" i="30"/>
  <c r="DK19" i="30"/>
  <c r="DK18" i="30"/>
  <c r="DK17" i="30"/>
  <c r="DK16" i="30"/>
  <c r="DK15" i="30"/>
  <c r="DK14" i="30"/>
  <c r="DK13" i="30"/>
  <c r="DK12" i="30"/>
  <c r="DK11" i="30"/>
  <c r="DK10" i="30"/>
  <c r="DK9" i="30"/>
  <c r="DK8" i="30"/>
  <c r="DH78" i="30" l="1"/>
  <c r="DH77" i="30"/>
  <c r="DH76" i="30"/>
  <c r="DH75" i="30"/>
  <c r="DH74" i="30"/>
  <c r="DH73" i="30"/>
  <c r="DH72" i="30"/>
  <c r="DH71" i="30"/>
  <c r="DH70" i="30"/>
  <c r="DH69" i="30"/>
  <c r="DH68" i="30"/>
  <c r="DH67" i="30"/>
  <c r="DH66" i="30"/>
  <c r="DH65" i="30"/>
  <c r="DH64" i="30"/>
  <c r="DH63" i="30"/>
  <c r="DH62" i="30"/>
  <c r="DH61" i="30"/>
  <c r="DH60" i="30"/>
  <c r="DH59" i="30"/>
  <c r="DH58" i="30"/>
  <c r="DH57" i="30"/>
  <c r="DH56" i="30"/>
  <c r="DH55" i="30"/>
  <c r="DH54" i="30"/>
  <c r="DH53" i="30"/>
  <c r="DH52" i="30"/>
  <c r="DH51" i="30"/>
  <c r="DH50" i="30"/>
  <c r="DH49" i="30"/>
  <c r="DH48" i="30"/>
  <c r="DH47" i="30"/>
  <c r="DH46" i="30"/>
  <c r="DH45" i="30"/>
  <c r="DH44" i="30"/>
  <c r="DH43" i="30"/>
  <c r="DH42" i="30"/>
  <c r="DH41" i="30"/>
  <c r="DH40" i="30"/>
  <c r="DH39" i="30"/>
  <c r="DH38" i="30"/>
  <c r="DH37" i="30"/>
  <c r="DH36" i="30"/>
  <c r="DH35" i="30"/>
  <c r="DH34" i="30"/>
  <c r="DH33" i="30"/>
  <c r="DH32" i="30"/>
  <c r="DH31" i="30"/>
  <c r="DH30" i="30"/>
  <c r="DH29" i="30"/>
  <c r="DH28" i="30"/>
  <c r="DH27" i="30"/>
  <c r="DH26" i="30"/>
  <c r="DH25" i="30"/>
  <c r="DH24" i="30"/>
  <c r="DH23" i="30"/>
  <c r="DH22" i="30"/>
  <c r="DH21" i="30"/>
  <c r="DH20" i="30"/>
  <c r="DH19" i="30"/>
  <c r="DH18" i="30"/>
  <c r="DH17" i="30"/>
  <c r="DH16" i="30"/>
  <c r="DH15" i="30"/>
  <c r="DH14" i="30"/>
  <c r="DH13" i="30"/>
  <c r="DH12" i="30"/>
  <c r="DH11" i="30"/>
  <c r="DH10" i="30"/>
  <c r="DH9" i="30"/>
  <c r="DH8" i="30"/>
  <c r="DE78" i="30"/>
  <c r="DE77" i="30"/>
  <c r="DE76" i="30"/>
  <c r="DE75" i="30"/>
  <c r="DE74" i="30"/>
  <c r="DE73" i="30"/>
  <c r="DE72" i="30"/>
  <c r="DE71" i="30"/>
  <c r="DE70" i="30"/>
  <c r="DE69" i="30"/>
  <c r="DE68" i="30"/>
  <c r="DE67" i="30"/>
  <c r="DE66" i="30"/>
  <c r="DE65" i="30"/>
  <c r="DE64" i="30"/>
  <c r="DE63" i="30"/>
  <c r="DE62" i="30"/>
  <c r="DE61" i="30"/>
  <c r="DE60" i="30"/>
  <c r="DE59" i="30"/>
  <c r="DE58" i="30"/>
  <c r="DE57" i="30"/>
  <c r="DE56" i="30"/>
  <c r="DE55" i="30"/>
  <c r="DE54" i="30"/>
  <c r="DE53" i="30"/>
  <c r="DE52" i="30"/>
  <c r="DE51" i="30"/>
  <c r="DE50" i="30"/>
  <c r="DE49" i="30"/>
  <c r="DE48" i="30"/>
  <c r="DE47" i="30"/>
  <c r="DE46" i="30"/>
  <c r="DE45" i="30"/>
  <c r="DE44" i="30"/>
  <c r="DE43" i="30"/>
  <c r="DE42" i="30"/>
  <c r="DE41" i="30"/>
  <c r="DE40" i="30"/>
  <c r="DE39" i="30"/>
  <c r="DE38" i="30"/>
  <c r="DE37" i="30"/>
  <c r="DE36" i="30"/>
  <c r="DE35" i="30"/>
  <c r="DE34" i="30"/>
  <c r="DE33" i="30"/>
  <c r="DE32" i="30"/>
  <c r="DE31" i="30"/>
  <c r="DE30" i="30"/>
  <c r="DE29" i="30"/>
  <c r="DE28" i="30"/>
  <c r="DE27" i="30"/>
  <c r="DE26" i="30"/>
  <c r="DE25" i="30"/>
  <c r="DE24" i="30"/>
  <c r="DE23" i="30"/>
  <c r="DE22" i="30"/>
  <c r="DE21" i="30"/>
  <c r="DE20" i="30"/>
  <c r="DE19" i="30"/>
  <c r="DE18" i="30"/>
  <c r="DE17" i="30"/>
  <c r="DE16" i="30"/>
  <c r="DE15" i="30"/>
  <c r="DE14" i="30"/>
  <c r="DE13" i="30"/>
  <c r="DE12" i="30"/>
  <c r="DE11" i="30"/>
  <c r="DE10" i="30"/>
  <c r="DE9" i="30"/>
  <c r="DE8" i="30"/>
  <c r="DB78" i="30"/>
  <c r="DB77" i="30"/>
  <c r="DB76" i="30"/>
  <c r="DB75" i="30"/>
  <c r="DB74" i="30"/>
  <c r="DB73" i="30"/>
  <c r="DB72" i="30"/>
  <c r="DB71" i="30"/>
  <c r="DB70" i="30"/>
  <c r="DB69" i="30"/>
  <c r="DB68" i="30"/>
  <c r="DB67" i="30"/>
  <c r="DB66" i="30"/>
  <c r="DB65" i="30"/>
  <c r="DB64" i="30"/>
  <c r="DB63" i="30"/>
  <c r="DB62" i="30"/>
  <c r="DB61" i="30"/>
  <c r="DB60" i="30"/>
  <c r="DB59" i="30"/>
  <c r="DB58" i="30"/>
  <c r="DB57" i="30"/>
  <c r="DB56" i="30"/>
  <c r="DB55" i="30"/>
  <c r="DB54" i="30"/>
  <c r="DB53" i="30"/>
  <c r="DB52" i="30"/>
  <c r="DB51" i="30"/>
  <c r="DB50" i="30"/>
  <c r="DB49" i="30"/>
  <c r="DB48" i="30"/>
  <c r="DB47" i="30"/>
  <c r="DB46" i="30"/>
  <c r="DB45" i="30"/>
  <c r="DB44" i="30"/>
  <c r="DB43" i="30"/>
  <c r="DB42" i="30"/>
  <c r="DB41" i="30"/>
  <c r="DB40" i="30"/>
  <c r="DB39" i="30"/>
  <c r="DB38" i="30"/>
  <c r="DB37" i="30"/>
  <c r="DB36" i="30"/>
  <c r="DB35" i="30"/>
  <c r="DB34" i="30"/>
  <c r="DB33" i="30"/>
  <c r="DB32" i="30"/>
  <c r="DB31" i="30"/>
  <c r="DB30" i="30"/>
  <c r="DB29" i="30"/>
  <c r="DB28" i="30"/>
  <c r="DB27" i="30"/>
  <c r="DB26" i="30"/>
  <c r="DB25" i="30"/>
  <c r="DB24" i="30"/>
  <c r="DB23" i="30"/>
  <c r="DB22" i="30"/>
  <c r="DB21" i="30"/>
  <c r="DB20" i="30"/>
  <c r="DB19" i="30"/>
  <c r="DB18" i="30"/>
  <c r="DB17" i="30"/>
  <c r="DB16" i="30"/>
  <c r="DB15" i="30"/>
  <c r="DB14" i="30"/>
  <c r="DB13" i="30"/>
  <c r="DB12" i="30"/>
  <c r="DB11" i="30"/>
  <c r="DB10" i="30"/>
  <c r="DB9" i="30"/>
  <c r="DB8" i="30"/>
  <c r="CY78" i="30"/>
  <c r="CY77" i="30"/>
  <c r="CY76" i="30"/>
  <c r="CY75" i="30"/>
  <c r="CY74" i="30"/>
  <c r="CY73" i="30"/>
  <c r="CY72" i="30"/>
  <c r="CY71" i="30"/>
  <c r="CY70" i="30"/>
  <c r="CY69" i="30"/>
  <c r="CY68" i="30"/>
  <c r="CY67" i="30"/>
  <c r="CY66" i="30"/>
  <c r="CY65" i="30"/>
  <c r="CY64" i="30"/>
  <c r="CY63" i="30"/>
  <c r="CY62" i="30"/>
  <c r="CY61" i="30"/>
  <c r="CY60" i="30"/>
  <c r="CY59" i="30"/>
  <c r="CY58" i="30"/>
  <c r="CY57" i="30"/>
  <c r="CY56" i="30"/>
  <c r="CY55" i="30"/>
  <c r="CY54" i="30"/>
  <c r="CY53" i="30"/>
  <c r="CY52" i="30"/>
  <c r="CY51" i="30"/>
  <c r="CY50" i="30"/>
  <c r="CY49" i="30"/>
  <c r="CY48" i="30"/>
  <c r="CY47" i="30"/>
  <c r="CY46" i="30"/>
  <c r="CY45" i="30"/>
  <c r="CY44" i="30"/>
  <c r="CY43" i="30"/>
  <c r="CY42" i="30"/>
  <c r="CY41" i="30"/>
  <c r="CY40" i="30"/>
  <c r="CY39" i="30"/>
  <c r="CY38" i="30"/>
  <c r="CY37" i="30"/>
  <c r="CY36" i="30"/>
  <c r="CY35" i="30"/>
  <c r="CY34" i="30"/>
  <c r="CY33" i="30"/>
  <c r="CY32" i="30"/>
  <c r="CY31" i="30"/>
  <c r="CY30" i="30"/>
  <c r="CY29" i="30"/>
  <c r="CY28" i="30"/>
  <c r="CY27" i="30"/>
  <c r="CY26" i="30"/>
  <c r="CY25" i="30"/>
  <c r="CY24" i="30"/>
  <c r="CY23" i="30"/>
  <c r="CY22" i="30"/>
  <c r="CY21" i="30"/>
  <c r="CY20" i="30"/>
  <c r="CY19" i="30"/>
  <c r="CY18" i="30"/>
  <c r="CY17" i="30"/>
  <c r="CY16" i="30"/>
  <c r="CY15" i="30"/>
  <c r="CY14" i="30"/>
  <c r="CY13" i="30"/>
  <c r="CY12" i="30"/>
  <c r="CY11" i="30"/>
  <c r="CY10" i="30"/>
  <c r="CY9" i="30"/>
  <c r="CY8" i="30"/>
  <c r="CV78" i="30"/>
  <c r="CV77" i="30"/>
  <c r="CV76" i="30"/>
  <c r="CV75" i="30"/>
  <c r="CV74" i="30"/>
  <c r="CV73" i="30"/>
  <c r="CV72" i="30"/>
  <c r="CV71" i="30"/>
  <c r="CV70" i="30"/>
  <c r="CV69" i="30"/>
  <c r="CV68" i="30"/>
  <c r="CV67" i="30"/>
  <c r="CV66" i="30"/>
  <c r="CV65" i="30"/>
  <c r="CV64" i="30"/>
  <c r="CV63" i="30"/>
  <c r="CV62" i="30"/>
  <c r="CV61" i="30"/>
  <c r="CV60" i="30"/>
  <c r="CV59" i="30"/>
  <c r="CV58" i="30"/>
  <c r="CV57" i="30"/>
  <c r="CV56" i="30"/>
  <c r="CV55" i="30"/>
  <c r="CV54" i="30"/>
  <c r="CV53" i="30"/>
  <c r="CV52" i="30"/>
  <c r="CV51" i="30"/>
  <c r="CV50" i="30"/>
  <c r="CV49" i="30"/>
  <c r="CV48" i="30"/>
  <c r="CV47" i="30"/>
  <c r="CV46" i="30"/>
  <c r="CV45" i="30"/>
  <c r="CV44" i="30"/>
  <c r="CV43" i="30"/>
  <c r="CV42" i="30"/>
  <c r="CV41" i="30"/>
  <c r="CV40" i="30"/>
  <c r="CV39" i="30"/>
  <c r="CV38" i="30"/>
  <c r="CV37" i="30"/>
  <c r="CV36" i="30"/>
  <c r="CV35" i="30"/>
  <c r="CV34" i="30"/>
  <c r="CV33" i="30"/>
  <c r="CV32" i="30"/>
  <c r="CV31" i="30"/>
  <c r="CV30" i="30"/>
  <c r="CV29" i="30"/>
  <c r="CV28" i="30"/>
  <c r="CV27" i="30"/>
  <c r="CV26" i="30"/>
  <c r="CV25" i="30"/>
  <c r="CV24" i="30"/>
  <c r="CV23" i="30"/>
  <c r="CV22" i="30"/>
  <c r="CV21" i="30"/>
  <c r="CV20" i="30"/>
  <c r="CV19" i="30"/>
  <c r="CV18" i="30"/>
  <c r="CV17" i="30"/>
  <c r="CV16" i="30"/>
  <c r="CV15" i="30"/>
  <c r="CV14" i="30"/>
  <c r="CV13" i="30"/>
  <c r="CV12" i="30"/>
  <c r="CV11" i="30"/>
  <c r="CV10" i="30"/>
  <c r="CV9" i="30"/>
  <c r="CV8" i="30"/>
  <c r="CO78" i="30"/>
  <c r="CO77" i="30"/>
  <c r="CO76" i="30"/>
  <c r="CO75" i="30"/>
  <c r="CO74" i="30"/>
  <c r="CO73" i="30"/>
  <c r="CO72" i="30"/>
  <c r="CO71" i="30"/>
  <c r="CO70" i="30"/>
  <c r="CO69" i="30"/>
  <c r="CO68" i="30"/>
  <c r="CO67" i="30"/>
  <c r="CO66" i="30"/>
  <c r="CO65" i="30"/>
  <c r="CO64" i="30"/>
  <c r="CO63" i="30"/>
  <c r="CO62" i="30"/>
  <c r="CO61" i="30"/>
  <c r="CO60" i="30"/>
  <c r="CO59" i="30"/>
  <c r="CO58" i="30"/>
  <c r="CO57" i="30"/>
  <c r="CO56" i="30"/>
  <c r="CO55" i="30"/>
  <c r="CO54" i="30"/>
  <c r="CO53" i="30"/>
  <c r="CO52" i="30"/>
  <c r="CO51" i="30"/>
  <c r="CO50" i="30"/>
  <c r="CO49" i="30"/>
  <c r="CO48" i="30"/>
  <c r="CO47" i="30"/>
  <c r="CO46" i="30"/>
  <c r="CO45" i="30"/>
  <c r="CO44" i="30"/>
  <c r="CO43" i="30"/>
  <c r="CO42" i="30"/>
  <c r="CO41" i="30"/>
  <c r="CO40" i="30"/>
  <c r="CO39" i="30"/>
  <c r="CO38" i="30"/>
  <c r="CO37" i="30"/>
  <c r="CO36" i="30"/>
  <c r="CO35" i="30"/>
  <c r="CO34" i="30"/>
  <c r="CO33" i="30"/>
  <c r="CO32" i="30"/>
  <c r="CO31" i="30"/>
  <c r="CO30" i="30"/>
  <c r="CO29" i="30"/>
  <c r="CO28" i="30"/>
  <c r="CO27" i="30"/>
  <c r="CO26" i="30"/>
  <c r="CO25" i="30"/>
  <c r="CO24" i="30"/>
  <c r="CO23" i="30"/>
  <c r="CO22" i="30"/>
  <c r="CO21" i="30"/>
  <c r="CO20" i="30"/>
  <c r="CO19" i="30"/>
  <c r="CO18" i="30"/>
  <c r="CO17" i="30"/>
  <c r="CO16" i="30"/>
  <c r="CO15" i="30"/>
  <c r="CO14" i="30"/>
  <c r="CO13" i="30"/>
  <c r="CO12" i="30"/>
  <c r="CO11" i="30"/>
  <c r="CO10" i="30"/>
  <c r="CO9" i="30"/>
  <c r="CO8" i="30"/>
  <c r="CL78" i="30"/>
  <c r="CL77" i="30"/>
  <c r="CL76" i="30"/>
  <c r="CL75" i="30"/>
  <c r="CL74" i="30"/>
  <c r="CL73" i="30"/>
  <c r="CL72" i="30"/>
  <c r="CL71" i="30"/>
  <c r="CL70" i="30"/>
  <c r="CL69" i="30"/>
  <c r="CL68" i="30"/>
  <c r="CL67" i="30"/>
  <c r="CL66" i="30"/>
  <c r="CL65" i="30"/>
  <c r="CL64" i="30"/>
  <c r="CL63" i="30"/>
  <c r="CL62" i="30"/>
  <c r="CL61" i="30"/>
  <c r="CL60" i="30"/>
  <c r="CL59" i="30"/>
  <c r="CL58" i="30"/>
  <c r="CL57" i="30"/>
  <c r="CL56" i="30"/>
  <c r="CL55" i="30"/>
  <c r="CL54" i="30"/>
  <c r="CL53" i="30"/>
  <c r="CL52" i="30"/>
  <c r="CL51" i="30"/>
  <c r="CL50" i="30"/>
  <c r="CL49" i="30"/>
  <c r="CL48" i="30"/>
  <c r="CL47" i="30"/>
  <c r="CL46" i="30"/>
  <c r="CL45" i="30"/>
  <c r="CL44" i="30"/>
  <c r="CL43" i="30"/>
  <c r="CL42" i="30"/>
  <c r="CL41" i="30"/>
  <c r="CL40" i="30"/>
  <c r="CL39" i="30"/>
  <c r="CL38" i="30"/>
  <c r="CL37" i="30"/>
  <c r="CL36" i="30"/>
  <c r="CL35" i="30"/>
  <c r="CL34" i="30"/>
  <c r="CL33" i="30"/>
  <c r="CL32" i="30"/>
  <c r="CL31" i="30"/>
  <c r="CL30" i="30"/>
  <c r="CL29" i="30"/>
  <c r="CL28" i="30"/>
  <c r="CL27" i="30"/>
  <c r="CL26" i="30"/>
  <c r="CL25" i="30"/>
  <c r="CL24" i="30"/>
  <c r="CL23" i="30"/>
  <c r="CL22" i="30"/>
  <c r="CL21" i="30"/>
  <c r="CL20" i="30"/>
  <c r="CL19" i="30"/>
  <c r="CL18" i="30"/>
  <c r="CL17" i="30"/>
  <c r="CL16" i="30"/>
  <c r="CL15" i="30"/>
  <c r="CL14" i="30"/>
  <c r="CL13" i="30"/>
  <c r="CL12" i="30"/>
  <c r="CL11" i="30"/>
  <c r="CL10" i="30"/>
  <c r="CL9" i="30"/>
  <c r="CL8" i="30"/>
  <c r="CI12" i="30"/>
  <c r="CI8" i="30"/>
  <c r="CI78" i="30"/>
  <c r="CI77" i="30"/>
  <c r="CI76" i="30"/>
  <c r="CI75" i="30"/>
  <c r="CI74" i="30"/>
  <c r="CI73" i="30"/>
  <c r="CI72" i="30"/>
  <c r="CI71" i="30"/>
  <c r="CI70" i="30"/>
  <c r="CI69" i="30"/>
  <c r="CI68" i="30"/>
  <c r="CI67" i="30"/>
  <c r="CI66" i="30"/>
  <c r="CI65" i="30"/>
  <c r="CI64" i="30"/>
  <c r="CI63" i="30"/>
  <c r="CI62" i="30"/>
  <c r="CI61" i="30"/>
  <c r="CI60" i="30"/>
  <c r="CI59" i="30"/>
  <c r="CI58" i="30"/>
  <c r="CI57" i="30"/>
  <c r="CI56" i="30"/>
  <c r="CI55" i="30"/>
  <c r="CI54" i="30"/>
  <c r="CI53" i="30"/>
  <c r="CI52" i="30"/>
  <c r="CI51" i="30"/>
  <c r="CI50" i="30"/>
  <c r="CI49" i="30"/>
  <c r="CI48" i="30"/>
  <c r="CI47" i="30"/>
  <c r="CI46" i="30"/>
  <c r="CI45" i="30"/>
  <c r="CI44" i="30"/>
  <c r="CI43" i="30"/>
  <c r="CI42" i="30"/>
  <c r="CI41" i="30"/>
  <c r="CI40" i="30"/>
  <c r="CI39" i="30"/>
  <c r="CI38" i="30"/>
  <c r="CI37" i="30"/>
  <c r="CI36" i="30"/>
  <c r="CI35" i="30"/>
  <c r="CI34" i="30"/>
  <c r="CI33" i="30"/>
  <c r="CI32" i="30"/>
  <c r="CI31" i="30"/>
  <c r="CI30" i="30"/>
  <c r="CI29" i="30"/>
  <c r="CI28" i="30"/>
  <c r="CI27" i="30"/>
  <c r="CI26" i="30"/>
  <c r="CI25" i="30"/>
  <c r="CI24" i="30"/>
  <c r="CI23" i="30"/>
  <c r="CI22" i="30"/>
  <c r="CI21" i="30"/>
  <c r="CI20" i="30"/>
  <c r="CI19" i="30"/>
  <c r="CI18" i="30"/>
  <c r="CI17" i="30"/>
  <c r="CI16" i="30"/>
  <c r="CI15" i="30"/>
  <c r="CI14" i="30"/>
  <c r="CI13" i="30"/>
  <c r="CI11" i="30"/>
  <c r="CI10" i="30"/>
  <c r="CI9" i="30"/>
  <c r="CF78" i="30"/>
  <c r="CF77" i="30"/>
  <c r="CF76" i="30"/>
  <c r="CF75" i="30"/>
  <c r="CF74" i="30"/>
  <c r="CF73" i="30"/>
  <c r="CF72" i="30"/>
  <c r="CF71" i="30"/>
  <c r="CF70" i="30"/>
  <c r="CF69" i="30"/>
  <c r="CF68" i="30"/>
  <c r="CF67" i="30"/>
  <c r="CF66" i="30"/>
  <c r="CF65" i="30"/>
  <c r="CF64" i="30"/>
  <c r="CF63" i="30"/>
  <c r="CF62" i="30"/>
  <c r="CF61" i="30"/>
  <c r="CF60" i="30"/>
  <c r="CF59" i="30"/>
  <c r="CF58" i="30"/>
  <c r="CF57" i="30"/>
  <c r="CF56" i="30"/>
  <c r="CF55" i="30"/>
  <c r="CF54" i="30"/>
  <c r="CF53" i="30"/>
  <c r="CF52" i="30"/>
  <c r="CF51" i="30"/>
  <c r="CF50" i="30"/>
  <c r="CF49" i="30"/>
  <c r="CF48" i="30"/>
  <c r="CF47" i="30"/>
  <c r="CF46" i="30"/>
  <c r="CF45" i="30"/>
  <c r="CF44" i="30"/>
  <c r="CF43" i="30"/>
  <c r="CF42" i="30"/>
  <c r="CF41" i="30"/>
  <c r="CF40" i="30"/>
  <c r="CF39" i="30"/>
  <c r="CF38" i="30"/>
  <c r="CF37" i="30"/>
  <c r="CF36" i="30"/>
  <c r="CF35" i="30"/>
  <c r="CF34" i="30"/>
  <c r="CF33" i="30"/>
  <c r="CF32" i="30"/>
  <c r="CF31" i="30"/>
  <c r="CF30" i="30"/>
  <c r="CF29" i="30"/>
  <c r="CF28" i="30"/>
  <c r="CF27" i="30"/>
  <c r="CF26" i="30"/>
  <c r="CF25" i="30"/>
  <c r="CF24" i="30"/>
  <c r="CF23" i="30"/>
  <c r="CF22" i="30"/>
  <c r="CF21" i="30"/>
  <c r="CF20" i="30"/>
  <c r="CF19" i="30"/>
  <c r="CF18" i="30"/>
  <c r="CF17" i="30"/>
  <c r="CF16" i="30"/>
  <c r="CF15" i="30"/>
  <c r="CF14" i="30"/>
  <c r="CF13" i="30"/>
  <c r="CF12" i="30"/>
  <c r="CF11" i="30"/>
  <c r="CF10" i="30"/>
  <c r="CF9" i="30"/>
  <c r="CF8" i="30"/>
  <c r="CC78" i="30" l="1"/>
  <c r="CC77" i="30"/>
  <c r="CC76" i="30"/>
  <c r="CC75" i="30"/>
  <c r="CC74" i="30"/>
  <c r="CC73" i="30"/>
  <c r="CC72" i="30"/>
  <c r="CC71" i="30"/>
  <c r="CC70" i="30"/>
  <c r="CC69" i="30"/>
  <c r="CC68" i="30"/>
  <c r="CC67" i="30"/>
  <c r="CC66" i="30"/>
  <c r="CC65" i="30"/>
  <c r="CC64" i="30"/>
  <c r="CC63" i="30"/>
  <c r="CC62" i="30"/>
  <c r="CC61" i="30"/>
  <c r="CC60" i="30"/>
  <c r="CC59" i="30"/>
  <c r="CC58" i="30"/>
  <c r="CC57" i="30"/>
  <c r="CC56" i="30"/>
  <c r="CC55" i="30"/>
  <c r="CC54" i="30"/>
  <c r="CC53" i="30"/>
  <c r="CC52" i="30"/>
  <c r="CC51" i="30"/>
  <c r="CC50" i="30"/>
  <c r="CC49" i="30"/>
  <c r="CC48" i="30"/>
  <c r="CC47" i="30"/>
  <c r="CC46" i="30"/>
  <c r="CC45" i="30"/>
  <c r="CC44" i="30"/>
  <c r="CC43" i="30"/>
  <c r="CC42" i="30"/>
  <c r="CC41" i="30"/>
  <c r="CC40" i="30"/>
  <c r="CC39" i="30"/>
  <c r="CC38" i="30"/>
  <c r="CC37" i="30"/>
  <c r="CC36" i="30"/>
  <c r="CC35" i="30"/>
  <c r="CC34" i="30"/>
  <c r="CC33" i="30"/>
  <c r="CC32" i="30"/>
  <c r="CC31" i="30"/>
  <c r="CC30" i="30"/>
  <c r="CC29" i="30"/>
  <c r="CC28" i="30"/>
  <c r="CC27" i="30"/>
  <c r="CC26" i="30"/>
  <c r="CC25" i="30"/>
  <c r="CC24" i="30"/>
  <c r="CC23" i="30"/>
  <c r="CC22" i="30"/>
  <c r="CC21" i="30"/>
  <c r="CC20" i="30"/>
  <c r="CC19" i="30"/>
  <c r="CC18" i="30"/>
  <c r="CC17" i="30"/>
  <c r="CC16" i="30"/>
  <c r="CC15" i="30"/>
  <c r="CC14" i="30"/>
  <c r="CC13" i="30"/>
  <c r="CC12" i="30"/>
  <c r="CC11" i="30"/>
  <c r="CC10" i="30"/>
  <c r="CC9" i="30"/>
  <c r="CC8" i="30"/>
  <c r="CS78" i="30"/>
  <c r="CS77" i="30"/>
  <c r="CS76" i="30"/>
  <c r="CS75" i="30"/>
  <c r="CS74" i="30"/>
  <c r="CS73" i="30"/>
  <c r="CS72" i="30"/>
  <c r="CS71" i="30"/>
  <c r="CS70" i="30"/>
  <c r="CS69" i="30"/>
  <c r="CS68" i="30"/>
  <c r="CS67" i="30"/>
  <c r="CS66" i="30"/>
  <c r="CS65" i="30"/>
  <c r="CS64" i="30"/>
  <c r="CS63" i="30"/>
  <c r="CS62" i="30"/>
  <c r="CS61" i="30"/>
  <c r="CS60" i="30"/>
  <c r="CS59" i="30"/>
  <c r="CS58" i="30"/>
  <c r="CS57" i="30"/>
  <c r="CS56" i="30"/>
  <c r="CS55" i="30"/>
  <c r="CS54" i="30"/>
  <c r="CS53" i="30"/>
  <c r="CS52" i="30"/>
  <c r="CS51" i="30"/>
  <c r="CS50" i="30"/>
  <c r="CS49" i="30"/>
  <c r="CS48" i="30"/>
  <c r="CS47" i="30"/>
  <c r="CS46" i="30"/>
  <c r="CS45" i="30"/>
  <c r="CS44" i="30"/>
  <c r="CS43" i="30"/>
  <c r="CS42" i="30"/>
  <c r="CS41" i="30"/>
  <c r="CS40" i="30"/>
  <c r="CS39" i="30"/>
  <c r="CS38" i="30"/>
  <c r="CS37" i="30"/>
  <c r="CS36" i="30"/>
  <c r="CS35" i="30"/>
  <c r="CS34" i="30"/>
  <c r="CS33" i="30"/>
  <c r="CS32" i="30"/>
  <c r="CS31" i="30"/>
  <c r="CS30" i="30"/>
  <c r="CS29" i="30"/>
  <c r="CS28" i="30"/>
  <c r="CS27" i="30"/>
  <c r="CS26" i="30"/>
  <c r="CS25" i="30"/>
  <c r="CS24" i="30"/>
  <c r="CS23" i="30"/>
  <c r="CS22" i="30"/>
  <c r="CS21" i="30"/>
  <c r="CS20" i="30"/>
  <c r="CS19" i="30"/>
  <c r="CS18" i="30"/>
  <c r="CS17" i="30"/>
  <c r="CS16" i="30"/>
  <c r="CS15" i="30"/>
  <c r="CS14" i="30"/>
  <c r="CS13" i="30"/>
  <c r="CS12" i="30"/>
  <c r="CS11" i="30"/>
  <c r="CS10" i="30"/>
  <c r="CS9" i="30"/>
  <c r="CS8" i="30"/>
  <c r="BW72" i="30"/>
  <c r="BW76" i="30"/>
  <c r="BZ72" i="30"/>
  <c r="BZ68" i="30"/>
  <c r="BW68" i="30"/>
  <c r="BZ67" i="30"/>
  <c r="BZ64" i="30"/>
  <c r="BW64" i="30"/>
  <c r="BW62" i="30"/>
  <c r="BZ61" i="30"/>
  <c r="BZ60" i="30"/>
  <c r="BW60" i="30"/>
  <c r="BZ59" i="30"/>
  <c r="BZ57" i="30"/>
  <c r="BZ56" i="30"/>
  <c r="BW56" i="30"/>
  <c r="BZ55" i="30"/>
  <c r="BZ51" i="30"/>
  <c r="BZ49" i="30"/>
  <c r="BW48" i="30"/>
  <c r="BZ47" i="30"/>
  <c r="BZ41" i="30"/>
  <c r="BW36" i="30"/>
  <c r="BZ35" i="30"/>
  <c r="BZ33" i="30"/>
  <c r="BW30" i="30"/>
  <c r="BZ28" i="30"/>
  <c r="BZ27" i="30"/>
  <c r="BZ23" i="30"/>
  <c r="BW22" i="30"/>
  <c r="BZ21" i="30"/>
  <c r="BW21" i="30"/>
  <c r="BW17" i="30"/>
  <c r="BW14" i="30"/>
  <c r="BZ13" i="30"/>
  <c r="BZ12" i="30"/>
  <c r="BW12" i="30"/>
  <c r="BZ11" i="30"/>
  <c r="BZ9" i="30"/>
  <c r="BZ8" i="30"/>
  <c r="BW8" i="30"/>
  <c r="BW38" i="30" l="1"/>
  <c r="BZ76" i="30"/>
  <c r="BW13" i="30"/>
  <c r="BZ29" i="30"/>
  <c r="BW44" i="30"/>
  <c r="BW52" i="30"/>
  <c r="BZ36" i="30"/>
  <c r="BW40" i="30"/>
  <c r="BW16" i="30"/>
  <c r="BZ40" i="30"/>
  <c r="BW42" i="30"/>
  <c r="BZ15" i="30"/>
  <c r="BZ53" i="30"/>
  <c r="BZ44" i="30"/>
  <c r="BZ25" i="30"/>
  <c r="BW25" i="30"/>
  <c r="BW10" i="30"/>
  <c r="BZ31" i="30"/>
  <c r="BW31" i="30"/>
  <c r="BZ63" i="30"/>
  <c r="BZ19" i="30"/>
  <c r="BZ32" i="30"/>
  <c r="BW32" i="30"/>
  <c r="BZ37" i="30"/>
  <c r="BZ20" i="30"/>
  <c r="BW20" i="30"/>
  <c r="BZ24" i="30"/>
  <c r="BW24" i="30"/>
  <c r="BZ43" i="30"/>
  <c r="BZ17" i="30"/>
  <c r="BW26" i="30"/>
  <c r="BZ48" i="30"/>
  <c r="BZ52" i="30"/>
  <c r="BZ16" i="30"/>
  <c r="BW29" i="30"/>
  <c r="BW9" i="30"/>
  <c r="BW18" i="30"/>
  <c r="BW28" i="30"/>
  <c r="BW39" i="30"/>
  <c r="BW45" i="30"/>
  <c r="BZ34" i="30"/>
  <c r="BZ54" i="30"/>
  <c r="BW59" i="30"/>
  <c r="BW70" i="30"/>
  <c r="BZ70" i="30"/>
  <c r="BZ50" i="30"/>
  <c r="BW65" i="30"/>
  <c r="BZ10" i="30"/>
  <c r="BW11" i="30"/>
  <c r="BZ14" i="30"/>
  <c r="BW15" i="30"/>
  <c r="BZ18" i="30"/>
  <c r="BW19" i="30"/>
  <c r="BZ22" i="30"/>
  <c r="BW23" i="30"/>
  <c r="BZ26" i="30"/>
  <c r="BW27" i="30"/>
  <c r="BZ30" i="30"/>
  <c r="BZ38" i="30"/>
  <c r="BW43" i="30"/>
  <c r="BW46" i="30"/>
  <c r="BW49" i="30"/>
  <c r="BW66" i="30"/>
  <c r="BZ75" i="30"/>
  <c r="BW75" i="30"/>
  <c r="BW53" i="30"/>
  <c r="BZ58" i="30"/>
  <c r="BW63" i="30"/>
  <c r="BZ71" i="30"/>
  <c r="BW71" i="30"/>
  <c r="BW37" i="30"/>
  <c r="BW47" i="30"/>
  <c r="BW50" i="30"/>
  <c r="BW67" i="30"/>
  <c r="BZ42" i="30"/>
  <c r="BW33" i="30"/>
  <c r="BW34" i="30"/>
  <c r="BW54" i="30"/>
  <c r="BW57" i="30"/>
  <c r="BZ62" i="30"/>
  <c r="BZ39" i="30"/>
  <c r="BW41" i="30"/>
  <c r="BZ45" i="30"/>
  <c r="BZ46" i="30"/>
  <c r="BW51" i="30"/>
  <c r="BZ65" i="30"/>
  <c r="BZ66" i="30"/>
  <c r="BW35" i="30"/>
  <c r="BW55" i="30"/>
  <c r="BW58" i="30"/>
  <c r="BW61" i="30"/>
  <c r="BZ69" i="30"/>
  <c r="BW69" i="30"/>
  <c r="BZ74" i="30"/>
  <c r="BZ78" i="30"/>
  <c r="BW73" i="30"/>
  <c r="BW77" i="30"/>
  <c r="BZ73" i="30"/>
  <c r="BW74" i="30"/>
  <c r="BZ77" i="30"/>
  <c r="BW78" i="30"/>
  <c r="AF78" i="30" l="1"/>
  <c r="AF77" i="30"/>
  <c r="AF76" i="30"/>
  <c r="AF75" i="30"/>
  <c r="AF74" i="30"/>
  <c r="AF73" i="30"/>
  <c r="AF72" i="30"/>
  <c r="AF71" i="30"/>
  <c r="AF70" i="30"/>
  <c r="AF69" i="30"/>
  <c r="AF68" i="30"/>
  <c r="AF67" i="30"/>
  <c r="AF66" i="30"/>
  <c r="AF65" i="30"/>
  <c r="AF64" i="30"/>
  <c r="AF63" i="30"/>
  <c r="AF62" i="30"/>
  <c r="AF61" i="30"/>
  <c r="AF60" i="30"/>
  <c r="AF59" i="30"/>
  <c r="AF58" i="30"/>
  <c r="AF57" i="30"/>
  <c r="AF56" i="30"/>
  <c r="AF55" i="30"/>
  <c r="AF54" i="30"/>
  <c r="AF53" i="30"/>
  <c r="AF52" i="30"/>
  <c r="AF51" i="30"/>
  <c r="AF50" i="30"/>
  <c r="AF49" i="30"/>
  <c r="AF48" i="30"/>
  <c r="AF47" i="30"/>
  <c r="AF46" i="30"/>
  <c r="AF45" i="30"/>
  <c r="AF44" i="30"/>
  <c r="AF43" i="30"/>
  <c r="AF42" i="30"/>
  <c r="AF41" i="30"/>
  <c r="AF40" i="30"/>
  <c r="AF39" i="30"/>
  <c r="AF38" i="30"/>
  <c r="AF37" i="30"/>
  <c r="AF36" i="30"/>
  <c r="AF35" i="30"/>
  <c r="AF34" i="30"/>
  <c r="AF33" i="30"/>
  <c r="AF32" i="30"/>
  <c r="AF31" i="30"/>
  <c r="AF30" i="30"/>
  <c r="AF29" i="30"/>
  <c r="AF28" i="30"/>
  <c r="AF27" i="30"/>
  <c r="AF26" i="30"/>
  <c r="AF25" i="30"/>
  <c r="AF24" i="30"/>
  <c r="AF23" i="30"/>
  <c r="AF22" i="30"/>
  <c r="AF21" i="30"/>
  <c r="AF20" i="30"/>
  <c r="AF19" i="30"/>
  <c r="AF18" i="30"/>
  <c r="AF17" i="30"/>
  <c r="AF16" i="30"/>
  <c r="AF15" i="30"/>
  <c r="AF14" i="30"/>
  <c r="AF13" i="30"/>
  <c r="AF12" i="30"/>
  <c r="AF11" i="30"/>
  <c r="AF10" i="30"/>
  <c r="AF9" i="30"/>
  <c r="AF8" i="30"/>
  <c r="AF7" i="30"/>
  <c r="AF6" i="30"/>
  <c r="AF5" i="30"/>
  <c r="S79" i="33" l="1"/>
  <c r="AE78" i="30" l="1"/>
  <c r="AE77" i="30"/>
  <c r="AE76" i="30"/>
  <c r="AE75" i="30"/>
  <c r="AE74" i="30"/>
  <c r="AE73" i="30"/>
  <c r="AE72" i="30"/>
  <c r="AE71" i="30"/>
  <c r="AE70" i="30"/>
  <c r="AE69" i="30"/>
  <c r="AE68" i="30"/>
  <c r="AE67" i="30"/>
  <c r="AE66" i="30"/>
  <c r="AE65" i="30"/>
  <c r="AE64" i="30"/>
  <c r="AE63" i="30"/>
  <c r="AE62" i="30"/>
  <c r="AE61" i="30"/>
  <c r="AE60" i="30"/>
  <c r="AE59" i="30"/>
  <c r="AE58" i="30"/>
  <c r="AE57" i="30"/>
  <c r="AE56" i="30"/>
  <c r="AE55" i="30"/>
  <c r="AE54" i="30"/>
  <c r="AE53" i="30"/>
  <c r="AE52" i="30"/>
  <c r="AE51" i="30"/>
  <c r="AE50" i="30"/>
  <c r="AE49" i="30"/>
  <c r="AE48" i="30"/>
  <c r="AE47" i="30"/>
  <c r="AE46" i="30"/>
  <c r="AE45" i="30"/>
  <c r="AE44" i="30"/>
  <c r="AE43" i="30"/>
  <c r="AE42" i="30"/>
  <c r="AE41" i="30"/>
  <c r="AE40" i="30"/>
  <c r="AE39" i="30"/>
  <c r="AE38" i="30"/>
  <c r="AE37" i="30"/>
  <c r="AE36" i="30"/>
  <c r="AE35" i="30"/>
  <c r="AE34" i="30"/>
  <c r="AE33" i="30"/>
  <c r="AE32" i="30"/>
  <c r="AE31" i="30"/>
  <c r="AE30" i="30"/>
  <c r="AE29" i="30"/>
  <c r="AE28" i="30"/>
  <c r="AE27" i="30"/>
  <c r="AE26" i="30"/>
  <c r="AE25" i="30"/>
  <c r="AE24" i="30"/>
  <c r="AE23" i="30"/>
  <c r="AE22" i="30"/>
  <c r="AE21" i="30"/>
  <c r="AE20" i="30"/>
  <c r="AE19" i="30"/>
  <c r="AE18" i="30"/>
  <c r="AE17" i="30"/>
  <c r="AE16" i="30"/>
  <c r="AE15" i="30"/>
  <c r="AE14" i="30"/>
  <c r="AE13" i="30"/>
  <c r="AE12" i="30"/>
  <c r="AE11" i="30"/>
  <c r="AE10" i="30"/>
  <c r="AE9" i="30"/>
  <c r="AE8" i="30"/>
  <c r="AE7" i="30"/>
  <c r="AE6" i="30"/>
  <c r="AE5" i="30"/>
  <c r="AA78" i="30"/>
  <c r="AA77" i="30"/>
  <c r="AA76" i="30"/>
  <c r="AA75" i="30"/>
  <c r="AA74" i="30"/>
  <c r="AA73" i="30"/>
  <c r="AA72" i="30"/>
  <c r="AA71" i="30"/>
  <c r="AA70" i="30"/>
  <c r="AA69" i="30"/>
  <c r="AA68" i="30"/>
  <c r="AA67" i="30"/>
  <c r="AA66" i="30"/>
  <c r="AA65" i="30"/>
  <c r="AA64" i="30"/>
  <c r="AA63" i="30"/>
  <c r="AA62" i="30"/>
  <c r="AA61" i="30"/>
  <c r="AA60" i="30"/>
  <c r="AA59" i="30"/>
  <c r="AA58" i="30"/>
  <c r="AA57" i="30"/>
  <c r="AA56" i="30"/>
  <c r="AA55" i="30"/>
  <c r="AA54" i="30"/>
  <c r="AA53" i="30"/>
  <c r="AA52" i="30"/>
  <c r="AA51" i="30"/>
  <c r="AA50" i="30"/>
  <c r="AA49" i="30"/>
  <c r="AA48" i="30"/>
  <c r="AA47" i="30"/>
  <c r="AA46" i="30"/>
  <c r="AA45" i="30"/>
  <c r="AA44" i="30"/>
  <c r="AA43" i="30"/>
  <c r="AA42" i="30"/>
  <c r="AA41" i="30"/>
  <c r="AA40" i="30"/>
  <c r="AA39" i="30"/>
  <c r="AA38" i="30"/>
  <c r="AA37" i="30"/>
  <c r="AA36" i="30"/>
  <c r="AA35" i="30"/>
  <c r="AA34" i="30"/>
  <c r="AA33" i="30"/>
  <c r="AA32" i="30"/>
  <c r="AA31" i="30"/>
  <c r="AA30" i="30"/>
  <c r="AA29" i="30"/>
  <c r="AA28" i="30"/>
  <c r="AA27" i="30"/>
  <c r="AA26" i="30"/>
  <c r="AA25" i="30"/>
  <c r="AA24" i="30"/>
  <c r="AA23" i="30"/>
  <c r="AA22" i="30"/>
  <c r="AA21" i="30"/>
  <c r="AA20" i="30"/>
  <c r="AA19" i="30"/>
  <c r="AA18" i="30"/>
  <c r="AA17" i="30"/>
  <c r="AA16" i="30"/>
  <c r="AA15" i="30"/>
  <c r="AA14" i="30"/>
  <c r="AA13" i="30"/>
  <c r="AA12" i="30"/>
  <c r="AA11" i="30"/>
  <c r="AA10" i="30"/>
  <c r="AA9" i="30"/>
  <c r="AA8" i="30"/>
  <c r="AA7" i="30"/>
  <c r="AA6" i="30"/>
  <c r="AA5" i="30"/>
  <c r="W78" i="30"/>
  <c r="W77" i="30"/>
  <c r="W76" i="30"/>
  <c r="W75" i="30"/>
  <c r="W74" i="30"/>
  <c r="W73" i="30"/>
  <c r="W72" i="30"/>
  <c r="W71" i="30"/>
  <c r="W70" i="30"/>
  <c r="W69" i="30"/>
  <c r="W68" i="30"/>
  <c r="W67" i="30"/>
  <c r="W66" i="30"/>
  <c r="W65" i="30"/>
  <c r="W64" i="30"/>
  <c r="W63" i="30"/>
  <c r="W62" i="30"/>
  <c r="W61" i="30"/>
  <c r="W60" i="30"/>
  <c r="W59" i="30"/>
  <c r="W58" i="30"/>
  <c r="W57" i="30"/>
  <c r="W56" i="30"/>
  <c r="W55" i="30"/>
  <c r="W54" i="30"/>
  <c r="W53" i="30"/>
  <c r="W52" i="30"/>
  <c r="W51" i="30"/>
  <c r="W50" i="30"/>
  <c r="W49" i="30"/>
  <c r="W48" i="30"/>
  <c r="W47" i="30"/>
  <c r="W46" i="30"/>
  <c r="W45" i="30"/>
  <c r="W44" i="30"/>
  <c r="W43" i="30"/>
  <c r="W42" i="30"/>
  <c r="W41" i="30"/>
  <c r="W40" i="30"/>
  <c r="W39" i="30"/>
  <c r="W38" i="30"/>
  <c r="W37" i="30"/>
  <c r="W36" i="30"/>
  <c r="W35" i="30"/>
  <c r="W34" i="30"/>
  <c r="W33" i="30"/>
  <c r="W32" i="30"/>
  <c r="W31" i="30"/>
  <c r="W30" i="30"/>
  <c r="W29" i="30"/>
  <c r="W28" i="30"/>
  <c r="W27" i="30"/>
  <c r="W26" i="30"/>
  <c r="W25" i="30"/>
  <c r="W24" i="30"/>
  <c r="W23" i="30"/>
  <c r="W22" i="30"/>
  <c r="W21" i="30"/>
  <c r="W20" i="30"/>
  <c r="W19" i="30"/>
  <c r="W18" i="30"/>
  <c r="W17" i="30"/>
  <c r="W16" i="30"/>
  <c r="W15" i="30"/>
  <c r="W14" i="30"/>
  <c r="W13" i="30"/>
  <c r="W12" i="30"/>
  <c r="W11" i="30"/>
  <c r="W10" i="30"/>
  <c r="W9" i="30"/>
  <c r="W8" i="30"/>
  <c r="W7" i="30"/>
  <c r="W6" i="30"/>
  <c r="W5" i="30"/>
  <c r="S78" i="30"/>
  <c r="S77" i="30"/>
  <c r="S76" i="30"/>
  <c r="S75" i="30"/>
  <c r="S74" i="30"/>
  <c r="S73" i="30"/>
  <c r="S72" i="30"/>
  <c r="S71" i="30"/>
  <c r="S70" i="30"/>
  <c r="S69" i="30"/>
  <c r="S68" i="30"/>
  <c r="S67" i="30"/>
  <c r="S66" i="30"/>
  <c r="S65" i="30"/>
  <c r="S64" i="30"/>
  <c r="S63" i="30"/>
  <c r="S62" i="30"/>
  <c r="S61" i="30"/>
  <c r="S60" i="30"/>
  <c r="S59" i="30"/>
  <c r="S58" i="30"/>
  <c r="S57" i="30"/>
  <c r="S56" i="30"/>
  <c r="S55" i="30"/>
  <c r="S54" i="30"/>
  <c r="S53" i="30"/>
  <c r="S52" i="30"/>
  <c r="S51" i="30"/>
  <c r="S50" i="30"/>
  <c r="S49" i="30"/>
  <c r="S48" i="30"/>
  <c r="S47" i="30"/>
  <c r="S46" i="30"/>
  <c r="S45" i="30"/>
  <c r="S44" i="30"/>
  <c r="S43" i="30"/>
  <c r="S42" i="30"/>
  <c r="S41" i="30"/>
  <c r="S40" i="30"/>
  <c r="S39" i="30"/>
  <c r="S38" i="30"/>
  <c r="S37" i="30"/>
  <c r="S36" i="30"/>
  <c r="S35" i="30"/>
  <c r="S34" i="30"/>
  <c r="S33" i="30"/>
  <c r="S32" i="30"/>
  <c r="S31" i="30"/>
  <c r="S30" i="30"/>
  <c r="S29" i="30"/>
  <c r="S28" i="30"/>
  <c r="S27" i="30"/>
  <c r="S26" i="30"/>
  <c r="S25" i="30"/>
  <c r="S24" i="30"/>
  <c r="S23" i="30"/>
  <c r="S22" i="30"/>
  <c r="S21" i="30"/>
  <c r="S20" i="30"/>
  <c r="S19" i="30"/>
  <c r="S18" i="30"/>
  <c r="S17" i="30"/>
  <c r="S16" i="30"/>
  <c r="S15" i="30"/>
  <c r="S14" i="30"/>
  <c r="S13" i="30"/>
  <c r="S12" i="30"/>
  <c r="S11" i="30"/>
  <c r="S10" i="30"/>
  <c r="S9" i="30"/>
  <c r="S8" i="30"/>
  <c r="S7" i="30"/>
  <c r="S6" i="30"/>
  <c r="S5" i="30"/>
  <c r="O7" i="30"/>
  <c r="O5" i="30"/>
  <c r="O78" i="30"/>
  <c r="O77" i="30"/>
  <c r="O76" i="30"/>
  <c r="O75" i="30"/>
  <c r="O74" i="30"/>
  <c r="O73" i="30"/>
  <c r="O72" i="30"/>
  <c r="O71" i="30"/>
  <c r="O70" i="30"/>
  <c r="O69" i="30"/>
  <c r="O68" i="30"/>
  <c r="O67" i="30"/>
  <c r="O66" i="30"/>
  <c r="O65" i="30"/>
  <c r="O64" i="30"/>
  <c r="O63" i="30"/>
  <c r="O62" i="30"/>
  <c r="O61" i="30"/>
  <c r="O60" i="30"/>
  <c r="O59" i="30"/>
  <c r="O58" i="30"/>
  <c r="O57" i="30"/>
  <c r="O56" i="30"/>
  <c r="O55" i="30"/>
  <c r="O54" i="30"/>
  <c r="O53" i="30"/>
  <c r="O52" i="30"/>
  <c r="O51" i="30"/>
  <c r="O50" i="30"/>
  <c r="O49" i="30"/>
  <c r="O48" i="30"/>
  <c r="O47" i="30"/>
  <c r="O46" i="30"/>
  <c r="O45" i="30"/>
  <c r="O44" i="30"/>
  <c r="O43" i="30"/>
  <c r="O42" i="30"/>
  <c r="O41" i="30"/>
  <c r="O40" i="30"/>
  <c r="O39" i="30"/>
  <c r="O38" i="30"/>
  <c r="O37" i="30"/>
  <c r="O36" i="30"/>
  <c r="O35" i="30"/>
  <c r="O34" i="30"/>
  <c r="O33" i="30"/>
  <c r="O32" i="30"/>
  <c r="O31" i="30"/>
  <c r="O30" i="30"/>
  <c r="O29" i="30"/>
  <c r="O28" i="30"/>
  <c r="O27" i="30"/>
  <c r="O26" i="30"/>
  <c r="O25" i="30"/>
  <c r="O24" i="30"/>
  <c r="O23" i="30"/>
  <c r="O22" i="30"/>
  <c r="O21" i="30"/>
  <c r="O20" i="30"/>
  <c r="O19" i="30"/>
  <c r="O18" i="30"/>
  <c r="O17" i="30"/>
  <c r="O16" i="30"/>
  <c r="O15" i="30"/>
  <c r="O14" i="30"/>
  <c r="O13" i="30"/>
  <c r="O12" i="30"/>
  <c r="O11" i="30"/>
  <c r="O10" i="30"/>
  <c r="O9" i="30"/>
  <c r="O8" i="30"/>
  <c r="O6" i="30"/>
  <c r="K78" i="30"/>
  <c r="K77" i="30"/>
  <c r="K76" i="30"/>
  <c r="K75" i="30"/>
  <c r="K74" i="30"/>
  <c r="K73" i="30"/>
  <c r="K72" i="30"/>
  <c r="K71" i="30"/>
  <c r="K70" i="30"/>
  <c r="K69" i="30"/>
  <c r="K68" i="30"/>
  <c r="K67" i="30"/>
  <c r="K66" i="30"/>
  <c r="K65" i="30"/>
  <c r="K64" i="30"/>
  <c r="K63" i="30"/>
  <c r="K62" i="30"/>
  <c r="K61" i="30"/>
  <c r="K60" i="30"/>
  <c r="K59" i="30"/>
  <c r="K58" i="30"/>
  <c r="K57" i="30"/>
  <c r="K56" i="30"/>
  <c r="K55" i="30"/>
  <c r="K54" i="30"/>
  <c r="K53" i="30"/>
  <c r="K52" i="30"/>
  <c r="K51" i="30"/>
  <c r="K50" i="30"/>
  <c r="K49" i="30"/>
  <c r="K48" i="30"/>
  <c r="K47" i="30"/>
  <c r="K46" i="30"/>
  <c r="K45" i="30"/>
  <c r="K44" i="30"/>
  <c r="K43" i="30"/>
  <c r="K42" i="30"/>
  <c r="K41" i="30"/>
  <c r="K40" i="30"/>
  <c r="K39" i="30"/>
  <c r="K38" i="30"/>
  <c r="K37" i="30"/>
  <c r="K36" i="30"/>
  <c r="K35" i="30"/>
  <c r="K34" i="30"/>
  <c r="K33" i="30"/>
  <c r="K32" i="30"/>
  <c r="K31" i="30"/>
  <c r="K30" i="30"/>
  <c r="K29" i="30"/>
  <c r="K28" i="30"/>
  <c r="K27" i="30"/>
  <c r="K26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K11" i="30"/>
  <c r="K10" i="30"/>
  <c r="K9" i="30"/>
  <c r="K8" i="30"/>
  <c r="K7" i="30"/>
  <c r="K6" i="30"/>
  <c r="K5" i="30"/>
  <c r="G78" i="30"/>
  <c r="G77" i="30"/>
  <c r="G76" i="30"/>
  <c r="G75" i="30"/>
  <c r="G74" i="30"/>
  <c r="G73" i="30"/>
  <c r="G72" i="30"/>
  <c r="G71" i="30"/>
  <c r="G70" i="30"/>
  <c r="G69" i="30"/>
  <c r="G68" i="30"/>
  <c r="G67" i="30"/>
  <c r="G66" i="30"/>
  <c r="G65" i="30"/>
  <c r="G64" i="30"/>
  <c r="G63" i="30"/>
  <c r="G62" i="30"/>
  <c r="G61" i="30"/>
  <c r="G60" i="30"/>
  <c r="G59" i="30"/>
  <c r="G58" i="30"/>
  <c r="G57" i="30"/>
  <c r="G56" i="30"/>
  <c r="G55" i="30"/>
  <c r="G54" i="30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R78" i="33" l="1"/>
  <c r="S78" i="33" s="1"/>
  <c r="R77" i="33"/>
  <c r="S77" i="33" s="1"/>
  <c r="R76" i="33"/>
  <c r="S76" i="33" s="1"/>
  <c r="R75" i="33"/>
  <c r="S75" i="33" s="1"/>
  <c r="R74" i="33"/>
  <c r="S74" i="33" s="1"/>
  <c r="R73" i="33"/>
  <c r="S73" i="33" s="1"/>
  <c r="R72" i="33"/>
  <c r="S72" i="33" s="1"/>
  <c r="R71" i="33"/>
  <c r="S71" i="33" s="1"/>
  <c r="R70" i="33"/>
  <c r="S70" i="33" s="1"/>
  <c r="R69" i="33"/>
  <c r="S69" i="33" s="1"/>
  <c r="R68" i="33"/>
  <c r="S68" i="33" s="1"/>
  <c r="R67" i="33"/>
  <c r="S67" i="33" s="1"/>
  <c r="R66" i="33"/>
  <c r="S66" i="33" s="1"/>
  <c r="R65" i="33"/>
  <c r="S65" i="33" s="1"/>
  <c r="R64" i="33"/>
  <c r="S64" i="33" s="1"/>
  <c r="R63" i="33"/>
  <c r="S63" i="33" s="1"/>
  <c r="R62" i="33"/>
  <c r="S62" i="33" s="1"/>
  <c r="R61" i="33"/>
  <c r="S61" i="33" s="1"/>
  <c r="R60" i="33"/>
  <c r="S60" i="33" s="1"/>
  <c r="R59" i="33"/>
  <c r="S59" i="33" s="1"/>
  <c r="R58" i="33"/>
  <c r="S58" i="33" s="1"/>
  <c r="R57" i="33"/>
  <c r="S57" i="33" s="1"/>
  <c r="R56" i="33"/>
  <c r="S56" i="33" s="1"/>
  <c r="R55" i="33"/>
  <c r="S55" i="33" s="1"/>
  <c r="R54" i="33"/>
  <c r="S54" i="33" s="1"/>
  <c r="R53" i="33"/>
  <c r="S53" i="33" s="1"/>
  <c r="R52" i="33"/>
  <c r="S52" i="33" s="1"/>
  <c r="R51" i="33"/>
  <c r="S51" i="33" s="1"/>
  <c r="R50" i="33"/>
  <c r="S50" i="33" s="1"/>
  <c r="R49" i="33"/>
  <c r="S49" i="33" s="1"/>
  <c r="R48" i="33"/>
  <c r="S48" i="33" s="1"/>
  <c r="R47" i="33"/>
  <c r="S47" i="33" s="1"/>
  <c r="R46" i="33"/>
  <c r="S46" i="33" s="1"/>
  <c r="R45" i="33"/>
  <c r="S45" i="33" s="1"/>
  <c r="R44" i="33"/>
  <c r="S44" i="33" s="1"/>
  <c r="R43" i="33"/>
  <c r="S43" i="33" s="1"/>
  <c r="R42" i="33"/>
  <c r="S42" i="33" s="1"/>
  <c r="R41" i="33"/>
  <c r="S41" i="33" s="1"/>
  <c r="R40" i="33"/>
  <c r="S40" i="33" s="1"/>
  <c r="R39" i="33"/>
  <c r="S39" i="33" s="1"/>
  <c r="R38" i="33"/>
  <c r="S38" i="33" s="1"/>
  <c r="R37" i="33"/>
  <c r="S37" i="33" s="1"/>
  <c r="R36" i="33"/>
  <c r="S36" i="33" s="1"/>
  <c r="R35" i="33"/>
  <c r="S35" i="33" s="1"/>
  <c r="R34" i="33"/>
  <c r="S34" i="33" s="1"/>
  <c r="R33" i="33"/>
  <c r="S33" i="33" s="1"/>
  <c r="R32" i="33"/>
  <c r="S32" i="33" s="1"/>
  <c r="R31" i="33"/>
  <c r="R30" i="33"/>
  <c r="R29" i="33"/>
  <c r="S29" i="33" s="1"/>
  <c r="R28" i="33"/>
  <c r="S28" i="33" s="1"/>
  <c r="R27" i="33"/>
  <c r="S27" i="33" s="1"/>
  <c r="R26" i="33"/>
  <c r="S26" i="33" s="1"/>
  <c r="R25" i="33"/>
  <c r="S25" i="33" s="1"/>
  <c r="R24" i="33"/>
  <c r="S24" i="33" s="1"/>
  <c r="R23" i="33"/>
  <c r="S23" i="33" s="1"/>
  <c r="R22" i="33"/>
  <c r="S22" i="33" s="1"/>
  <c r="R21" i="33"/>
  <c r="S21" i="33" s="1"/>
  <c r="R20" i="33"/>
  <c r="S20" i="33" s="1"/>
  <c r="R19" i="33"/>
  <c r="S19" i="33" s="1"/>
  <c r="R18" i="33"/>
  <c r="S18" i="33" s="1"/>
  <c r="R17" i="33"/>
  <c r="S17" i="33" s="1"/>
  <c r="R16" i="33"/>
  <c r="S16" i="33" s="1"/>
  <c r="R15" i="33"/>
  <c r="S15" i="33" s="1"/>
  <c r="R14" i="33"/>
  <c r="S14" i="33" s="1"/>
  <c r="R13" i="33"/>
  <c r="S13" i="33" s="1"/>
  <c r="R12" i="33"/>
  <c r="S12" i="33" s="1"/>
  <c r="R11" i="33"/>
  <c r="S11" i="33" s="1"/>
  <c r="R10" i="33"/>
  <c r="S10" i="33" s="1"/>
  <c r="R9" i="33"/>
  <c r="S9" i="33" s="1"/>
  <c r="R8" i="33"/>
  <c r="S8" i="33" s="1"/>
  <c r="R7" i="33"/>
  <c r="S7" i="33" s="1"/>
  <c r="R6" i="33"/>
  <c r="R5" i="33"/>
  <c r="AG78" i="30"/>
  <c r="AH78" i="30" s="1"/>
  <c r="AG77" i="30"/>
  <c r="AH77" i="30" s="1"/>
  <c r="AG76" i="30"/>
  <c r="AH76" i="30" s="1"/>
  <c r="AG75" i="30"/>
  <c r="AH75" i="30" s="1"/>
  <c r="AG74" i="30"/>
  <c r="AH74" i="30" s="1"/>
  <c r="AG73" i="30"/>
  <c r="AH73" i="30" s="1"/>
  <c r="AG72" i="30"/>
  <c r="AH72" i="30" s="1"/>
  <c r="AG71" i="30"/>
  <c r="AH71" i="30" s="1"/>
  <c r="AG70" i="30"/>
  <c r="AH70" i="30" s="1"/>
  <c r="AG69" i="30"/>
  <c r="AH69" i="30" s="1"/>
  <c r="AG68" i="30"/>
  <c r="AH68" i="30" s="1"/>
  <c r="AG67" i="30"/>
  <c r="AH67" i="30" s="1"/>
  <c r="AG66" i="30"/>
  <c r="AH66" i="30" s="1"/>
  <c r="AG65" i="30"/>
  <c r="AH65" i="30" s="1"/>
  <c r="AG64" i="30"/>
  <c r="AH64" i="30" s="1"/>
  <c r="AG63" i="30"/>
  <c r="AH63" i="30" s="1"/>
  <c r="AG62" i="30"/>
  <c r="AH62" i="30" s="1"/>
  <c r="AG61" i="30"/>
  <c r="AH61" i="30" s="1"/>
  <c r="AG60" i="30"/>
  <c r="AH60" i="30" s="1"/>
  <c r="AG59" i="30"/>
  <c r="AH59" i="30" s="1"/>
  <c r="AG58" i="30"/>
  <c r="AH58" i="30" s="1"/>
  <c r="AG57" i="30"/>
  <c r="AH57" i="30" s="1"/>
  <c r="AG56" i="30"/>
  <c r="AH56" i="30" s="1"/>
  <c r="AG55" i="30"/>
  <c r="AH55" i="30" s="1"/>
  <c r="AG54" i="30"/>
  <c r="AH54" i="30" s="1"/>
  <c r="AG53" i="30"/>
  <c r="AH53" i="30" s="1"/>
  <c r="AG52" i="30"/>
  <c r="AH52" i="30" s="1"/>
  <c r="AG51" i="30"/>
  <c r="AH51" i="30" s="1"/>
  <c r="AG50" i="30"/>
  <c r="AH50" i="30" s="1"/>
  <c r="AG49" i="30"/>
  <c r="AH49" i="30" s="1"/>
  <c r="AG48" i="30"/>
  <c r="AH48" i="30" s="1"/>
  <c r="AG47" i="30"/>
  <c r="AH47" i="30" s="1"/>
  <c r="AG46" i="30"/>
  <c r="AH46" i="30" s="1"/>
  <c r="AG45" i="30"/>
  <c r="AH45" i="30" s="1"/>
  <c r="AG44" i="30"/>
  <c r="AH44" i="30" s="1"/>
  <c r="AG43" i="30"/>
  <c r="AH43" i="30" s="1"/>
  <c r="AG42" i="30"/>
  <c r="AH42" i="30" s="1"/>
  <c r="AG41" i="30"/>
  <c r="AH41" i="30" s="1"/>
  <c r="AG40" i="30"/>
  <c r="AH40" i="30" s="1"/>
  <c r="AG39" i="30"/>
  <c r="AH39" i="30" s="1"/>
  <c r="AG38" i="30"/>
  <c r="AH38" i="30" s="1"/>
  <c r="AG37" i="30"/>
  <c r="AH37" i="30" s="1"/>
  <c r="AG36" i="30"/>
  <c r="AH36" i="30" s="1"/>
  <c r="AG35" i="30"/>
  <c r="AH35" i="30" s="1"/>
  <c r="AG34" i="30"/>
  <c r="AH34" i="30" s="1"/>
  <c r="AG33" i="30"/>
  <c r="AH33" i="30" s="1"/>
  <c r="AG32" i="30"/>
  <c r="AH32" i="30" s="1"/>
  <c r="AG31" i="30"/>
  <c r="AG30" i="30"/>
  <c r="AG29" i="30"/>
  <c r="AH29" i="30" s="1"/>
  <c r="AG28" i="30"/>
  <c r="AH28" i="30" s="1"/>
  <c r="AG27" i="30"/>
  <c r="AH27" i="30" s="1"/>
  <c r="AG26" i="30"/>
  <c r="AH26" i="30" s="1"/>
  <c r="AG25" i="30"/>
  <c r="AH25" i="30" s="1"/>
  <c r="AG24" i="30"/>
  <c r="AH24" i="30" s="1"/>
  <c r="AG23" i="30"/>
  <c r="AH23" i="30" s="1"/>
  <c r="AG22" i="30"/>
  <c r="AH22" i="30" s="1"/>
  <c r="AG21" i="30"/>
  <c r="AH21" i="30" s="1"/>
  <c r="AG20" i="30"/>
  <c r="AH20" i="30" s="1"/>
  <c r="AG19" i="30"/>
  <c r="AH19" i="30" s="1"/>
  <c r="AG18" i="30"/>
  <c r="AH18" i="30" s="1"/>
  <c r="AG17" i="30"/>
  <c r="AH17" i="30" s="1"/>
  <c r="AG16" i="30"/>
  <c r="AH16" i="30" s="1"/>
  <c r="AG15" i="30"/>
  <c r="AH15" i="30" s="1"/>
  <c r="AG14" i="30"/>
  <c r="AH14" i="30" s="1"/>
  <c r="AG13" i="30"/>
  <c r="AH13" i="30" s="1"/>
  <c r="AG12" i="30"/>
  <c r="AH12" i="30" s="1"/>
  <c r="AG11" i="30"/>
  <c r="AH11" i="30" s="1"/>
  <c r="AG10" i="30"/>
  <c r="AH10" i="30" s="1"/>
  <c r="AG9" i="30"/>
  <c r="AH9" i="30" s="1"/>
  <c r="AG8" i="30"/>
  <c r="AH8" i="30" s="1"/>
  <c r="AG7" i="30"/>
  <c r="AH7" i="30" s="1"/>
  <c r="AG6" i="30"/>
  <c r="AG5" i="30"/>
  <c r="Z78" i="1"/>
  <c r="Y78" i="1"/>
  <c r="X78" i="1"/>
  <c r="W78" i="1"/>
  <c r="V78" i="1"/>
  <c r="U78" i="1"/>
  <c r="T78" i="1"/>
  <c r="S78" i="1"/>
  <c r="K78" i="1"/>
  <c r="Z77" i="1"/>
  <c r="Y77" i="1"/>
  <c r="X77" i="1"/>
  <c r="W77" i="1"/>
  <c r="V77" i="1"/>
  <c r="U77" i="1"/>
  <c r="T77" i="1"/>
  <c r="S77" i="1"/>
  <c r="K77" i="1"/>
  <c r="Z76" i="1"/>
  <c r="Y76" i="1"/>
  <c r="X76" i="1"/>
  <c r="W76" i="1"/>
  <c r="V76" i="1"/>
  <c r="U76" i="1"/>
  <c r="T76" i="1"/>
  <c r="S76" i="1"/>
  <c r="K76" i="1"/>
  <c r="Z75" i="1"/>
  <c r="Y75" i="1"/>
  <c r="X75" i="1"/>
  <c r="W75" i="1"/>
  <c r="V75" i="1"/>
  <c r="U75" i="1"/>
  <c r="T75" i="1"/>
  <c r="S75" i="1"/>
  <c r="K75" i="1"/>
  <c r="Z74" i="1"/>
  <c r="Y74" i="1"/>
  <c r="X74" i="1"/>
  <c r="W74" i="1"/>
  <c r="V74" i="1"/>
  <c r="U74" i="1"/>
  <c r="T74" i="1"/>
  <c r="S74" i="1"/>
  <c r="K74" i="1"/>
  <c r="Z73" i="1"/>
  <c r="Y73" i="1"/>
  <c r="X73" i="1"/>
  <c r="W73" i="1"/>
  <c r="V73" i="1"/>
  <c r="U73" i="1"/>
  <c r="T73" i="1"/>
  <c r="S73" i="1"/>
  <c r="K73" i="1"/>
  <c r="Z72" i="1"/>
  <c r="Y72" i="1"/>
  <c r="X72" i="1"/>
  <c r="W72" i="1"/>
  <c r="V72" i="1"/>
  <c r="U72" i="1"/>
  <c r="T72" i="1"/>
  <c r="S72" i="1"/>
  <c r="K72" i="1"/>
  <c r="Z71" i="1"/>
  <c r="Y71" i="1"/>
  <c r="X71" i="1"/>
  <c r="W71" i="1"/>
  <c r="V71" i="1"/>
  <c r="U71" i="1"/>
  <c r="T71" i="1"/>
  <c r="S71" i="1"/>
  <c r="K71" i="1"/>
  <c r="Z70" i="1"/>
  <c r="Y70" i="1"/>
  <c r="X70" i="1"/>
  <c r="W70" i="1"/>
  <c r="V70" i="1"/>
  <c r="U70" i="1"/>
  <c r="T70" i="1"/>
  <c r="S70" i="1"/>
  <c r="K70" i="1"/>
  <c r="Z69" i="1"/>
  <c r="Y69" i="1"/>
  <c r="X69" i="1"/>
  <c r="W69" i="1"/>
  <c r="V69" i="1"/>
  <c r="U69" i="1"/>
  <c r="T69" i="1"/>
  <c r="S69" i="1"/>
  <c r="K69" i="1"/>
  <c r="Z68" i="1"/>
  <c r="Y68" i="1"/>
  <c r="X68" i="1"/>
  <c r="W68" i="1"/>
  <c r="V68" i="1"/>
  <c r="U68" i="1"/>
  <c r="T68" i="1"/>
  <c r="S68" i="1"/>
  <c r="K68" i="1"/>
  <c r="Z67" i="1"/>
  <c r="Y67" i="1"/>
  <c r="X67" i="1"/>
  <c r="W67" i="1"/>
  <c r="V67" i="1"/>
  <c r="U67" i="1"/>
  <c r="T67" i="1"/>
  <c r="S67" i="1"/>
  <c r="K67" i="1"/>
  <c r="Z66" i="1"/>
  <c r="Y66" i="1"/>
  <c r="X66" i="1"/>
  <c r="W66" i="1"/>
  <c r="V66" i="1"/>
  <c r="U66" i="1"/>
  <c r="T66" i="1"/>
  <c r="S66" i="1"/>
  <c r="K66" i="1"/>
  <c r="Z65" i="1"/>
  <c r="Y65" i="1"/>
  <c r="X65" i="1"/>
  <c r="W65" i="1"/>
  <c r="V65" i="1"/>
  <c r="U65" i="1"/>
  <c r="T65" i="1"/>
  <c r="S65" i="1"/>
  <c r="K65" i="1"/>
  <c r="Z64" i="1"/>
  <c r="Y64" i="1"/>
  <c r="X64" i="1"/>
  <c r="W64" i="1"/>
  <c r="V64" i="1"/>
  <c r="U64" i="1"/>
  <c r="T64" i="1"/>
  <c r="S64" i="1"/>
  <c r="K64" i="1"/>
  <c r="Z63" i="1"/>
  <c r="Y63" i="1"/>
  <c r="X63" i="1"/>
  <c r="W63" i="1"/>
  <c r="V63" i="1"/>
  <c r="U63" i="1"/>
  <c r="T63" i="1"/>
  <c r="S63" i="1"/>
  <c r="K63" i="1"/>
  <c r="Z62" i="1"/>
  <c r="Y62" i="1"/>
  <c r="X62" i="1"/>
  <c r="W62" i="1"/>
  <c r="V62" i="1"/>
  <c r="U62" i="1"/>
  <c r="T62" i="1"/>
  <c r="S62" i="1"/>
  <c r="K62" i="1"/>
  <c r="Z61" i="1"/>
  <c r="Y61" i="1"/>
  <c r="X61" i="1"/>
  <c r="W61" i="1"/>
  <c r="V61" i="1"/>
  <c r="U61" i="1"/>
  <c r="T61" i="1"/>
  <c r="S61" i="1"/>
  <c r="K61" i="1"/>
  <c r="Z60" i="1"/>
  <c r="Y60" i="1"/>
  <c r="X60" i="1"/>
  <c r="W60" i="1"/>
  <c r="V60" i="1"/>
  <c r="U60" i="1"/>
  <c r="T60" i="1"/>
  <c r="S60" i="1"/>
  <c r="K60" i="1"/>
  <c r="Z59" i="1"/>
  <c r="Y59" i="1"/>
  <c r="X59" i="1"/>
  <c r="W59" i="1"/>
  <c r="V59" i="1"/>
  <c r="U59" i="1"/>
  <c r="T59" i="1"/>
  <c r="S59" i="1"/>
  <c r="K59" i="1"/>
  <c r="Z58" i="1"/>
  <c r="Y58" i="1"/>
  <c r="X58" i="1"/>
  <c r="W58" i="1"/>
  <c r="V58" i="1"/>
  <c r="U58" i="1"/>
  <c r="T58" i="1"/>
  <c r="S58" i="1"/>
  <c r="K58" i="1"/>
  <c r="Z57" i="1"/>
  <c r="Y57" i="1"/>
  <c r="X57" i="1"/>
  <c r="W57" i="1"/>
  <c r="V57" i="1"/>
  <c r="U57" i="1"/>
  <c r="T57" i="1"/>
  <c r="S57" i="1"/>
  <c r="K57" i="1"/>
  <c r="Z56" i="1"/>
  <c r="Y56" i="1"/>
  <c r="X56" i="1"/>
  <c r="W56" i="1"/>
  <c r="V56" i="1"/>
  <c r="U56" i="1"/>
  <c r="T56" i="1"/>
  <c r="S56" i="1"/>
  <c r="K56" i="1"/>
  <c r="Z55" i="1"/>
  <c r="Y55" i="1"/>
  <c r="X55" i="1"/>
  <c r="W55" i="1"/>
  <c r="V55" i="1"/>
  <c r="U55" i="1"/>
  <c r="T55" i="1"/>
  <c r="S55" i="1"/>
  <c r="K55" i="1"/>
  <c r="Z54" i="1"/>
  <c r="Y54" i="1"/>
  <c r="X54" i="1"/>
  <c r="W54" i="1"/>
  <c r="V54" i="1"/>
  <c r="U54" i="1"/>
  <c r="T54" i="1"/>
  <c r="S54" i="1"/>
  <c r="K54" i="1"/>
  <c r="Z53" i="1"/>
  <c r="Y53" i="1"/>
  <c r="X53" i="1"/>
  <c r="W53" i="1"/>
  <c r="V53" i="1"/>
  <c r="U53" i="1"/>
  <c r="T53" i="1"/>
  <c r="S53" i="1"/>
  <c r="K53" i="1"/>
  <c r="Z52" i="1"/>
  <c r="Y52" i="1"/>
  <c r="X52" i="1"/>
  <c r="W52" i="1"/>
  <c r="V52" i="1"/>
  <c r="U52" i="1"/>
  <c r="T52" i="1"/>
  <c r="S52" i="1"/>
  <c r="K52" i="1"/>
  <c r="Z51" i="1"/>
  <c r="Y51" i="1"/>
  <c r="X51" i="1"/>
  <c r="W51" i="1"/>
  <c r="V51" i="1"/>
  <c r="U51" i="1"/>
  <c r="T51" i="1"/>
  <c r="S51" i="1"/>
  <c r="K51" i="1"/>
  <c r="Z50" i="1"/>
  <c r="Y50" i="1"/>
  <c r="X50" i="1"/>
  <c r="W50" i="1"/>
  <c r="V50" i="1"/>
  <c r="U50" i="1"/>
  <c r="T50" i="1"/>
  <c r="S50" i="1"/>
  <c r="K50" i="1"/>
  <c r="Z49" i="1"/>
  <c r="Y49" i="1"/>
  <c r="X49" i="1"/>
  <c r="W49" i="1"/>
  <c r="V49" i="1"/>
  <c r="U49" i="1"/>
  <c r="T49" i="1"/>
  <c r="S49" i="1"/>
  <c r="K49" i="1"/>
  <c r="Z48" i="1"/>
  <c r="Y48" i="1"/>
  <c r="X48" i="1"/>
  <c r="W48" i="1"/>
  <c r="V48" i="1"/>
  <c r="U48" i="1"/>
  <c r="T48" i="1"/>
  <c r="S48" i="1"/>
  <c r="K48" i="1"/>
  <c r="Z47" i="1"/>
  <c r="Y47" i="1"/>
  <c r="X47" i="1"/>
  <c r="W47" i="1"/>
  <c r="V47" i="1"/>
  <c r="U47" i="1"/>
  <c r="T47" i="1"/>
  <c r="S47" i="1"/>
  <c r="K47" i="1"/>
  <c r="Z46" i="1"/>
  <c r="Y46" i="1"/>
  <c r="X46" i="1"/>
  <c r="W46" i="1"/>
  <c r="V46" i="1"/>
  <c r="U46" i="1"/>
  <c r="T46" i="1"/>
  <c r="S46" i="1"/>
  <c r="K46" i="1"/>
  <c r="Z45" i="1"/>
  <c r="Y45" i="1"/>
  <c r="X45" i="1"/>
  <c r="W45" i="1"/>
  <c r="V45" i="1"/>
  <c r="U45" i="1"/>
  <c r="T45" i="1"/>
  <c r="S45" i="1"/>
  <c r="K45" i="1"/>
  <c r="Z44" i="1"/>
  <c r="Y44" i="1"/>
  <c r="X44" i="1"/>
  <c r="W44" i="1"/>
  <c r="V44" i="1"/>
  <c r="U44" i="1"/>
  <c r="T44" i="1"/>
  <c r="S44" i="1"/>
  <c r="K44" i="1"/>
  <c r="Z43" i="1"/>
  <c r="Y43" i="1"/>
  <c r="X43" i="1"/>
  <c r="W43" i="1"/>
  <c r="V43" i="1"/>
  <c r="U43" i="1"/>
  <c r="T43" i="1"/>
  <c r="S43" i="1"/>
  <c r="K43" i="1"/>
  <c r="Z42" i="1"/>
  <c r="Y42" i="1"/>
  <c r="X42" i="1"/>
  <c r="W42" i="1"/>
  <c r="V42" i="1"/>
  <c r="U42" i="1"/>
  <c r="T42" i="1"/>
  <c r="S42" i="1"/>
  <c r="K42" i="1"/>
  <c r="Z41" i="1"/>
  <c r="Y41" i="1"/>
  <c r="X41" i="1"/>
  <c r="W41" i="1"/>
  <c r="V41" i="1"/>
  <c r="U41" i="1"/>
  <c r="T41" i="1"/>
  <c r="S41" i="1"/>
  <c r="K41" i="1"/>
  <c r="Z40" i="1"/>
  <c r="Y40" i="1"/>
  <c r="X40" i="1"/>
  <c r="W40" i="1"/>
  <c r="V40" i="1"/>
  <c r="U40" i="1"/>
  <c r="T40" i="1"/>
  <c r="S40" i="1"/>
  <c r="K40" i="1"/>
  <c r="Z39" i="1"/>
  <c r="Y39" i="1"/>
  <c r="X39" i="1"/>
  <c r="W39" i="1"/>
  <c r="V39" i="1"/>
  <c r="U39" i="1"/>
  <c r="T39" i="1"/>
  <c r="S39" i="1"/>
  <c r="K39" i="1"/>
  <c r="Z38" i="1"/>
  <c r="Y38" i="1"/>
  <c r="X38" i="1"/>
  <c r="W38" i="1"/>
  <c r="V38" i="1"/>
  <c r="U38" i="1"/>
  <c r="T38" i="1"/>
  <c r="S38" i="1"/>
  <c r="K38" i="1"/>
  <c r="Z37" i="1"/>
  <c r="Y37" i="1"/>
  <c r="X37" i="1"/>
  <c r="W37" i="1"/>
  <c r="V37" i="1"/>
  <c r="U37" i="1"/>
  <c r="T37" i="1"/>
  <c r="S37" i="1"/>
  <c r="K37" i="1"/>
  <c r="Z36" i="1"/>
  <c r="Y36" i="1"/>
  <c r="X36" i="1"/>
  <c r="W36" i="1"/>
  <c r="V36" i="1"/>
  <c r="U36" i="1"/>
  <c r="T36" i="1"/>
  <c r="S36" i="1"/>
  <c r="K36" i="1"/>
  <c r="Z35" i="1"/>
  <c r="Y35" i="1"/>
  <c r="X35" i="1"/>
  <c r="W35" i="1"/>
  <c r="V35" i="1"/>
  <c r="U35" i="1"/>
  <c r="T35" i="1"/>
  <c r="S35" i="1"/>
  <c r="K35" i="1"/>
  <c r="Z34" i="1"/>
  <c r="Y34" i="1"/>
  <c r="X34" i="1"/>
  <c r="W34" i="1"/>
  <c r="V34" i="1"/>
  <c r="U34" i="1"/>
  <c r="T34" i="1"/>
  <c r="S34" i="1"/>
  <c r="K34" i="1"/>
  <c r="Z33" i="1"/>
  <c r="Y33" i="1"/>
  <c r="X33" i="1"/>
  <c r="W33" i="1"/>
  <c r="V33" i="1"/>
  <c r="U33" i="1"/>
  <c r="T33" i="1"/>
  <c r="S33" i="1"/>
  <c r="K33" i="1"/>
  <c r="Z32" i="1"/>
  <c r="Y32" i="1"/>
  <c r="X32" i="1"/>
  <c r="W32" i="1"/>
  <c r="V32" i="1"/>
  <c r="U32" i="1"/>
  <c r="T32" i="1"/>
  <c r="S32" i="1"/>
  <c r="K32" i="1"/>
  <c r="Z31" i="1"/>
  <c r="Y31" i="1"/>
  <c r="X31" i="1"/>
  <c r="W31" i="1"/>
  <c r="V31" i="1"/>
  <c r="U31" i="1"/>
  <c r="T31" i="1"/>
  <c r="S31" i="1"/>
  <c r="K31" i="1"/>
  <c r="Z30" i="1"/>
  <c r="Y30" i="1"/>
  <c r="X30" i="1"/>
  <c r="W30" i="1"/>
  <c r="V30" i="1"/>
  <c r="U30" i="1"/>
  <c r="T30" i="1"/>
  <c r="S30" i="1"/>
  <c r="K30" i="1"/>
  <c r="Z29" i="1"/>
  <c r="Y29" i="1"/>
  <c r="X29" i="1"/>
  <c r="W29" i="1"/>
  <c r="V29" i="1"/>
  <c r="U29" i="1"/>
  <c r="T29" i="1"/>
  <c r="S29" i="1"/>
  <c r="K29" i="1"/>
  <c r="Z28" i="1"/>
  <c r="Y28" i="1"/>
  <c r="X28" i="1"/>
  <c r="W28" i="1"/>
  <c r="V28" i="1"/>
  <c r="U28" i="1"/>
  <c r="T28" i="1"/>
  <c r="S28" i="1"/>
  <c r="K28" i="1"/>
  <c r="Z27" i="1"/>
  <c r="Y27" i="1"/>
  <c r="X27" i="1"/>
  <c r="W27" i="1"/>
  <c r="V27" i="1"/>
  <c r="U27" i="1"/>
  <c r="T27" i="1"/>
  <c r="S27" i="1"/>
  <c r="K27" i="1"/>
  <c r="Z26" i="1"/>
  <c r="Y26" i="1"/>
  <c r="X26" i="1"/>
  <c r="W26" i="1"/>
  <c r="V26" i="1"/>
  <c r="U26" i="1"/>
  <c r="T26" i="1"/>
  <c r="S26" i="1"/>
  <c r="K26" i="1"/>
  <c r="Z25" i="1"/>
  <c r="Y25" i="1"/>
  <c r="X25" i="1"/>
  <c r="W25" i="1"/>
  <c r="V25" i="1"/>
  <c r="U25" i="1"/>
  <c r="T25" i="1"/>
  <c r="S25" i="1"/>
  <c r="K25" i="1"/>
  <c r="Z24" i="1"/>
  <c r="Y24" i="1"/>
  <c r="X24" i="1"/>
  <c r="W24" i="1"/>
  <c r="V24" i="1"/>
  <c r="U24" i="1"/>
  <c r="T24" i="1"/>
  <c r="S24" i="1"/>
  <c r="K24" i="1"/>
  <c r="Z23" i="1"/>
  <c r="Y23" i="1"/>
  <c r="X23" i="1"/>
  <c r="W23" i="1"/>
  <c r="V23" i="1"/>
  <c r="U23" i="1"/>
  <c r="T23" i="1"/>
  <c r="S23" i="1"/>
  <c r="K23" i="1"/>
  <c r="Z22" i="1"/>
  <c r="Y22" i="1"/>
  <c r="X22" i="1"/>
  <c r="W22" i="1"/>
  <c r="V22" i="1"/>
  <c r="U22" i="1"/>
  <c r="T22" i="1"/>
  <c r="S22" i="1"/>
  <c r="K22" i="1"/>
  <c r="Z21" i="1"/>
  <c r="Y21" i="1"/>
  <c r="X21" i="1"/>
  <c r="W21" i="1"/>
  <c r="V21" i="1"/>
  <c r="U21" i="1"/>
  <c r="T21" i="1"/>
  <c r="S21" i="1"/>
  <c r="K21" i="1"/>
  <c r="Z20" i="1"/>
  <c r="Y20" i="1"/>
  <c r="X20" i="1"/>
  <c r="W20" i="1"/>
  <c r="V20" i="1"/>
  <c r="U20" i="1"/>
  <c r="T20" i="1"/>
  <c r="S20" i="1"/>
  <c r="K20" i="1"/>
  <c r="Z19" i="1"/>
  <c r="Y19" i="1"/>
  <c r="X19" i="1"/>
  <c r="W19" i="1"/>
  <c r="V19" i="1"/>
  <c r="U19" i="1"/>
  <c r="T19" i="1"/>
  <c r="S19" i="1"/>
  <c r="K19" i="1"/>
  <c r="Z18" i="1"/>
  <c r="Y18" i="1"/>
  <c r="X18" i="1"/>
  <c r="W18" i="1"/>
  <c r="V18" i="1"/>
  <c r="U18" i="1"/>
  <c r="T18" i="1"/>
  <c r="S18" i="1"/>
  <c r="K18" i="1"/>
  <c r="Z17" i="1"/>
  <c r="Y17" i="1"/>
  <c r="X17" i="1"/>
  <c r="W17" i="1"/>
  <c r="V17" i="1"/>
  <c r="U17" i="1"/>
  <c r="T17" i="1"/>
  <c r="S17" i="1"/>
  <c r="K17" i="1"/>
  <c r="Z16" i="1"/>
  <c r="Y16" i="1"/>
  <c r="X16" i="1"/>
  <c r="W16" i="1"/>
  <c r="V16" i="1"/>
  <c r="U16" i="1"/>
  <c r="T16" i="1"/>
  <c r="S16" i="1"/>
  <c r="K16" i="1"/>
  <c r="Z15" i="1"/>
  <c r="Y15" i="1"/>
  <c r="X15" i="1"/>
  <c r="W15" i="1"/>
  <c r="V15" i="1"/>
  <c r="U15" i="1"/>
  <c r="T15" i="1"/>
  <c r="S15" i="1"/>
  <c r="K15" i="1"/>
  <c r="Z14" i="1"/>
  <c r="Y14" i="1"/>
  <c r="X14" i="1"/>
  <c r="W14" i="1"/>
  <c r="V14" i="1"/>
  <c r="U14" i="1"/>
  <c r="T14" i="1"/>
  <c r="S14" i="1"/>
  <c r="K14" i="1"/>
  <c r="Z13" i="1"/>
  <c r="Y13" i="1"/>
  <c r="X13" i="1"/>
  <c r="W13" i="1"/>
  <c r="V13" i="1"/>
  <c r="U13" i="1"/>
  <c r="T13" i="1"/>
  <c r="S13" i="1"/>
  <c r="K13" i="1"/>
  <c r="Z12" i="1"/>
  <c r="Y12" i="1"/>
  <c r="X12" i="1"/>
  <c r="W12" i="1"/>
  <c r="V12" i="1"/>
  <c r="U12" i="1"/>
  <c r="T12" i="1"/>
  <c r="S12" i="1"/>
  <c r="K12" i="1"/>
  <c r="Z11" i="1"/>
  <c r="Y11" i="1"/>
  <c r="X11" i="1"/>
  <c r="W11" i="1"/>
  <c r="V11" i="1"/>
  <c r="U11" i="1"/>
  <c r="T11" i="1"/>
  <c r="S11" i="1"/>
  <c r="K11" i="1"/>
  <c r="Z10" i="1"/>
  <c r="Y10" i="1"/>
  <c r="X10" i="1"/>
  <c r="W10" i="1"/>
  <c r="V10" i="1"/>
  <c r="U10" i="1"/>
  <c r="T10" i="1"/>
  <c r="S10" i="1"/>
  <c r="K10" i="1"/>
  <c r="Z9" i="1"/>
  <c r="Y9" i="1"/>
  <c r="X9" i="1"/>
  <c r="W9" i="1"/>
  <c r="V9" i="1"/>
  <c r="U9" i="1"/>
  <c r="T9" i="1"/>
  <c r="S9" i="1"/>
  <c r="K9" i="1"/>
  <c r="Z8" i="1"/>
  <c r="Y8" i="1"/>
  <c r="X8" i="1"/>
  <c r="W8" i="1"/>
  <c r="V8" i="1"/>
  <c r="U8" i="1"/>
  <c r="T8" i="1"/>
  <c r="S8" i="1"/>
  <c r="K8" i="1"/>
  <c r="Z7" i="1"/>
  <c r="Y7" i="1"/>
  <c r="X7" i="1"/>
  <c r="W7" i="1"/>
  <c r="V7" i="1"/>
  <c r="U7" i="1"/>
  <c r="T7" i="1"/>
  <c r="S7" i="1"/>
  <c r="K7" i="1"/>
  <c r="Z6" i="1"/>
  <c r="Y6" i="1"/>
  <c r="X6" i="1"/>
  <c r="W6" i="1"/>
  <c r="V6" i="1"/>
  <c r="U6" i="1"/>
  <c r="T6" i="1"/>
  <c r="S6" i="1"/>
  <c r="K6" i="1"/>
  <c r="Z5" i="1"/>
  <c r="Y5" i="1"/>
  <c r="X5" i="1"/>
  <c r="W5" i="1"/>
  <c r="V5" i="1"/>
  <c r="U5" i="1"/>
  <c r="T5" i="1"/>
  <c r="S5" i="1"/>
  <c r="K5" i="1"/>
  <c r="S31" i="33" l="1"/>
  <c r="S30" i="33"/>
  <c r="S6" i="33"/>
  <c r="S5" i="33"/>
  <c r="V79" i="1"/>
  <c r="G7" i="5" s="1"/>
  <c r="W79" i="1"/>
  <c r="G8" i="5" s="1"/>
  <c r="K79" i="1"/>
  <c r="C12" i="5" s="1"/>
  <c r="Y79" i="1"/>
  <c r="G10" i="5" s="1"/>
  <c r="U79" i="1"/>
  <c r="G6" i="5" s="1"/>
  <c r="X79" i="1"/>
  <c r="G9" i="5" s="1"/>
  <c r="S79" i="1"/>
  <c r="E12" i="5" s="1"/>
  <c r="T79" i="1"/>
  <c r="G5" i="5" s="1"/>
  <c r="Z79" i="1"/>
  <c r="G11" i="5" s="1"/>
  <c r="DA6" i="30"/>
  <c r="DC6" i="30" s="1"/>
  <c r="DA5" i="30"/>
  <c r="DC5" i="30" s="1"/>
  <c r="DA7" i="30"/>
  <c r="DC7" i="30" s="1"/>
  <c r="CU5" i="30"/>
  <c r="CW5" i="30" s="1"/>
  <c r="CU6" i="30"/>
  <c r="CW6" i="30" s="1"/>
  <c r="CU7" i="30"/>
  <c r="CW7" i="30" s="1"/>
  <c r="E45" i="17"/>
  <c r="E46" i="17"/>
  <c r="AH6" i="30"/>
  <c r="AH30" i="30"/>
  <c r="AH31" i="30"/>
  <c r="AH5" i="30"/>
  <c r="AI5" i="30"/>
  <c r="AD5" i="30"/>
  <c r="CN5" i="30" s="1"/>
  <c r="CP5" i="30" s="1"/>
  <c r="N5" i="30"/>
  <c r="CB5" i="30" s="1"/>
  <c r="CD5" i="30" s="1"/>
  <c r="Z5" i="30"/>
  <c r="CK5" i="30" s="1"/>
  <c r="CM5" i="30" s="1"/>
  <c r="J5" i="30"/>
  <c r="BY5" i="30" s="1"/>
  <c r="CA5" i="30" s="1"/>
  <c r="V5" i="30"/>
  <c r="CH5" i="30" s="1"/>
  <c r="CJ5" i="30" s="1"/>
  <c r="F5" i="30"/>
  <c r="BV5" i="30" s="1"/>
  <c r="BX5" i="30" s="1"/>
  <c r="R5" i="30"/>
  <c r="CE5" i="30" s="1"/>
  <c r="CG5" i="30" s="1"/>
  <c r="DD67" i="30"/>
  <c r="DF67" i="30" s="1"/>
  <c r="AA12" i="1"/>
  <c r="AA36" i="1"/>
  <c r="AA44" i="1"/>
  <c r="AA52" i="1"/>
  <c r="AA60" i="1"/>
  <c r="CU67" i="30"/>
  <c r="CW67" i="30" s="1"/>
  <c r="CU19" i="30"/>
  <c r="CW19" i="30" s="1"/>
  <c r="CU78" i="30"/>
  <c r="CW78" i="30" s="1"/>
  <c r="CU74" i="30"/>
  <c r="CW74" i="30" s="1"/>
  <c r="CU70" i="30"/>
  <c r="CW70" i="30" s="1"/>
  <c r="CU66" i="30"/>
  <c r="CW66" i="30" s="1"/>
  <c r="CU62" i="30"/>
  <c r="CW62" i="30" s="1"/>
  <c r="CU58" i="30"/>
  <c r="CW58" i="30" s="1"/>
  <c r="CU54" i="30"/>
  <c r="CW54" i="30" s="1"/>
  <c r="CU50" i="30"/>
  <c r="CW50" i="30" s="1"/>
  <c r="CU46" i="30"/>
  <c r="CW46" i="30" s="1"/>
  <c r="CU42" i="30"/>
  <c r="CW42" i="30" s="1"/>
  <c r="CU38" i="30"/>
  <c r="CW38" i="30" s="1"/>
  <c r="CU34" i="30"/>
  <c r="CW34" i="30" s="1"/>
  <c r="CU30" i="30"/>
  <c r="CW30" i="30" s="1"/>
  <c r="CU26" i="30"/>
  <c r="CW26" i="30" s="1"/>
  <c r="CU22" i="30"/>
  <c r="CW22" i="30" s="1"/>
  <c r="CU18" i="30"/>
  <c r="CW18" i="30" s="1"/>
  <c r="CU14" i="30"/>
  <c r="CW14" i="30" s="1"/>
  <c r="CU10" i="30"/>
  <c r="CW10" i="30" s="1"/>
  <c r="CU63" i="30"/>
  <c r="CW63" i="30" s="1"/>
  <c r="CU15" i="30"/>
  <c r="CW15" i="30" s="1"/>
  <c r="CU77" i="30"/>
  <c r="CW77" i="30" s="1"/>
  <c r="CU73" i="30"/>
  <c r="CW73" i="30" s="1"/>
  <c r="CU69" i="30"/>
  <c r="CW69" i="30" s="1"/>
  <c r="CU65" i="30"/>
  <c r="CW65" i="30" s="1"/>
  <c r="CU61" i="30"/>
  <c r="CW61" i="30" s="1"/>
  <c r="CU57" i="30"/>
  <c r="CW57" i="30" s="1"/>
  <c r="CU53" i="30"/>
  <c r="CW53" i="30" s="1"/>
  <c r="CU49" i="30"/>
  <c r="CW49" i="30" s="1"/>
  <c r="CU45" i="30"/>
  <c r="CW45" i="30" s="1"/>
  <c r="CU41" i="30"/>
  <c r="CW41" i="30" s="1"/>
  <c r="CU37" i="30"/>
  <c r="CW37" i="30" s="1"/>
  <c r="CU33" i="30"/>
  <c r="CW33" i="30" s="1"/>
  <c r="CU29" i="30"/>
  <c r="CW29" i="30" s="1"/>
  <c r="CU25" i="30"/>
  <c r="CW25" i="30" s="1"/>
  <c r="CU21" i="30"/>
  <c r="CW21" i="30" s="1"/>
  <c r="CU17" i="30"/>
  <c r="CW17" i="30" s="1"/>
  <c r="CU13" i="30"/>
  <c r="CW13" i="30" s="1"/>
  <c r="CU9" i="30"/>
  <c r="CW9" i="30" s="1"/>
  <c r="CU71" i="30"/>
  <c r="CW71" i="30" s="1"/>
  <c r="CU47" i="30"/>
  <c r="CW47" i="30" s="1"/>
  <c r="CU39" i="30"/>
  <c r="CW39" i="30" s="1"/>
  <c r="CU31" i="30"/>
  <c r="CW31" i="30" s="1"/>
  <c r="CU23" i="30"/>
  <c r="CW23" i="30" s="1"/>
  <c r="CU76" i="30"/>
  <c r="CW76" i="30" s="1"/>
  <c r="CU72" i="30"/>
  <c r="CW72" i="30" s="1"/>
  <c r="CU68" i="30"/>
  <c r="CW68" i="30" s="1"/>
  <c r="CU64" i="30"/>
  <c r="CW64" i="30" s="1"/>
  <c r="CU60" i="30"/>
  <c r="CW60" i="30" s="1"/>
  <c r="CU56" i="30"/>
  <c r="CW56" i="30" s="1"/>
  <c r="CU52" i="30"/>
  <c r="CW52" i="30" s="1"/>
  <c r="CU48" i="30"/>
  <c r="CW48" i="30" s="1"/>
  <c r="CU44" i="30"/>
  <c r="CW44" i="30" s="1"/>
  <c r="CU40" i="30"/>
  <c r="CW40" i="30" s="1"/>
  <c r="CU36" i="30"/>
  <c r="CW36" i="30" s="1"/>
  <c r="CU32" i="30"/>
  <c r="CW32" i="30" s="1"/>
  <c r="CU28" i="30"/>
  <c r="CW28" i="30" s="1"/>
  <c r="CU24" i="30"/>
  <c r="CW24" i="30" s="1"/>
  <c r="CU20" i="30"/>
  <c r="CW20" i="30" s="1"/>
  <c r="CU16" i="30"/>
  <c r="CW16" i="30" s="1"/>
  <c r="CU12" i="30"/>
  <c r="CW12" i="30" s="1"/>
  <c r="CU8" i="30"/>
  <c r="CW8" i="30" s="1"/>
  <c r="CU75" i="30"/>
  <c r="CW75" i="30" s="1"/>
  <c r="CU59" i="30"/>
  <c r="CW59" i="30" s="1"/>
  <c r="CU55" i="30"/>
  <c r="CW55" i="30" s="1"/>
  <c r="CU51" i="30"/>
  <c r="CW51" i="30" s="1"/>
  <c r="CU43" i="30"/>
  <c r="CW43" i="30" s="1"/>
  <c r="CU35" i="30"/>
  <c r="CW35" i="30" s="1"/>
  <c r="CU27" i="30"/>
  <c r="CW27" i="30" s="1"/>
  <c r="CU11" i="30"/>
  <c r="CW11" i="30" s="1"/>
  <c r="CX55" i="30"/>
  <c r="CZ55" i="30" s="1"/>
  <c r="CX73" i="30"/>
  <c r="CZ73" i="30" s="1"/>
  <c r="CX49" i="30"/>
  <c r="CZ49" i="30" s="1"/>
  <c r="CX25" i="30"/>
  <c r="CZ25" i="30" s="1"/>
  <c r="CX19" i="30"/>
  <c r="CZ19" i="30" s="1"/>
  <c r="CX68" i="30"/>
  <c r="CZ68" i="30" s="1"/>
  <c r="CX44" i="30"/>
  <c r="CZ44" i="30" s="1"/>
  <c r="CX20" i="30"/>
  <c r="CZ20" i="30" s="1"/>
  <c r="CX51" i="30"/>
  <c r="CZ51" i="30" s="1"/>
  <c r="CX70" i="30"/>
  <c r="CZ70" i="30" s="1"/>
  <c r="CX46" i="30"/>
  <c r="CZ46" i="30" s="1"/>
  <c r="CX22" i="30"/>
  <c r="CZ22" i="30" s="1"/>
  <c r="DA65" i="30"/>
  <c r="DC65" i="30" s="1"/>
  <c r="DA21" i="30"/>
  <c r="DC21" i="30" s="1"/>
  <c r="DA76" i="30"/>
  <c r="DC76" i="30" s="1"/>
  <c r="DA72" i="30"/>
  <c r="DC72" i="30" s="1"/>
  <c r="DA68" i="30"/>
  <c r="DC68" i="30" s="1"/>
  <c r="DA64" i="30"/>
  <c r="DC64" i="30" s="1"/>
  <c r="DA60" i="30"/>
  <c r="DC60" i="30" s="1"/>
  <c r="DA56" i="30"/>
  <c r="DC56" i="30" s="1"/>
  <c r="DA52" i="30"/>
  <c r="DC52" i="30" s="1"/>
  <c r="DA48" i="30"/>
  <c r="DC48" i="30" s="1"/>
  <c r="DA44" i="30"/>
  <c r="DC44" i="30" s="1"/>
  <c r="DA40" i="30"/>
  <c r="DC40" i="30" s="1"/>
  <c r="DA36" i="30"/>
  <c r="DC36" i="30" s="1"/>
  <c r="DA32" i="30"/>
  <c r="DC32" i="30" s="1"/>
  <c r="DA28" i="30"/>
  <c r="DC28" i="30" s="1"/>
  <c r="DA24" i="30"/>
  <c r="DC24" i="30" s="1"/>
  <c r="DA20" i="30"/>
  <c r="DC20" i="30" s="1"/>
  <c r="DA16" i="30"/>
  <c r="DC16" i="30" s="1"/>
  <c r="DA12" i="30"/>
  <c r="DC12" i="30" s="1"/>
  <c r="DA8" i="30"/>
  <c r="DC8" i="30" s="1"/>
  <c r="DA77" i="30"/>
  <c r="DC77" i="30" s="1"/>
  <c r="DA13" i="30"/>
  <c r="DC13" i="30" s="1"/>
  <c r="DA75" i="30"/>
  <c r="DC75" i="30" s="1"/>
  <c r="DA71" i="30"/>
  <c r="DC71" i="30" s="1"/>
  <c r="DA67" i="30"/>
  <c r="DC67" i="30" s="1"/>
  <c r="DA63" i="30"/>
  <c r="DC63" i="30" s="1"/>
  <c r="DA59" i="30"/>
  <c r="DC59" i="30" s="1"/>
  <c r="DA55" i="30"/>
  <c r="DC55" i="30" s="1"/>
  <c r="DA51" i="30"/>
  <c r="DC51" i="30" s="1"/>
  <c r="DA47" i="30"/>
  <c r="DC47" i="30" s="1"/>
  <c r="DA43" i="30"/>
  <c r="DC43" i="30" s="1"/>
  <c r="DA39" i="30"/>
  <c r="DC39" i="30" s="1"/>
  <c r="DA35" i="30"/>
  <c r="DC35" i="30" s="1"/>
  <c r="DA31" i="30"/>
  <c r="DC31" i="30" s="1"/>
  <c r="DA27" i="30"/>
  <c r="DC27" i="30" s="1"/>
  <c r="DA23" i="30"/>
  <c r="DC23" i="30" s="1"/>
  <c r="DA19" i="30"/>
  <c r="DC19" i="30" s="1"/>
  <c r="DA15" i="30"/>
  <c r="DC15" i="30" s="1"/>
  <c r="DA11" i="30"/>
  <c r="DC11" i="30" s="1"/>
  <c r="DA73" i="30"/>
  <c r="DC73" i="30" s="1"/>
  <c r="DA49" i="30"/>
  <c r="DC49" i="30" s="1"/>
  <c r="DA37" i="30"/>
  <c r="DC37" i="30" s="1"/>
  <c r="DA29" i="30"/>
  <c r="DC29" i="30" s="1"/>
  <c r="DA17" i="30"/>
  <c r="DC17" i="30" s="1"/>
  <c r="DA78" i="30"/>
  <c r="DC78" i="30" s="1"/>
  <c r="DA74" i="30"/>
  <c r="DC74" i="30" s="1"/>
  <c r="DA70" i="30"/>
  <c r="DC70" i="30" s="1"/>
  <c r="DA66" i="30"/>
  <c r="DC66" i="30" s="1"/>
  <c r="DA62" i="30"/>
  <c r="DC62" i="30" s="1"/>
  <c r="DA58" i="30"/>
  <c r="DC58" i="30" s="1"/>
  <c r="DA54" i="30"/>
  <c r="DC54" i="30" s="1"/>
  <c r="DA50" i="30"/>
  <c r="DC50" i="30" s="1"/>
  <c r="DA46" i="30"/>
  <c r="DC46" i="30" s="1"/>
  <c r="DA42" i="30"/>
  <c r="DC42" i="30" s="1"/>
  <c r="DA38" i="30"/>
  <c r="DC38" i="30" s="1"/>
  <c r="DA34" i="30"/>
  <c r="DC34" i="30" s="1"/>
  <c r="DA30" i="30"/>
  <c r="DC30" i="30" s="1"/>
  <c r="DA26" i="30"/>
  <c r="DC26" i="30" s="1"/>
  <c r="DA22" i="30"/>
  <c r="DC22" i="30" s="1"/>
  <c r="DA18" i="30"/>
  <c r="DC18" i="30" s="1"/>
  <c r="DA14" i="30"/>
  <c r="DC14" i="30" s="1"/>
  <c r="DA10" i="30"/>
  <c r="DC10" i="30" s="1"/>
  <c r="DA69" i="30"/>
  <c r="DC69" i="30" s="1"/>
  <c r="DA61" i="30"/>
  <c r="DC61" i="30" s="1"/>
  <c r="DA57" i="30"/>
  <c r="DC57" i="30" s="1"/>
  <c r="DA53" i="30"/>
  <c r="DC53" i="30" s="1"/>
  <c r="DA45" i="30"/>
  <c r="DC45" i="30" s="1"/>
  <c r="DA41" i="30"/>
  <c r="DC41" i="30" s="1"/>
  <c r="DA33" i="30"/>
  <c r="DC33" i="30" s="1"/>
  <c r="DA25" i="30"/>
  <c r="DC25" i="30" s="1"/>
  <c r="DA9" i="30"/>
  <c r="DC9" i="30" s="1"/>
  <c r="DD71" i="30"/>
  <c r="DF71" i="30" s="1"/>
  <c r="DD63" i="30"/>
  <c r="DF63" i="30" s="1"/>
  <c r="DD59" i="30"/>
  <c r="DF59" i="30" s="1"/>
  <c r="DD47" i="30"/>
  <c r="DF47" i="30" s="1"/>
  <c r="DD39" i="30"/>
  <c r="DF39" i="30" s="1"/>
  <c r="DD35" i="30"/>
  <c r="DF35" i="30" s="1"/>
  <c r="DD23" i="30"/>
  <c r="DF23" i="30" s="1"/>
  <c r="DD15" i="30"/>
  <c r="DF15" i="30" s="1"/>
  <c r="DD11" i="30"/>
  <c r="DF11" i="30" s="1"/>
  <c r="DD61" i="30"/>
  <c r="DF61" i="30" s="1"/>
  <c r="DD53" i="30"/>
  <c r="DF53" i="30" s="1"/>
  <c r="DD49" i="30"/>
  <c r="DF49" i="30" s="1"/>
  <c r="DD37" i="30"/>
  <c r="DF37" i="30" s="1"/>
  <c r="DD29" i="30"/>
  <c r="DF29" i="30" s="1"/>
  <c r="DD25" i="30"/>
  <c r="DF25" i="30" s="1"/>
  <c r="DD72" i="30"/>
  <c r="DF72" i="30" s="1"/>
  <c r="DD56" i="30"/>
  <c r="DF56" i="30" s="1"/>
  <c r="DD48" i="30"/>
  <c r="DF48" i="30" s="1"/>
  <c r="DD24" i="30"/>
  <c r="DF24" i="30" s="1"/>
  <c r="DD8" i="30"/>
  <c r="DF8" i="30" s="1"/>
  <c r="DD69" i="30"/>
  <c r="DF69" i="30" s="1"/>
  <c r="DD74" i="30"/>
  <c r="DF74" i="30" s="1"/>
  <c r="DD66" i="30"/>
  <c r="DF66" i="30" s="1"/>
  <c r="DD62" i="30"/>
  <c r="DF62" i="30" s="1"/>
  <c r="DD50" i="30"/>
  <c r="DF50" i="30" s="1"/>
  <c r="DD42" i="30"/>
  <c r="DF42" i="30" s="1"/>
  <c r="DD38" i="30"/>
  <c r="DF38" i="30" s="1"/>
  <c r="DD26" i="30"/>
  <c r="DF26" i="30" s="1"/>
  <c r="DD18" i="30"/>
  <c r="DF18" i="30" s="1"/>
  <c r="DD14" i="30"/>
  <c r="DF14" i="30" s="1"/>
  <c r="DD21" i="30"/>
  <c r="DF21" i="30" s="1"/>
  <c r="DD68" i="30"/>
  <c r="DF68" i="30" s="1"/>
  <c r="DD60" i="30"/>
  <c r="DF60" i="30" s="1"/>
  <c r="DD36" i="30"/>
  <c r="DF36" i="30" s="1"/>
  <c r="DD20" i="30"/>
  <c r="DF20" i="30" s="1"/>
  <c r="DD12" i="30"/>
  <c r="DF12" i="30" s="1"/>
  <c r="DJ59" i="30"/>
  <c r="DL59" i="30" s="1"/>
  <c r="DJ35" i="30"/>
  <c r="DL35" i="30" s="1"/>
  <c r="DJ11" i="30"/>
  <c r="DL11" i="30" s="1"/>
  <c r="DJ41" i="30"/>
  <c r="DL41" i="30" s="1"/>
  <c r="DJ74" i="30"/>
  <c r="DL74" i="30" s="1"/>
  <c r="DJ50" i="30"/>
  <c r="DL50" i="30" s="1"/>
  <c r="DJ26" i="30"/>
  <c r="DL26" i="30" s="1"/>
  <c r="DJ65" i="30"/>
  <c r="DL65" i="30" s="1"/>
  <c r="DJ76" i="30"/>
  <c r="DL76" i="30" s="1"/>
  <c r="DJ52" i="30"/>
  <c r="DL52" i="30" s="1"/>
  <c r="DJ28" i="30"/>
  <c r="DL28" i="30" s="1"/>
  <c r="DJ49" i="30"/>
  <c r="DL49" i="30" s="1"/>
  <c r="CR78" i="30"/>
  <c r="CT78" i="30" s="1"/>
  <c r="CR74" i="30"/>
  <c r="CT74" i="30" s="1"/>
  <c r="CR70" i="30"/>
  <c r="CT70" i="30" s="1"/>
  <c r="CR66" i="30"/>
  <c r="CT66" i="30" s="1"/>
  <c r="CR62" i="30"/>
  <c r="CT62" i="30" s="1"/>
  <c r="CR58" i="30"/>
  <c r="CT58" i="30" s="1"/>
  <c r="CR54" i="30"/>
  <c r="CT54" i="30" s="1"/>
  <c r="CR50" i="30"/>
  <c r="CT50" i="30" s="1"/>
  <c r="CR46" i="30"/>
  <c r="CT46" i="30" s="1"/>
  <c r="CR42" i="30"/>
  <c r="CT42" i="30" s="1"/>
  <c r="CR38" i="30"/>
  <c r="CT38" i="30" s="1"/>
  <c r="CR34" i="30"/>
  <c r="CT34" i="30" s="1"/>
  <c r="CR30" i="30"/>
  <c r="CT30" i="30" s="1"/>
  <c r="CR26" i="30"/>
  <c r="CT26" i="30" s="1"/>
  <c r="CR22" i="30"/>
  <c r="CT22" i="30" s="1"/>
  <c r="CR18" i="30"/>
  <c r="CT18" i="30" s="1"/>
  <c r="CR14" i="30"/>
  <c r="CT14" i="30" s="1"/>
  <c r="CR10" i="30"/>
  <c r="CT10" i="30" s="1"/>
  <c r="CR77" i="30"/>
  <c r="CT77" i="30" s="1"/>
  <c r="CR73" i="30"/>
  <c r="CT73" i="30" s="1"/>
  <c r="CR69" i="30"/>
  <c r="CT69" i="30" s="1"/>
  <c r="CR65" i="30"/>
  <c r="CT65" i="30" s="1"/>
  <c r="CR61" i="30"/>
  <c r="CT61" i="30" s="1"/>
  <c r="CR57" i="30"/>
  <c r="CT57" i="30" s="1"/>
  <c r="CR53" i="30"/>
  <c r="CT53" i="30" s="1"/>
  <c r="CR49" i="30"/>
  <c r="CT49" i="30" s="1"/>
  <c r="CR45" i="30"/>
  <c r="CT45" i="30" s="1"/>
  <c r="CR41" i="30"/>
  <c r="CT41" i="30" s="1"/>
  <c r="CR37" i="30"/>
  <c r="CT37" i="30" s="1"/>
  <c r="CR33" i="30"/>
  <c r="CT33" i="30" s="1"/>
  <c r="CR29" i="30"/>
  <c r="CT29" i="30" s="1"/>
  <c r="CR25" i="30"/>
  <c r="CT25" i="30" s="1"/>
  <c r="CR21" i="30"/>
  <c r="CT21" i="30" s="1"/>
  <c r="CR17" i="30"/>
  <c r="CT17" i="30" s="1"/>
  <c r="CR13" i="30"/>
  <c r="CT13" i="30" s="1"/>
  <c r="CR9" i="30"/>
  <c r="CT9" i="30" s="1"/>
  <c r="CR76" i="30"/>
  <c r="CT76" i="30" s="1"/>
  <c r="CR72" i="30"/>
  <c r="CT72" i="30" s="1"/>
  <c r="CR68" i="30"/>
  <c r="CT68" i="30" s="1"/>
  <c r="CR64" i="30"/>
  <c r="CT64" i="30" s="1"/>
  <c r="CR60" i="30"/>
  <c r="CT60" i="30" s="1"/>
  <c r="CR56" i="30"/>
  <c r="CT56" i="30" s="1"/>
  <c r="CR52" i="30"/>
  <c r="CT52" i="30" s="1"/>
  <c r="CR48" i="30"/>
  <c r="CT48" i="30" s="1"/>
  <c r="CR44" i="30"/>
  <c r="CT44" i="30" s="1"/>
  <c r="CR40" i="30"/>
  <c r="CT40" i="30" s="1"/>
  <c r="CR36" i="30"/>
  <c r="CT36" i="30" s="1"/>
  <c r="CR32" i="30"/>
  <c r="CT32" i="30" s="1"/>
  <c r="CR28" i="30"/>
  <c r="CT28" i="30" s="1"/>
  <c r="CR24" i="30"/>
  <c r="CT24" i="30" s="1"/>
  <c r="CR20" i="30"/>
  <c r="CT20" i="30" s="1"/>
  <c r="CR16" i="30"/>
  <c r="CT16" i="30" s="1"/>
  <c r="CR12" i="30"/>
  <c r="CT12" i="30" s="1"/>
  <c r="CR8" i="30"/>
  <c r="CT8" i="30" s="1"/>
  <c r="CR75" i="30"/>
  <c r="CT75" i="30" s="1"/>
  <c r="CR71" i="30"/>
  <c r="CT71" i="30" s="1"/>
  <c r="CR67" i="30"/>
  <c r="CT67" i="30" s="1"/>
  <c r="CR63" i="30"/>
  <c r="CT63" i="30" s="1"/>
  <c r="CR59" i="30"/>
  <c r="CT59" i="30" s="1"/>
  <c r="CR55" i="30"/>
  <c r="CT55" i="30" s="1"/>
  <c r="CR51" i="30"/>
  <c r="CT51" i="30" s="1"/>
  <c r="CR47" i="30"/>
  <c r="CT47" i="30" s="1"/>
  <c r="CR43" i="30"/>
  <c r="CT43" i="30" s="1"/>
  <c r="CR39" i="30"/>
  <c r="CT39" i="30" s="1"/>
  <c r="CR35" i="30"/>
  <c r="CT35" i="30" s="1"/>
  <c r="CR31" i="30"/>
  <c r="CT31" i="30" s="1"/>
  <c r="CR27" i="30"/>
  <c r="CT27" i="30" s="1"/>
  <c r="CR23" i="30"/>
  <c r="CT23" i="30" s="1"/>
  <c r="CR19" i="30"/>
  <c r="CT19" i="30" s="1"/>
  <c r="CR15" i="30"/>
  <c r="CT15" i="30" s="1"/>
  <c r="CR11" i="30"/>
  <c r="CT11" i="30" s="1"/>
  <c r="AA77" i="1"/>
  <c r="AA69" i="1"/>
  <c r="AA28" i="1"/>
  <c r="AA20" i="1"/>
  <c r="AA68" i="1"/>
  <c r="AA76" i="1"/>
  <c r="O24" i="33"/>
  <c r="G24" i="33"/>
  <c r="M24" i="33"/>
  <c r="Q24" i="33"/>
  <c r="I24" i="33"/>
  <c r="K24" i="33"/>
  <c r="E24" i="33"/>
  <c r="M49" i="33"/>
  <c r="O49" i="33"/>
  <c r="I49" i="33"/>
  <c r="E49" i="33"/>
  <c r="Q49" i="33"/>
  <c r="K49" i="33"/>
  <c r="G49" i="33"/>
  <c r="Q6" i="33"/>
  <c r="I6" i="33"/>
  <c r="O6" i="33"/>
  <c r="K6" i="33"/>
  <c r="M6" i="33"/>
  <c r="G6" i="33"/>
  <c r="E6" i="33"/>
  <c r="Q14" i="33"/>
  <c r="I14" i="33"/>
  <c r="O14" i="33"/>
  <c r="K14" i="33"/>
  <c r="M14" i="33"/>
  <c r="E14" i="33"/>
  <c r="G14" i="33"/>
  <c r="Q22" i="33"/>
  <c r="I22" i="33"/>
  <c r="O22" i="33"/>
  <c r="K22" i="33"/>
  <c r="M22" i="33"/>
  <c r="E22" i="33"/>
  <c r="G22" i="33"/>
  <c r="Q30" i="33"/>
  <c r="I30" i="33"/>
  <c r="O30" i="33"/>
  <c r="K30" i="33"/>
  <c r="M30" i="33"/>
  <c r="E30" i="33"/>
  <c r="G30" i="33"/>
  <c r="Q38" i="33"/>
  <c r="I38" i="33"/>
  <c r="O38" i="33"/>
  <c r="K38" i="33"/>
  <c r="E38" i="33"/>
  <c r="M38" i="33"/>
  <c r="G38" i="33"/>
  <c r="Q46" i="33"/>
  <c r="I46" i="33"/>
  <c r="O46" i="33"/>
  <c r="K46" i="33"/>
  <c r="M46" i="33"/>
  <c r="G46" i="33"/>
  <c r="E46" i="33"/>
  <c r="Q54" i="33"/>
  <c r="I54" i="33"/>
  <c r="O54" i="33"/>
  <c r="K54" i="33"/>
  <c r="G54" i="33"/>
  <c r="M54" i="33"/>
  <c r="E54" i="33"/>
  <c r="Q62" i="33"/>
  <c r="I62" i="33"/>
  <c r="O62" i="33"/>
  <c r="K62" i="33"/>
  <c r="M62" i="33"/>
  <c r="E62" i="33"/>
  <c r="G62" i="33"/>
  <c r="Q70" i="33"/>
  <c r="I70" i="33"/>
  <c r="O70" i="33"/>
  <c r="K70" i="33"/>
  <c r="G70" i="33"/>
  <c r="M70" i="33"/>
  <c r="E70" i="33"/>
  <c r="Q78" i="33"/>
  <c r="I78" i="33"/>
  <c r="O78" i="33"/>
  <c r="K78" i="33"/>
  <c r="M78" i="33"/>
  <c r="G78" i="33"/>
  <c r="E78" i="33"/>
  <c r="O8" i="33"/>
  <c r="G8" i="33"/>
  <c r="M8" i="33"/>
  <c r="Q8" i="33"/>
  <c r="I8" i="33"/>
  <c r="K8" i="33"/>
  <c r="E8" i="33"/>
  <c r="O32" i="33"/>
  <c r="G32" i="33"/>
  <c r="M32" i="33"/>
  <c r="Q32" i="33"/>
  <c r="I32" i="33"/>
  <c r="K32" i="33"/>
  <c r="E32" i="33"/>
  <c r="O48" i="33"/>
  <c r="G48" i="33"/>
  <c r="M48" i="33"/>
  <c r="Q48" i="33"/>
  <c r="I48" i="33"/>
  <c r="K48" i="33"/>
  <c r="E48" i="33"/>
  <c r="M57" i="33"/>
  <c r="Q57" i="33"/>
  <c r="O57" i="33"/>
  <c r="E57" i="33"/>
  <c r="I57" i="33"/>
  <c r="G57" i="33"/>
  <c r="K57" i="33"/>
  <c r="O7" i="33"/>
  <c r="Q7" i="33"/>
  <c r="K7" i="33"/>
  <c r="G7" i="33"/>
  <c r="E7" i="33"/>
  <c r="M7" i="33"/>
  <c r="I7" i="33"/>
  <c r="G15" i="33"/>
  <c r="O15" i="33"/>
  <c r="Q15" i="33"/>
  <c r="E15" i="33"/>
  <c r="I15" i="33"/>
  <c r="K15" i="33"/>
  <c r="M15" i="33"/>
  <c r="G23" i="33"/>
  <c r="O23" i="33"/>
  <c r="Q23" i="33"/>
  <c r="K23" i="33"/>
  <c r="I23" i="33"/>
  <c r="E23" i="33"/>
  <c r="M23" i="33"/>
  <c r="G31" i="33"/>
  <c r="O31" i="33"/>
  <c r="Q31" i="33"/>
  <c r="I31" i="33"/>
  <c r="K31" i="33"/>
  <c r="E31" i="33"/>
  <c r="M31" i="33"/>
  <c r="G39" i="33"/>
  <c r="O39" i="33"/>
  <c r="Q39" i="33"/>
  <c r="K39" i="33"/>
  <c r="E39" i="33"/>
  <c r="M39" i="33"/>
  <c r="I39" i="33"/>
  <c r="G47" i="33"/>
  <c r="O47" i="33"/>
  <c r="Q47" i="33"/>
  <c r="E47" i="33"/>
  <c r="I47" i="33"/>
  <c r="K47" i="33"/>
  <c r="M47" i="33"/>
  <c r="G55" i="33"/>
  <c r="O55" i="33"/>
  <c r="Q55" i="33"/>
  <c r="K55" i="33"/>
  <c r="E55" i="33"/>
  <c r="M55" i="33"/>
  <c r="I55" i="33"/>
  <c r="G63" i="33"/>
  <c r="O63" i="33"/>
  <c r="Q63" i="33"/>
  <c r="K63" i="33"/>
  <c r="I63" i="33"/>
  <c r="E63" i="33"/>
  <c r="M63" i="33"/>
  <c r="G71" i="33"/>
  <c r="O71" i="33"/>
  <c r="Q71" i="33"/>
  <c r="K71" i="33"/>
  <c r="E71" i="33"/>
  <c r="M71" i="33"/>
  <c r="I71" i="33"/>
  <c r="O64" i="33"/>
  <c r="G64" i="33"/>
  <c r="M64" i="33"/>
  <c r="Q64" i="33"/>
  <c r="I64" i="33"/>
  <c r="K64" i="33"/>
  <c r="E64" i="33"/>
  <c r="M17" i="33"/>
  <c r="E17" i="33"/>
  <c r="Q17" i="33"/>
  <c r="O17" i="33"/>
  <c r="K17" i="33"/>
  <c r="G17" i="33"/>
  <c r="I17" i="33"/>
  <c r="M41" i="33"/>
  <c r="O41" i="33"/>
  <c r="Q41" i="33"/>
  <c r="I41" i="33"/>
  <c r="E41" i="33"/>
  <c r="G41" i="33"/>
  <c r="K41" i="33"/>
  <c r="M10" i="33"/>
  <c r="E10" i="33"/>
  <c r="K10" i="33"/>
  <c r="Q10" i="33"/>
  <c r="O10" i="33"/>
  <c r="G10" i="33"/>
  <c r="I10" i="33"/>
  <c r="M18" i="33"/>
  <c r="E18" i="33"/>
  <c r="K18" i="33"/>
  <c r="Q18" i="33"/>
  <c r="O18" i="33"/>
  <c r="G18" i="33"/>
  <c r="I18" i="33"/>
  <c r="M26" i="33"/>
  <c r="E26" i="33"/>
  <c r="K26" i="33"/>
  <c r="Q26" i="33"/>
  <c r="O26" i="33"/>
  <c r="G26" i="33"/>
  <c r="I26" i="33"/>
  <c r="M34" i="33"/>
  <c r="E34" i="33"/>
  <c r="K34" i="33"/>
  <c r="Q34" i="33"/>
  <c r="O34" i="33"/>
  <c r="G34" i="33"/>
  <c r="I34" i="33"/>
  <c r="M42" i="33"/>
  <c r="E42" i="33"/>
  <c r="K42" i="33"/>
  <c r="Q42" i="33"/>
  <c r="O42" i="33"/>
  <c r="G42" i="33"/>
  <c r="I42" i="33"/>
  <c r="M50" i="33"/>
  <c r="E50" i="33"/>
  <c r="K50" i="33"/>
  <c r="Q50" i="33"/>
  <c r="O50" i="33"/>
  <c r="G50" i="33"/>
  <c r="I50" i="33"/>
  <c r="M58" i="33"/>
  <c r="E58" i="33"/>
  <c r="K58" i="33"/>
  <c r="Q58" i="33"/>
  <c r="O58" i="33"/>
  <c r="G58" i="33"/>
  <c r="I58" i="33"/>
  <c r="M66" i="33"/>
  <c r="E66" i="33"/>
  <c r="K66" i="33"/>
  <c r="Q66" i="33"/>
  <c r="O66" i="33"/>
  <c r="G66" i="33"/>
  <c r="I66" i="33"/>
  <c r="M74" i="33"/>
  <c r="E74" i="33"/>
  <c r="K74" i="33"/>
  <c r="Q74" i="33"/>
  <c r="O74" i="33"/>
  <c r="G74" i="33"/>
  <c r="I74" i="33"/>
  <c r="O16" i="33"/>
  <c r="G16" i="33"/>
  <c r="M16" i="33"/>
  <c r="Q16" i="33"/>
  <c r="I16" i="33"/>
  <c r="E16" i="33"/>
  <c r="K16" i="33"/>
  <c r="O40" i="33"/>
  <c r="G40" i="33"/>
  <c r="M40" i="33"/>
  <c r="Q40" i="33"/>
  <c r="I40" i="33"/>
  <c r="K40" i="33"/>
  <c r="E40" i="33"/>
  <c r="O72" i="33"/>
  <c r="G72" i="33"/>
  <c r="M72" i="33"/>
  <c r="Q72" i="33"/>
  <c r="I72" i="33"/>
  <c r="K72" i="33"/>
  <c r="E72" i="33"/>
  <c r="M9" i="33"/>
  <c r="G9" i="33"/>
  <c r="I9" i="33"/>
  <c r="Q9" i="33"/>
  <c r="O9" i="33"/>
  <c r="E9" i="33"/>
  <c r="K9" i="33"/>
  <c r="M25" i="33"/>
  <c r="O25" i="33"/>
  <c r="I25" i="33"/>
  <c r="E25" i="33"/>
  <c r="Q25" i="33"/>
  <c r="G25" i="33"/>
  <c r="K25" i="33"/>
  <c r="M33" i="33"/>
  <c r="O33" i="33"/>
  <c r="Q33" i="33"/>
  <c r="G33" i="33"/>
  <c r="E33" i="33"/>
  <c r="K33" i="33"/>
  <c r="I33" i="33"/>
  <c r="M65" i="33"/>
  <c r="Q65" i="33"/>
  <c r="O65" i="33"/>
  <c r="I65" i="33"/>
  <c r="G65" i="33"/>
  <c r="K65" i="33"/>
  <c r="E65" i="33"/>
  <c r="K11" i="33"/>
  <c r="I11" i="33"/>
  <c r="Q11" i="33"/>
  <c r="O11" i="33"/>
  <c r="M11" i="33"/>
  <c r="E11" i="33"/>
  <c r="G11" i="33"/>
  <c r="K19" i="33"/>
  <c r="E19" i="33"/>
  <c r="O19" i="33"/>
  <c r="G19" i="33"/>
  <c r="Q19" i="33"/>
  <c r="I19" i="33"/>
  <c r="M19" i="33"/>
  <c r="K27" i="33"/>
  <c r="Q27" i="33"/>
  <c r="M27" i="33"/>
  <c r="E27" i="33"/>
  <c r="O27" i="33"/>
  <c r="I27" i="33"/>
  <c r="G27" i="33"/>
  <c r="K35" i="33"/>
  <c r="G35" i="33"/>
  <c r="I35" i="33"/>
  <c r="O35" i="33"/>
  <c r="M35" i="33"/>
  <c r="E35" i="33"/>
  <c r="Q35" i="33"/>
  <c r="K43" i="33"/>
  <c r="O43" i="33"/>
  <c r="I43" i="33"/>
  <c r="Q43" i="33"/>
  <c r="M43" i="33"/>
  <c r="G43" i="33"/>
  <c r="E43" i="33"/>
  <c r="K51" i="33"/>
  <c r="E51" i="33"/>
  <c r="Q51" i="33"/>
  <c r="O51" i="33"/>
  <c r="M51" i="33"/>
  <c r="G51" i="33"/>
  <c r="I51" i="33"/>
  <c r="K59" i="33"/>
  <c r="G59" i="33"/>
  <c r="O59" i="33"/>
  <c r="Q59" i="33"/>
  <c r="M59" i="33"/>
  <c r="E59" i="33"/>
  <c r="I59" i="33"/>
  <c r="K67" i="33"/>
  <c r="Q67" i="33"/>
  <c r="O67" i="33"/>
  <c r="M67" i="33"/>
  <c r="G67" i="33"/>
  <c r="E67" i="33"/>
  <c r="I67" i="33"/>
  <c r="K75" i="33"/>
  <c r="Q75" i="33"/>
  <c r="O75" i="33"/>
  <c r="M75" i="33"/>
  <c r="I75" i="33"/>
  <c r="E75" i="33"/>
  <c r="G75" i="33"/>
  <c r="O56" i="33"/>
  <c r="G56" i="33"/>
  <c r="M56" i="33"/>
  <c r="Q56" i="33"/>
  <c r="I56" i="33"/>
  <c r="K56" i="33"/>
  <c r="E56" i="33"/>
  <c r="M73" i="33"/>
  <c r="Q73" i="33"/>
  <c r="O73" i="33"/>
  <c r="G73" i="33"/>
  <c r="I73" i="33"/>
  <c r="E73" i="33"/>
  <c r="K73" i="33"/>
  <c r="K12" i="33"/>
  <c r="Q12" i="33"/>
  <c r="M12" i="33"/>
  <c r="E12" i="33"/>
  <c r="O12" i="33"/>
  <c r="G12" i="33"/>
  <c r="I12" i="33"/>
  <c r="K20" i="33"/>
  <c r="Q20" i="33"/>
  <c r="M20" i="33"/>
  <c r="E20" i="33"/>
  <c r="O20" i="33"/>
  <c r="G20" i="33"/>
  <c r="I20" i="33"/>
  <c r="K28" i="33"/>
  <c r="Q28" i="33"/>
  <c r="M28" i="33"/>
  <c r="E28" i="33"/>
  <c r="G28" i="33"/>
  <c r="I28" i="33"/>
  <c r="O28" i="33"/>
  <c r="K36" i="33"/>
  <c r="Q36" i="33"/>
  <c r="M36" i="33"/>
  <c r="E36" i="33"/>
  <c r="I36" i="33"/>
  <c r="O36" i="33"/>
  <c r="G36" i="33"/>
  <c r="K44" i="33"/>
  <c r="Q44" i="33"/>
  <c r="O44" i="33"/>
  <c r="M44" i="33"/>
  <c r="E44" i="33"/>
  <c r="G44" i="33"/>
  <c r="I44" i="33"/>
  <c r="K52" i="33"/>
  <c r="Q52" i="33"/>
  <c r="I52" i="33"/>
  <c r="O52" i="33"/>
  <c r="M52" i="33"/>
  <c r="E52" i="33"/>
  <c r="G52" i="33"/>
  <c r="K60" i="33"/>
  <c r="Q60" i="33"/>
  <c r="I60" i="33"/>
  <c r="O60" i="33"/>
  <c r="M60" i="33"/>
  <c r="E60" i="33"/>
  <c r="G60" i="33"/>
  <c r="K68" i="33"/>
  <c r="Q68" i="33"/>
  <c r="I68" i="33"/>
  <c r="O68" i="33"/>
  <c r="M68" i="33"/>
  <c r="E68" i="33"/>
  <c r="G68" i="33"/>
  <c r="K76" i="33"/>
  <c r="Q76" i="33"/>
  <c r="I76" i="33"/>
  <c r="O76" i="33"/>
  <c r="M76" i="33"/>
  <c r="E76" i="33"/>
  <c r="G76" i="33"/>
  <c r="I5" i="33"/>
  <c r="Q5" i="33"/>
  <c r="G5" i="33"/>
  <c r="E5" i="33"/>
  <c r="K5" i="33"/>
  <c r="M5" i="33"/>
  <c r="O5" i="33"/>
  <c r="I13" i="33"/>
  <c r="Q13" i="33"/>
  <c r="M13" i="33"/>
  <c r="G13" i="33"/>
  <c r="O13" i="33"/>
  <c r="K13" i="33"/>
  <c r="E13" i="33"/>
  <c r="I21" i="33"/>
  <c r="Q21" i="33"/>
  <c r="G21" i="33"/>
  <c r="M21" i="33"/>
  <c r="K21" i="33"/>
  <c r="E21" i="33"/>
  <c r="O21" i="33"/>
  <c r="I29" i="33"/>
  <c r="Q29" i="33"/>
  <c r="M29" i="33"/>
  <c r="E29" i="33"/>
  <c r="O29" i="33"/>
  <c r="G29" i="33"/>
  <c r="K29" i="33"/>
  <c r="I37" i="33"/>
  <c r="Q37" i="33"/>
  <c r="O37" i="33"/>
  <c r="E37" i="33"/>
  <c r="M37" i="33"/>
  <c r="K37" i="33"/>
  <c r="G37" i="33"/>
  <c r="I45" i="33"/>
  <c r="Q45" i="33"/>
  <c r="M45" i="33"/>
  <c r="G45" i="33"/>
  <c r="K45" i="33"/>
  <c r="E45" i="33"/>
  <c r="O45" i="33"/>
  <c r="Q53" i="33"/>
  <c r="I53" i="33"/>
  <c r="G53" i="33"/>
  <c r="O53" i="33"/>
  <c r="K53" i="33"/>
  <c r="E53" i="33"/>
  <c r="M53" i="33"/>
  <c r="I61" i="33"/>
  <c r="Q61" i="33"/>
  <c r="M61" i="33"/>
  <c r="E61" i="33"/>
  <c r="O61" i="33"/>
  <c r="K61" i="33"/>
  <c r="G61" i="33"/>
  <c r="Q69" i="33"/>
  <c r="I69" i="33"/>
  <c r="O69" i="33"/>
  <c r="M69" i="33"/>
  <c r="K69" i="33"/>
  <c r="G69" i="33"/>
  <c r="E69" i="33"/>
  <c r="I77" i="33"/>
  <c r="Q77" i="33"/>
  <c r="M77" i="33"/>
  <c r="E77" i="33"/>
  <c r="G77" i="33"/>
  <c r="K77" i="33"/>
  <c r="O77" i="33"/>
  <c r="AI9" i="30"/>
  <c r="R9" i="30"/>
  <c r="AD9" i="30"/>
  <c r="CN9" i="30" s="1"/>
  <c r="CP9" i="30" s="1"/>
  <c r="J9" i="30"/>
  <c r="BY9" i="30" s="1"/>
  <c r="CA9" i="30" s="1"/>
  <c r="V9" i="30"/>
  <c r="CH9" i="30" s="1"/>
  <c r="CJ9" i="30" s="1"/>
  <c r="Z9" i="30"/>
  <c r="CK9" i="30" s="1"/>
  <c r="CM9" i="30" s="1"/>
  <c r="N9" i="30"/>
  <c r="CB9" i="30" s="1"/>
  <c r="CD9" i="30" s="1"/>
  <c r="F9" i="30"/>
  <c r="BV9" i="30" s="1"/>
  <c r="BX9" i="30" s="1"/>
  <c r="AI17" i="30"/>
  <c r="R17" i="30"/>
  <c r="AD17" i="30"/>
  <c r="CN17" i="30" s="1"/>
  <c r="CP17" i="30" s="1"/>
  <c r="Z17" i="30"/>
  <c r="CK17" i="30" s="1"/>
  <c r="CM17" i="30" s="1"/>
  <c r="N17" i="30"/>
  <c r="CB17" i="30" s="1"/>
  <c r="CD17" i="30" s="1"/>
  <c r="F17" i="30"/>
  <c r="BV17" i="30" s="1"/>
  <c r="BX17" i="30" s="1"/>
  <c r="J17" i="30"/>
  <c r="BY17" i="30" s="1"/>
  <c r="CA17" i="30" s="1"/>
  <c r="V17" i="30"/>
  <c r="CH17" i="30" s="1"/>
  <c r="CJ17" i="30" s="1"/>
  <c r="AI25" i="30"/>
  <c r="R25" i="30"/>
  <c r="AD25" i="30"/>
  <c r="CN25" i="30" s="1"/>
  <c r="CP25" i="30" s="1"/>
  <c r="F25" i="30"/>
  <c r="BV25" i="30" s="1"/>
  <c r="BX25" i="30" s="1"/>
  <c r="N25" i="30"/>
  <c r="CB25" i="30" s="1"/>
  <c r="CD25" i="30" s="1"/>
  <c r="V25" i="30"/>
  <c r="CH25" i="30" s="1"/>
  <c r="CJ25" i="30" s="1"/>
  <c r="Z25" i="30"/>
  <c r="CK25" i="30" s="1"/>
  <c r="CM25" i="30" s="1"/>
  <c r="J25" i="30"/>
  <c r="BY25" i="30" s="1"/>
  <c r="CA25" i="30" s="1"/>
  <c r="AI33" i="30"/>
  <c r="R33" i="30"/>
  <c r="AD33" i="30"/>
  <c r="CN33" i="30" s="1"/>
  <c r="CP33" i="30" s="1"/>
  <c r="V33" i="30"/>
  <c r="CH33" i="30" s="1"/>
  <c r="CJ33" i="30" s="1"/>
  <c r="N33" i="30"/>
  <c r="CB33" i="30" s="1"/>
  <c r="CD33" i="30" s="1"/>
  <c r="J33" i="30"/>
  <c r="BY33" i="30" s="1"/>
  <c r="CA33" i="30" s="1"/>
  <c r="Z33" i="30"/>
  <c r="CK33" i="30" s="1"/>
  <c r="CM33" i="30" s="1"/>
  <c r="F33" i="30"/>
  <c r="BV33" i="30" s="1"/>
  <c r="BX33" i="30" s="1"/>
  <c r="AI41" i="30"/>
  <c r="R41" i="30"/>
  <c r="AD41" i="30"/>
  <c r="CN41" i="30" s="1"/>
  <c r="CP41" i="30" s="1"/>
  <c r="Z41" i="30"/>
  <c r="CK41" i="30" s="1"/>
  <c r="CM41" i="30" s="1"/>
  <c r="F41" i="30"/>
  <c r="BV41" i="30" s="1"/>
  <c r="BX41" i="30" s="1"/>
  <c r="N41" i="30"/>
  <c r="CB41" i="30" s="1"/>
  <c r="CD41" i="30" s="1"/>
  <c r="J41" i="30"/>
  <c r="BY41" i="30" s="1"/>
  <c r="CA41" i="30" s="1"/>
  <c r="V41" i="30"/>
  <c r="CH41" i="30" s="1"/>
  <c r="CJ41" i="30" s="1"/>
  <c r="AI49" i="30"/>
  <c r="R49" i="30"/>
  <c r="AD49" i="30"/>
  <c r="CN49" i="30" s="1"/>
  <c r="CP49" i="30" s="1"/>
  <c r="N49" i="30"/>
  <c r="CB49" i="30" s="1"/>
  <c r="CD49" i="30" s="1"/>
  <c r="V49" i="30"/>
  <c r="CH49" i="30" s="1"/>
  <c r="CJ49" i="30" s="1"/>
  <c r="F49" i="30"/>
  <c r="BV49" i="30" s="1"/>
  <c r="BX49" i="30" s="1"/>
  <c r="Z49" i="30"/>
  <c r="CK49" i="30" s="1"/>
  <c r="CM49" i="30" s="1"/>
  <c r="J49" i="30"/>
  <c r="BY49" i="30" s="1"/>
  <c r="CA49" i="30" s="1"/>
  <c r="AI57" i="30"/>
  <c r="R57" i="30"/>
  <c r="AD57" i="30"/>
  <c r="CN57" i="30" s="1"/>
  <c r="CP57" i="30" s="1"/>
  <c r="N57" i="30"/>
  <c r="CB57" i="30" s="1"/>
  <c r="CD57" i="30" s="1"/>
  <c r="V57" i="30"/>
  <c r="CH57" i="30" s="1"/>
  <c r="CJ57" i="30" s="1"/>
  <c r="F57" i="30"/>
  <c r="BV57" i="30" s="1"/>
  <c r="BX57" i="30" s="1"/>
  <c r="Z57" i="30"/>
  <c r="CK57" i="30" s="1"/>
  <c r="CM57" i="30" s="1"/>
  <c r="J57" i="30"/>
  <c r="BY57" i="30" s="1"/>
  <c r="CA57" i="30" s="1"/>
  <c r="AI65" i="30"/>
  <c r="R65" i="30"/>
  <c r="AD65" i="30"/>
  <c r="CN65" i="30" s="1"/>
  <c r="CP65" i="30" s="1"/>
  <c r="N65" i="30"/>
  <c r="CB65" i="30" s="1"/>
  <c r="CD65" i="30" s="1"/>
  <c r="V65" i="30"/>
  <c r="CH65" i="30" s="1"/>
  <c r="CJ65" i="30" s="1"/>
  <c r="F65" i="30"/>
  <c r="BV65" i="30" s="1"/>
  <c r="BX65" i="30" s="1"/>
  <c r="Z65" i="30"/>
  <c r="CK65" i="30" s="1"/>
  <c r="CM65" i="30" s="1"/>
  <c r="J65" i="30"/>
  <c r="BY65" i="30" s="1"/>
  <c r="CA65" i="30" s="1"/>
  <c r="AI73" i="30"/>
  <c r="R73" i="30"/>
  <c r="AD73" i="30"/>
  <c r="CN73" i="30" s="1"/>
  <c r="CP73" i="30" s="1"/>
  <c r="N73" i="30"/>
  <c r="CB73" i="30" s="1"/>
  <c r="CD73" i="30" s="1"/>
  <c r="V73" i="30"/>
  <c r="CH73" i="30" s="1"/>
  <c r="CJ73" i="30" s="1"/>
  <c r="J73" i="30"/>
  <c r="BY73" i="30" s="1"/>
  <c r="CA73" i="30" s="1"/>
  <c r="Z73" i="30"/>
  <c r="CK73" i="30" s="1"/>
  <c r="CM73" i="30" s="1"/>
  <c r="F73" i="30"/>
  <c r="BV73" i="30" s="1"/>
  <c r="BX73" i="30" s="1"/>
  <c r="AI10" i="30"/>
  <c r="R10" i="30"/>
  <c r="N10" i="30"/>
  <c r="CB10" i="30" s="1"/>
  <c r="CD10" i="30" s="1"/>
  <c r="AD10" i="30"/>
  <c r="CN10" i="30" s="1"/>
  <c r="CP10" i="30" s="1"/>
  <c r="Z10" i="30"/>
  <c r="CK10" i="30" s="1"/>
  <c r="CM10" i="30" s="1"/>
  <c r="V10" i="30"/>
  <c r="CH10" i="30" s="1"/>
  <c r="CJ10" i="30" s="1"/>
  <c r="F10" i="30"/>
  <c r="BV10" i="30" s="1"/>
  <c r="BX10" i="30" s="1"/>
  <c r="J10" i="30"/>
  <c r="BY10" i="30" s="1"/>
  <c r="CA10" i="30" s="1"/>
  <c r="AI18" i="30"/>
  <c r="R18" i="30"/>
  <c r="N18" i="30"/>
  <c r="CB18" i="30" s="1"/>
  <c r="CD18" i="30" s="1"/>
  <c r="AD18" i="30"/>
  <c r="CN18" i="30" s="1"/>
  <c r="CP18" i="30" s="1"/>
  <c r="Z18" i="30"/>
  <c r="CK18" i="30" s="1"/>
  <c r="CM18" i="30" s="1"/>
  <c r="F18" i="30"/>
  <c r="BV18" i="30" s="1"/>
  <c r="BX18" i="30" s="1"/>
  <c r="J18" i="30"/>
  <c r="BY18" i="30" s="1"/>
  <c r="CA18" i="30" s="1"/>
  <c r="V18" i="30"/>
  <c r="CH18" i="30" s="1"/>
  <c r="CJ18" i="30" s="1"/>
  <c r="AI26" i="30"/>
  <c r="R26" i="30"/>
  <c r="N26" i="30"/>
  <c r="CB26" i="30" s="1"/>
  <c r="CD26" i="30" s="1"/>
  <c r="AD26" i="30"/>
  <c r="CN26" i="30" s="1"/>
  <c r="CP26" i="30" s="1"/>
  <c r="Z26" i="30"/>
  <c r="CK26" i="30" s="1"/>
  <c r="CM26" i="30" s="1"/>
  <c r="F26" i="30"/>
  <c r="BV26" i="30" s="1"/>
  <c r="BX26" i="30" s="1"/>
  <c r="V26" i="30"/>
  <c r="CH26" i="30" s="1"/>
  <c r="CJ26" i="30" s="1"/>
  <c r="J26" i="30"/>
  <c r="BY26" i="30" s="1"/>
  <c r="CA26" i="30" s="1"/>
  <c r="AI34" i="30"/>
  <c r="R34" i="30"/>
  <c r="N34" i="30"/>
  <c r="CB34" i="30" s="1"/>
  <c r="CD34" i="30" s="1"/>
  <c r="AD34" i="30"/>
  <c r="CN34" i="30" s="1"/>
  <c r="CP34" i="30" s="1"/>
  <c r="Z34" i="30"/>
  <c r="CK34" i="30" s="1"/>
  <c r="CM34" i="30" s="1"/>
  <c r="V34" i="30"/>
  <c r="CH34" i="30" s="1"/>
  <c r="CJ34" i="30" s="1"/>
  <c r="J34" i="30"/>
  <c r="BY34" i="30" s="1"/>
  <c r="CA34" i="30" s="1"/>
  <c r="F34" i="30"/>
  <c r="BV34" i="30" s="1"/>
  <c r="BX34" i="30" s="1"/>
  <c r="AI42" i="30"/>
  <c r="R42" i="30"/>
  <c r="N42" i="30"/>
  <c r="CB42" i="30" s="1"/>
  <c r="CD42" i="30" s="1"/>
  <c r="AD42" i="30"/>
  <c r="CN42" i="30" s="1"/>
  <c r="CP42" i="30" s="1"/>
  <c r="Z42" i="30"/>
  <c r="CK42" i="30" s="1"/>
  <c r="CM42" i="30" s="1"/>
  <c r="F42" i="30"/>
  <c r="BV42" i="30" s="1"/>
  <c r="BX42" i="30" s="1"/>
  <c r="J42" i="30"/>
  <c r="BY42" i="30" s="1"/>
  <c r="CA42" i="30" s="1"/>
  <c r="V42" i="30"/>
  <c r="CH42" i="30" s="1"/>
  <c r="CJ42" i="30" s="1"/>
  <c r="AI50" i="30"/>
  <c r="R50" i="30"/>
  <c r="N50" i="30"/>
  <c r="CB50" i="30" s="1"/>
  <c r="CD50" i="30" s="1"/>
  <c r="AD50" i="30"/>
  <c r="CN50" i="30" s="1"/>
  <c r="CP50" i="30" s="1"/>
  <c r="Z50" i="30"/>
  <c r="CK50" i="30" s="1"/>
  <c r="CM50" i="30" s="1"/>
  <c r="F50" i="30"/>
  <c r="BV50" i="30" s="1"/>
  <c r="BX50" i="30" s="1"/>
  <c r="V50" i="30"/>
  <c r="CH50" i="30" s="1"/>
  <c r="CJ50" i="30" s="1"/>
  <c r="J50" i="30"/>
  <c r="BY50" i="30" s="1"/>
  <c r="CA50" i="30" s="1"/>
  <c r="AI58" i="30"/>
  <c r="R58" i="30"/>
  <c r="N58" i="30"/>
  <c r="CB58" i="30" s="1"/>
  <c r="CD58" i="30" s="1"/>
  <c r="AD58" i="30"/>
  <c r="CN58" i="30" s="1"/>
  <c r="CP58" i="30" s="1"/>
  <c r="Z58" i="30"/>
  <c r="CK58" i="30" s="1"/>
  <c r="CM58" i="30" s="1"/>
  <c r="J58" i="30"/>
  <c r="BY58" i="30" s="1"/>
  <c r="CA58" i="30" s="1"/>
  <c r="V58" i="30"/>
  <c r="CH58" i="30" s="1"/>
  <c r="CJ58" i="30" s="1"/>
  <c r="F58" i="30"/>
  <c r="BV58" i="30" s="1"/>
  <c r="BX58" i="30" s="1"/>
  <c r="AI66" i="30"/>
  <c r="R66" i="30"/>
  <c r="N66" i="30"/>
  <c r="CB66" i="30" s="1"/>
  <c r="CD66" i="30" s="1"/>
  <c r="AD66" i="30"/>
  <c r="CN66" i="30" s="1"/>
  <c r="CP66" i="30" s="1"/>
  <c r="Z66" i="30"/>
  <c r="CK66" i="30" s="1"/>
  <c r="CM66" i="30" s="1"/>
  <c r="F66" i="30"/>
  <c r="BV66" i="30" s="1"/>
  <c r="BX66" i="30" s="1"/>
  <c r="V66" i="30"/>
  <c r="CH66" i="30" s="1"/>
  <c r="CJ66" i="30" s="1"/>
  <c r="J66" i="30"/>
  <c r="BY66" i="30" s="1"/>
  <c r="CA66" i="30" s="1"/>
  <c r="AI74" i="30"/>
  <c r="R74" i="30"/>
  <c r="N74" i="30"/>
  <c r="CB74" i="30" s="1"/>
  <c r="CD74" i="30" s="1"/>
  <c r="AD74" i="30"/>
  <c r="CN74" i="30" s="1"/>
  <c r="CP74" i="30" s="1"/>
  <c r="Z74" i="30"/>
  <c r="CK74" i="30" s="1"/>
  <c r="CM74" i="30" s="1"/>
  <c r="V74" i="30"/>
  <c r="CH74" i="30" s="1"/>
  <c r="CJ74" i="30" s="1"/>
  <c r="J74" i="30"/>
  <c r="BY74" i="30" s="1"/>
  <c r="CA74" i="30" s="1"/>
  <c r="F74" i="30"/>
  <c r="BV74" i="30" s="1"/>
  <c r="BX74" i="30" s="1"/>
  <c r="AI35" i="30"/>
  <c r="AD35" i="30"/>
  <c r="CN35" i="30" s="1"/>
  <c r="CP35" i="30" s="1"/>
  <c r="N35" i="30"/>
  <c r="CB35" i="30" s="1"/>
  <c r="CD35" i="30" s="1"/>
  <c r="Z35" i="30"/>
  <c r="CK35" i="30" s="1"/>
  <c r="CM35" i="30" s="1"/>
  <c r="J35" i="30"/>
  <c r="BY35" i="30" s="1"/>
  <c r="CA35" i="30" s="1"/>
  <c r="R35" i="30"/>
  <c r="F35" i="30"/>
  <c r="BV35" i="30" s="1"/>
  <c r="BX35" i="30" s="1"/>
  <c r="V35" i="30"/>
  <c r="CH35" i="30" s="1"/>
  <c r="CJ35" i="30" s="1"/>
  <c r="AI67" i="30"/>
  <c r="AD67" i="30"/>
  <c r="CN67" i="30" s="1"/>
  <c r="CP67" i="30" s="1"/>
  <c r="N67" i="30"/>
  <c r="CB67" i="30" s="1"/>
  <c r="CD67" i="30" s="1"/>
  <c r="Z67" i="30"/>
  <c r="CK67" i="30" s="1"/>
  <c r="CM67" i="30" s="1"/>
  <c r="J67" i="30"/>
  <c r="BY67" i="30" s="1"/>
  <c r="CA67" i="30" s="1"/>
  <c r="R67" i="30"/>
  <c r="F67" i="30"/>
  <c r="BV67" i="30" s="1"/>
  <c r="BX67" i="30" s="1"/>
  <c r="V67" i="30"/>
  <c r="CH67" i="30" s="1"/>
  <c r="CJ67" i="30" s="1"/>
  <c r="AI28" i="30"/>
  <c r="AD28" i="30"/>
  <c r="CN28" i="30" s="1"/>
  <c r="CP28" i="30" s="1"/>
  <c r="N28" i="30"/>
  <c r="CB28" i="30" s="1"/>
  <c r="CD28" i="30" s="1"/>
  <c r="Z28" i="30"/>
  <c r="CK28" i="30" s="1"/>
  <c r="CM28" i="30" s="1"/>
  <c r="V28" i="30"/>
  <c r="CH28" i="30" s="1"/>
  <c r="CJ28" i="30" s="1"/>
  <c r="F28" i="30"/>
  <c r="BV28" i="30" s="1"/>
  <c r="BX28" i="30" s="1"/>
  <c r="J28" i="30"/>
  <c r="BY28" i="30" s="1"/>
  <c r="CA28" i="30" s="1"/>
  <c r="R28" i="30"/>
  <c r="AI44" i="30"/>
  <c r="AD44" i="30"/>
  <c r="CN44" i="30" s="1"/>
  <c r="CP44" i="30" s="1"/>
  <c r="N44" i="30"/>
  <c r="CB44" i="30" s="1"/>
  <c r="CD44" i="30" s="1"/>
  <c r="Z44" i="30"/>
  <c r="CK44" i="30" s="1"/>
  <c r="CM44" i="30" s="1"/>
  <c r="V44" i="30"/>
  <c r="CH44" i="30" s="1"/>
  <c r="CJ44" i="30" s="1"/>
  <c r="F44" i="30"/>
  <c r="BV44" i="30" s="1"/>
  <c r="BX44" i="30" s="1"/>
  <c r="R44" i="30"/>
  <c r="J44" i="30"/>
  <c r="BY44" i="30" s="1"/>
  <c r="CA44" i="30" s="1"/>
  <c r="AI76" i="30"/>
  <c r="AD76" i="30"/>
  <c r="CN76" i="30" s="1"/>
  <c r="CP76" i="30" s="1"/>
  <c r="N76" i="30"/>
  <c r="CB76" i="30" s="1"/>
  <c r="CD76" i="30" s="1"/>
  <c r="Z76" i="30"/>
  <c r="CK76" i="30" s="1"/>
  <c r="CM76" i="30" s="1"/>
  <c r="V76" i="30"/>
  <c r="CH76" i="30" s="1"/>
  <c r="CJ76" i="30" s="1"/>
  <c r="F76" i="30"/>
  <c r="BV76" i="30" s="1"/>
  <c r="BX76" i="30" s="1"/>
  <c r="J76" i="30"/>
  <c r="BY76" i="30" s="1"/>
  <c r="CA76" i="30" s="1"/>
  <c r="R76" i="30"/>
  <c r="AI13" i="30"/>
  <c r="Z13" i="30"/>
  <c r="CK13" i="30" s="1"/>
  <c r="CM13" i="30" s="1"/>
  <c r="V13" i="30"/>
  <c r="CH13" i="30" s="1"/>
  <c r="CJ13" i="30" s="1"/>
  <c r="AD13" i="30"/>
  <c r="CN13" i="30" s="1"/>
  <c r="CP13" i="30" s="1"/>
  <c r="N13" i="30"/>
  <c r="CB13" i="30" s="1"/>
  <c r="CD13" i="30" s="1"/>
  <c r="R13" i="30"/>
  <c r="F13" i="30"/>
  <c r="BV13" i="30" s="1"/>
  <c r="BX13" i="30" s="1"/>
  <c r="J13" i="30"/>
  <c r="BY13" i="30" s="1"/>
  <c r="CA13" i="30" s="1"/>
  <c r="AI21" i="30"/>
  <c r="Z21" i="30"/>
  <c r="CK21" i="30" s="1"/>
  <c r="CM21" i="30" s="1"/>
  <c r="V21" i="30"/>
  <c r="CH21" i="30" s="1"/>
  <c r="CJ21" i="30" s="1"/>
  <c r="R21" i="30"/>
  <c r="N21" i="30"/>
  <c r="CB21" i="30" s="1"/>
  <c r="CD21" i="30" s="1"/>
  <c r="J21" i="30"/>
  <c r="BY21" i="30" s="1"/>
  <c r="CA21" i="30" s="1"/>
  <c r="AD21" i="30"/>
  <c r="CN21" i="30" s="1"/>
  <c r="CP21" i="30" s="1"/>
  <c r="F21" i="30"/>
  <c r="BV21" i="30" s="1"/>
  <c r="BX21" i="30" s="1"/>
  <c r="AI29" i="30"/>
  <c r="Z29" i="30"/>
  <c r="CK29" i="30" s="1"/>
  <c r="CM29" i="30" s="1"/>
  <c r="V29" i="30"/>
  <c r="CH29" i="30" s="1"/>
  <c r="CJ29" i="30" s="1"/>
  <c r="F29" i="30"/>
  <c r="BV29" i="30" s="1"/>
  <c r="BX29" i="30" s="1"/>
  <c r="N29" i="30"/>
  <c r="CB29" i="30" s="1"/>
  <c r="CD29" i="30" s="1"/>
  <c r="AD29" i="30"/>
  <c r="CN29" i="30" s="1"/>
  <c r="CP29" i="30" s="1"/>
  <c r="J29" i="30"/>
  <c r="BY29" i="30" s="1"/>
  <c r="CA29" i="30" s="1"/>
  <c r="R29" i="30"/>
  <c r="AI37" i="30"/>
  <c r="Z37" i="30"/>
  <c r="CK37" i="30" s="1"/>
  <c r="CM37" i="30" s="1"/>
  <c r="V37" i="30"/>
  <c r="CH37" i="30" s="1"/>
  <c r="CJ37" i="30" s="1"/>
  <c r="N37" i="30"/>
  <c r="CB37" i="30" s="1"/>
  <c r="CD37" i="30" s="1"/>
  <c r="AD37" i="30"/>
  <c r="CN37" i="30" s="1"/>
  <c r="CP37" i="30" s="1"/>
  <c r="R37" i="30"/>
  <c r="F37" i="30"/>
  <c r="BV37" i="30" s="1"/>
  <c r="BX37" i="30" s="1"/>
  <c r="J37" i="30"/>
  <c r="BY37" i="30" s="1"/>
  <c r="CA37" i="30" s="1"/>
  <c r="AI45" i="30"/>
  <c r="Z45" i="30"/>
  <c r="CK45" i="30" s="1"/>
  <c r="CM45" i="30" s="1"/>
  <c r="V45" i="30"/>
  <c r="CH45" i="30" s="1"/>
  <c r="CJ45" i="30" s="1"/>
  <c r="J45" i="30"/>
  <c r="BY45" i="30" s="1"/>
  <c r="CA45" i="30" s="1"/>
  <c r="AD45" i="30"/>
  <c r="CN45" i="30" s="1"/>
  <c r="CP45" i="30" s="1"/>
  <c r="R45" i="30"/>
  <c r="F45" i="30"/>
  <c r="BV45" i="30" s="1"/>
  <c r="BX45" i="30" s="1"/>
  <c r="N45" i="30"/>
  <c r="CB45" i="30" s="1"/>
  <c r="CD45" i="30" s="1"/>
  <c r="AI53" i="30"/>
  <c r="Z53" i="30"/>
  <c r="CK53" i="30" s="1"/>
  <c r="CM53" i="30" s="1"/>
  <c r="J53" i="30"/>
  <c r="BY53" i="30" s="1"/>
  <c r="CA53" i="30" s="1"/>
  <c r="V53" i="30"/>
  <c r="CH53" i="30" s="1"/>
  <c r="CJ53" i="30" s="1"/>
  <c r="N53" i="30"/>
  <c r="CB53" i="30" s="1"/>
  <c r="CD53" i="30" s="1"/>
  <c r="R53" i="30"/>
  <c r="F53" i="30"/>
  <c r="BV53" i="30" s="1"/>
  <c r="BX53" i="30" s="1"/>
  <c r="AD53" i="30"/>
  <c r="CN53" i="30" s="1"/>
  <c r="CP53" i="30" s="1"/>
  <c r="AI61" i="30"/>
  <c r="J61" i="30"/>
  <c r="BY61" i="30" s="1"/>
  <c r="CA61" i="30" s="1"/>
  <c r="Z61" i="30"/>
  <c r="CK61" i="30" s="1"/>
  <c r="CM61" i="30" s="1"/>
  <c r="V61" i="30"/>
  <c r="CH61" i="30" s="1"/>
  <c r="CJ61" i="30" s="1"/>
  <c r="R61" i="30"/>
  <c r="AD61" i="30"/>
  <c r="CN61" i="30" s="1"/>
  <c r="CP61" i="30" s="1"/>
  <c r="F61" i="30"/>
  <c r="BV61" i="30" s="1"/>
  <c r="BX61" i="30" s="1"/>
  <c r="N61" i="30"/>
  <c r="CB61" i="30" s="1"/>
  <c r="CD61" i="30" s="1"/>
  <c r="AI69" i="30"/>
  <c r="Z69" i="30"/>
  <c r="CK69" i="30" s="1"/>
  <c r="CM69" i="30" s="1"/>
  <c r="J69" i="30"/>
  <c r="BY69" i="30" s="1"/>
  <c r="CA69" i="30" s="1"/>
  <c r="V69" i="30"/>
  <c r="CH69" i="30" s="1"/>
  <c r="CJ69" i="30" s="1"/>
  <c r="F69" i="30"/>
  <c r="BV69" i="30" s="1"/>
  <c r="BX69" i="30" s="1"/>
  <c r="AD69" i="30"/>
  <c r="CN69" i="30" s="1"/>
  <c r="CP69" i="30" s="1"/>
  <c r="N69" i="30"/>
  <c r="CB69" i="30" s="1"/>
  <c r="CD69" i="30" s="1"/>
  <c r="R69" i="30"/>
  <c r="AI77" i="30"/>
  <c r="J77" i="30"/>
  <c r="BY77" i="30" s="1"/>
  <c r="CA77" i="30" s="1"/>
  <c r="Z77" i="30"/>
  <c r="CK77" i="30" s="1"/>
  <c r="CM77" i="30" s="1"/>
  <c r="V77" i="30"/>
  <c r="CH77" i="30" s="1"/>
  <c r="CJ77" i="30" s="1"/>
  <c r="N77" i="30"/>
  <c r="CB77" i="30" s="1"/>
  <c r="CD77" i="30" s="1"/>
  <c r="R77" i="30"/>
  <c r="F77" i="30"/>
  <c r="BV77" i="30" s="1"/>
  <c r="BX77" i="30" s="1"/>
  <c r="AD77" i="30"/>
  <c r="CN77" i="30" s="1"/>
  <c r="CP77" i="30" s="1"/>
  <c r="AI27" i="30"/>
  <c r="AD27" i="30"/>
  <c r="CN27" i="30" s="1"/>
  <c r="CP27" i="30" s="1"/>
  <c r="N27" i="30"/>
  <c r="CB27" i="30" s="1"/>
  <c r="CD27" i="30" s="1"/>
  <c r="Z27" i="30"/>
  <c r="CK27" i="30" s="1"/>
  <c r="CM27" i="30" s="1"/>
  <c r="J27" i="30"/>
  <c r="BY27" i="30" s="1"/>
  <c r="CA27" i="30" s="1"/>
  <c r="V27" i="30"/>
  <c r="CH27" i="30" s="1"/>
  <c r="CJ27" i="30" s="1"/>
  <c r="F27" i="30"/>
  <c r="BV27" i="30" s="1"/>
  <c r="BX27" i="30" s="1"/>
  <c r="R27" i="30"/>
  <c r="AI75" i="30"/>
  <c r="AD75" i="30"/>
  <c r="CN75" i="30" s="1"/>
  <c r="CP75" i="30" s="1"/>
  <c r="N75" i="30"/>
  <c r="CB75" i="30" s="1"/>
  <c r="CD75" i="30" s="1"/>
  <c r="Z75" i="30"/>
  <c r="CK75" i="30" s="1"/>
  <c r="CM75" i="30" s="1"/>
  <c r="J75" i="30"/>
  <c r="BY75" i="30" s="1"/>
  <c r="CA75" i="30" s="1"/>
  <c r="F75" i="30"/>
  <c r="BV75" i="30" s="1"/>
  <c r="BX75" i="30" s="1"/>
  <c r="R75" i="30"/>
  <c r="V75" i="30"/>
  <c r="CH75" i="30" s="1"/>
  <c r="CJ75" i="30" s="1"/>
  <c r="AI12" i="30"/>
  <c r="AD12" i="30"/>
  <c r="CN12" i="30" s="1"/>
  <c r="CP12" i="30" s="1"/>
  <c r="N12" i="30"/>
  <c r="CB12" i="30" s="1"/>
  <c r="CD12" i="30" s="1"/>
  <c r="Z12" i="30"/>
  <c r="CK12" i="30" s="1"/>
  <c r="CM12" i="30" s="1"/>
  <c r="V12" i="30"/>
  <c r="CH12" i="30" s="1"/>
  <c r="CJ12" i="30" s="1"/>
  <c r="F12" i="30"/>
  <c r="BV12" i="30" s="1"/>
  <c r="BX12" i="30" s="1"/>
  <c r="R12" i="30"/>
  <c r="J12" i="30"/>
  <c r="BY12" i="30" s="1"/>
  <c r="CA12" i="30" s="1"/>
  <c r="AI36" i="30"/>
  <c r="AD36" i="30"/>
  <c r="CN36" i="30" s="1"/>
  <c r="CP36" i="30" s="1"/>
  <c r="N36" i="30"/>
  <c r="CB36" i="30" s="1"/>
  <c r="CD36" i="30" s="1"/>
  <c r="Z36" i="30"/>
  <c r="CK36" i="30" s="1"/>
  <c r="CM36" i="30" s="1"/>
  <c r="V36" i="30"/>
  <c r="CH36" i="30" s="1"/>
  <c r="CJ36" i="30" s="1"/>
  <c r="F36" i="30"/>
  <c r="BV36" i="30" s="1"/>
  <c r="BX36" i="30" s="1"/>
  <c r="R36" i="30"/>
  <c r="J36" i="30"/>
  <c r="BY36" i="30" s="1"/>
  <c r="CA36" i="30" s="1"/>
  <c r="AI68" i="30"/>
  <c r="AD68" i="30"/>
  <c r="CN68" i="30" s="1"/>
  <c r="CP68" i="30" s="1"/>
  <c r="N68" i="30"/>
  <c r="CB68" i="30" s="1"/>
  <c r="CD68" i="30" s="1"/>
  <c r="Z68" i="30"/>
  <c r="CK68" i="30" s="1"/>
  <c r="CM68" i="30" s="1"/>
  <c r="V68" i="30"/>
  <c r="CH68" i="30" s="1"/>
  <c r="CJ68" i="30" s="1"/>
  <c r="F68" i="30"/>
  <c r="BV68" i="30" s="1"/>
  <c r="BX68" i="30" s="1"/>
  <c r="J68" i="30"/>
  <c r="BY68" i="30" s="1"/>
  <c r="CA68" i="30" s="1"/>
  <c r="R68" i="30"/>
  <c r="AI6" i="30"/>
  <c r="Z6" i="30"/>
  <c r="CK6" i="30" s="1"/>
  <c r="CM6" i="30" s="1"/>
  <c r="J6" i="30"/>
  <c r="BY6" i="30" s="1"/>
  <c r="CA6" i="30" s="1"/>
  <c r="V6" i="30"/>
  <c r="CH6" i="30" s="1"/>
  <c r="CJ6" i="30" s="1"/>
  <c r="R6" i="30"/>
  <c r="CE6" i="30" s="1"/>
  <c r="CG6" i="30" s="1"/>
  <c r="AD6" i="30"/>
  <c r="CN6" i="30" s="1"/>
  <c r="CP6" i="30" s="1"/>
  <c r="N6" i="30"/>
  <c r="CB6" i="30" s="1"/>
  <c r="CD6" i="30" s="1"/>
  <c r="F6" i="30"/>
  <c r="BV6" i="30" s="1"/>
  <c r="BX6" i="30" s="1"/>
  <c r="AI14" i="30"/>
  <c r="Z14" i="30"/>
  <c r="CK14" i="30" s="1"/>
  <c r="CM14" i="30" s="1"/>
  <c r="V14" i="30"/>
  <c r="CH14" i="30" s="1"/>
  <c r="CJ14" i="30" s="1"/>
  <c r="J14" i="30"/>
  <c r="BY14" i="30" s="1"/>
  <c r="CA14" i="30" s="1"/>
  <c r="R14" i="30"/>
  <c r="F14" i="30"/>
  <c r="BV14" i="30" s="1"/>
  <c r="BX14" i="30" s="1"/>
  <c r="N14" i="30"/>
  <c r="CB14" i="30" s="1"/>
  <c r="CD14" i="30" s="1"/>
  <c r="AD14" i="30"/>
  <c r="CN14" i="30" s="1"/>
  <c r="CP14" i="30" s="1"/>
  <c r="AI22" i="30"/>
  <c r="Z22" i="30"/>
  <c r="CK22" i="30" s="1"/>
  <c r="CM22" i="30" s="1"/>
  <c r="V22" i="30"/>
  <c r="CH22" i="30" s="1"/>
  <c r="CJ22" i="30" s="1"/>
  <c r="J22" i="30"/>
  <c r="BY22" i="30" s="1"/>
  <c r="CA22" i="30" s="1"/>
  <c r="R22" i="30"/>
  <c r="AD22" i="30"/>
  <c r="CN22" i="30" s="1"/>
  <c r="CP22" i="30" s="1"/>
  <c r="N22" i="30"/>
  <c r="CB22" i="30" s="1"/>
  <c r="CD22" i="30" s="1"/>
  <c r="F22" i="30"/>
  <c r="BV22" i="30" s="1"/>
  <c r="BX22" i="30" s="1"/>
  <c r="AI30" i="30"/>
  <c r="Z30" i="30"/>
  <c r="CK30" i="30" s="1"/>
  <c r="CM30" i="30" s="1"/>
  <c r="V30" i="30"/>
  <c r="CH30" i="30" s="1"/>
  <c r="CJ30" i="30" s="1"/>
  <c r="J30" i="30"/>
  <c r="BY30" i="30" s="1"/>
  <c r="CA30" i="30" s="1"/>
  <c r="R30" i="30"/>
  <c r="F30" i="30"/>
  <c r="BV30" i="30" s="1"/>
  <c r="BX30" i="30" s="1"/>
  <c r="AD30" i="30"/>
  <c r="CN30" i="30" s="1"/>
  <c r="CP30" i="30" s="1"/>
  <c r="N30" i="30"/>
  <c r="CB30" i="30" s="1"/>
  <c r="CD30" i="30" s="1"/>
  <c r="AI38" i="30"/>
  <c r="Z38" i="30"/>
  <c r="CK38" i="30" s="1"/>
  <c r="CM38" i="30" s="1"/>
  <c r="V38" i="30"/>
  <c r="CH38" i="30" s="1"/>
  <c r="CJ38" i="30" s="1"/>
  <c r="J38" i="30"/>
  <c r="BY38" i="30" s="1"/>
  <c r="CA38" i="30" s="1"/>
  <c r="R38" i="30"/>
  <c r="AD38" i="30"/>
  <c r="CN38" i="30" s="1"/>
  <c r="CP38" i="30" s="1"/>
  <c r="N38" i="30"/>
  <c r="CB38" i="30" s="1"/>
  <c r="CD38" i="30" s="1"/>
  <c r="F38" i="30"/>
  <c r="BV38" i="30" s="1"/>
  <c r="BX38" i="30" s="1"/>
  <c r="AI46" i="30"/>
  <c r="Z46" i="30"/>
  <c r="CK46" i="30" s="1"/>
  <c r="CM46" i="30" s="1"/>
  <c r="V46" i="30"/>
  <c r="CH46" i="30" s="1"/>
  <c r="CJ46" i="30" s="1"/>
  <c r="J46" i="30"/>
  <c r="BY46" i="30" s="1"/>
  <c r="CA46" i="30" s="1"/>
  <c r="R46" i="30"/>
  <c r="N46" i="30"/>
  <c r="CB46" i="30" s="1"/>
  <c r="CD46" i="30" s="1"/>
  <c r="AD46" i="30"/>
  <c r="CN46" i="30" s="1"/>
  <c r="CP46" i="30" s="1"/>
  <c r="F46" i="30"/>
  <c r="BV46" i="30" s="1"/>
  <c r="BX46" i="30" s="1"/>
  <c r="AI54" i="30"/>
  <c r="Z54" i="30"/>
  <c r="CK54" i="30" s="1"/>
  <c r="CM54" i="30" s="1"/>
  <c r="J54" i="30"/>
  <c r="BY54" i="30" s="1"/>
  <c r="CA54" i="30" s="1"/>
  <c r="V54" i="30"/>
  <c r="CH54" i="30" s="1"/>
  <c r="CJ54" i="30" s="1"/>
  <c r="R54" i="30"/>
  <c r="N54" i="30"/>
  <c r="CB54" i="30" s="1"/>
  <c r="CD54" i="30" s="1"/>
  <c r="F54" i="30"/>
  <c r="BV54" i="30" s="1"/>
  <c r="BX54" i="30" s="1"/>
  <c r="AD54" i="30"/>
  <c r="CN54" i="30" s="1"/>
  <c r="CP54" i="30" s="1"/>
  <c r="AI62" i="30"/>
  <c r="Z62" i="30"/>
  <c r="CK62" i="30" s="1"/>
  <c r="CM62" i="30" s="1"/>
  <c r="J62" i="30"/>
  <c r="BY62" i="30" s="1"/>
  <c r="CA62" i="30" s="1"/>
  <c r="R62" i="30"/>
  <c r="AD62" i="30"/>
  <c r="CN62" i="30" s="1"/>
  <c r="CP62" i="30" s="1"/>
  <c r="V62" i="30"/>
  <c r="CH62" i="30" s="1"/>
  <c r="CJ62" i="30" s="1"/>
  <c r="F62" i="30"/>
  <c r="BV62" i="30" s="1"/>
  <c r="BX62" i="30" s="1"/>
  <c r="N62" i="30"/>
  <c r="CB62" i="30" s="1"/>
  <c r="CD62" i="30" s="1"/>
  <c r="AI70" i="30"/>
  <c r="Z70" i="30"/>
  <c r="CK70" i="30" s="1"/>
  <c r="CM70" i="30" s="1"/>
  <c r="J70" i="30"/>
  <c r="BY70" i="30" s="1"/>
  <c r="CA70" i="30" s="1"/>
  <c r="V70" i="30"/>
  <c r="CH70" i="30" s="1"/>
  <c r="CJ70" i="30" s="1"/>
  <c r="R70" i="30"/>
  <c r="AD70" i="30"/>
  <c r="CN70" i="30" s="1"/>
  <c r="CP70" i="30" s="1"/>
  <c r="F70" i="30"/>
  <c r="BV70" i="30" s="1"/>
  <c r="BX70" i="30" s="1"/>
  <c r="N70" i="30"/>
  <c r="CB70" i="30" s="1"/>
  <c r="CD70" i="30" s="1"/>
  <c r="AI78" i="30"/>
  <c r="Z78" i="30"/>
  <c r="CK78" i="30" s="1"/>
  <c r="CM78" i="30" s="1"/>
  <c r="J78" i="30"/>
  <c r="BY78" i="30" s="1"/>
  <c r="CA78" i="30" s="1"/>
  <c r="V78" i="30"/>
  <c r="CH78" i="30" s="1"/>
  <c r="CJ78" i="30" s="1"/>
  <c r="R78" i="30"/>
  <c r="F78" i="30"/>
  <c r="BV78" i="30" s="1"/>
  <c r="BX78" i="30" s="1"/>
  <c r="N78" i="30"/>
  <c r="CB78" i="30" s="1"/>
  <c r="CD78" i="30" s="1"/>
  <c r="AD78" i="30"/>
  <c r="CN78" i="30" s="1"/>
  <c r="CP78" i="30" s="1"/>
  <c r="AI19" i="30"/>
  <c r="AD19" i="30"/>
  <c r="CN19" i="30" s="1"/>
  <c r="CP19" i="30" s="1"/>
  <c r="N19" i="30"/>
  <c r="CB19" i="30" s="1"/>
  <c r="CD19" i="30" s="1"/>
  <c r="Z19" i="30"/>
  <c r="CK19" i="30" s="1"/>
  <c r="CM19" i="30" s="1"/>
  <c r="J19" i="30"/>
  <c r="BY19" i="30" s="1"/>
  <c r="CA19" i="30" s="1"/>
  <c r="R19" i="30"/>
  <c r="F19" i="30"/>
  <c r="BV19" i="30" s="1"/>
  <c r="BX19" i="30" s="1"/>
  <c r="V19" i="30"/>
  <c r="CH19" i="30" s="1"/>
  <c r="CJ19" i="30" s="1"/>
  <c r="AI51" i="30"/>
  <c r="AD51" i="30"/>
  <c r="CN51" i="30" s="1"/>
  <c r="CP51" i="30" s="1"/>
  <c r="N51" i="30"/>
  <c r="CB51" i="30" s="1"/>
  <c r="CD51" i="30" s="1"/>
  <c r="Z51" i="30"/>
  <c r="CK51" i="30" s="1"/>
  <c r="CM51" i="30" s="1"/>
  <c r="J51" i="30"/>
  <c r="BY51" i="30" s="1"/>
  <c r="CA51" i="30" s="1"/>
  <c r="V51" i="30"/>
  <c r="CH51" i="30" s="1"/>
  <c r="CJ51" i="30" s="1"/>
  <c r="F51" i="30"/>
  <c r="BV51" i="30" s="1"/>
  <c r="BX51" i="30" s="1"/>
  <c r="R51" i="30"/>
  <c r="AI20" i="30"/>
  <c r="AD20" i="30"/>
  <c r="CN20" i="30" s="1"/>
  <c r="CP20" i="30" s="1"/>
  <c r="N20" i="30"/>
  <c r="CB20" i="30" s="1"/>
  <c r="CD20" i="30" s="1"/>
  <c r="Z20" i="30"/>
  <c r="CK20" i="30" s="1"/>
  <c r="CM20" i="30" s="1"/>
  <c r="V20" i="30"/>
  <c r="CH20" i="30" s="1"/>
  <c r="CJ20" i="30" s="1"/>
  <c r="F20" i="30"/>
  <c r="BV20" i="30" s="1"/>
  <c r="BX20" i="30" s="1"/>
  <c r="R20" i="30"/>
  <c r="J20" i="30"/>
  <c r="BY20" i="30" s="1"/>
  <c r="CA20" i="30" s="1"/>
  <c r="AI60" i="30"/>
  <c r="AD60" i="30"/>
  <c r="CN60" i="30" s="1"/>
  <c r="CP60" i="30" s="1"/>
  <c r="N60" i="30"/>
  <c r="CB60" i="30" s="1"/>
  <c r="CD60" i="30" s="1"/>
  <c r="Z60" i="30"/>
  <c r="CK60" i="30" s="1"/>
  <c r="CM60" i="30" s="1"/>
  <c r="V60" i="30"/>
  <c r="CH60" i="30" s="1"/>
  <c r="CJ60" i="30" s="1"/>
  <c r="F60" i="30"/>
  <c r="BV60" i="30" s="1"/>
  <c r="BX60" i="30" s="1"/>
  <c r="J60" i="30"/>
  <c r="BY60" i="30" s="1"/>
  <c r="CA60" i="30" s="1"/>
  <c r="R60" i="30"/>
  <c r="AI7" i="30"/>
  <c r="J7" i="30"/>
  <c r="BY7" i="30" s="1"/>
  <c r="CA7" i="30" s="1"/>
  <c r="V7" i="30"/>
  <c r="CH7" i="30" s="1"/>
  <c r="CJ7" i="30" s="1"/>
  <c r="F7" i="30"/>
  <c r="BV7" i="30" s="1"/>
  <c r="BX7" i="30" s="1"/>
  <c r="R7" i="30"/>
  <c r="CE7" i="30" s="1"/>
  <c r="CG7" i="30" s="1"/>
  <c r="AD7" i="30"/>
  <c r="CN7" i="30" s="1"/>
  <c r="CP7" i="30" s="1"/>
  <c r="Z7" i="30"/>
  <c r="CK7" i="30" s="1"/>
  <c r="CM7" i="30" s="1"/>
  <c r="N7" i="30"/>
  <c r="CB7" i="30" s="1"/>
  <c r="CD7" i="30" s="1"/>
  <c r="AI15" i="30"/>
  <c r="J15" i="30"/>
  <c r="BY15" i="30" s="1"/>
  <c r="CA15" i="30" s="1"/>
  <c r="V15" i="30"/>
  <c r="CH15" i="30" s="1"/>
  <c r="CJ15" i="30" s="1"/>
  <c r="F15" i="30"/>
  <c r="BV15" i="30" s="1"/>
  <c r="BX15" i="30" s="1"/>
  <c r="R15" i="30"/>
  <c r="N15" i="30"/>
  <c r="CB15" i="30" s="1"/>
  <c r="CD15" i="30" s="1"/>
  <c r="Z15" i="30"/>
  <c r="CK15" i="30" s="1"/>
  <c r="CM15" i="30" s="1"/>
  <c r="AD15" i="30"/>
  <c r="CN15" i="30" s="1"/>
  <c r="CP15" i="30" s="1"/>
  <c r="AI23" i="30"/>
  <c r="J23" i="30"/>
  <c r="BY23" i="30" s="1"/>
  <c r="CA23" i="30" s="1"/>
  <c r="V23" i="30"/>
  <c r="CH23" i="30" s="1"/>
  <c r="CJ23" i="30" s="1"/>
  <c r="F23" i="30"/>
  <c r="BV23" i="30" s="1"/>
  <c r="BX23" i="30" s="1"/>
  <c r="R23" i="30"/>
  <c r="AD23" i="30"/>
  <c r="CN23" i="30" s="1"/>
  <c r="CP23" i="30" s="1"/>
  <c r="Z23" i="30"/>
  <c r="CK23" i="30" s="1"/>
  <c r="CM23" i="30" s="1"/>
  <c r="N23" i="30"/>
  <c r="CB23" i="30" s="1"/>
  <c r="CD23" i="30" s="1"/>
  <c r="AI31" i="30"/>
  <c r="J31" i="30"/>
  <c r="BY31" i="30" s="1"/>
  <c r="CA31" i="30" s="1"/>
  <c r="V31" i="30"/>
  <c r="CH31" i="30" s="1"/>
  <c r="CJ31" i="30" s="1"/>
  <c r="F31" i="30"/>
  <c r="BV31" i="30" s="1"/>
  <c r="BX31" i="30" s="1"/>
  <c r="R31" i="30"/>
  <c r="AD31" i="30"/>
  <c r="CN31" i="30" s="1"/>
  <c r="CP31" i="30" s="1"/>
  <c r="N31" i="30"/>
  <c r="CB31" i="30" s="1"/>
  <c r="CD31" i="30" s="1"/>
  <c r="Z31" i="30"/>
  <c r="CK31" i="30" s="1"/>
  <c r="CM31" i="30" s="1"/>
  <c r="AI39" i="30"/>
  <c r="J39" i="30"/>
  <c r="BY39" i="30" s="1"/>
  <c r="CA39" i="30" s="1"/>
  <c r="V39" i="30"/>
  <c r="CH39" i="30" s="1"/>
  <c r="CJ39" i="30" s="1"/>
  <c r="F39" i="30"/>
  <c r="BV39" i="30" s="1"/>
  <c r="BX39" i="30" s="1"/>
  <c r="R39" i="30"/>
  <c r="AD39" i="30"/>
  <c r="CN39" i="30" s="1"/>
  <c r="CP39" i="30" s="1"/>
  <c r="Z39" i="30"/>
  <c r="CK39" i="30" s="1"/>
  <c r="CM39" i="30" s="1"/>
  <c r="N39" i="30"/>
  <c r="CB39" i="30" s="1"/>
  <c r="CD39" i="30" s="1"/>
  <c r="AI47" i="30"/>
  <c r="J47" i="30"/>
  <c r="BY47" i="30" s="1"/>
  <c r="CA47" i="30" s="1"/>
  <c r="V47" i="30"/>
  <c r="CH47" i="30" s="1"/>
  <c r="CJ47" i="30" s="1"/>
  <c r="F47" i="30"/>
  <c r="BV47" i="30" s="1"/>
  <c r="BX47" i="30" s="1"/>
  <c r="R47" i="30"/>
  <c r="AD47" i="30"/>
  <c r="CN47" i="30" s="1"/>
  <c r="CP47" i="30" s="1"/>
  <c r="N47" i="30"/>
  <c r="CB47" i="30" s="1"/>
  <c r="CD47" i="30" s="1"/>
  <c r="Z47" i="30"/>
  <c r="CK47" i="30" s="1"/>
  <c r="CM47" i="30" s="1"/>
  <c r="AI55" i="30"/>
  <c r="J55" i="30"/>
  <c r="BY55" i="30" s="1"/>
  <c r="CA55" i="30" s="1"/>
  <c r="V55" i="30"/>
  <c r="CH55" i="30" s="1"/>
  <c r="CJ55" i="30" s="1"/>
  <c r="F55" i="30"/>
  <c r="BV55" i="30" s="1"/>
  <c r="BX55" i="30" s="1"/>
  <c r="R55" i="30"/>
  <c r="AD55" i="30"/>
  <c r="CN55" i="30" s="1"/>
  <c r="CP55" i="30" s="1"/>
  <c r="Z55" i="30"/>
  <c r="CK55" i="30" s="1"/>
  <c r="CM55" i="30" s="1"/>
  <c r="N55" i="30"/>
  <c r="CB55" i="30" s="1"/>
  <c r="CD55" i="30" s="1"/>
  <c r="AI63" i="30"/>
  <c r="J63" i="30"/>
  <c r="BY63" i="30" s="1"/>
  <c r="CA63" i="30" s="1"/>
  <c r="V63" i="30"/>
  <c r="CH63" i="30" s="1"/>
  <c r="CJ63" i="30" s="1"/>
  <c r="F63" i="30"/>
  <c r="BV63" i="30" s="1"/>
  <c r="BX63" i="30" s="1"/>
  <c r="R63" i="30"/>
  <c r="AD63" i="30"/>
  <c r="CN63" i="30" s="1"/>
  <c r="CP63" i="30" s="1"/>
  <c r="Z63" i="30"/>
  <c r="CK63" i="30" s="1"/>
  <c r="CM63" i="30" s="1"/>
  <c r="N63" i="30"/>
  <c r="CB63" i="30" s="1"/>
  <c r="CD63" i="30" s="1"/>
  <c r="AI71" i="30"/>
  <c r="J71" i="30"/>
  <c r="BY71" i="30" s="1"/>
  <c r="CA71" i="30" s="1"/>
  <c r="V71" i="30"/>
  <c r="CH71" i="30" s="1"/>
  <c r="CJ71" i="30" s="1"/>
  <c r="F71" i="30"/>
  <c r="BV71" i="30" s="1"/>
  <c r="BX71" i="30" s="1"/>
  <c r="R71" i="30"/>
  <c r="AD71" i="30"/>
  <c r="CN71" i="30" s="1"/>
  <c r="CP71" i="30" s="1"/>
  <c r="N71" i="30"/>
  <c r="CB71" i="30" s="1"/>
  <c r="CD71" i="30" s="1"/>
  <c r="Z71" i="30"/>
  <c r="CK71" i="30" s="1"/>
  <c r="CM71" i="30" s="1"/>
  <c r="AI11" i="30"/>
  <c r="AD11" i="30"/>
  <c r="CN11" i="30" s="1"/>
  <c r="CP11" i="30" s="1"/>
  <c r="N11" i="30"/>
  <c r="CB11" i="30" s="1"/>
  <c r="CD11" i="30" s="1"/>
  <c r="Z11" i="30"/>
  <c r="CK11" i="30" s="1"/>
  <c r="CM11" i="30" s="1"/>
  <c r="J11" i="30"/>
  <c r="BY11" i="30" s="1"/>
  <c r="CA11" i="30" s="1"/>
  <c r="V11" i="30"/>
  <c r="CH11" i="30" s="1"/>
  <c r="CJ11" i="30" s="1"/>
  <c r="F11" i="30"/>
  <c r="BV11" i="30" s="1"/>
  <c r="BX11" i="30" s="1"/>
  <c r="R11" i="30"/>
  <c r="AI43" i="30"/>
  <c r="AD43" i="30"/>
  <c r="CN43" i="30" s="1"/>
  <c r="CP43" i="30" s="1"/>
  <c r="N43" i="30"/>
  <c r="CB43" i="30" s="1"/>
  <c r="CD43" i="30" s="1"/>
  <c r="Z43" i="30"/>
  <c r="CK43" i="30" s="1"/>
  <c r="CM43" i="30" s="1"/>
  <c r="J43" i="30"/>
  <c r="BY43" i="30" s="1"/>
  <c r="CA43" i="30" s="1"/>
  <c r="F43" i="30"/>
  <c r="BV43" i="30" s="1"/>
  <c r="BX43" i="30" s="1"/>
  <c r="R43" i="30"/>
  <c r="V43" i="30"/>
  <c r="CH43" i="30" s="1"/>
  <c r="CJ43" i="30" s="1"/>
  <c r="AI59" i="30"/>
  <c r="AD59" i="30"/>
  <c r="CN59" i="30" s="1"/>
  <c r="CP59" i="30" s="1"/>
  <c r="N59" i="30"/>
  <c r="CB59" i="30" s="1"/>
  <c r="CD59" i="30" s="1"/>
  <c r="Z59" i="30"/>
  <c r="CK59" i="30" s="1"/>
  <c r="CM59" i="30" s="1"/>
  <c r="J59" i="30"/>
  <c r="BY59" i="30" s="1"/>
  <c r="CA59" i="30" s="1"/>
  <c r="R59" i="30"/>
  <c r="V59" i="30"/>
  <c r="CH59" i="30" s="1"/>
  <c r="CJ59" i="30" s="1"/>
  <c r="F59" i="30"/>
  <c r="BV59" i="30" s="1"/>
  <c r="BX59" i="30" s="1"/>
  <c r="AI52" i="30"/>
  <c r="AD52" i="30"/>
  <c r="CN52" i="30" s="1"/>
  <c r="CP52" i="30" s="1"/>
  <c r="N52" i="30"/>
  <c r="CB52" i="30" s="1"/>
  <c r="CD52" i="30" s="1"/>
  <c r="Z52" i="30"/>
  <c r="CK52" i="30" s="1"/>
  <c r="CM52" i="30" s="1"/>
  <c r="V52" i="30"/>
  <c r="CH52" i="30" s="1"/>
  <c r="CJ52" i="30" s="1"/>
  <c r="F52" i="30"/>
  <c r="BV52" i="30" s="1"/>
  <c r="BX52" i="30" s="1"/>
  <c r="R52" i="30"/>
  <c r="J52" i="30"/>
  <c r="BY52" i="30" s="1"/>
  <c r="CA52" i="30" s="1"/>
  <c r="AI8" i="30"/>
  <c r="V8" i="30"/>
  <c r="CH8" i="30" s="1"/>
  <c r="CJ8" i="30" s="1"/>
  <c r="F8" i="30"/>
  <c r="BV8" i="30" s="1"/>
  <c r="BX8" i="30" s="1"/>
  <c r="R8" i="30"/>
  <c r="AD8" i="30"/>
  <c r="CN8" i="30" s="1"/>
  <c r="CP8" i="30" s="1"/>
  <c r="N8" i="30"/>
  <c r="CB8" i="30" s="1"/>
  <c r="CD8" i="30" s="1"/>
  <c r="J8" i="30"/>
  <c r="BY8" i="30" s="1"/>
  <c r="CA8" i="30" s="1"/>
  <c r="Z8" i="30"/>
  <c r="CK8" i="30" s="1"/>
  <c r="CM8" i="30" s="1"/>
  <c r="AI16" i="30"/>
  <c r="V16" i="30"/>
  <c r="CH16" i="30" s="1"/>
  <c r="CJ16" i="30" s="1"/>
  <c r="F16" i="30"/>
  <c r="BV16" i="30" s="1"/>
  <c r="BX16" i="30" s="1"/>
  <c r="R16" i="30"/>
  <c r="AD16" i="30"/>
  <c r="CN16" i="30" s="1"/>
  <c r="CP16" i="30" s="1"/>
  <c r="N16" i="30"/>
  <c r="CB16" i="30" s="1"/>
  <c r="CD16" i="30" s="1"/>
  <c r="J16" i="30"/>
  <c r="BY16" i="30" s="1"/>
  <c r="CA16" i="30" s="1"/>
  <c r="Z16" i="30"/>
  <c r="CK16" i="30" s="1"/>
  <c r="CM16" i="30" s="1"/>
  <c r="AI24" i="30"/>
  <c r="V24" i="30"/>
  <c r="CH24" i="30" s="1"/>
  <c r="CJ24" i="30" s="1"/>
  <c r="F24" i="30"/>
  <c r="BV24" i="30" s="1"/>
  <c r="BX24" i="30" s="1"/>
  <c r="R24" i="30"/>
  <c r="AD24" i="30"/>
  <c r="CN24" i="30" s="1"/>
  <c r="CP24" i="30" s="1"/>
  <c r="N24" i="30"/>
  <c r="CB24" i="30" s="1"/>
  <c r="CD24" i="30" s="1"/>
  <c r="Z24" i="30"/>
  <c r="CK24" i="30" s="1"/>
  <c r="CM24" i="30" s="1"/>
  <c r="J24" i="30"/>
  <c r="BY24" i="30" s="1"/>
  <c r="CA24" i="30" s="1"/>
  <c r="AI32" i="30"/>
  <c r="V32" i="30"/>
  <c r="CH32" i="30" s="1"/>
  <c r="CJ32" i="30" s="1"/>
  <c r="F32" i="30"/>
  <c r="BV32" i="30" s="1"/>
  <c r="BX32" i="30" s="1"/>
  <c r="R32" i="30"/>
  <c r="AD32" i="30"/>
  <c r="CN32" i="30" s="1"/>
  <c r="CP32" i="30" s="1"/>
  <c r="N32" i="30"/>
  <c r="CB32" i="30" s="1"/>
  <c r="CD32" i="30" s="1"/>
  <c r="J32" i="30"/>
  <c r="BY32" i="30" s="1"/>
  <c r="CA32" i="30" s="1"/>
  <c r="Z32" i="30"/>
  <c r="CK32" i="30" s="1"/>
  <c r="CM32" i="30" s="1"/>
  <c r="AI40" i="30"/>
  <c r="V40" i="30"/>
  <c r="CH40" i="30" s="1"/>
  <c r="CJ40" i="30" s="1"/>
  <c r="F40" i="30"/>
  <c r="BV40" i="30" s="1"/>
  <c r="BX40" i="30" s="1"/>
  <c r="R40" i="30"/>
  <c r="AD40" i="30"/>
  <c r="CN40" i="30" s="1"/>
  <c r="CP40" i="30" s="1"/>
  <c r="N40" i="30"/>
  <c r="CB40" i="30" s="1"/>
  <c r="CD40" i="30" s="1"/>
  <c r="Z40" i="30"/>
  <c r="CK40" i="30" s="1"/>
  <c r="CM40" i="30" s="1"/>
  <c r="J40" i="30"/>
  <c r="BY40" i="30" s="1"/>
  <c r="CA40" i="30" s="1"/>
  <c r="AI48" i="30"/>
  <c r="V48" i="30"/>
  <c r="CH48" i="30" s="1"/>
  <c r="CJ48" i="30" s="1"/>
  <c r="F48" i="30"/>
  <c r="BV48" i="30" s="1"/>
  <c r="BX48" i="30" s="1"/>
  <c r="R48" i="30"/>
  <c r="AD48" i="30"/>
  <c r="CN48" i="30" s="1"/>
  <c r="CP48" i="30" s="1"/>
  <c r="N48" i="30"/>
  <c r="CB48" i="30" s="1"/>
  <c r="CD48" i="30" s="1"/>
  <c r="J48" i="30"/>
  <c r="BY48" i="30" s="1"/>
  <c r="CA48" i="30" s="1"/>
  <c r="Z48" i="30"/>
  <c r="CK48" i="30" s="1"/>
  <c r="CM48" i="30" s="1"/>
  <c r="AI56" i="30"/>
  <c r="V56" i="30"/>
  <c r="CH56" i="30" s="1"/>
  <c r="CJ56" i="30" s="1"/>
  <c r="F56" i="30"/>
  <c r="BV56" i="30" s="1"/>
  <c r="BX56" i="30" s="1"/>
  <c r="R56" i="30"/>
  <c r="AD56" i="30"/>
  <c r="CN56" i="30" s="1"/>
  <c r="CP56" i="30" s="1"/>
  <c r="N56" i="30"/>
  <c r="CB56" i="30" s="1"/>
  <c r="CD56" i="30" s="1"/>
  <c r="J56" i="30"/>
  <c r="BY56" i="30" s="1"/>
  <c r="CA56" i="30" s="1"/>
  <c r="Z56" i="30"/>
  <c r="CK56" i="30" s="1"/>
  <c r="CM56" i="30" s="1"/>
  <c r="AI64" i="30"/>
  <c r="V64" i="30"/>
  <c r="CH64" i="30" s="1"/>
  <c r="CJ64" i="30" s="1"/>
  <c r="F64" i="30"/>
  <c r="BV64" i="30" s="1"/>
  <c r="BX64" i="30" s="1"/>
  <c r="R64" i="30"/>
  <c r="AD64" i="30"/>
  <c r="CN64" i="30" s="1"/>
  <c r="CP64" i="30" s="1"/>
  <c r="N64" i="30"/>
  <c r="CB64" i="30" s="1"/>
  <c r="CD64" i="30" s="1"/>
  <c r="Z64" i="30"/>
  <c r="CK64" i="30" s="1"/>
  <c r="CM64" i="30" s="1"/>
  <c r="J64" i="30"/>
  <c r="BY64" i="30" s="1"/>
  <c r="CA64" i="30" s="1"/>
  <c r="AI72" i="30"/>
  <c r="V72" i="30"/>
  <c r="CH72" i="30" s="1"/>
  <c r="CJ72" i="30" s="1"/>
  <c r="F72" i="30"/>
  <c r="BV72" i="30" s="1"/>
  <c r="BX72" i="30" s="1"/>
  <c r="R72" i="30"/>
  <c r="AD72" i="30"/>
  <c r="CN72" i="30" s="1"/>
  <c r="CP72" i="30" s="1"/>
  <c r="N72" i="30"/>
  <c r="CB72" i="30" s="1"/>
  <c r="CD72" i="30" s="1"/>
  <c r="Z72" i="30"/>
  <c r="CK72" i="30" s="1"/>
  <c r="CM72" i="30" s="1"/>
  <c r="J72" i="30"/>
  <c r="BY72" i="30" s="1"/>
  <c r="CA72" i="30" s="1"/>
  <c r="AA10" i="1"/>
  <c r="AA18" i="1"/>
  <c r="AA26" i="1"/>
  <c r="AA34" i="1"/>
  <c r="AA50" i="1"/>
  <c r="AA58" i="1"/>
  <c r="AA66" i="1"/>
  <c r="AA74" i="1"/>
  <c r="AA8" i="1"/>
  <c r="AA16" i="1"/>
  <c r="AA24" i="1"/>
  <c r="AA32" i="1"/>
  <c r="AA40" i="1"/>
  <c r="AA48" i="1"/>
  <c r="AA56" i="1"/>
  <c r="AA64" i="1"/>
  <c r="AA72" i="1"/>
  <c r="AA17" i="1"/>
  <c r="AA25" i="1"/>
  <c r="AA13" i="1"/>
  <c r="AA37" i="1"/>
  <c r="AA45" i="1"/>
  <c r="AA53" i="1"/>
  <c r="AA61" i="1"/>
  <c r="AA78" i="1"/>
  <c r="AA73" i="1"/>
  <c r="AA71" i="1"/>
  <c r="AA70" i="1"/>
  <c r="AA65" i="1"/>
  <c r="AA63" i="1"/>
  <c r="AA62" i="1"/>
  <c r="AA57" i="1"/>
  <c r="AA55" i="1"/>
  <c r="AA54" i="1"/>
  <c r="AA49" i="1"/>
  <c r="AA47" i="1"/>
  <c r="AA46" i="1"/>
  <c r="AA42" i="1"/>
  <c r="AA41" i="1"/>
  <c r="AA39" i="1"/>
  <c r="AA38" i="1"/>
  <c r="AA33" i="1"/>
  <c r="AA31" i="1"/>
  <c r="AA30" i="1"/>
  <c r="AA29" i="1"/>
  <c r="AA23" i="1"/>
  <c r="AA22" i="1"/>
  <c r="AA21" i="1"/>
  <c r="AA15" i="1"/>
  <c r="AA14" i="1"/>
  <c r="AA9" i="1"/>
  <c r="AA7" i="1"/>
  <c r="AA6" i="1"/>
  <c r="AA5" i="1"/>
  <c r="AA11" i="1"/>
  <c r="AA19" i="1"/>
  <c r="AA27" i="1"/>
  <c r="AA35" i="1"/>
  <c r="AA43" i="1"/>
  <c r="AA51" i="1"/>
  <c r="AA59" i="1"/>
  <c r="AA67" i="1"/>
  <c r="AA75" i="1"/>
  <c r="AA79" i="1" l="1"/>
  <c r="G12" i="5" s="1"/>
  <c r="DG6" i="30"/>
  <c r="DI6" i="30" s="1"/>
  <c r="DG5" i="30"/>
  <c r="DI5" i="30" s="1"/>
  <c r="DG7" i="30"/>
  <c r="DI7" i="30" s="1"/>
  <c r="CX7" i="30"/>
  <c r="CZ7" i="30" s="1"/>
  <c r="CX5" i="30"/>
  <c r="CZ5" i="30" s="1"/>
  <c r="CX6" i="30"/>
  <c r="CZ6" i="30" s="1"/>
  <c r="DD28" i="30"/>
  <c r="DF28" i="30" s="1"/>
  <c r="DD76" i="30"/>
  <c r="DF76" i="30" s="1"/>
  <c r="DD22" i="30"/>
  <c r="DF22" i="30" s="1"/>
  <c r="DD46" i="30"/>
  <c r="DF46" i="30" s="1"/>
  <c r="DD70" i="30"/>
  <c r="DF70" i="30" s="1"/>
  <c r="DD16" i="30"/>
  <c r="DF16" i="30" s="1"/>
  <c r="DD64" i="30"/>
  <c r="DF64" i="30" s="1"/>
  <c r="DD33" i="30"/>
  <c r="DF33" i="30" s="1"/>
  <c r="DD57" i="30"/>
  <c r="DF57" i="30" s="1"/>
  <c r="DD19" i="30"/>
  <c r="DF19" i="30" s="1"/>
  <c r="DD43" i="30"/>
  <c r="DF43" i="30" s="1"/>
  <c r="CX26" i="30"/>
  <c r="CZ26" i="30" s="1"/>
  <c r="CX50" i="30"/>
  <c r="CZ50" i="30" s="1"/>
  <c r="CX74" i="30"/>
  <c r="CZ74" i="30" s="1"/>
  <c r="CX59" i="30"/>
  <c r="CZ59" i="30" s="1"/>
  <c r="CX24" i="30"/>
  <c r="CZ24" i="30" s="1"/>
  <c r="CX48" i="30"/>
  <c r="CZ48" i="30" s="1"/>
  <c r="CX72" i="30"/>
  <c r="CZ72" i="30" s="1"/>
  <c r="CX63" i="30"/>
  <c r="CZ63" i="30" s="1"/>
  <c r="CX29" i="30"/>
  <c r="CZ29" i="30" s="1"/>
  <c r="CX53" i="30"/>
  <c r="CZ53" i="30" s="1"/>
  <c r="CX77" i="30"/>
  <c r="CZ77" i="30" s="1"/>
  <c r="CX67" i="30"/>
  <c r="CZ67" i="30" s="1"/>
  <c r="CR6" i="30"/>
  <c r="CT6" i="30" s="1"/>
  <c r="CR7" i="30"/>
  <c r="CT7" i="30" s="1"/>
  <c r="CR5" i="30"/>
  <c r="CT5" i="30" s="1"/>
  <c r="CX30" i="30"/>
  <c r="CZ30" i="30" s="1"/>
  <c r="CX54" i="30"/>
  <c r="CZ54" i="30" s="1"/>
  <c r="CX78" i="30"/>
  <c r="CZ78" i="30" s="1"/>
  <c r="CX75" i="30"/>
  <c r="CZ75" i="30" s="1"/>
  <c r="CX28" i="30"/>
  <c r="CZ28" i="30" s="1"/>
  <c r="CX52" i="30"/>
  <c r="CZ52" i="30" s="1"/>
  <c r="CX76" i="30"/>
  <c r="CZ76" i="30" s="1"/>
  <c r="CX9" i="30"/>
  <c r="CZ9" i="30" s="1"/>
  <c r="CX33" i="30"/>
  <c r="CZ33" i="30" s="1"/>
  <c r="CX57" i="30"/>
  <c r="CZ57" i="30" s="1"/>
  <c r="CX11" i="30"/>
  <c r="CZ11" i="30" s="1"/>
  <c r="DD5" i="30"/>
  <c r="DF5" i="30" s="1"/>
  <c r="DD7" i="30"/>
  <c r="DF7" i="30" s="1"/>
  <c r="DD6" i="30"/>
  <c r="DF6" i="30" s="1"/>
  <c r="DG76" i="30"/>
  <c r="DI76" i="30" s="1"/>
  <c r="DD44" i="30"/>
  <c r="DF44" i="30" s="1"/>
  <c r="DD73" i="30"/>
  <c r="DF73" i="30" s="1"/>
  <c r="DD30" i="30"/>
  <c r="DF30" i="30" s="1"/>
  <c r="DD54" i="30"/>
  <c r="DF54" i="30" s="1"/>
  <c r="DD78" i="30"/>
  <c r="DF78" i="30" s="1"/>
  <c r="DD32" i="30"/>
  <c r="DF32" i="30" s="1"/>
  <c r="DD9" i="30"/>
  <c r="DF9" i="30" s="1"/>
  <c r="DD41" i="30"/>
  <c r="DF41" i="30" s="1"/>
  <c r="DD65" i="30"/>
  <c r="DF65" i="30" s="1"/>
  <c r="DD27" i="30"/>
  <c r="DF27" i="30" s="1"/>
  <c r="DD51" i="30"/>
  <c r="DF51" i="30" s="1"/>
  <c r="DD75" i="30"/>
  <c r="DF75" i="30" s="1"/>
  <c r="CX10" i="30"/>
  <c r="CZ10" i="30" s="1"/>
  <c r="CX34" i="30"/>
  <c r="CZ34" i="30" s="1"/>
  <c r="CX58" i="30"/>
  <c r="CZ58" i="30" s="1"/>
  <c r="CX15" i="30"/>
  <c r="CZ15" i="30" s="1"/>
  <c r="CX8" i="30"/>
  <c r="CZ8" i="30" s="1"/>
  <c r="CX32" i="30"/>
  <c r="CZ32" i="30" s="1"/>
  <c r="CX56" i="30"/>
  <c r="CZ56" i="30" s="1"/>
  <c r="CX23" i="30"/>
  <c r="CZ23" i="30" s="1"/>
  <c r="CX13" i="30"/>
  <c r="CZ13" i="30" s="1"/>
  <c r="CX37" i="30"/>
  <c r="CZ37" i="30" s="1"/>
  <c r="CX61" i="30"/>
  <c r="CZ61" i="30" s="1"/>
  <c r="CX27" i="30"/>
  <c r="CZ27" i="30" s="1"/>
  <c r="DJ6" i="30"/>
  <c r="DL6" i="30" s="1"/>
  <c r="DJ5" i="30"/>
  <c r="DL5" i="30" s="1"/>
  <c r="DJ7" i="30"/>
  <c r="DL7" i="30" s="1"/>
  <c r="DG33" i="30"/>
  <c r="DI33" i="30" s="1"/>
  <c r="DD52" i="30"/>
  <c r="DF52" i="30" s="1"/>
  <c r="DD10" i="30"/>
  <c r="DF10" i="30" s="1"/>
  <c r="DD34" i="30"/>
  <c r="DF34" i="30" s="1"/>
  <c r="DD58" i="30"/>
  <c r="DF58" i="30" s="1"/>
  <c r="DD13" i="30"/>
  <c r="DF13" i="30" s="1"/>
  <c r="DD40" i="30"/>
  <c r="DF40" i="30" s="1"/>
  <c r="DD17" i="30"/>
  <c r="DF17" i="30" s="1"/>
  <c r="DD45" i="30"/>
  <c r="DF45" i="30" s="1"/>
  <c r="DD77" i="30"/>
  <c r="DF77" i="30" s="1"/>
  <c r="DD31" i="30"/>
  <c r="DF31" i="30" s="1"/>
  <c r="DD55" i="30"/>
  <c r="DF55" i="30" s="1"/>
  <c r="CX14" i="30"/>
  <c r="CZ14" i="30" s="1"/>
  <c r="CX38" i="30"/>
  <c r="CZ38" i="30" s="1"/>
  <c r="CX62" i="30"/>
  <c r="CZ62" i="30" s="1"/>
  <c r="CX31" i="30"/>
  <c r="CZ31" i="30" s="1"/>
  <c r="CX12" i="30"/>
  <c r="CZ12" i="30" s="1"/>
  <c r="CX36" i="30"/>
  <c r="CZ36" i="30" s="1"/>
  <c r="CX60" i="30"/>
  <c r="CZ60" i="30" s="1"/>
  <c r="CX47" i="30"/>
  <c r="CZ47" i="30" s="1"/>
  <c r="CX17" i="30"/>
  <c r="CZ17" i="30" s="1"/>
  <c r="CX41" i="30"/>
  <c r="CZ41" i="30" s="1"/>
  <c r="CX65" i="30"/>
  <c r="CZ65" i="30" s="1"/>
  <c r="CX35" i="30"/>
  <c r="CZ35" i="30" s="1"/>
  <c r="CX18" i="30"/>
  <c r="CZ18" i="30" s="1"/>
  <c r="CX42" i="30"/>
  <c r="CZ42" i="30" s="1"/>
  <c r="CX66" i="30"/>
  <c r="CZ66" i="30" s="1"/>
  <c r="CX39" i="30"/>
  <c r="CZ39" i="30" s="1"/>
  <c r="CX16" i="30"/>
  <c r="CZ16" i="30" s="1"/>
  <c r="CX40" i="30"/>
  <c r="CZ40" i="30" s="1"/>
  <c r="CX64" i="30"/>
  <c r="CZ64" i="30" s="1"/>
  <c r="CX71" i="30"/>
  <c r="CZ71" i="30" s="1"/>
  <c r="CX21" i="30"/>
  <c r="CZ21" i="30" s="1"/>
  <c r="CX45" i="30"/>
  <c r="CZ45" i="30" s="1"/>
  <c r="CX69" i="30"/>
  <c r="CZ69" i="30" s="1"/>
  <c r="CX43" i="30"/>
  <c r="CZ43" i="30" s="1"/>
  <c r="DJ8" i="30"/>
  <c r="DL8" i="30" s="1"/>
  <c r="DJ32" i="30"/>
  <c r="DL32" i="30" s="1"/>
  <c r="DJ13" i="30"/>
  <c r="DL13" i="30" s="1"/>
  <c r="DJ54" i="30"/>
  <c r="DL54" i="30" s="1"/>
  <c r="DJ78" i="30"/>
  <c r="DL78" i="30" s="1"/>
  <c r="DJ45" i="30"/>
  <c r="DL45" i="30" s="1"/>
  <c r="DJ39" i="30"/>
  <c r="DL39" i="30" s="1"/>
  <c r="DJ63" i="30"/>
  <c r="DL63" i="30" s="1"/>
  <c r="DJ12" i="30"/>
  <c r="DL12" i="30" s="1"/>
  <c r="DJ36" i="30"/>
  <c r="DL36" i="30" s="1"/>
  <c r="DJ60" i="30"/>
  <c r="DL60" i="30" s="1"/>
  <c r="DJ77" i="30"/>
  <c r="DL77" i="30" s="1"/>
  <c r="DJ10" i="30"/>
  <c r="DL10" i="30" s="1"/>
  <c r="DJ34" i="30"/>
  <c r="DL34" i="30" s="1"/>
  <c r="DJ58" i="30"/>
  <c r="DL58" i="30" s="1"/>
  <c r="DJ25" i="30"/>
  <c r="DL25" i="30" s="1"/>
  <c r="DJ57" i="30"/>
  <c r="DL57" i="30" s="1"/>
  <c r="DJ19" i="30"/>
  <c r="DL19" i="30" s="1"/>
  <c r="DJ43" i="30"/>
  <c r="DL43" i="30" s="1"/>
  <c r="DJ67" i="30"/>
  <c r="DL67" i="30" s="1"/>
  <c r="DG43" i="30"/>
  <c r="DI43" i="30" s="1"/>
  <c r="DJ16" i="30"/>
  <c r="DL16" i="30" s="1"/>
  <c r="DJ40" i="30"/>
  <c r="DL40" i="30" s="1"/>
  <c r="DJ64" i="30"/>
  <c r="DL64" i="30" s="1"/>
  <c r="DJ21" i="30"/>
  <c r="DL21" i="30" s="1"/>
  <c r="DJ14" i="30"/>
  <c r="DL14" i="30" s="1"/>
  <c r="DJ38" i="30"/>
  <c r="DL38" i="30" s="1"/>
  <c r="DJ62" i="30"/>
  <c r="DL62" i="30" s="1"/>
  <c r="DJ69" i="30"/>
  <c r="DL69" i="30" s="1"/>
  <c r="DJ61" i="30"/>
  <c r="DL61" i="30" s="1"/>
  <c r="DJ23" i="30"/>
  <c r="DL23" i="30" s="1"/>
  <c r="DJ47" i="30"/>
  <c r="DL47" i="30" s="1"/>
  <c r="DJ71" i="30"/>
  <c r="DL71" i="30" s="1"/>
  <c r="DG26" i="30"/>
  <c r="DI26" i="30" s="1"/>
  <c r="DJ17" i="30"/>
  <c r="DL17" i="30" s="1"/>
  <c r="DJ20" i="30"/>
  <c r="DL20" i="30" s="1"/>
  <c r="DJ44" i="30"/>
  <c r="DL44" i="30" s="1"/>
  <c r="DJ68" i="30"/>
  <c r="DL68" i="30" s="1"/>
  <c r="DJ37" i="30"/>
  <c r="DL37" i="30" s="1"/>
  <c r="DJ18" i="30"/>
  <c r="DL18" i="30" s="1"/>
  <c r="DJ42" i="30"/>
  <c r="DL42" i="30" s="1"/>
  <c r="DJ66" i="30"/>
  <c r="DL66" i="30" s="1"/>
  <c r="DJ9" i="30"/>
  <c r="DL9" i="30" s="1"/>
  <c r="DJ73" i="30"/>
  <c r="DL73" i="30" s="1"/>
  <c r="DJ27" i="30"/>
  <c r="DL27" i="30" s="1"/>
  <c r="DJ51" i="30"/>
  <c r="DL51" i="30" s="1"/>
  <c r="DJ75" i="30"/>
  <c r="DL75" i="30" s="1"/>
  <c r="DG74" i="30"/>
  <c r="DI74" i="30" s="1"/>
  <c r="DJ56" i="30"/>
  <c r="DL56" i="30" s="1"/>
  <c r="DJ30" i="30"/>
  <c r="DL30" i="30" s="1"/>
  <c r="DJ15" i="30"/>
  <c r="DL15" i="30" s="1"/>
  <c r="DJ33" i="30"/>
  <c r="DL33" i="30" s="1"/>
  <c r="DJ24" i="30"/>
  <c r="DL24" i="30" s="1"/>
  <c r="DJ48" i="30"/>
  <c r="DL48" i="30" s="1"/>
  <c r="DJ72" i="30"/>
  <c r="DL72" i="30" s="1"/>
  <c r="DJ53" i="30"/>
  <c r="DL53" i="30" s="1"/>
  <c r="DJ22" i="30"/>
  <c r="DL22" i="30" s="1"/>
  <c r="DJ46" i="30"/>
  <c r="DL46" i="30" s="1"/>
  <c r="DJ70" i="30"/>
  <c r="DL70" i="30" s="1"/>
  <c r="DJ29" i="30"/>
  <c r="DL29" i="30" s="1"/>
  <c r="DJ31" i="30"/>
  <c r="DL31" i="30" s="1"/>
  <c r="DJ55" i="30"/>
  <c r="DL55" i="30" s="1"/>
  <c r="DG28" i="30"/>
  <c r="DI28" i="30" s="1"/>
  <c r="DG39" i="30"/>
  <c r="DI39" i="30" s="1"/>
  <c r="DG63" i="30"/>
  <c r="DI63" i="30" s="1"/>
  <c r="DG47" i="30"/>
  <c r="DI47" i="30" s="1"/>
  <c r="DG12" i="30"/>
  <c r="DI12" i="30" s="1"/>
  <c r="DG17" i="30"/>
  <c r="DI17" i="30" s="1"/>
  <c r="DG10" i="30"/>
  <c r="DI10" i="30" s="1"/>
  <c r="DG44" i="30"/>
  <c r="DI44" i="30" s="1"/>
  <c r="DG49" i="30"/>
  <c r="DI49" i="30" s="1"/>
  <c r="DG42" i="30"/>
  <c r="DI42" i="30" s="1"/>
  <c r="DG60" i="30"/>
  <c r="DI60" i="30" s="1"/>
  <c r="DG65" i="30"/>
  <c r="DI65" i="30" s="1"/>
  <c r="DG58" i="30"/>
  <c r="DI58" i="30" s="1"/>
  <c r="DG55" i="30"/>
  <c r="DI55" i="30" s="1"/>
  <c r="DG16" i="30"/>
  <c r="DI16" i="30" s="1"/>
  <c r="DG32" i="30"/>
  <c r="DI32" i="30" s="1"/>
  <c r="DG48" i="30"/>
  <c r="DI48" i="30" s="1"/>
  <c r="DG64" i="30"/>
  <c r="DI64" i="30" s="1"/>
  <c r="DG19" i="30"/>
  <c r="DI19" i="30" s="1"/>
  <c r="DG21" i="30"/>
  <c r="DI21" i="30" s="1"/>
  <c r="DG37" i="30"/>
  <c r="DI37" i="30" s="1"/>
  <c r="DG53" i="30"/>
  <c r="DI53" i="30" s="1"/>
  <c r="DG69" i="30"/>
  <c r="DI69" i="30" s="1"/>
  <c r="DG59" i="30"/>
  <c r="DI59" i="30" s="1"/>
  <c r="DG14" i="30"/>
  <c r="DI14" i="30" s="1"/>
  <c r="DG30" i="30"/>
  <c r="DI30" i="30" s="1"/>
  <c r="DG46" i="30"/>
  <c r="DI46" i="30" s="1"/>
  <c r="DG62" i="30"/>
  <c r="DI62" i="30" s="1"/>
  <c r="DG78" i="30"/>
  <c r="DI78" i="30" s="1"/>
  <c r="DG15" i="30"/>
  <c r="DI15" i="30" s="1"/>
  <c r="DG75" i="30"/>
  <c r="DI75" i="30" s="1"/>
  <c r="DG20" i="30"/>
  <c r="DI20" i="30" s="1"/>
  <c r="DG36" i="30"/>
  <c r="DI36" i="30" s="1"/>
  <c r="DG52" i="30"/>
  <c r="DI52" i="30" s="1"/>
  <c r="DG68" i="30"/>
  <c r="DI68" i="30" s="1"/>
  <c r="DG35" i="30"/>
  <c r="DI35" i="30" s="1"/>
  <c r="DG9" i="30"/>
  <c r="DI9" i="30" s="1"/>
  <c r="DG25" i="30"/>
  <c r="DI25" i="30" s="1"/>
  <c r="DG41" i="30"/>
  <c r="DI41" i="30" s="1"/>
  <c r="DG57" i="30"/>
  <c r="DI57" i="30" s="1"/>
  <c r="DG73" i="30"/>
  <c r="DI73" i="30" s="1"/>
  <c r="DG23" i="30"/>
  <c r="DI23" i="30" s="1"/>
  <c r="DG67" i="30"/>
  <c r="DI67" i="30" s="1"/>
  <c r="DG18" i="30"/>
  <c r="DI18" i="30" s="1"/>
  <c r="DG34" i="30"/>
  <c r="DI34" i="30" s="1"/>
  <c r="DG50" i="30"/>
  <c r="DI50" i="30" s="1"/>
  <c r="DG66" i="30"/>
  <c r="DI66" i="30" s="1"/>
  <c r="DG11" i="30"/>
  <c r="DI11" i="30" s="1"/>
  <c r="DG27" i="30"/>
  <c r="DI27" i="30" s="1"/>
  <c r="DG8" i="30"/>
  <c r="DI8" i="30" s="1"/>
  <c r="DG24" i="30"/>
  <c r="DI24" i="30" s="1"/>
  <c r="DG40" i="30"/>
  <c r="DI40" i="30" s="1"/>
  <c r="DG56" i="30"/>
  <c r="DI56" i="30" s="1"/>
  <c r="DG72" i="30"/>
  <c r="DI72" i="30" s="1"/>
  <c r="DG51" i="30"/>
  <c r="DI51" i="30" s="1"/>
  <c r="DG13" i="30"/>
  <c r="DI13" i="30" s="1"/>
  <c r="DG29" i="30"/>
  <c r="DI29" i="30" s="1"/>
  <c r="DG45" i="30"/>
  <c r="DI45" i="30" s="1"/>
  <c r="DG61" i="30"/>
  <c r="DI61" i="30" s="1"/>
  <c r="DG77" i="30"/>
  <c r="DI77" i="30" s="1"/>
  <c r="DG31" i="30"/>
  <c r="DI31" i="30" s="1"/>
  <c r="DG22" i="30"/>
  <c r="DI22" i="30" s="1"/>
  <c r="DG38" i="30"/>
  <c r="DI38" i="30" s="1"/>
  <c r="DG54" i="30"/>
  <c r="DI54" i="30" s="1"/>
  <c r="DG70" i="30"/>
  <c r="DI70" i="30" s="1"/>
  <c r="DG71" i="30"/>
  <c r="DI71" i="30" s="1"/>
  <c r="CE48" i="30"/>
  <c r="CG48" i="30" s="1"/>
  <c r="CE60" i="30"/>
  <c r="CG60" i="30" s="1"/>
  <c r="CE62" i="30"/>
  <c r="CG62" i="30" s="1"/>
  <c r="CE68" i="30"/>
  <c r="CG68" i="30" s="1"/>
  <c r="CE69" i="30"/>
  <c r="CG69" i="30" s="1"/>
  <c r="CE74" i="30"/>
  <c r="CG74" i="30" s="1"/>
  <c r="CE50" i="30"/>
  <c r="CG50" i="30" s="1"/>
  <c r="CE42" i="30"/>
  <c r="CG42" i="30" s="1"/>
  <c r="CE26" i="30"/>
  <c r="CG26" i="30" s="1"/>
  <c r="CE18" i="30"/>
  <c r="CG18" i="30" s="1"/>
  <c r="CE10" i="30"/>
  <c r="CG10" i="30" s="1"/>
  <c r="CE73" i="30"/>
  <c r="CG73" i="30" s="1"/>
  <c r="CE57" i="30"/>
  <c r="CG57" i="30" s="1"/>
  <c r="CE49" i="30"/>
  <c r="CG49" i="30" s="1"/>
  <c r="CE41" i="30"/>
  <c r="CG41" i="30" s="1"/>
  <c r="CE33" i="30"/>
  <c r="CG33" i="30" s="1"/>
  <c r="CE25" i="30"/>
  <c r="CG25" i="30" s="1"/>
  <c r="CE17" i="30"/>
  <c r="CG17" i="30" s="1"/>
  <c r="CE9" i="30"/>
  <c r="CG9" i="30" s="1"/>
  <c r="CE52" i="30"/>
  <c r="CG52" i="30" s="1"/>
  <c r="CE43" i="30"/>
  <c r="CG43" i="30" s="1"/>
  <c r="CE20" i="30"/>
  <c r="CG20" i="30" s="1"/>
  <c r="CE36" i="30"/>
  <c r="CG36" i="30" s="1"/>
  <c r="CE12" i="30"/>
  <c r="CG12" i="30" s="1"/>
  <c r="CE75" i="30"/>
  <c r="CG75" i="30" s="1"/>
  <c r="CE72" i="30"/>
  <c r="CG72" i="30" s="1"/>
  <c r="CE64" i="30"/>
  <c r="CG64" i="30" s="1"/>
  <c r="CE51" i="30"/>
  <c r="CG51" i="30" s="1"/>
  <c r="CE29" i="30"/>
  <c r="CG29" i="30" s="1"/>
  <c r="CE65" i="30"/>
  <c r="CG65" i="30" s="1"/>
  <c r="CE19" i="30"/>
  <c r="CG19" i="30" s="1"/>
  <c r="CE77" i="30"/>
  <c r="CG77" i="30" s="1"/>
  <c r="CE53" i="30"/>
  <c r="CG53" i="30" s="1"/>
  <c r="CE45" i="30"/>
  <c r="CG45" i="30" s="1"/>
  <c r="CE37" i="30"/>
  <c r="CG37" i="30" s="1"/>
  <c r="CE13" i="30"/>
  <c r="CG13" i="30" s="1"/>
  <c r="CE76" i="30"/>
  <c r="CG76" i="30" s="1"/>
  <c r="CE28" i="30"/>
  <c r="CG28" i="30" s="1"/>
  <c r="CE56" i="30"/>
  <c r="CG56" i="30" s="1"/>
  <c r="CE40" i="30"/>
  <c r="CG40" i="30" s="1"/>
  <c r="CE32" i="30"/>
  <c r="CG32" i="30" s="1"/>
  <c r="CE24" i="30"/>
  <c r="CG24" i="30" s="1"/>
  <c r="CE16" i="30"/>
  <c r="CG16" i="30" s="1"/>
  <c r="CE8" i="30"/>
  <c r="CG8" i="30" s="1"/>
  <c r="CE11" i="30"/>
  <c r="CG11" i="30" s="1"/>
  <c r="CE27" i="30"/>
  <c r="CG27" i="30" s="1"/>
  <c r="CE21" i="30"/>
  <c r="CG21" i="30" s="1"/>
  <c r="CE67" i="30"/>
  <c r="CG67" i="30" s="1"/>
  <c r="CE35" i="30"/>
  <c r="CG35" i="30" s="1"/>
  <c r="CE66" i="30"/>
  <c r="CG66" i="30" s="1"/>
  <c r="CE58" i="30"/>
  <c r="CG58" i="30" s="1"/>
  <c r="CE34" i="30"/>
  <c r="CG34" i="30" s="1"/>
  <c r="CE59" i="30"/>
  <c r="CG59" i="30" s="1"/>
  <c r="CE71" i="30"/>
  <c r="CG71" i="30" s="1"/>
  <c r="CE63" i="30"/>
  <c r="CG63" i="30" s="1"/>
  <c r="CE55" i="30"/>
  <c r="CG55" i="30" s="1"/>
  <c r="CE47" i="30"/>
  <c r="CG47" i="30" s="1"/>
  <c r="CE39" i="30"/>
  <c r="CG39" i="30" s="1"/>
  <c r="CE31" i="30"/>
  <c r="CG31" i="30" s="1"/>
  <c r="CE23" i="30"/>
  <c r="CG23" i="30" s="1"/>
  <c r="CE15" i="30"/>
  <c r="CG15" i="30" s="1"/>
  <c r="CE78" i="30"/>
  <c r="CG78" i="30" s="1"/>
  <c r="CE70" i="30"/>
  <c r="CG70" i="30" s="1"/>
  <c r="CE54" i="30"/>
  <c r="CG54" i="30" s="1"/>
  <c r="CE46" i="30"/>
  <c r="CG46" i="30" s="1"/>
  <c r="CE38" i="30"/>
  <c r="CG38" i="30" s="1"/>
  <c r="CE30" i="30"/>
  <c r="CG30" i="30" s="1"/>
  <c r="CE22" i="30"/>
  <c r="CG22" i="30" s="1"/>
  <c r="CE14" i="30"/>
  <c r="CG14" i="30" s="1"/>
  <c r="CE61" i="30"/>
  <c r="CG61" i="30" s="1"/>
  <c r="CE44" i="30"/>
  <c r="CG44" i="30" s="1"/>
  <c r="D12" i="5" l="1"/>
  <c r="D5" i="5"/>
  <c r="F10" i="5"/>
  <c r="F12" i="5"/>
  <c r="F11" i="5"/>
  <c r="F9" i="5"/>
  <c r="F8" i="5"/>
  <c r="F7" i="5"/>
  <c r="F6" i="5"/>
  <c r="D6" i="5"/>
  <c r="D10" i="5"/>
  <c r="D11" i="5"/>
  <c r="D7" i="5"/>
  <c r="D9" i="5"/>
  <c r="D8" i="5"/>
  <c r="F5" i="5"/>
  <c r="H5" i="5" l="1"/>
  <c r="H12" i="5"/>
  <c r="H11" i="5"/>
  <c r="H9" i="5"/>
  <c r="H7" i="5"/>
  <c r="H8" i="5"/>
  <c r="H6" i="5"/>
  <c r="H10" i="5"/>
</calcChain>
</file>

<file path=xl/sharedStrings.xml><?xml version="1.0" encoding="utf-8"?>
<sst xmlns="http://schemas.openxmlformats.org/spreadsheetml/2006/main" count="2059" uniqueCount="230">
  <si>
    <t>広域連合全体</t>
  </si>
  <si>
    <t>豊中市</t>
  </si>
  <si>
    <t>池田市</t>
  </si>
  <si>
    <t>吹田市</t>
  </si>
  <si>
    <t>箕面市</t>
  </si>
  <si>
    <t>豊能町</t>
  </si>
  <si>
    <t>能勢町</t>
  </si>
  <si>
    <t>高槻市</t>
  </si>
  <si>
    <t>茨木市</t>
  </si>
  <si>
    <t>摂津市</t>
  </si>
  <si>
    <t>島本町</t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</si>
  <si>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</si>
  <si>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</si>
  <si>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</si>
  <si>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</si>
  <si>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</si>
  <si>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</si>
  <si>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</si>
  <si>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八尾市</t>
  </si>
  <si>
    <t>柏原市</t>
  </si>
  <si>
    <t>東大阪市</t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</si>
  <si>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</si>
  <si>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</si>
  <si>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</si>
  <si>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</si>
  <si>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</si>
  <si>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</si>
  <si>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</si>
  <si>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</si>
  <si>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</si>
  <si>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堺市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</si>
  <si>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</si>
  <si>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</si>
  <si>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</si>
  <si>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</si>
  <si>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</si>
  <si>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</si>
  <si>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</si>
  <si>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</si>
  <si>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</si>
  <si>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</si>
  <si>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</si>
  <si>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</si>
  <si>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</si>
  <si>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</si>
  <si>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</si>
  <si>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</si>
  <si>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</si>
  <si>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</si>
  <si>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</si>
  <si>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大阪市</t>
  </si>
  <si>
    <t>天王寺区</t>
  </si>
  <si>
    <t>西淀川区</t>
  </si>
  <si>
    <t>東淀川区</t>
  </si>
  <si>
    <t>阿倍野区</t>
  </si>
  <si>
    <t>東住吉区</t>
  </si>
  <si>
    <t>住之江区</t>
  </si>
  <si>
    <t>年齢階層</t>
    <rPh sb="0" eb="2">
      <t>ネンレイ</t>
    </rPh>
    <rPh sb="2" eb="4">
      <t>カイソウ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</si>
  <si>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</si>
  <si>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</si>
  <si>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国</t>
    <rPh sb="0" eb="1">
      <t>クニ</t>
    </rPh>
    <phoneticPr fontId="3"/>
  </si>
  <si>
    <t>65歳～69歳</t>
    <rPh sb="2" eb="3">
      <t>サイ</t>
    </rPh>
    <rPh sb="6" eb="7">
      <t>サイ</t>
    </rPh>
    <phoneticPr fontId="3"/>
  </si>
  <si>
    <t>70歳～74歳</t>
    <rPh sb="2" eb="3">
      <t>サイ</t>
    </rPh>
    <rPh sb="6" eb="7">
      <t>サイ</t>
    </rPh>
    <phoneticPr fontId="3"/>
  </si>
  <si>
    <t>75歳～79歳</t>
    <rPh sb="2" eb="3">
      <t>サイ</t>
    </rPh>
    <rPh sb="6" eb="7">
      <t>サイ</t>
    </rPh>
    <phoneticPr fontId="3"/>
  </si>
  <si>
    <t>80歳～84歳</t>
    <rPh sb="2" eb="3">
      <t>サイ</t>
    </rPh>
    <rPh sb="6" eb="7">
      <t>サイ</t>
    </rPh>
    <phoneticPr fontId="3"/>
  </si>
  <si>
    <t>85歳～89歳</t>
    <rPh sb="2" eb="3">
      <t>サイ</t>
    </rPh>
    <rPh sb="6" eb="7">
      <t>サイ</t>
    </rPh>
    <phoneticPr fontId="3"/>
  </si>
  <si>
    <t>90歳～94歳</t>
    <rPh sb="2" eb="3">
      <t>サイ</t>
    </rPh>
    <rPh sb="6" eb="7">
      <t>サイ</t>
    </rPh>
    <phoneticPr fontId="3"/>
  </si>
  <si>
    <t>合計</t>
    <rPh sb="0" eb="2">
      <t>ゴウケイ</t>
    </rPh>
    <phoneticPr fontId="3"/>
  </si>
  <si>
    <t>95歳～</t>
    <rPh sb="2" eb="3">
      <t>サイ</t>
    </rPh>
    <phoneticPr fontId="3"/>
  </si>
  <si>
    <t>被保険者数</t>
    <phoneticPr fontId="3"/>
  </si>
  <si>
    <t>区分</t>
    <rPh sb="0" eb="2">
      <t>クブン</t>
    </rPh>
    <phoneticPr fontId="3"/>
  </si>
  <si>
    <t>同規模</t>
    <phoneticPr fontId="3"/>
  </si>
  <si>
    <t>国</t>
    <phoneticPr fontId="3"/>
  </si>
  <si>
    <t>認定者数(人)</t>
    <rPh sb="0" eb="3">
      <t>ニンテイシャ</t>
    </rPh>
    <rPh sb="3" eb="4">
      <t>スウ</t>
    </rPh>
    <rPh sb="5" eb="6">
      <t>ニン</t>
    </rPh>
    <phoneticPr fontId="3"/>
  </si>
  <si>
    <t>給付費</t>
    <rPh sb="0" eb="2">
      <t>キュウフ</t>
    </rPh>
    <rPh sb="2" eb="3">
      <t>ヒ</t>
    </rPh>
    <phoneticPr fontId="3"/>
  </si>
  <si>
    <t>要支援1</t>
  </si>
  <si>
    <t>要支援2</t>
  </si>
  <si>
    <t>要介護1</t>
  </si>
  <si>
    <t>要介護2</t>
  </si>
  <si>
    <t>要介護3</t>
  </si>
  <si>
    <t>要介護4</t>
  </si>
  <si>
    <t>要介護5</t>
  </si>
  <si>
    <t>※各項目毎に上位5疾病を</t>
    <phoneticPr fontId="3"/>
  </si>
  <si>
    <t>表示する</t>
    <phoneticPr fontId="3"/>
  </si>
  <si>
    <t>順位</t>
    <rPh sb="0" eb="2">
      <t>ジュンイ</t>
    </rPh>
    <phoneticPr fontId="3"/>
  </si>
  <si>
    <t>順位</t>
    <phoneticPr fontId="3"/>
  </si>
  <si>
    <t>糖尿病</t>
    <rPh sb="0" eb="3">
      <t>トウニョウビョウ</t>
    </rPh>
    <phoneticPr fontId="3"/>
  </si>
  <si>
    <t>高血圧症</t>
    <rPh sb="0" eb="3">
      <t>コウケツアツ</t>
    </rPh>
    <phoneticPr fontId="3"/>
  </si>
  <si>
    <t>脂質異常症</t>
    <phoneticPr fontId="3"/>
  </si>
  <si>
    <t>心臓病</t>
    <rPh sb="0" eb="3">
      <t>シンゾウビョウ</t>
    </rPh>
    <phoneticPr fontId="3"/>
  </si>
  <si>
    <t>脳疾患</t>
    <rPh sb="0" eb="1">
      <t>ノウ</t>
    </rPh>
    <rPh sb="1" eb="3">
      <t>シッカン</t>
    </rPh>
    <phoneticPr fontId="3"/>
  </si>
  <si>
    <t>悪性新生物</t>
    <rPh sb="0" eb="2">
      <t>アクセイ</t>
    </rPh>
    <rPh sb="2" eb="5">
      <t>シンセイブツ</t>
    </rPh>
    <phoneticPr fontId="3"/>
  </si>
  <si>
    <t>筋・骨格</t>
    <phoneticPr fontId="3"/>
  </si>
  <si>
    <t>精神</t>
    <rPh sb="0" eb="2">
      <t>セイシン</t>
    </rPh>
    <phoneticPr fontId="3"/>
  </si>
  <si>
    <t>一件当たり給付費(円)</t>
    <rPh sb="0" eb="2">
      <t>１ケン</t>
    </rPh>
    <rPh sb="2" eb="3">
      <t>ア</t>
    </rPh>
    <rPh sb="5" eb="7">
      <t>キュウフ</t>
    </rPh>
    <rPh sb="7" eb="8">
      <t>ヒ</t>
    </rPh>
    <rPh sb="9" eb="10">
      <t>エン</t>
    </rPh>
    <phoneticPr fontId="3"/>
  </si>
  <si>
    <t>要支援1</t>
    <rPh sb="0" eb="3">
      <t>ヨウシエン</t>
    </rPh>
    <phoneticPr fontId="3"/>
  </si>
  <si>
    <t>要支援2</t>
    <rPh sb="0" eb="3">
      <t>ヨウシエン</t>
    </rPh>
    <phoneticPr fontId="3"/>
  </si>
  <si>
    <t>要介護1</t>
    <rPh sb="0" eb="3">
      <t>ヨウカイゴ</t>
    </rPh>
    <phoneticPr fontId="3"/>
  </si>
  <si>
    <t>要介護2</t>
    <rPh sb="0" eb="3">
      <t>ヨウカイゴ</t>
    </rPh>
    <phoneticPr fontId="3"/>
  </si>
  <si>
    <t>要介護3</t>
    <rPh sb="0" eb="3">
      <t>ヨウカイゴ</t>
    </rPh>
    <phoneticPr fontId="3"/>
  </si>
  <si>
    <t>要介護4</t>
    <rPh sb="0" eb="3">
      <t>ヨウカイゴ</t>
    </rPh>
    <phoneticPr fontId="3"/>
  </si>
  <si>
    <t>高血圧症</t>
    <rPh sb="0" eb="4">
      <t>コウケツアツショウ</t>
    </rPh>
    <phoneticPr fontId="3"/>
  </si>
  <si>
    <t>筋・骨格</t>
    <rPh sb="0" eb="1">
      <t>キン</t>
    </rPh>
    <rPh sb="2" eb="4">
      <t>コッカク</t>
    </rPh>
    <phoneticPr fontId="3"/>
  </si>
  <si>
    <t>実人数(人)</t>
    <rPh sb="0" eb="1">
      <t>ジツ</t>
    </rPh>
    <rPh sb="1" eb="2">
      <t>ニン</t>
    </rPh>
    <rPh sb="2" eb="3">
      <t>スウ</t>
    </rPh>
    <rPh sb="4" eb="5">
      <t>ニン</t>
    </rPh>
    <phoneticPr fontId="3"/>
  </si>
  <si>
    <t>疾病項目</t>
    <rPh sb="0" eb="2">
      <t>シッペイ</t>
    </rPh>
    <rPh sb="2" eb="4">
      <t>コウモク</t>
    </rPh>
    <phoneticPr fontId="3"/>
  </si>
  <si>
    <t>同規模</t>
    <rPh sb="0" eb="3">
      <t>ドウキボ</t>
    </rPh>
    <phoneticPr fontId="3"/>
  </si>
  <si>
    <t>自殺</t>
    <rPh sb="0" eb="2">
      <t>ジサツ</t>
    </rPh>
    <phoneticPr fontId="3"/>
  </si>
  <si>
    <t>腎不全</t>
    <rPh sb="0" eb="3">
      <t>ジンフゼン</t>
    </rPh>
    <phoneticPr fontId="3"/>
  </si>
  <si>
    <t>【グラフ用】</t>
    <rPh sb="4" eb="5">
      <t>ヨウ</t>
    </rPh>
    <phoneticPr fontId="3"/>
  </si>
  <si>
    <t>計</t>
    <rPh sb="0" eb="1">
      <t>ケイ</t>
    </rPh>
    <phoneticPr fontId="3"/>
  </si>
  <si>
    <t>合計(人)</t>
    <rPh sb="0" eb="2">
      <t>ゴウケイ</t>
    </rPh>
    <phoneticPr fontId="3"/>
  </si>
  <si>
    <t>都島区</t>
  </si>
  <si>
    <t>福島区</t>
  </si>
  <si>
    <t>此花区</t>
  </si>
  <si>
    <t>西区</t>
  </si>
  <si>
    <t>港区</t>
  </si>
  <si>
    <t>大正区</t>
  </si>
  <si>
    <t>浪速区</t>
  </si>
  <si>
    <t>東成区</t>
  </si>
  <si>
    <t>生野区</t>
  </si>
  <si>
    <t>旭区</t>
  </si>
  <si>
    <t>城東区</t>
  </si>
  <si>
    <t>住吉区</t>
  </si>
  <si>
    <t>西成区</t>
  </si>
  <si>
    <t>淀川区</t>
  </si>
  <si>
    <t>鶴見区</t>
  </si>
  <si>
    <t>平野区</t>
  </si>
  <si>
    <t>北区</t>
  </si>
  <si>
    <t>中央区</t>
  </si>
  <si>
    <t>市区町村</t>
    <rPh sb="0" eb="2">
      <t>シク</t>
    </rPh>
    <rPh sb="2" eb="4">
      <t>チョウソン</t>
    </rPh>
    <phoneticPr fontId="3"/>
  </si>
  <si>
    <t>～69歳</t>
    <rPh sb="3" eb="4">
      <t>サイ</t>
    </rPh>
    <phoneticPr fontId="3"/>
  </si>
  <si>
    <t>市区町村別</t>
    <rPh sb="0" eb="2">
      <t>シク</t>
    </rPh>
    <rPh sb="2" eb="4">
      <t>チョウソン</t>
    </rPh>
    <rPh sb="4" eb="5">
      <t>ベツ</t>
    </rPh>
    <phoneticPr fontId="3"/>
  </si>
  <si>
    <t>市区町村</t>
    <rPh sb="0" eb="1">
      <t>シ</t>
    </rPh>
    <rPh sb="1" eb="2">
      <t>ク</t>
    </rPh>
    <phoneticPr fontId="3"/>
  </si>
  <si>
    <t>年齢階層</t>
    <rPh sb="0" eb="2">
      <t>ネンレイ</t>
    </rPh>
    <rPh sb="2" eb="4">
      <t>カイソウ</t>
    </rPh>
    <phoneticPr fontId="3"/>
  </si>
  <si>
    <t>年齢基準日…入院時の年齢。</t>
    <rPh sb="6" eb="8">
      <t>ニュウイン</t>
    </rPh>
    <rPh sb="8" eb="9">
      <t>ジ</t>
    </rPh>
    <rPh sb="10" eb="12">
      <t>ネンレイ</t>
    </rPh>
    <phoneticPr fontId="37"/>
  </si>
  <si>
    <t>要介護5</t>
    <rPh sb="0" eb="3">
      <t>ヨウカイゴ</t>
    </rPh>
    <phoneticPr fontId="3"/>
  </si>
  <si>
    <t>人数(人)</t>
    <rPh sb="0" eb="2">
      <t>ニンズウ</t>
    </rPh>
    <phoneticPr fontId="3"/>
  </si>
  <si>
    <t>大阪府後期
高齢者医療
広域連合</t>
    <rPh sb="0" eb="3">
      <t>オオサカフ</t>
    </rPh>
    <phoneticPr fontId="3"/>
  </si>
  <si>
    <t>認定率(%)</t>
    <rPh sb="0" eb="2">
      <t>ニンテイ</t>
    </rPh>
    <rPh sb="2" eb="3">
      <t>リツ</t>
    </rPh>
    <phoneticPr fontId="3"/>
  </si>
  <si>
    <t>死亡者数(人)</t>
    <rPh sb="0" eb="2">
      <t>シボウ</t>
    </rPh>
    <rPh sb="2" eb="3">
      <t>シャ</t>
    </rPh>
    <rPh sb="3" eb="4">
      <t>スウ</t>
    </rPh>
    <rPh sb="5" eb="6">
      <t>ニン</t>
    </rPh>
    <phoneticPr fontId="3"/>
  </si>
  <si>
    <t>資格確認日…1日でも資格があれば分析対象としている。</t>
    <phoneticPr fontId="37"/>
  </si>
  <si>
    <t>有病状況(%)</t>
    <rPh sb="0" eb="1">
      <t>ユウ</t>
    </rPh>
    <rPh sb="1" eb="2">
      <t>ビョウ</t>
    </rPh>
    <rPh sb="2" eb="4">
      <t>ジョウキョウ</t>
    </rPh>
    <phoneticPr fontId="3"/>
  </si>
  <si>
    <t>性別</t>
    <rPh sb="0" eb="2">
      <t>セイベツ</t>
    </rPh>
    <phoneticPr fontId="3"/>
  </si>
  <si>
    <t>割合(%)
(長期入院
患者数合計に占める
割合)</t>
    <rPh sb="0" eb="2">
      <t>ワリアイ</t>
    </rPh>
    <rPh sb="7" eb="9">
      <t>チョウキ</t>
    </rPh>
    <rPh sb="9" eb="11">
      <t>ニュウイン</t>
    </rPh>
    <rPh sb="12" eb="15">
      <t>カンジャスウ</t>
    </rPh>
    <rPh sb="14" eb="15">
      <t>スウ</t>
    </rPh>
    <rPh sb="15" eb="17">
      <t>ゴウケイ</t>
    </rPh>
    <rPh sb="18" eb="19">
      <t>シ</t>
    </rPh>
    <rPh sb="22" eb="24">
      <t>ワリアイ</t>
    </rPh>
    <phoneticPr fontId="3"/>
  </si>
  <si>
    <t>※KDBデータが欠損している市区町村は「-」と表示している。</t>
    <rPh sb="8" eb="10">
      <t>ケッソン</t>
    </rPh>
    <rPh sb="14" eb="16">
      <t>シク</t>
    </rPh>
    <rPh sb="16" eb="18">
      <t>チョウソン</t>
    </rPh>
    <rPh sb="23" eb="25">
      <t>ヒョウジ</t>
    </rPh>
    <phoneticPr fontId="3"/>
  </si>
  <si>
    <t>男性(人)</t>
    <rPh sb="0" eb="2">
      <t>ダンセイ</t>
    </rPh>
    <rPh sb="3" eb="4">
      <t>ニン</t>
    </rPh>
    <phoneticPr fontId="3"/>
  </si>
  <si>
    <t>女性(人)</t>
    <rPh sb="0" eb="2">
      <t>ジョセイ</t>
    </rPh>
    <rPh sb="3" eb="4">
      <t>ニン</t>
    </rPh>
    <phoneticPr fontId="3"/>
  </si>
  <si>
    <t>全体(人)</t>
    <rPh sb="0" eb="2">
      <t>ゼンタイ</t>
    </rPh>
    <rPh sb="3" eb="4">
      <t>ニン</t>
    </rPh>
    <phoneticPr fontId="3"/>
  </si>
  <si>
    <t>被保険者数(人)</t>
    <rPh sb="0" eb="4">
      <t>ヒホケンシャ</t>
    </rPh>
    <rPh sb="4" eb="5">
      <t>スウ</t>
    </rPh>
    <rPh sb="6" eb="7">
      <t>ニン</t>
    </rPh>
    <phoneticPr fontId="3"/>
  </si>
  <si>
    <t>割合(%)
(長期入院患者数合計に占める割合)</t>
    <rPh sb="0" eb="2">
      <t>ワリアイ</t>
    </rPh>
    <rPh sb="7" eb="9">
      <t>チョウキ</t>
    </rPh>
    <rPh sb="9" eb="11">
      <t>ニュウイン</t>
    </rPh>
    <rPh sb="11" eb="14">
      <t>カンジャスウ</t>
    </rPh>
    <rPh sb="13" eb="14">
      <t>スウ</t>
    </rPh>
    <rPh sb="14" eb="16">
      <t>ゴウケイ</t>
    </rPh>
    <rPh sb="17" eb="18">
      <t>シ</t>
    </rPh>
    <rPh sb="20" eb="22">
      <t>ワリアイ</t>
    </rPh>
    <phoneticPr fontId="3"/>
  </si>
  <si>
    <t>長期入院患者割合(%)
(被保険者数に占める割合)</t>
    <rPh sb="0" eb="2">
      <t>チョウキ</t>
    </rPh>
    <rPh sb="2" eb="4">
      <t>ニュウイン</t>
    </rPh>
    <rPh sb="4" eb="6">
      <t>カンジャ</t>
    </rPh>
    <rPh sb="6" eb="8">
      <t>ワリアイ</t>
    </rPh>
    <rPh sb="13" eb="17">
      <t>ヒホケンシャ</t>
    </rPh>
    <rPh sb="17" eb="18">
      <t>スウ</t>
    </rPh>
    <rPh sb="19" eb="20">
      <t>シ</t>
    </rPh>
    <rPh sb="22" eb="24">
      <t>ワリアイ</t>
    </rPh>
    <phoneticPr fontId="3"/>
  </si>
  <si>
    <t>患者数
(人)</t>
    <rPh sb="0" eb="3">
      <t>カンジャスウ</t>
    </rPh>
    <rPh sb="5" eb="6">
      <t>ニン</t>
    </rPh>
    <phoneticPr fontId="3"/>
  </si>
  <si>
    <t>被保険者数
(人)</t>
    <rPh sb="0" eb="4">
      <t>ヒホケンシャ</t>
    </rPh>
    <rPh sb="4" eb="5">
      <t>スウ</t>
    </rPh>
    <rPh sb="7" eb="8">
      <t>ニン</t>
    </rPh>
    <phoneticPr fontId="3"/>
  </si>
  <si>
    <t>一件当たり給付費(円)</t>
    <rPh sb="0" eb="1">
      <t>イチ</t>
    </rPh>
    <rPh sb="5" eb="7">
      <t>キュウフ</t>
    </rPh>
    <rPh sb="7" eb="8">
      <t>ヒ</t>
    </rPh>
    <phoneticPr fontId="3"/>
  </si>
  <si>
    <t>実人数(人)</t>
  </si>
  <si>
    <t>実人数(人)</t>
    <rPh sb="0" eb="1">
      <t>ジツ</t>
    </rPh>
    <rPh sb="1" eb="3">
      <t>ニンズウ</t>
    </rPh>
    <rPh sb="4" eb="5">
      <t>ニン</t>
    </rPh>
    <phoneticPr fontId="3"/>
  </si>
  <si>
    <t>死因割合(%)</t>
    <rPh sb="0" eb="2">
      <t>シイン</t>
    </rPh>
    <rPh sb="2" eb="4">
      <t>ワリアイ</t>
    </rPh>
    <phoneticPr fontId="3"/>
  </si>
  <si>
    <t>患者数(人)</t>
    <rPh sb="0" eb="3">
      <t>カンジャスウ</t>
    </rPh>
    <phoneticPr fontId="3"/>
  </si>
  <si>
    <t>割合(%)</t>
    <rPh sb="0" eb="2">
      <t>ワリアイ</t>
    </rPh>
    <phoneticPr fontId="3"/>
  </si>
  <si>
    <t>長期入院…レセプトに記載されている入院年月日から求めた入院月数が6カ月以上のもの。1カ月を30日とする。</t>
    <rPh sb="0" eb="2">
      <t>チョウキ</t>
    </rPh>
    <rPh sb="2" eb="4">
      <t>ニュウイン</t>
    </rPh>
    <rPh sb="24" eb="25">
      <t>モト</t>
    </rPh>
    <rPh sb="27" eb="29">
      <t>ニュウイン</t>
    </rPh>
    <rPh sb="29" eb="31">
      <t>ゲッスウ</t>
    </rPh>
    <rPh sb="34" eb="35">
      <t>ゲツ</t>
    </rPh>
    <rPh sb="35" eb="37">
      <t>イジョウ</t>
    </rPh>
    <phoneticPr fontId="3"/>
  </si>
  <si>
    <t>大阪府後期高齢者医療広域連合</t>
  </si>
  <si>
    <t>標準化死亡比 男性</t>
    <rPh sb="0" eb="3">
      <t>ヒョウジュンカ</t>
    </rPh>
    <rPh sb="3" eb="6">
      <t>シボウヒ</t>
    </rPh>
    <rPh sb="7" eb="9">
      <t>ダンセイ</t>
    </rPh>
    <phoneticPr fontId="3"/>
  </si>
  <si>
    <t>標準化死亡比 女性</t>
    <rPh sb="0" eb="3">
      <t>ヒョウジュンカ</t>
    </rPh>
    <rPh sb="3" eb="6">
      <t>シボウヒ</t>
    </rPh>
    <rPh sb="7" eb="9">
      <t>ジョセイ</t>
    </rPh>
    <phoneticPr fontId="3"/>
  </si>
  <si>
    <t>広域連合全体</t>
    <rPh sb="0" eb="6">
      <t>コウイキレンゴウゼンタイ</t>
    </rPh>
    <phoneticPr fontId="3"/>
  </si>
  <si>
    <t>【表作成用】</t>
    <rPh sb="1" eb="5">
      <t>ヒョウサクセイヨウ</t>
    </rPh>
    <phoneticPr fontId="3"/>
  </si>
  <si>
    <t>脂質異常症</t>
  </si>
  <si>
    <t>筋・骨格</t>
  </si>
  <si>
    <t>-</t>
  </si>
  <si>
    <t>【グラフラベル用】</t>
    <phoneticPr fontId="3"/>
  </si>
  <si>
    <t>市区町村</t>
    <rPh sb="1" eb="2">
      <t>ク</t>
    </rPh>
    <phoneticPr fontId="3"/>
  </si>
  <si>
    <t>全年齢</t>
    <rPh sb="0" eb="3">
      <t>ゼンネンレイ</t>
    </rPh>
    <phoneticPr fontId="3"/>
  </si>
  <si>
    <t>【グラフラベル用】</t>
    <rPh sb="7" eb="8">
      <t>ヨウ</t>
    </rPh>
    <phoneticPr fontId="3"/>
  </si>
  <si>
    <t>広域連合
全体</t>
    <rPh sb="0" eb="2">
      <t>コウイキ</t>
    </rPh>
    <rPh sb="2" eb="4">
      <t>レンゴウ</t>
    </rPh>
    <rPh sb="5" eb="7">
      <t>ゼンタイ</t>
    </rPh>
    <phoneticPr fontId="3"/>
  </si>
  <si>
    <t>男性　</t>
    <rPh sb="0" eb="2">
      <t>ダンセイ</t>
    </rPh>
    <phoneticPr fontId="3"/>
  </si>
  <si>
    <t>女性　</t>
    <rPh sb="0" eb="2">
      <t>ジョセイ</t>
    </rPh>
    <phoneticPr fontId="3"/>
  </si>
  <si>
    <t>前年度との差分(65歳～69歳)</t>
    <rPh sb="0" eb="3">
      <t>ゼンネンド</t>
    </rPh>
    <rPh sb="5" eb="7">
      <t>サブン</t>
    </rPh>
    <phoneticPr fontId="3"/>
  </si>
  <si>
    <t>割合(長期入院患者数合計に占める割合)</t>
    <phoneticPr fontId="3"/>
  </si>
  <si>
    <t>前年度との差分</t>
    <rPh sb="0" eb="3">
      <t>ゼンネンド</t>
    </rPh>
    <rPh sb="5" eb="7">
      <t>サブン</t>
    </rPh>
    <phoneticPr fontId="3"/>
  </si>
  <si>
    <t>前年度との差分(70歳～74歳)</t>
    <rPh sb="0" eb="3">
      <t>ゼンネンド</t>
    </rPh>
    <rPh sb="5" eb="7">
      <t>サブン</t>
    </rPh>
    <phoneticPr fontId="3"/>
  </si>
  <si>
    <t>前年度との差分(75歳～79歳)</t>
    <rPh sb="0" eb="3">
      <t>ゼンネンド</t>
    </rPh>
    <rPh sb="5" eb="7">
      <t>サブン</t>
    </rPh>
    <phoneticPr fontId="3"/>
  </si>
  <si>
    <t>前年度との差分(80歳～84歳)</t>
    <rPh sb="0" eb="3">
      <t>ゼンネンド</t>
    </rPh>
    <rPh sb="5" eb="7">
      <t>サブン</t>
    </rPh>
    <phoneticPr fontId="3"/>
  </si>
  <si>
    <t>前年度との差分(85歳～89歳)</t>
    <rPh sb="0" eb="3">
      <t>ゼンネンド</t>
    </rPh>
    <rPh sb="5" eb="7">
      <t>サブン</t>
    </rPh>
    <phoneticPr fontId="3"/>
  </si>
  <si>
    <t>前年度との差分(90歳～94歳)</t>
    <rPh sb="0" eb="3">
      <t>ゼンネンド</t>
    </rPh>
    <rPh sb="5" eb="7">
      <t>サブン</t>
    </rPh>
    <phoneticPr fontId="3"/>
  </si>
  <si>
    <t>前年度との差分(95歳～)</t>
    <rPh sb="0" eb="3">
      <t>ゼンネンド</t>
    </rPh>
    <rPh sb="5" eb="7">
      <t>サブン</t>
    </rPh>
    <phoneticPr fontId="3"/>
  </si>
  <si>
    <t>広域連合全体</t>
    <rPh sb="0" eb="4">
      <t>コウイキレンゴウ</t>
    </rPh>
    <rPh sb="4" eb="6">
      <t>ゼンタイ</t>
    </rPh>
    <phoneticPr fontId="3"/>
  </si>
  <si>
    <t>全年齢</t>
    <rPh sb="0" eb="3">
      <t>ゼ</t>
    </rPh>
    <phoneticPr fontId="3"/>
  </si>
  <si>
    <t>男女計</t>
    <rPh sb="0" eb="3">
      <t>ダ</t>
    </rPh>
    <phoneticPr fontId="3"/>
  </si>
  <si>
    <t>広域連合全体</t>
    <rPh sb="0" eb="2">
      <t>コウイキ</t>
    </rPh>
    <rPh sb="2" eb="4">
      <t>レンゴウ</t>
    </rPh>
    <rPh sb="4" eb="6">
      <t>ゼンタイ</t>
    </rPh>
    <phoneticPr fontId="3"/>
  </si>
  <si>
    <t>被保険者数</t>
    <rPh sb="4" eb="5">
      <t>スウ</t>
    </rPh>
    <phoneticPr fontId="3"/>
  </si>
  <si>
    <t>被保険者割合</t>
    <rPh sb="4" eb="6">
      <t>ワリアイ</t>
    </rPh>
    <phoneticPr fontId="3"/>
  </si>
  <si>
    <t>市区町村別</t>
    <phoneticPr fontId="3"/>
  </si>
  <si>
    <t>介護保険の状況</t>
    <rPh sb="0" eb="2">
      <t>カイゴ</t>
    </rPh>
    <rPh sb="2" eb="4">
      <t>ホケン</t>
    </rPh>
    <rPh sb="5" eb="7">
      <t>ジョウキョウ</t>
    </rPh>
    <phoneticPr fontId="3"/>
  </si>
  <si>
    <t>認定者の疾病別有病状況</t>
    <phoneticPr fontId="3"/>
  </si>
  <si>
    <t>標準化死亡比</t>
    <rPh sb="0" eb="3">
      <t>ヒョウジュンカ</t>
    </rPh>
    <rPh sb="3" eb="5">
      <t>シボウ</t>
    </rPh>
    <rPh sb="5" eb="6">
      <t>ヒ</t>
    </rPh>
    <phoneticPr fontId="3"/>
  </si>
  <si>
    <t>市区町村別</t>
    <rPh sb="1" eb="2">
      <t>ク</t>
    </rPh>
    <phoneticPr fontId="3"/>
  </si>
  <si>
    <t>主たる死因の状況</t>
    <rPh sb="0" eb="1">
      <t>シュ</t>
    </rPh>
    <rPh sb="3" eb="5">
      <t>シイン</t>
    </rPh>
    <rPh sb="6" eb="8">
      <t>ジョウキョウ</t>
    </rPh>
    <phoneticPr fontId="3"/>
  </si>
  <si>
    <t>主たる死因の状況</t>
    <phoneticPr fontId="3"/>
  </si>
  <si>
    <t>長期入院患者数</t>
    <phoneticPr fontId="3"/>
  </si>
  <si>
    <t>広域連合全体(年齢階層別)</t>
    <rPh sb="0" eb="2">
      <t>コウイキ</t>
    </rPh>
    <rPh sb="2" eb="4">
      <t>レンゴウ</t>
    </rPh>
    <rPh sb="4" eb="5">
      <t>ゼン</t>
    </rPh>
    <rPh sb="6" eb="13">
      <t>ネ</t>
    </rPh>
    <phoneticPr fontId="3"/>
  </si>
  <si>
    <t>広域連合全体(年齢階層別)</t>
    <rPh sb="0" eb="2">
      <t>コウイキ</t>
    </rPh>
    <rPh sb="2" eb="4">
      <t>レンゴウ</t>
    </rPh>
    <rPh sb="4" eb="6">
      <t>ゼンタイ</t>
    </rPh>
    <rPh sb="6" eb="13">
      <t>ネ</t>
    </rPh>
    <phoneticPr fontId="3"/>
  </si>
  <si>
    <t>広域連合全体(男女別)</t>
    <rPh sb="0" eb="2">
      <t>コウイキ</t>
    </rPh>
    <rPh sb="2" eb="4">
      <t>レンゴウ</t>
    </rPh>
    <rPh sb="4" eb="6">
      <t>ゼンタイ</t>
    </rPh>
    <rPh sb="7" eb="9">
      <t>ダンジョ</t>
    </rPh>
    <rPh sb="9" eb="10">
      <t>ベツ</t>
    </rPh>
    <phoneticPr fontId="3"/>
  </si>
  <si>
    <t>長期入院患者の入院時年齢</t>
    <phoneticPr fontId="3"/>
  </si>
  <si>
    <t>長期入院患者の入院時年齢構成</t>
    <phoneticPr fontId="3"/>
  </si>
  <si>
    <t>長期入院患者数</t>
    <rPh sb="0" eb="2">
      <t>チョウキ</t>
    </rPh>
    <rPh sb="2" eb="4">
      <t>ニュウイン</t>
    </rPh>
    <rPh sb="4" eb="6">
      <t>カンジャ</t>
    </rPh>
    <rPh sb="6" eb="7">
      <t>スウ</t>
    </rPh>
    <phoneticPr fontId="3"/>
  </si>
  <si>
    <t>長期入院患者年齢構成比</t>
    <rPh sb="0" eb="2">
      <t>チョウキ</t>
    </rPh>
    <rPh sb="2" eb="4">
      <t>ニュウイン</t>
    </rPh>
    <rPh sb="4" eb="6">
      <t>カンジャ</t>
    </rPh>
    <rPh sb="6" eb="8">
      <t>ネンレイ</t>
    </rPh>
    <rPh sb="8" eb="10">
      <t>コウセイ</t>
    </rPh>
    <rPh sb="10" eb="11">
      <t>ヒ</t>
    </rPh>
    <phoneticPr fontId="3"/>
  </si>
  <si>
    <t>市区町村別</t>
    <rPh sb="0" eb="1">
      <t>シ</t>
    </rPh>
    <phoneticPr fontId="3"/>
  </si>
  <si>
    <t>前年度との差分(患者割合(長期入院患者数合計に占める割合))</t>
    <rPh sb="0" eb="3">
      <t>ゼンネンド</t>
    </rPh>
    <rPh sb="5" eb="7">
      <t>サブン</t>
    </rPh>
    <rPh sb="8" eb="10">
      <t>カンジャ</t>
    </rPh>
    <phoneticPr fontId="3"/>
  </si>
  <si>
    <t>【65歳～69歳】</t>
    <rPh sb="3" eb="4">
      <t>サイ</t>
    </rPh>
    <rPh sb="7" eb="8">
      <t>サイ</t>
    </rPh>
    <phoneticPr fontId="3"/>
  </si>
  <si>
    <t>【70歳～74歳】</t>
    <rPh sb="3" eb="4">
      <t>サイ</t>
    </rPh>
    <rPh sb="7" eb="8">
      <t>サイ</t>
    </rPh>
    <phoneticPr fontId="3"/>
  </si>
  <si>
    <t>【75歳～79歳】</t>
    <rPh sb="3" eb="4">
      <t>サイ</t>
    </rPh>
    <rPh sb="7" eb="8">
      <t>サイ</t>
    </rPh>
    <phoneticPr fontId="3"/>
  </si>
  <si>
    <t>【80歳～84歳】</t>
    <rPh sb="3" eb="4">
      <t>サイ</t>
    </rPh>
    <rPh sb="7" eb="8">
      <t>サイ</t>
    </rPh>
    <phoneticPr fontId="3"/>
  </si>
  <si>
    <t>【85歳～89歳】</t>
    <rPh sb="3" eb="4">
      <t>サイ</t>
    </rPh>
    <rPh sb="7" eb="8">
      <t>サイ</t>
    </rPh>
    <phoneticPr fontId="3"/>
  </si>
  <si>
    <t>【90歳～94歳】</t>
    <rPh sb="3" eb="4">
      <t>サイ</t>
    </rPh>
    <rPh sb="7" eb="8">
      <t>サイ</t>
    </rPh>
    <phoneticPr fontId="3"/>
  </si>
  <si>
    <t>【95歳～】</t>
    <rPh sb="3" eb="4">
      <t>サイ</t>
    </rPh>
    <phoneticPr fontId="3"/>
  </si>
  <si>
    <t>長期入院患者の入院時年齢</t>
    <rPh sb="0" eb="2">
      <t>チョウキ</t>
    </rPh>
    <rPh sb="2" eb="4">
      <t>ニュウイン</t>
    </rPh>
    <rPh sb="4" eb="6">
      <t>カンジャ</t>
    </rPh>
    <rPh sb="7" eb="9">
      <t>ニュウイン</t>
    </rPh>
    <rPh sb="9" eb="10">
      <t>ジ</t>
    </rPh>
    <rPh sb="10" eb="12">
      <t>ネンレイ</t>
    </rPh>
    <phoneticPr fontId="3"/>
  </si>
  <si>
    <t>長期入院の患者数合計に占める割合</t>
    <phoneticPr fontId="3"/>
  </si>
  <si>
    <t>広域連合全体(年齢階層別)</t>
    <phoneticPr fontId="3"/>
  </si>
  <si>
    <t>長期入院患者割合(%)
(被保険者数に占める
割合)</t>
    <rPh sb="0" eb="2">
      <t>チョウキ</t>
    </rPh>
    <rPh sb="2" eb="4">
      <t>ニュウイン</t>
    </rPh>
    <rPh sb="4" eb="6">
      <t>カンジャ</t>
    </rPh>
    <rPh sb="6" eb="8">
      <t>ワリアイ</t>
    </rPh>
    <rPh sb="13" eb="17">
      <t>ヒホケンシャ</t>
    </rPh>
    <rPh sb="17" eb="18">
      <t>スウ</t>
    </rPh>
    <rPh sb="19" eb="20">
      <t>シ</t>
    </rPh>
    <rPh sb="23" eb="25">
      <t>ワリアイ</t>
    </rPh>
    <phoneticPr fontId="3"/>
  </si>
  <si>
    <t>R3年度市区町村別数値</t>
    <phoneticPr fontId="3"/>
  </si>
  <si>
    <t>R4年度</t>
    <phoneticPr fontId="3"/>
  </si>
  <si>
    <t>R3年度</t>
    <phoneticPr fontId="3"/>
  </si>
  <si>
    <t>資格確認日…令和5年3月31日時点。</t>
    <phoneticPr fontId="3"/>
  </si>
  <si>
    <t>年齢基準日…令和5年3月31日時点。</t>
    <phoneticPr fontId="3"/>
  </si>
  <si>
    <t>※令和5年3月31日時点で資格がある者を対象とする。</t>
    <phoneticPr fontId="3"/>
  </si>
  <si>
    <t>出典：令和4年度 国保データベース(KDB)システム「地域の全体像の把握」</t>
    <phoneticPr fontId="3"/>
  </si>
  <si>
    <t>データ化範囲(分析対象)…入院(DPCを含む)の電子レセプト。対象診療年月は令和4年4月～令和5年3月診療分(12カ月分)。</t>
    <phoneticPr fontId="37"/>
  </si>
  <si>
    <t>年齢基準日…令和5年3月31日時点。</t>
    <phoneticPr fontId="37"/>
  </si>
  <si>
    <t>以上</t>
    <rPh sb="0" eb="2">
      <t>イジョウ</t>
    </rPh>
    <phoneticPr fontId="4"/>
  </si>
  <si>
    <t>以下</t>
    <rPh sb="0" eb="2">
      <t>イカ</t>
    </rPh>
    <phoneticPr fontId="4"/>
  </si>
  <si>
    <t>未満</t>
    <rPh sb="0" eb="2">
      <t>ミマン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</si>
</sst>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¥&quot;#,##0_);[Red]\(&quot;¥&quot;#,##0\)"/>
    <numFmt numFmtId="177" formatCode="#,##0_ "/>
    <numFmt numFmtId="178" formatCode="#,##0_ ;[Red]\-#,##0\ "/>
    <numFmt numFmtId="179" formatCode="0.0%"/>
    <numFmt numFmtId="180" formatCode="0_);[Red]\(0\)"/>
    <numFmt numFmtId="181" formatCode="#,##0.0_ "/>
    <numFmt numFmtId="182" formatCode="#,##0&quot;人&quot;"/>
    <numFmt numFmtId="183" formatCode="#,##0.0_ ;[Red]\-#,##0.0\ "/>
    <numFmt numFmtId="184" formatCode="0.0_ ;[Red]\-0.0\ "/>
    <numFmt numFmtId="185" formatCode="0.000%"/>
  </numFmts>
  <fonts count="4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A0A0"/>
        <bgColor indexed="64"/>
      </patternFill>
    </fill>
    <fill>
      <patternFill patternType="solid">
        <fgColor rgb="FFFAD2AA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rgb="FFC8FAC8"/>
        <bgColor indexed="64"/>
      </patternFill>
    </fill>
    <fill>
      <patternFill patternType="solid">
        <fgColor rgb="FFC8C8FA"/>
        <bgColor indexed="64"/>
      </patternFill>
    </fill>
    <fill>
      <patternFill patternType="solid">
        <fgColor rgb="FFF2F2F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74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8" fillId="23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4" fillId="0" borderId="0"/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4" fillId="25" borderId="9" applyNumberFormat="0" applyFon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0" fontId="16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26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/>
    <xf numFmtId="0" fontId="28" fillId="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12" fillId="0" borderId="0"/>
  </cellStyleXfs>
  <cellXfs count="272">
    <xf numFmtId="0" fontId="0" fillId="0" borderId="0" xfId="0">
      <alignment vertical="center"/>
    </xf>
    <xf numFmtId="0" fontId="34" fillId="0" borderId="0" xfId="0" applyFo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Fill="1">
      <alignment vertical="center"/>
    </xf>
    <xf numFmtId="0" fontId="36" fillId="0" borderId="0" xfId="0" applyFont="1">
      <alignment vertical="center"/>
    </xf>
    <xf numFmtId="0" fontId="36" fillId="27" borderId="27" xfId="0" applyFont="1" applyFill="1" applyBorder="1" applyAlignment="1">
      <alignment horizontal="center" vertical="center"/>
    </xf>
    <xf numFmtId="0" fontId="36" fillId="27" borderId="18" xfId="0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8" fillId="0" borderId="0" xfId="2" applyNumberFormat="1" applyFont="1" applyFill="1" applyBorder="1" applyAlignment="1">
      <alignment vertical="center"/>
    </xf>
    <xf numFmtId="0" fontId="41" fillId="0" borderId="0" xfId="2" applyNumberFormat="1" applyFont="1" applyFill="1" applyBorder="1" applyAlignment="1">
      <alignment vertical="center"/>
    </xf>
    <xf numFmtId="179" fontId="36" fillId="0" borderId="42" xfId="1" applyNumberFormat="1" applyFont="1" applyFill="1" applyBorder="1" applyAlignment="1">
      <alignment horizontal="right" vertical="center" shrinkToFit="1"/>
    </xf>
    <xf numFmtId="0" fontId="36" fillId="27" borderId="3" xfId="0" applyFont="1" applyFill="1" applyBorder="1" applyAlignment="1">
      <alignment horizontal="center" vertical="center"/>
    </xf>
    <xf numFmtId="0" fontId="36" fillId="27" borderId="26" xfId="0" applyFont="1" applyFill="1" applyBorder="1" applyAlignment="1">
      <alignment horizontal="center" vertical="center"/>
    </xf>
    <xf numFmtId="0" fontId="36" fillId="0" borderId="0" xfId="1550" applyFont="1" applyFill="1" applyAlignment="1">
      <alignment vertical="center"/>
    </xf>
    <xf numFmtId="0" fontId="38" fillId="0" borderId="0" xfId="1135" applyNumberFormat="1" applyFont="1" applyFill="1" applyBorder="1" applyAlignment="1">
      <alignment vertical="center"/>
    </xf>
    <xf numFmtId="0" fontId="34" fillId="0" borderId="0" xfId="1550" applyFont="1" applyFill="1"/>
    <xf numFmtId="0" fontId="42" fillId="0" borderId="0" xfId="1550" applyFont="1" applyFill="1" applyAlignment="1">
      <alignment vertical="center"/>
    </xf>
    <xf numFmtId="0" fontId="41" fillId="0" borderId="0" xfId="1135" applyNumberFormat="1" applyFont="1" applyFill="1" applyBorder="1" applyAlignment="1">
      <alignment vertical="center"/>
    </xf>
    <xf numFmtId="0" fontId="36" fillId="27" borderId="45" xfId="0" applyFont="1" applyFill="1" applyBorder="1" applyAlignment="1">
      <alignment horizontal="center" vertical="center"/>
    </xf>
    <xf numFmtId="0" fontId="34" fillId="0" borderId="0" xfId="0" applyFont="1" applyBorder="1">
      <alignment vertical="center"/>
    </xf>
    <xf numFmtId="0" fontId="44" fillId="27" borderId="3" xfId="0" applyFont="1" applyFill="1" applyBorder="1" applyAlignment="1">
      <alignment horizontal="center" vertical="center" wrapText="1"/>
    </xf>
    <xf numFmtId="0" fontId="44" fillId="27" borderId="19" xfId="0" applyFont="1" applyFill="1" applyBorder="1" applyAlignment="1">
      <alignment horizontal="center" vertical="center" wrapText="1"/>
    </xf>
    <xf numFmtId="0" fontId="36" fillId="0" borderId="3" xfId="0" applyFont="1" applyFill="1" applyBorder="1">
      <alignment vertical="center"/>
    </xf>
    <xf numFmtId="0" fontId="36" fillId="0" borderId="4" xfId="0" applyFont="1" applyFill="1" applyBorder="1">
      <alignment vertical="center"/>
    </xf>
    <xf numFmtId="178" fontId="44" fillId="0" borderId="0" xfId="0" applyNumberFormat="1" applyFont="1" applyFill="1" applyBorder="1">
      <alignment vertical="center"/>
    </xf>
    <xf numFmtId="179" fontId="44" fillId="0" borderId="0" xfId="0" applyNumberFormat="1" applyFont="1" applyFill="1" applyBorder="1">
      <alignment vertical="center"/>
    </xf>
    <xf numFmtId="0" fontId="36" fillId="0" borderId="0" xfId="0" applyFont="1" applyFill="1">
      <alignment vertical="center"/>
    </xf>
    <xf numFmtId="0" fontId="36" fillId="0" borderId="0" xfId="0" applyFont="1" applyFill="1" applyAlignment="1">
      <alignment horizontal="right" vertical="center"/>
    </xf>
    <xf numFmtId="0" fontId="36" fillId="0" borderId="30" xfId="0" applyFont="1" applyFill="1" applyBorder="1">
      <alignment vertical="center"/>
    </xf>
    <xf numFmtId="0" fontId="36" fillId="0" borderId="31" xfId="0" applyFont="1" applyFill="1" applyBorder="1">
      <alignment vertical="center"/>
    </xf>
    <xf numFmtId="0" fontId="36" fillId="0" borderId="20" xfId="0" applyFont="1" applyFill="1" applyBorder="1">
      <alignment vertical="center"/>
    </xf>
    <xf numFmtId="0" fontId="36" fillId="0" borderId="21" xfId="0" applyFont="1" applyFill="1" applyBorder="1">
      <alignment vertical="center"/>
    </xf>
    <xf numFmtId="0" fontId="36" fillId="0" borderId="32" xfId="0" applyFont="1" applyFill="1" applyBorder="1">
      <alignment vertical="center"/>
    </xf>
    <xf numFmtId="0" fontId="36" fillId="0" borderId="35" xfId="0" applyFont="1" applyFill="1" applyBorder="1">
      <alignment vertical="center"/>
    </xf>
    <xf numFmtId="177" fontId="34" fillId="0" borderId="0" xfId="0" applyNumberFormat="1" applyFont="1" applyFill="1">
      <alignment vertical="center"/>
    </xf>
    <xf numFmtId="177" fontId="34" fillId="0" borderId="0" xfId="0" applyNumberFormat="1" applyFont="1" applyFill="1" applyBorder="1">
      <alignment vertical="center"/>
    </xf>
    <xf numFmtId="0" fontId="36" fillId="0" borderId="29" xfId="0" applyFont="1" applyFill="1" applyBorder="1" applyAlignment="1">
      <alignment horizontal="center" vertical="center"/>
    </xf>
    <xf numFmtId="0" fontId="36" fillId="0" borderId="19" xfId="0" applyFont="1" applyFill="1" applyBorder="1">
      <alignment vertical="center"/>
    </xf>
    <xf numFmtId="0" fontId="36" fillId="0" borderId="17" xfId="0" applyFont="1" applyFill="1" applyBorder="1">
      <alignment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23" xfId="0" applyFont="1" applyFill="1" applyBorder="1" applyAlignment="1">
      <alignment horizontal="center" vertical="center"/>
    </xf>
    <xf numFmtId="0" fontId="36" fillId="0" borderId="22" xfId="0" applyFont="1" applyFill="1" applyBorder="1">
      <alignment vertical="center"/>
    </xf>
    <xf numFmtId="0" fontId="36" fillId="0" borderId="24" xfId="0" applyFont="1" applyFill="1" applyBorder="1">
      <alignment vertical="center"/>
    </xf>
    <xf numFmtId="0" fontId="36" fillId="0" borderId="18" xfId="0" applyFont="1" applyFill="1" applyBorder="1">
      <alignment vertical="center"/>
    </xf>
    <xf numFmtId="0" fontId="36" fillId="0" borderId="29" xfId="0" applyFont="1" applyFill="1" applyBorder="1">
      <alignment vertical="center"/>
    </xf>
    <xf numFmtId="0" fontId="36" fillId="0" borderId="25" xfId="0" applyFont="1" applyFill="1" applyBorder="1">
      <alignment vertical="center"/>
    </xf>
    <xf numFmtId="0" fontId="34" fillId="0" borderId="0" xfId="0" applyFont="1" applyFill="1" applyBorder="1">
      <alignment vertical="center"/>
    </xf>
    <xf numFmtId="0" fontId="36" fillId="27" borderId="40" xfId="0" applyFont="1" applyFill="1" applyBorder="1" applyAlignment="1">
      <alignment horizontal="center" vertical="center"/>
    </xf>
    <xf numFmtId="0" fontId="45" fillId="0" borderId="0" xfId="2" applyNumberFormat="1" applyFont="1" applyFill="1" applyBorder="1" applyAlignment="1">
      <alignment vertical="center"/>
    </xf>
    <xf numFmtId="0" fontId="40" fillId="27" borderId="3" xfId="0" applyFont="1" applyFill="1" applyBorder="1" applyAlignment="1">
      <alignment horizontal="center" vertical="center"/>
    </xf>
    <xf numFmtId="0" fontId="39" fillId="0" borderId="0" xfId="0" applyFont="1" applyFill="1">
      <alignment vertical="center"/>
    </xf>
    <xf numFmtId="0" fontId="46" fillId="0" borderId="0" xfId="2" applyNumberFormat="1" applyFont="1" applyFill="1" applyBorder="1" applyAlignment="1">
      <alignment vertical="center"/>
    </xf>
    <xf numFmtId="0" fontId="36" fillId="0" borderId="4" xfId="0" applyFont="1" applyFill="1" applyBorder="1" applyAlignment="1">
      <alignment horizontal="center" vertical="center" shrinkToFit="1"/>
    </xf>
    <xf numFmtId="0" fontId="39" fillId="0" borderId="0" xfId="0" applyFont="1" applyFill="1" applyAlignment="1">
      <alignment horizontal="right" vertical="center"/>
    </xf>
    <xf numFmtId="181" fontId="36" fillId="0" borderId="0" xfId="0" applyNumberFormat="1" applyFont="1" applyFill="1" applyBorder="1">
      <alignment vertical="center"/>
    </xf>
    <xf numFmtId="0" fontId="45" fillId="0" borderId="0" xfId="1135" applyNumberFormat="1" applyFont="1" applyFill="1" applyBorder="1" applyAlignment="1">
      <alignment vertical="center"/>
    </xf>
    <xf numFmtId="0" fontId="47" fillId="0" borderId="0" xfId="1550" applyFont="1" applyFill="1" applyAlignment="1">
      <alignment vertical="center"/>
    </xf>
    <xf numFmtId="179" fontId="36" fillId="0" borderId="18" xfId="0" applyNumberFormat="1" applyFont="1" applyFill="1" applyBorder="1" applyAlignment="1">
      <alignment horizontal="right" vertical="center"/>
    </xf>
    <xf numFmtId="0" fontId="36" fillId="0" borderId="29" xfId="0" applyFont="1" applyFill="1" applyBorder="1" applyAlignment="1">
      <alignment vertical="center"/>
    </xf>
    <xf numFmtId="178" fontId="36" fillId="0" borderId="0" xfId="0" applyNumberFormat="1" applyFont="1" applyFill="1" applyBorder="1" applyAlignment="1">
      <alignment horizontal="right" vertical="center"/>
    </xf>
    <xf numFmtId="0" fontId="36" fillId="27" borderId="32" xfId="0" applyFont="1" applyFill="1" applyBorder="1" applyAlignment="1">
      <alignment horizontal="center" vertical="center"/>
    </xf>
    <xf numFmtId="180" fontId="36" fillId="0" borderId="37" xfId="0" applyNumberFormat="1" applyFont="1" applyFill="1" applyBorder="1" applyAlignment="1">
      <alignment horizontal="right" vertical="center"/>
    </xf>
    <xf numFmtId="0" fontId="36" fillId="0" borderId="3" xfId="1387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179" fontId="44" fillId="0" borderId="0" xfId="0" applyNumberFormat="1" applyFont="1" applyFill="1" applyBorder="1" applyAlignment="1">
      <alignment vertical="center"/>
    </xf>
    <xf numFmtId="178" fontId="44" fillId="0" borderId="0" xfId="0" applyNumberFormat="1" applyFont="1" applyFill="1" applyBorder="1" applyAlignment="1">
      <alignment vertical="center"/>
    </xf>
    <xf numFmtId="178" fontId="44" fillId="0" borderId="0" xfId="1" applyNumberFormat="1" applyFont="1" applyFill="1" applyBorder="1" applyAlignment="1">
      <alignment vertical="center"/>
    </xf>
    <xf numFmtId="179" fontId="36" fillId="0" borderId="7" xfId="1740" applyNumberFormat="1" applyFont="1" applyFill="1" applyBorder="1" applyAlignment="1">
      <alignment horizontal="right" vertical="center"/>
    </xf>
    <xf numFmtId="179" fontId="36" fillId="0" borderId="7" xfId="1" applyNumberFormat="1" applyFont="1" applyFill="1" applyBorder="1" applyAlignment="1">
      <alignment horizontal="right" vertical="center" shrinkToFit="1"/>
    </xf>
    <xf numFmtId="179" fontId="36" fillId="0" borderId="7" xfId="0" applyNumberFormat="1" applyFont="1" applyFill="1" applyBorder="1" applyAlignment="1">
      <alignment horizontal="right" vertical="center" shrinkToFit="1"/>
    </xf>
    <xf numFmtId="0" fontId="34" fillId="28" borderId="3" xfId="0" applyFont="1" applyFill="1" applyBorder="1">
      <alignment vertical="center"/>
    </xf>
    <xf numFmtId="0" fontId="34" fillId="29" borderId="3" xfId="0" applyFont="1" applyFill="1" applyBorder="1">
      <alignment vertical="center"/>
    </xf>
    <xf numFmtId="0" fontId="34" fillId="30" borderId="3" xfId="0" applyFont="1" applyFill="1" applyBorder="1">
      <alignment vertical="center"/>
    </xf>
    <xf numFmtId="0" fontId="34" fillId="31" borderId="3" xfId="0" applyFont="1" applyFill="1" applyBorder="1">
      <alignment vertical="center"/>
    </xf>
    <xf numFmtId="0" fontId="34" fillId="32" borderId="3" xfId="0" applyFont="1" applyFill="1" applyBorder="1">
      <alignment vertical="center"/>
    </xf>
    <xf numFmtId="179" fontId="36" fillId="0" borderId="17" xfId="0" applyNumberFormat="1" applyFont="1" applyFill="1" applyBorder="1" applyAlignment="1">
      <alignment horizontal="right" vertical="center"/>
    </xf>
    <xf numFmtId="0" fontId="43" fillId="27" borderId="45" xfId="0" applyFont="1" applyFill="1" applyBorder="1" applyAlignment="1">
      <alignment horizontal="center" vertical="center" wrapText="1"/>
    </xf>
    <xf numFmtId="0" fontId="43" fillId="27" borderId="59" xfId="0" applyFont="1" applyFill="1" applyBorder="1" applyAlignment="1">
      <alignment horizontal="center" vertical="center" wrapText="1"/>
    </xf>
    <xf numFmtId="179" fontId="36" fillId="0" borderId="60" xfId="1" applyNumberFormat="1" applyFont="1" applyFill="1" applyBorder="1" applyAlignment="1">
      <alignment horizontal="right" vertical="center" shrinkToFit="1"/>
    </xf>
    <xf numFmtId="0" fontId="36" fillId="27" borderId="19" xfId="0" applyFont="1" applyFill="1" applyBorder="1" applyAlignment="1">
      <alignment horizontal="center" vertical="center"/>
    </xf>
    <xf numFmtId="0" fontId="43" fillId="0" borderId="29" xfId="0" applyFont="1" applyFill="1" applyBorder="1" applyAlignment="1">
      <alignment horizontal="center" vertical="center" wrapText="1"/>
    </xf>
    <xf numFmtId="179" fontId="36" fillId="0" borderId="29" xfId="1740" applyNumberFormat="1" applyFont="1" applyFill="1" applyBorder="1">
      <alignment vertical="center"/>
    </xf>
    <xf numFmtId="178" fontId="36" fillId="0" borderId="22" xfId="1387" applyNumberFormat="1" applyFont="1" applyFill="1" applyBorder="1" applyAlignment="1">
      <alignment horizontal="right" vertical="center" shrinkToFit="1"/>
    </xf>
    <xf numFmtId="178" fontId="36" fillId="0" borderId="19" xfId="1387" applyNumberFormat="1" applyFont="1" applyFill="1" applyBorder="1" applyAlignment="1">
      <alignment horizontal="right" vertical="center" shrinkToFit="1"/>
    </xf>
    <xf numFmtId="178" fontId="36" fillId="0" borderId="25" xfId="1387" applyNumberFormat="1" applyFont="1" applyFill="1" applyBorder="1" applyAlignment="1">
      <alignment horizontal="right" vertical="center" shrinkToFit="1"/>
    </xf>
    <xf numFmtId="178" fontId="36" fillId="0" borderId="40" xfId="0" applyNumberFormat="1" applyFont="1" applyFill="1" applyBorder="1" applyAlignment="1">
      <alignment horizontal="right" vertical="center" shrinkToFit="1"/>
    </xf>
    <xf numFmtId="178" fontId="36" fillId="0" borderId="40" xfId="1" applyNumberFormat="1" applyFont="1" applyFill="1" applyBorder="1" applyAlignment="1">
      <alignment horizontal="right" vertical="center" shrinkToFit="1"/>
    </xf>
    <xf numFmtId="178" fontId="36" fillId="0" borderId="41" xfId="0" applyNumberFormat="1" applyFont="1" applyFill="1" applyBorder="1" applyAlignment="1">
      <alignment horizontal="right" vertical="center"/>
    </xf>
    <xf numFmtId="178" fontId="36" fillId="0" borderId="26" xfId="0" applyNumberFormat="1" applyFont="1" applyFill="1" applyBorder="1" applyAlignment="1">
      <alignment horizontal="right" vertical="center" shrinkToFit="1"/>
    </xf>
    <xf numFmtId="178" fontId="36" fillId="0" borderId="26" xfId="1" applyNumberFormat="1" applyFont="1" applyFill="1" applyBorder="1" applyAlignment="1">
      <alignment horizontal="right" vertical="center" shrinkToFit="1"/>
    </xf>
    <xf numFmtId="178" fontId="36" fillId="0" borderId="28" xfId="0" applyNumberFormat="1" applyFont="1" applyFill="1" applyBorder="1" applyAlignment="1">
      <alignment horizontal="right" vertical="center"/>
    </xf>
    <xf numFmtId="178" fontId="36" fillId="0" borderId="41" xfId="1" applyNumberFormat="1" applyFont="1" applyFill="1" applyBorder="1" applyAlignment="1">
      <alignment horizontal="right" vertical="center" shrinkToFit="1"/>
    </xf>
    <xf numFmtId="179" fontId="36" fillId="0" borderId="3" xfId="1" applyNumberFormat="1" applyFont="1" applyFill="1" applyBorder="1" applyAlignment="1">
      <alignment horizontal="right" vertical="center" shrinkToFit="1"/>
    </xf>
    <xf numFmtId="0" fontId="40" fillId="0" borderId="3" xfId="1148" applyFont="1" applyFill="1" applyBorder="1" applyAlignment="1" applyProtection="1">
      <alignment vertical="center"/>
      <protection locked="0"/>
    </xf>
    <xf numFmtId="0" fontId="36" fillId="0" borderId="3" xfId="0" applyFont="1" applyFill="1" applyBorder="1" applyAlignment="1">
      <alignment horizontal="center" vertical="center" shrinkToFit="1"/>
    </xf>
    <xf numFmtId="178" fontId="36" fillId="0" borderId="38" xfId="1" applyNumberFormat="1" applyFont="1" applyFill="1" applyBorder="1" applyAlignment="1">
      <alignment horizontal="right" vertical="center" shrinkToFit="1"/>
    </xf>
    <xf numFmtId="179" fontId="36" fillId="0" borderId="59" xfId="1" applyNumberFormat="1" applyFont="1" applyFill="1" applyBorder="1" applyAlignment="1">
      <alignment horizontal="right" vertical="center" shrinkToFit="1"/>
    </xf>
    <xf numFmtId="179" fontId="36" fillId="0" borderId="39" xfId="1" applyNumberFormat="1" applyFont="1" applyFill="1" applyBorder="1" applyAlignment="1">
      <alignment horizontal="right" vertical="center" shrinkToFit="1"/>
    </xf>
    <xf numFmtId="179" fontId="36" fillId="0" borderId="45" xfId="1" applyNumberFormat="1" applyFont="1" applyFill="1" applyBorder="1" applyAlignment="1">
      <alignment horizontal="right" vertical="center" shrinkToFit="1"/>
    </xf>
    <xf numFmtId="178" fontId="36" fillId="0" borderId="63" xfId="1" applyNumberFormat="1" applyFont="1" applyFill="1" applyBorder="1" applyAlignment="1">
      <alignment horizontal="right" vertical="center" shrinkToFit="1"/>
    </xf>
    <xf numFmtId="178" fontId="36" fillId="0" borderId="62" xfId="0" applyNumberFormat="1" applyFont="1" applyFill="1" applyBorder="1" applyAlignment="1">
      <alignment horizontal="right" vertical="center" shrinkToFit="1"/>
    </xf>
    <xf numFmtId="0" fontId="34" fillId="0" borderId="0" xfId="0" applyNumberFormat="1" applyFont="1" applyFill="1" applyAlignment="1">
      <alignment vertical="center"/>
    </xf>
    <xf numFmtId="179" fontId="36" fillId="0" borderId="61" xfId="1" applyNumberFormat="1" applyFont="1" applyFill="1" applyBorder="1" applyAlignment="1">
      <alignment horizontal="right" vertical="center" shrinkToFit="1"/>
    </xf>
    <xf numFmtId="178" fontId="36" fillId="0" borderId="64" xfId="1" applyNumberFormat="1" applyFont="1" applyFill="1" applyBorder="1" applyAlignment="1">
      <alignment horizontal="right" vertical="center" shrinkToFit="1"/>
    </xf>
    <xf numFmtId="0" fontId="36" fillId="33" borderId="27" xfId="0" applyFont="1" applyFill="1" applyBorder="1" applyAlignment="1">
      <alignment horizontal="center" vertical="center" wrapText="1"/>
    </xf>
    <xf numFmtId="0" fontId="43" fillId="33" borderId="59" xfId="0" applyFont="1" applyFill="1" applyBorder="1" applyAlignment="1">
      <alignment horizontal="center" vertical="center" wrapText="1"/>
    </xf>
    <xf numFmtId="0" fontId="43" fillId="33" borderId="39" xfId="0" applyFont="1" applyFill="1" applyBorder="1" applyAlignment="1">
      <alignment horizontal="center" vertical="center" wrapText="1"/>
    </xf>
    <xf numFmtId="0" fontId="43" fillId="27" borderId="19" xfId="0" applyFont="1" applyFill="1" applyBorder="1" applyAlignment="1">
      <alignment horizontal="center" vertical="center" wrapText="1"/>
    </xf>
    <xf numFmtId="0" fontId="36" fillId="27" borderId="38" xfId="0" applyFont="1" applyFill="1" applyBorder="1" applyAlignment="1">
      <alignment horizontal="center" vertical="center" wrapText="1"/>
    </xf>
    <xf numFmtId="178" fontId="40" fillId="0" borderId="25" xfId="1148" applyNumberFormat="1" applyFont="1" applyFill="1" applyBorder="1" applyAlignment="1" applyProtection="1">
      <alignment horizontal="right" vertical="center" shrinkToFit="1"/>
      <protection locked="0"/>
    </xf>
    <xf numFmtId="178" fontId="40" fillId="0" borderId="22" xfId="1148" applyNumberFormat="1" applyFont="1" applyFill="1" applyBorder="1" applyAlignment="1" applyProtection="1">
      <alignment horizontal="right" vertical="center" shrinkToFit="1"/>
      <protection locked="0"/>
    </xf>
    <xf numFmtId="178" fontId="40" fillId="0" borderId="19" xfId="1148" applyNumberFormat="1" applyFont="1" applyFill="1" applyBorder="1" applyAlignment="1" applyProtection="1">
      <alignment horizontal="right" vertical="center" shrinkToFit="1"/>
      <protection locked="0"/>
    </xf>
    <xf numFmtId="178" fontId="40" fillId="0" borderId="29" xfId="1148" applyNumberFormat="1" applyFont="1" applyFill="1" applyBorder="1" applyAlignment="1" applyProtection="1">
      <alignment horizontal="right" vertical="center" shrinkToFit="1"/>
      <protection locked="0"/>
    </xf>
    <xf numFmtId="178" fontId="36" fillId="0" borderId="7" xfId="0" applyNumberFormat="1" applyFont="1" applyFill="1" applyBorder="1" applyAlignment="1">
      <alignment horizontal="right" vertical="center" shrinkToFit="1"/>
    </xf>
    <xf numFmtId="178" fontId="36" fillId="0" borderId="28" xfId="0" applyNumberFormat="1" applyFont="1" applyFill="1" applyBorder="1" applyAlignment="1">
      <alignment horizontal="right" vertical="center" shrinkToFit="1"/>
    </xf>
    <xf numFmtId="178" fontId="36" fillId="0" borderId="42" xfId="0" applyNumberFormat="1" applyFont="1" applyFill="1" applyBorder="1" applyAlignment="1">
      <alignment horizontal="right" vertical="center" shrinkToFit="1"/>
    </xf>
    <xf numFmtId="178" fontId="36" fillId="0" borderId="3" xfId="0" applyNumberFormat="1" applyFont="1" applyFill="1" applyBorder="1" applyAlignment="1">
      <alignment horizontal="right" vertical="center" shrinkToFit="1"/>
    </xf>
    <xf numFmtId="178" fontId="36" fillId="0" borderId="3" xfId="1" applyNumberFormat="1" applyFont="1" applyFill="1" applyBorder="1" applyAlignment="1">
      <alignment horizontal="right" vertical="center" shrinkToFit="1"/>
    </xf>
    <xf numFmtId="178" fontId="36" fillId="0" borderId="7" xfId="1" applyNumberFormat="1" applyFont="1" applyFill="1" applyBorder="1" applyAlignment="1">
      <alignment horizontal="right" vertical="center" shrinkToFit="1"/>
    </xf>
    <xf numFmtId="183" fontId="36" fillId="0" borderId="7" xfId="0" applyNumberFormat="1" applyFont="1" applyFill="1" applyBorder="1" applyAlignment="1">
      <alignment horizontal="right" vertical="center"/>
    </xf>
    <xf numFmtId="178" fontId="36" fillId="0" borderId="27" xfId="1" applyNumberFormat="1" applyFont="1" applyFill="1" applyBorder="1" applyAlignment="1">
      <alignment horizontal="right" vertical="center" shrinkToFit="1"/>
    </xf>
    <xf numFmtId="178" fontId="36" fillId="0" borderId="46" xfId="1" applyNumberFormat="1" applyFont="1" applyFill="1" applyBorder="1" applyAlignment="1">
      <alignment horizontal="right" vertical="center" shrinkToFit="1"/>
    </xf>
    <xf numFmtId="178" fontId="36" fillId="0" borderId="28" xfId="1" applyNumberFormat="1" applyFont="1" applyFill="1" applyBorder="1" applyAlignment="1">
      <alignment horizontal="right" vertical="center" shrinkToFi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3" xfId="1731" applyNumberFormat="1" applyFont="1" applyFill="1" applyBorder="1" applyAlignment="1">
      <alignment horizontal="center" vertical="center" wrapText="1"/>
    </xf>
    <xf numFmtId="178" fontId="36" fillId="0" borderId="0" xfId="0" applyNumberFormat="1" applyFont="1" applyFill="1" applyBorder="1" applyAlignment="1">
      <alignment vertical="center" shrinkToFit="1"/>
    </xf>
    <xf numFmtId="178" fontId="36" fillId="0" borderId="19" xfId="0" applyNumberFormat="1" applyFont="1" applyFill="1" applyBorder="1" applyAlignment="1">
      <alignment horizontal="right" vertical="center"/>
    </xf>
    <xf numFmtId="179" fontId="36" fillId="0" borderId="45" xfId="1740" applyNumberFormat="1" applyFont="1" applyFill="1" applyBorder="1" applyAlignment="1">
      <alignment horizontal="right" vertical="center"/>
    </xf>
    <xf numFmtId="178" fontId="36" fillId="0" borderId="22" xfId="0" applyNumberFormat="1" applyFont="1" applyFill="1" applyBorder="1" applyAlignment="1">
      <alignment horizontal="right" vertical="center"/>
    </xf>
    <xf numFmtId="179" fontId="36" fillId="0" borderId="39" xfId="1740" applyNumberFormat="1" applyFont="1" applyFill="1" applyBorder="1" applyAlignment="1">
      <alignment horizontal="right" vertical="center"/>
    </xf>
    <xf numFmtId="178" fontId="36" fillId="0" borderId="5" xfId="0" applyNumberFormat="1" applyFont="1" applyFill="1" applyBorder="1" applyAlignment="1">
      <alignment horizontal="right" vertical="center"/>
    </xf>
    <xf numFmtId="179" fontId="36" fillId="0" borderId="42" xfId="1740" applyNumberFormat="1" applyFont="1" applyFill="1" applyBorder="1" applyAlignment="1">
      <alignment horizontal="right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3" xfId="0" applyFont="1" applyFill="1" applyBorder="1" applyAlignment="1">
      <alignment horizontal="center" vertical="center"/>
    </xf>
    <xf numFmtId="179" fontId="36" fillId="0" borderId="41" xfId="0" applyNumberFormat="1" applyFont="1" applyFill="1" applyBorder="1" applyAlignment="1">
      <alignment horizontal="right" vertical="center"/>
    </xf>
    <xf numFmtId="179" fontId="40" fillId="0" borderId="59" xfId="1" applyNumberFormat="1" applyFont="1" applyFill="1" applyBorder="1" applyAlignment="1">
      <alignment horizontal="right" vertical="center" shrinkToFit="1"/>
    </xf>
    <xf numFmtId="179" fontId="36" fillId="0" borderId="0" xfId="0" applyNumberFormat="1" applyFont="1" applyFill="1" applyBorder="1" applyAlignment="1">
      <alignment horizontal="right" vertical="center"/>
    </xf>
    <xf numFmtId="179" fontId="36" fillId="0" borderId="0" xfId="1740" applyNumberFormat="1" applyFont="1" applyFill="1" applyBorder="1" applyAlignment="1">
      <alignment horizontal="right" vertical="center"/>
    </xf>
    <xf numFmtId="183" fontId="36" fillId="0" borderId="0" xfId="0" applyNumberFormat="1" applyFont="1" applyFill="1" applyBorder="1" applyAlignment="1">
      <alignment horizontal="right" vertical="center"/>
    </xf>
    <xf numFmtId="179" fontId="34" fillId="0" borderId="0" xfId="0" applyNumberFormat="1" applyFont="1" applyFill="1">
      <alignment vertical="center"/>
    </xf>
    <xf numFmtId="185" fontId="34" fillId="0" borderId="0" xfId="0" applyNumberFormat="1" applyFont="1" applyFill="1">
      <alignment vertical="center"/>
    </xf>
    <xf numFmtId="184" fontId="34" fillId="0" borderId="0" xfId="0" applyNumberFormat="1" applyFont="1" applyFill="1" applyAlignment="1">
      <alignment vertical="center"/>
    </xf>
    <xf numFmtId="0" fontId="43" fillId="0" borderId="3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178" fontId="36" fillId="0" borderId="3" xfId="1387" applyNumberFormat="1" applyFont="1" applyFill="1" applyBorder="1" applyAlignment="1">
      <alignment horizontal="right" vertical="center" shrinkToFit="1"/>
    </xf>
    <xf numFmtId="178" fontId="40" fillId="0" borderId="3" xfId="1148" applyNumberFormat="1" applyFont="1" applyFill="1" applyBorder="1" applyAlignment="1" applyProtection="1">
      <alignment horizontal="right" vertical="center" shrinkToFit="1"/>
      <protection locked="0"/>
    </xf>
    <xf numFmtId="0" fontId="40" fillId="0" borderId="4" xfId="1148" applyFont="1" applyFill="1" applyBorder="1" applyAlignment="1" applyProtection="1">
      <alignment vertical="center"/>
      <protection locked="0"/>
    </xf>
    <xf numFmtId="0" fontId="36" fillId="27" borderId="19" xfId="0" applyFont="1" applyFill="1" applyBorder="1" applyAlignment="1">
      <alignment horizontal="center" vertical="center"/>
    </xf>
    <xf numFmtId="0" fontId="36" fillId="27" borderId="18" xfId="0" applyFont="1" applyFill="1" applyBorder="1" applyAlignment="1">
      <alignment horizontal="center" vertical="center"/>
    </xf>
    <xf numFmtId="0" fontId="36" fillId="27" borderId="3" xfId="0" applyFont="1" applyFill="1" applyBorder="1" applyAlignment="1">
      <alignment horizontal="center" vertical="center"/>
    </xf>
    <xf numFmtId="0" fontId="36" fillId="27" borderId="3" xfId="0" applyFont="1" applyFill="1" applyBorder="1" applyAlignment="1">
      <alignment horizontal="center" vertical="center" wrapText="1"/>
    </xf>
    <xf numFmtId="178" fontId="36" fillId="0" borderId="3" xfId="1" applyNumberFormat="1" applyFont="1" applyFill="1" applyBorder="1">
      <alignment vertical="center"/>
    </xf>
    <xf numFmtId="0" fontId="36" fillId="0" borderId="3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 wrapText="1"/>
    </xf>
    <xf numFmtId="178" fontId="36" fillId="0" borderId="27" xfId="0" applyNumberFormat="1" applyFont="1" applyFill="1" applyBorder="1" applyAlignment="1">
      <alignment horizontal="right" vertical="center" shrinkToFit="1"/>
    </xf>
    <xf numFmtId="178" fontId="36" fillId="0" borderId="39" xfId="0" applyNumberFormat="1" applyFont="1" applyFill="1" applyBorder="1" applyAlignment="1">
      <alignment horizontal="right" vertical="center" shrinkToFit="1"/>
    </xf>
    <xf numFmtId="178" fontId="36" fillId="0" borderId="4" xfId="0" applyNumberFormat="1" applyFont="1" applyFill="1" applyBorder="1" applyAlignment="1">
      <alignment horizontal="right" vertical="center" shrinkToFit="1"/>
    </xf>
    <xf numFmtId="178" fontId="36" fillId="0" borderId="38" xfId="0" applyNumberFormat="1" applyFont="1" applyFill="1" applyBorder="1" applyAlignment="1">
      <alignment horizontal="right" vertical="center" shrinkToFit="1"/>
    </xf>
    <xf numFmtId="178" fontId="36" fillId="0" borderId="39" xfId="1" applyNumberFormat="1" applyFont="1" applyFill="1" applyBorder="1" applyAlignment="1">
      <alignment horizontal="right" vertical="center" shrinkToFit="1"/>
    </xf>
    <xf numFmtId="178" fontId="36" fillId="0" borderId="4" xfId="1" applyNumberFormat="1" applyFont="1" applyFill="1" applyBorder="1" applyAlignment="1">
      <alignment horizontal="right" vertical="center" shrinkToFit="1"/>
    </xf>
    <xf numFmtId="178" fontId="36" fillId="0" borderId="47" xfId="0" applyNumberFormat="1" applyFont="1" applyFill="1" applyBorder="1" applyAlignment="1">
      <alignment horizontal="right" vertical="center" shrinkToFit="1"/>
    </xf>
    <xf numFmtId="178" fontId="36" fillId="0" borderId="48" xfId="1" applyNumberFormat="1" applyFont="1" applyFill="1" applyBorder="1" applyAlignment="1">
      <alignment horizontal="right" vertical="center" shrinkToFit="1"/>
    </xf>
    <xf numFmtId="178" fontId="36" fillId="0" borderId="49" xfId="0" applyNumberFormat="1" applyFont="1" applyFill="1" applyBorder="1" applyAlignment="1">
      <alignment horizontal="right" vertical="center" shrinkToFit="1"/>
    </xf>
    <xf numFmtId="178" fontId="36" fillId="0" borderId="42" xfId="1" applyNumberFormat="1" applyFont="1" applyFill="1" applyBorder="1" applyAlignment="1">
      <alignment horizontal="right" vertical="center" shrinkToFit="1"/>
    </xf>
    <xf numFmtId="0" fontId="34" fillId="0" borderId="51" xfId="0" applyFont="1" applyFill="1" applyBorder="1">
      <alignment vertical="center"/>
    </xf>
    <xf numFmtId="0" fontId="34" fillId="0" borderId="52" xfId="0" applyFont="1" applyFill="1" applyBorder="1">
      <alignment vertical="center"/>
    </xf>
    <xf numFmtId="0" fontId="34" fillId="0" borderId="53" xfId="0" applyFont="1" applyFill="1" applyBorder="1">
      <alignment vertical="center"/>
    </xf>
    <xf numFmtId="0" fontId="34" fillId="0" borderId="54" xfId="0" applyFont="1" applyFill="1" applyBorder="1">
      <alignment vertical="center"/>
    </xf>
    <xf numFmtId="182" fontId="34" fillId="0" borderId="0" xfId="0" applyNumberFormat="1" applyFont="1" applyFill="1" applyBorder="1">
      <alignment vertical="center"/>
    </xf>
    <xf numFmtId="0" fontId="34" fillId="0" borderId="0" xfId="0" applyFont="1" applyFill="1" applyBorder="1" applyAlignment="1">
      <alignment vertical="center"/>
    </xf>
    <xf numFmtId="0" fontId="34" fillId="0" borderId="55" xfId="0" applyFont="1" applyFill="1" applyBorder="1" applyAlignment="1">
      <alignment vertical="center"/>
    </xf>
    <xf numFmtId="0" fontId="34" fillId="0" borderId="56" xfId="0" applyFont="1" applyFill="1" applyBorder="1">
      <alignment vertical="center"/>
    </xf>
    <xf numFmtId="0" fontId="34" fillId="0" borderId="57" xfId="0" applyFont="1" applyFill="1" applyBorder="1">
      <alignment vertical="center"/>
    </xf>
    <xf numFmtId="0" fontId="34" fillId="0" borderId="58" xfId="0" applyFont="1" applyFill="1" applyBorder="1">
      <alignment vertical="center"/>
    </xf>
    <xf numFmtId="0" fontId="34" fillId="0" borderId="55" xfId="0" applyFont="1" applyFill="1" applyBorder="1">
      <alignment vertical="center"/>
    </xf>
    <xf numFmtId="0" fontId="36" fillId="0" borderId="0" xfId="0" applyFont="1" applyFill="1" applyAlignment="1">
      <alignment vertical="center"/>
    </xf>
    <xf numFmtId="0" fontId="36" fillId="0" borderId="0" xfId="0" applyFont="1" applyFill="1" applyBorder="1" applyAlignment="1">
      <alignment vertical="center"/>
    </xf>
    <xf numFmtId="0" fontId="43" fillId="0" borderId="0" xfId="0" applyFont="1" applyFill="1" applyAlignment="1">
      <alignment vertical="center"/>
    </xf>
    <xf numFmtId="177" fontId="36" fillId="0" borderId="0" xfId="0" applyNumberFormat="1" applyFont="1" applyFill="1">
      <alignment vertical="center"/>
    </xf>
    <xf numFmtId="0" fontId="43" fillId="0" borderId="0" xfId="0" applyFont="1" applyFill="1">
      <alignment vertical="center"/>
    </xf>
    <xf numFmtId="3" fontId="34" fillId="0" borderId="0" xfId="0" applyNumberFormat="1" applyFont="1" applyFill="1">
      <alignment vertical="center"/>
    </xf>
    <xf numFmtId="0" fontId="36" fillId="0" borderId="0" xfId="0" applyFont="1" applyFill="1" applyBorder="1">
      <alignment vertical="center"/>
    </xf>
    <xf numFmtId="183" fontId="36" fillId="0" borderId="3" xfId="0" applyNumberFormat="1" applyFont="1" applyFill="1" applyBorder="1" applyAlignment="1">
      <alignment horizontal="right" vertical="center"/>
    </xf>
    <xf numFmtId="178" fontId="36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3" fontId="0" fillId="0" borderId="0" xfId="0" applyNumberFormat="1" applyFill="1">
      <alignment vertical="center"/>
    </xf>
    <xf numFmtId="0" fontId="34" fillId="0" borderId="50" xfId="0" applyFont="1" applyFill="1" applyBorder="1">
      <alignment vertical="center"/>
    </xf>
    <xf numFmtId="0" fontId="45" fillId="0" borderId="0" xfId="0" applyFont="1" applyFill="1">
      <alignment vertical="center"/>
    </xf>
    <xf numFmtId="179" fontId="36" fillId="0" borderId="3" xfId="0" applyNumberFormat="1" applyFont="1" applyFill="1" applyBorder="1" applyAlignment="1">
      <alignment horizontal="right" vertical="center"/>
    </xf>
    <xf numFmtId="184" fontId="36" fillId="0" borderId="3" xfId="0" applyNumberFormat="1" applyFont="1" applyFill="1" applyBorder="1" applyAlignment="1">
      <alignment horizontal="right" vertical="center"/>
    </xf>
    <xf numFmtId="178" fontId="36" fillId="0" borderId="3" xfId="1" applyNumberFormat="1" applyFont="1" applyFill="1" applyBorder="1" applyAlignment="1">
      <alignment horizontal="right" vertical="center"/>
    </xf>
    <xf numFmtId="0" fontId="36" fillId="27" borderId="19" xfId="0" applyFont="1" applyFill="1" applyBorder="1" applyAlignment="1">
      <alignment horizontal="center" vertical="center"/>
    </xf>
    <xf numFmtId="179" fontId="44" fillId="0" borderId="3" xfId="1740" applyNumberFormat="1" applyFont="1" applyFill="1" applyBorder="1" applyAlignment="1">
      <alignment horizontal="right" vertical="center"/>
    </xf>
    <xf numFmtId="178" fontId="44" fillId="0" borderId="3" xfId="0" applyNumberFormat="1" applyFont="1" applyFill="1" applyBorder="1" applyAlignment="1">
      <alignment horizontal="right" vertical="center"/>
    </xf>
    <xf numFmtId="179" fontId="36" fillId="0" borderId="4" xfId="1740" applyNumberFormat="1" applyFont="1" applyFill="1" applyBorder="1" applyAlignment="1">
      <alignment horizontal="right" vertical="center"/>
    </xf>
    <xf numFmtId="178" fontId="36" fillId="0" borderId="4" xfId="1740" applyNumberFormat="1" applyFont="1" applyFill="1" applyBorder="1" applyAlignment="1">
      <alignment horizontal="right" vertical="center"/>
    </xf>
    <xf numFmtId="179" fontId="40" fillId="0" borderId="4" xfId="1740" applyNumberFormat="1" applyFont="1" applyFill="1" applyBorder="1" applyAlignment="1" applyProtection="1">
      <alignment horizontal="right" vertical="center"/>
      <protection locked="0"/>
    </xf>
    <xf numFmtId="179" fontId="36" fillId="0" borderId="3" xfId="1740" applyNumberFormat="1" applyFont="1" applyFill="1" applyBorder="1" applyAlignment="1">
      <alignment horizontal="right" vertical="center"/>
    </xf>
    <xf numFmtId="0" fontId="44" fillId="27" borderId="45" xfId="0" applyFont="1" applyFill="1" applyBorder="1" applyAlignment="1">
      <alignment horizontal="center" vertical="center"/>
    </xf>
    <xf numFmtId="38" fontId="36" fillId="0" borderId="67" xfId="0" applyNumberFormat="1" applyFont="1" applyFill="1" applyBorder="1">
      <alignment vertical="center"/>
    </xf>
    <xf numFmtId="178" fontId="44" fillId="0" borderId="30" xfId="0" applyNumberFormat="1" applyFont="1" applyFill="1" applyBorder="1" applyAlignment="1">
      <alignment horizontal="right" vertical="center"/>
    </xf>
    <xf numFmtId="178" fontId="36" fillId="0" borderId="30" xfId="0" applyNumberFormat="1" applyFont="1" applyFill="1" applyBorder="1" applyAlignment="1">
      <alignment horizontal="right" vertical="center"/>
    </xf>
    <xf numFmtId="178" fontId="44" fillId="0" borderId="0" xfId="0" applyNumberFormat="1" applyFont="1" applyFill="1" applyBorder="1" applyAlignment="1">
      <alignment horizontal="right" vertical="center"/>
    </xf>
    <xf numFmtId="179" fontId="44" fillId="0" borderId="33" xfId="0" applyNumberFormat="1" applyFont="1" applyFill="1" applyBorder="1" applyAlignment="1">
      <alignment horizontal="right" vertical="center"/>
    </xf>
    <xf numFmtId="179" fontId="36" fillId="0" borderId="36" xfId="0" applyNumberFormat="1" applyFont="1" applyFill="1" applyBorder="1" applyAlignment="1">
      <alignment horizontal="right" vertical="center"/>
    </xf>
    <xf numFmtId="178" fontId="36" fillId="0" borderId="70" xfId="0" applyNumberFormat="1" applyFont="1" applyFill="1" applyBorder="1" applyAlignment="1">
      <alignment horizontal="right" vertical="center"/>
    </xf>
    <xf numFmtId="179" fontId="36" fillId="0" borderId="34" xfId="0" applyNumberFormat="1" applyFont="1" applyFill="1" applyBorder="1" applyAlignment="1">
      <alignment horizontal="right" vertical="center"/>
    </xf>
    <xf numFmtId="178" fontId="44" fillId="0" borderId="22" xfId="0" applyNumberFormat="1" applyFont="1" applyFill="1" applyBorder="1" applyAlignment="1">
      <alignment horizontal="right" vertical="center"/>
    </xf>
    <xf numFmtId="179" fontId="44" fillId="0" borderId="36" xfId="0" applyNumberFormat="1" applyFont="1" applyFill="1" applyBorder="1" applyAlignment="1">
      <alignment horizontal="right" vertical="center"/>
    </xf>
    <xf numFmtId="179" fontId="36" fillId="0" borderId="33" xfId="0" applyNumberFormat="1" applyFont="1" applyFill="1" applyBorder="1" applyAlignment="1">
      <alignment horizontal="right" vertical="center"/>
    </xf>
    <xf numFmtId="179" fontId="36" fillId="0" borderId="3" xfId="0" applyNumberFormat="1" applyFont="1" applyFill="1" applyBorder="1" applyAlignment="1">
      <alignment horizontal="right" vertical="center" shrinkToFit="1"/>
    </xf>
    <xf numFmtId="178" fontId="36" fillId="0" borderId="21" xfId="0" applyNumberFormat="1" applyFont="1" applyFill="1" applyBorder="1" applyAlignment="1">
      <alignment horizontal="right" vertical="center"/>
    </xf>
    <xf numFmtId="179" fontId="36" fillId="0" borderId="21" xfId="0" applyNumberFormat="1" applyFont="1" applyFill="1" applyBorder="1" applyAlignment="1">
      <alignment horizontal="right" vertical="center"/>
    </xf>
    <xf numFmtId="178" fontId="36" fillId="0" borderId="65" xfId="0" applyNumberFormat="1" applyFont="1" applyFill="1" applyBorder="1" applyAlignment="1">
      <alignment horizontal="right" vertical="center"/>
    </xf>
    <xf numFmtId="179" fontId="36" fillId="0" borderId="65" xfId="0" applyNumberFormat="1" applyFont="1" applyFill="1" applyBorder="1" applyAlignment="1">
      <alignment horizontal="right" vertical="center"/>
    </xf>
    <xf numFmtId="183" fontId="44" fillId="0" borderId="3" xfId="0" applyNumberFormat="1" applyFont="1" applyFill="1" applyBorder="1" applyAlignment="1">
      <alignment horizontal="right" vertical="center"/>
    </xf>
    <xf numFmtId="183" fontId="36" fillId="0" borderId="4" xfId="0" applyNumberFormat="1" applyFont="1" applyFill="1" applyBorder="1" applyAlignment="1">
      <alignment horizontal="right" vertical="center"/>
    </xf>
    <xf numFmtId="179" fontId="44" fillId="0" borderId="3" xfId="0" applyNumberFormat="1" applyFont="1" applyFill="1" applyBorder="1" applyAlignment="1">
      <alignment horizontal="right" vertical="center"/>
    </xf>
    <xf numFmtId="178" fontId="44" fillId="0" borderId="4" xfId="0" applyNumberFormat="1" applyFont="1" applyFill="1" applyBorder="1" applyAlignment="1">
      <alignment horizontal="right" vertical="center"/>
    </xf>
    <xf numFmtId="178" fontId="44" fillId="0" borderId="7" xfId="0" applyNumberFormat="1" applyFont="1" applyFill="1" applyBorder="1" applyAlignment="1">
      <alignment horizontal="right" vertical="center"/>
    </xf>
    <xf numFmtId="179" fontId="36" fillId="0" borderId="4" xfId="1" applyNumberFormat="1" applyFont="1" applyFill="1" applyBorder="1" applyAlignment="1">
      <alignment horizontal="right" vertical="center" shrinkToFit="1"/>
    </xf>
    <xf numFmtId="179" fontId="36" fillId="0" borderId="4" xfId="0" applyNumberFormat="1" applyFont="1" applyFill="1" applyBorder="1" applyAlignment="1">
      <alignment horizontal="right" vertical="center" shrinkToFit="1"/>
    </xf>
    <xf numFmtId="178" fontId="36" fillId="0" borderId="65" xfId="1" applyNumberFormat="1" applyFont="1" applyFill="1" applyBorder="1" applyAlignment="1">
      <alignment horizontal="right" vertical="center" shrinkToFit="1"/>
    </xf>
    <xf numFmtId="0" fontId="36" fillId="27" borderId="4" xfId="0" applyFont="1" applyFill="1" applyBorder="1" applyAlignment="1">
      <alignment horizontal="center" vertical="center"/>
    </xf>
    <xf numFmtId="0" fontId="36" fillId="27" borderId="21" xfId="0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8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 shrinkToFit="1"/>
    </xf>
    <xf numFmtId="0" fontId="36" fillId="0" borderId="6" xfId="0" applyFont="1" applyFill="1" applyBorder="1" applyAlignment="1">
      <alignment horizontal="center" vertical="center" shrinkToFit="1"/>
    </xf>
    <xf numFmtId="0" fontId="36" fillId="27" borderId="3" xfId="0" applyFont="1" applyFill="1" applyBorder="1" applyAlignment="1">
      <alignment horizontal="center" vertical="center" shrinkToFit="1"/>
    </xf>
    <xf numFmtId="0" fontId="36" fillId="27" borderId="4" xfId="0" applyFont="1" applyFill="1" applyBorder="1" applyAlignment="1">
      <alignment horizontal="center" vertical="center" shrinkToFit="1"/>
    </xf>
    <xf numFmtId="0" fontId="36" fillId="27" borderId="21" xfId="0" applyFont="1" applyFill="1" applyBorder="1" applyAlignment="1">
      <alignment horizontal="center" vertical="center" shrinkToFit="1"/>
    </xf>
    <xf numFmtId="0" fontId="36" fillId="27" borderId="4" xfId="0" applyFont="1" applyFill="1" applyBorder="1" applyAlignment="1">
      <alignment horizontal="center" vertical="center" wrapText="1"/>
    </xf>
    <xf numFmtId="0" fontId="36" fillId="27" borderId="21" xfId="0" applyFont="1" applyFill="1" applyBorder="1" applyAlignment="1">
      <alignment horizontal="center" vertical="center" wrapText="1"/>
    </xf>
    <xf numFmtId="38" fontId="44" fillId="0" borderId="68" xfId="0" applyNumberFormat="1" applyFont="1" applyFill="1" applyBorder="1" applyAlignment="1">
      <alignment horizontal="center" vertical="center"/>
    </xf>
    <xf numFmtId="38" fontId="44" fillId="0" borderId="69" xfId="0" applyNumberFormat="1" applyFont="1" applyFill="1" applyBorder="1" applyAlignment="1">
      <alignment horizontal="center" vertical="center"/>
    </xf>
    <xf numFmtId="38" fontId="36" fillId="0" borderId="42" xfId="0" applyNumberFormat="1" applyFont="1" applyFill="1" applyBorder="1" applyAlignment="1">
      <alignment horizontal="center" vertical="center"/>
    </xf>
    <xf numFmtId="38" fontId="36" fillId="0" borderId="45" xfId="0" applyNumberFormat="1" applyFont="1" applyFill="1" applyBorder="1" applyAlignment="1">
      <alignment horizontal="center" vertical="center"/>
    </xf>
    <xf numFmtId="38" fontId="36" fillId="0" borderId="68" xfId="0" applyNumberFormat="1" applyFont="1" applyFill="1" applyBorder="1" applyAlignment="1">
      <alignment horizontal="center" vertical="center"/>
    </xf>
    <xf numFmtId="38" fontId="36" fillId="0" borderId="69" xfId="0" applyNumberFormat="1" applyFont="1" applyFill="1" applyBorder="1" applyAlignment="1">
      <alignment horizontal="center" vertical="center"/>
    </xf>
    <xf numFmtId="38" fontId="44" fillId="0" borderId="39" xfId="0" applyNumberFormat="1" applyFont="1" applyFill="1" applyBorder="1" applyAlignment="1">
      <alignment horizontal="center" vertical="center"/>
    </xf>
    <xf numFmtId="38" fontId="36" fillId="0" borderId="39" xfId="0" applyNumberFormat="1" applyFont="1" applyFill="1" applyBorder="1" applyAlignment="1">
      <alignment horizontal="center" vertical="center"/>
    </xf>
    <xf numFmtId="0" fontId="36" fillId="27" borderId="3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36" fillId="27" borderId="43" xfId="0" applyFont="1" applyFill="1" applyBorder="1" applyAlignment="1">
      <alignment horizontal="center" vertical="center"/>
    </xf>
    <xf numFmtId="0" fontId="36" fillId="27" borderId="44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6" fillId="0" borderId="19" xfId="1731" applyNumberFormat="1" applyFont="1" applyFill="1" applyBorder="1" applyAlignment="1">
      <alignment horizontal="center" vertical="center" wrapText="1"/>
    </xf>
    <xf numFmtId="0" fontId="36" fillId="0" borderId="17" xfId="1731" applyNumberFormat="1" applyFont="1" applyFill="1" applyBorder="1" applyAlignment="1">
      <alignment horizontal="center" vertical="center" wrapText="1"/>
    </xf>
    <xf numFmtId="0" fontId="36" fillId="0" borderId="18" xfId="1731" applyNumberFormat="1" applyFont="1" applyFill="1" applyBorder="1" applyAlignment="1">
      <alignment horizontal="center" vertical="center" wrapText="1"/>
    </xf>
    <xf numFmtId="0" fontId="36" fillId="0" borderId="19" xfId="0" applyFont="1" applyFill="1" applyBorder="1" applyAlignment="1">
      <alignment horizontal="center" vertical="center"/>
    </xf>
    <xf numFmtId="0" fontId="36" fillId="0" borderId="17" xfId="0" applyFont="1" applyFill="1" applyBorder="1" applyAlignment="1">
      <alignment horizontal="center" vertical="center"/>
    </xf>
    <xf numFmtId="0" fontId="36" fillId="0" borderId="18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6" fillId="0" borderId="19" xfId="0" applyFont="1" applyFill="1" applyBorder="1" applyAlignment="1">
      <alignment horizontal="center" vertical="center" wrapText="1"/>
    </xf>
    <xf numFmtId="0" fontId="36" fillId="0" borderId="17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36" fillId="33" borderId="19" xfId="0" applyFont="1" applyFill="1" applyBorder="1" applyAlignment="1">
      <alignment horizontal="center" vertical="center"/>
    </xf>
    <xf numFmtId="0" fontId="36" fillId="33" borderId="17" xfId="0" applyFont="1" applyFill="1" applyBorder="1" applyAlignment="1">
      <alignment horizontal="center" vertical="center"/>
    </xf>
    <xf numFmtId="0" fontId="36" fillId="33" borderId="18" xfId="0" applyFont="1" applyFill="1" applyBorder="1" applyAlignment="1">
      <alignment horizontal="center" vertical="center"/>
    </xf>
    <xf numFmtId="0" fontId="36" fillId="33" borderId="3" xfId="0" applyFont="1" applyFill="1" applyBorder="1" applyAlignment="1">
      <alignment horizontal="center" vertical="center"/>
    </xf>
    <xf numFmtId="0" fontId="36" fillId="33" borderId="19" xfId="0" applyFont="1" applyFill="1" applyBorder="1" applyAlignment="1">
      <alignment horizontal="center" vertical="center" wrapText="1"/>
    </xf>
    <xf numFmtId="0" fontId="36" fillId="33" borderId="17" xfId="0" applyFont="1" applyFill="1" applyBorder="1" applyAlignment="1">
      <alignment horizontal="center" vertical="center" wrapText="1"/>
    </xf>
    <xf numFmtId="0" fontId="36" fillId="33" borderId="18" xfId="0" applyFont="1" applyFill="1" applyBorder="1" applyAlignment="1">
      <alignment horizontal="center" vertical="center" wrapText="1"/>
    </xf>
    <xf numFmtId="0" fontId="36" fillId="0" borderId="19" xfId="0" applyFont="1" applyFill="1" applyBorder="1" applyAlignment="1">
      <alignment horizontal="center" vertical="center" shrinkToFit="1"/>
    </xf>
    <xf numFmtId="0" fontId="36" fillId="0" borderId="18" xfId="0" applyFont="1" applyFill="1" applyBorder="1" applyAlignment="1">
      <alignment horizontal="center" vertical="center" shrinkToFit="1"/>
    </xf>
    <xf numFmtId="0" fontId="36" fillId="0" borderId="66" xfId="0" applyFont="1" applyFill="1" applyBorder="1" applyAlignment="1">
      <alignment horizontal="center" vertical="center"/>
    </xf>
    <xf numFmtId="0" fontId="36" fillId="33" borderId="3" xfId="0" applyFont="1" applyFill="1" applyBorder="1" applyAlignment="1">
      <alignment horizontal="center" vertical="center" wrapText="1"/>
    </xf>
    <xf numFmtId="0" fontId="34" fillId="33" borderId="3" xfId="0" applyFont="1" applyFill="1" applyBorder="1" applyAlignment="1">
      <alignment horizontal="center" vertical="center"/>
    </xf>
  </cellXfs>
  <cellStyles count="1745">
    <cellStyle name="0,0_x000d__x000a_NA_x000d__x000a_" xfId="1390" xr:uid="{00000000-0005-0000-0000-000000000000}"/>
    <cellStyle name="20% - アクセント 1 10" xfId="3" xr:uid="{00000000-0005-0000-0000-000001000000}"/>
    <cellStyle name="20% - アクセント 1 11" xfId="4" xr:uid="{00000000-0005-0000-0000-000002000000}"/>
    <cellStyle name="20% - アクセント 1 12" xfId="5" xr:uid="{00000000-0005-0000-0000-000003000000}"/>
    <cellStyle name="20% - アクセント 1 13" xfId="6" xr:uid="{00000000-0005-0000-0000-000004000000}"/>
    <cellStyle name="20% - アクセント 1 14" xfId="7" xr:uid="{00000000-0005-0000-0000-000005000000}"/>
    <cellStyle name="20% - アクセント 1 15" xfId="8" xr:uid="{00000000-0005-0000-0000-000006000000}"/>
    <cellStyle name="20% - アクセント 1 16" xfId="9" xr:uid="{00000000-0005-0000-0000-000007000000}"/>
    <cellStyle name="20% - アクセント 1 17" xfId="10" xr:uid="{00000000-0005-0000-0000-000008000000}"/>
    <cellStyle name="20% - アクセント 1 18" xfId="11" xr:uid="{00000000-0005-0000-0000-000009000000}"/>
    <cellStyle name="20% - アクセント 1 19" xfId="12" xr:uid="{00000000-0005-0000-0000-00000A000000}"/>
    <cellStyle name="20% - アクセント 1 2" xfId="13" xr:uid="{00000000-0005-0000-0000-00000B000000}"/>
    <cellStyle name="20% - アクセント 1 2 2" xfId="14" xr:uid="{00000000-0005-0000-0000-00000C000000}"/>
    <cellStyle name="20% - アクセント 1 20" xfId="15" xr:uid="{00000000-0005-0000-0000-00000D000000}"/>
    <cellStyle name="20% - アクセント 1 21" xfId="16" xr:uid="{00000000-0005-0000-0000-00000E000000}"/>
    <cellStyle name="20% - アクセント 1 22" xfId="17" xr:uid="{00000000-0005-0000-0000-00000F000000}"/>
    <cellStyle name="20% - アクセント 1 23" xfId="18" xr:uid="{00000000-0005-0000-0000-000010000000}"/>
    <cellStyle name="20% - アクセント 1 24" xfId="19" xr:uid="{00000000-0005-0000-0000-000011000000}"/>
    <cellStyle name="20% - アクセント 1 25" xfId="20" xr:uid="{00000000-0005-0000-0000-000012000000}"/>
    <cellStyle name="20% - アクセント 1 3" xfId="21" xr:uid="{00000000-0005-0000-0000-000013000000}"/>
    <cellStyle name="20% - アクセント 1 3 2" xfId="22" xr:uid="{00000000-0005-0000-0000-000014000000}"/>
    <cellStyle name="20% - アクセント 1 4" xfId="23" xr:uid="{00000000-0005-0000-0000-000015000000}"/>
    <cellStyle name="20% - アクセント 1 5" xfId="24" xr:uid="{00000000-0005-0000-0000-000016000000}"/>
    <cellStyle name="20% - アクセント 1 6" xfId="25" xr:uid="{00000000-0005-0000-0000-000017000000}"/>
    <cellStyle name="20% - アクセント 1 7" xfId="26" xr:uid="{00000000-0005-0000-0000-000018000000}"/>
    <cellStyle name="20% - アクセント 1 8" xfId="27" xr:uid="{00000000-0005-0000-0000-000019000000}"/>
    <cellStyle name="20% - アクセント 1 9" xfId="28" xr:uid="{00000000-0005-0000-0000-00001A000000}"/>
    <cellStyle name="20% - アクセント 2 10" xfId="29" xr:uid="{00000000-0005-0000-0000-00001B000000}"/>
    <cellStyle name="20% - アクセント 2 11" xfId="30" xr:uid="{00000000-0005-0000-0000-00001C000000}"/>
    <cellStyle name="20% - アクセント 2 12" xfId="31" xr:uid="{00000000-0005-0000-0000-00001D000000}"/>
    <cellStyle name="20% - アクセント 2 13" xfId="32" xr:uid="{00000000-0005-0000-0000-00001E000000}"/>
    <cellStyle name="20% - アクセント 2 14" xfId="33" xr:uid="{00000000-0005-0000-0000-00001F000000}"/>
    <cellStyle name="20% - アクセント 2 15" xfId="34" xr:uid="{00000000-0005-0000-0000-000020000000}"/>
    <cellStyle name="20% - アクセント 2 16" xfId="35" xr:uid="{00000000-0005-0000-0000-000021000000}"/>
    <cellStyle name="20% - アクセント 2 17" xfId="36" xr:uid="{00000000-0005-0000-0000-000022000000}"/>
    <cellStyle name="20% - アクセント 2 18" xfId="37" xr:uid="{00000000-0005-0000-0000-000023000000}"/>
    <cellStyle name="20% - アクセント 2 19" xfId="38" xr:uid="{00000000-0005-0000-0000-000024000000}"/>
    <cellStyle name="20% - アクセント 2 2" xfId="39" xr:uid="{00000000-0005-0000-0000-000025000000}"/>
    <cellStyle name="20% - アクセント 2 2 2" xfId="40" xr:uid="{00000000-0005-0000-0000-000026000000}"/>
    <cellStyle name="20% - アクセント 2 20" xfId="41" xr:uid="{00000000-0005-0000-0000-000027000000}"/>
    <cellStyle name="20% - アクセント 2 21" xfId="42" xr:uid="{00000000-0005-0000-0000-000028000000}"/>
    <cellStyle name="20% - アクセント 2 22" xfId="43" xr:uid="{00000000-0005-0000-0000-000029000000}"/>
    <cellStyle name="20% - アクセント 2 23" xfId="44" xr:uid="{00000000-0005-0000-0000-00002A000000}"/>
    <cellStyle name="20% - アクセント 2 24" xfId="45" xr:uid="{00000000-0005-0000-0000-00002B000000}"/>
    <cellStyle name="20% - アクセント 2 25" xfId="46" xr:uid="{00000000-0005-0000-0000-00002C000000}"/>
    <cellStyle name="20% - アクセント 2 3" xfId="47" xr:uid="{00000000-0005-0000-0000-00002D000000}"/>
    <cellStyle name="20% - アクセント 2 3 2" xfId="48" xr:uid="{00000000-0005-0000-0000-00002E000000}"/>
    <cellStyle name="20% - アクセント 2 4" xfId="49" xr:uid="{00000000-0005-0000-0000-00002F000000}"/>
    <cellStyle name="20% - アクセント 2 5" xfId="50" xr:uid="{00000000-0005-0000-0000-000030000000}"/>
    <cellStyle name="20% - アクセント 2 6" xfId="51" xr:uid="{00000000-0005-0000-0000-000031000000}"/>
    <cellStyle name="20% - アクセント 2 7" xfId="52" xr:uid="{00000000-0005-0000-0000-000032000000}"/>
    <cellStyle name="20% - アクセント 2 8" xfId="53" xr:uid="{00000000-0005-0000-0000-000033000000}"/>
    <cellStyle name="20% - アクセント 2 9" xfId="54" xr:uid="{00000000-0005-0000-0000-000034000000}"/>
    <cellStyle name="20% - アクセント 3 10" xfId="55" xr:uid="{00000000-0005-0000-0000-000035000000}"/>
    <cellStyle name="20% - アクセント 3 11" xfId="56" xr:uid="{00000000-0005-0000-0000-000036000000}"/>
    <cellStyle name="20% - アクセント 3 12" xfId="57" xr:uid="{00000000-0005-0000-0000-000037000000}"/>
    <cellStyle name="20% - アクセント 3 13" xfId="58" xr:uid="{00000000-0005-0000-0000-000038000000}"/>
    <cellStyle name="20% - アクセント 3 14" xfId="59" xr:uid="{00000000-0005-0000-0000-000039000000}"/>
    <cellStyle name="20% - アクセント 3 15" xfId="60" xr:uid="{00000000-0005-0000-0000-00003A000000}"/>
    <cellStyle name="20% - アクセント 3 16" xfId="61" xr:uid="{00000000-0005-0000-0000-00003B000000}"/>
    <cellStyle name="20% - アクセント 3 17" xfId="62" xr:uid="{00000000-0005-0000-0000-00003C000000}"/>
    <cellStyle name="20% - アクセント 3 18" xfId="63" xr:uid="{00000000-0005-0000-0000-00003D000000}"/>
    <cellStyle name="20% - アクセント 3 19" xfId="64" xr:uid="{00000000-0005-0000-0000-00003E000000}"/>
    <cellStyle name="20% - アクセント 3 2" xfId="65" xr:uid="{00000000-0005-0000-0000-00003F000000}"/>
    <cellStyle name="20% - アクセント 3 2 2" xfId="66" xr:uid="{00000000-0005-0000-0000-000040000000}"/>
    <cellStyle name="20% - アクセント 3 20" xfId="67" xr:uid="{00000000-0005-0000-0000-000041000000}"/>
    <cellStyle name="20% - アクセント 3 21" xfId="68" xr:uid="{00000000-0005-0000-0000-000042000000}"/>
    <cellStyle name="20% - アクセント 3 22" xfId="69" xr:uid="{00000000-0005-0000-0000-000043000000}"/>
    <cellStyle name="20% - アクセント 3 23" xfId="70" xr:uid="{00000000-0005-0000-0000-000044000000}"/>
    <cellStyle name="20% - アクセント 3 24" xfId="71" xr:uid="{00000000-0005-0000-0000-000045000000}"/>
    <cellStyle name="20% - アクセント 3 25" xfId="72" xr:uid="{00000000-0005-0000-0000-000046000000}"/>
    <cellStyle name="20% - アクセント 3 3" xfId="73" xr:uid="{00000000-0005-0000-0000-000047000000}"/>
    <cellStyle name="20% - アクセント 3 3 2" xfId="74" xr:uid="{00000000-0005-0000-0000-000048000000}"/>
    <cellStyle name="20% - アクセント 3 4" xfId="75" xr:uid="{00000000-0005-0000-0000-000049000000}"/>
    <cellStyle name="20% - アクセント 3 5" xfId="76" xr:uid="{00000000-0005-0000-0000-00004A000000}"/>
    <cellStyle name="20% - アクセント 3 6" xfId="77" xr:uid="{00000000-0005-0000-0000-00004B000000}"/>
    <cellStyle name="20% - アクセント 3 7" xfId="78" xr:uid="{00000000-0005-0000-0000-00004C000000}"/>
    <cellStyle name="20% - アクセント 3 8" xfId="79" xr:uid="{00000000-0005-0000-0000-00004D000000}"/>
    <cellStyle name="20% - アクセント 3 9" xfId="80" xr:uid="{00000000-0005-0000-0000-00004E000000}"/>
    <cellStyle name="20% - アクセント 4 10" xfId="81" xr:uid="{00000000-0005-0000-0000-00004F000000}"/>
    <cellStyle name="20% - アクセント 4 11" xfId="82" xr:uid="{00000000-0005-0000-0000-000050000000}"/>
    <cellStyle name="20% - アクセント 4 12" xfId="83" xr:uid="{00000000-0005-0000-0000-000051000000}"/>
    <cellStyle name="20% - アクセント 4 13" xfId="84" xr:uid="{00000000-0005-0000-0000-000052000000}"/>
    <cellStyle name="20% - アクセント 4 14" xfId="85" xr:uid="{00000000-0005-0000-0000-000053000000}"/>
    <cellStyle name="20% - アクセント 4 15" xfId="86" xr:uid="{00000000-0005-0000-0000-000054000000}"/>
    <cellStyle name="20% - アクセント 4 16" xfId="87" xr:uid="{00000000-0005-0000-0000-000055000000}"/>
    <cellStyle name="20% - アクセント 4 17" xfId="88" xr:uid="{00000000-0005-0000-0000-000056000000}"/>
    <cellStyle name="20% - アクセント 4 18" xfId="89" xr:uid="{00000000-0005-0000-0000-000057000000}"/>
    <cellStyle name="20% - アクセント 4 19" xfId="90" xr:uid="{00000000-0005-0000-0000-000058000000}"/>
    <cellStyle name="20% - アクセント 4 2" xfId="91" xr:uid="{00000000-0005-0000-0000-000059000000}"/>
    <cellStyle name="20% - アクセント 4 2 2" xfId="92" xr:uid="{00000000-0005-0000-0000-00005A000000}"/>
    <cellStyle name="20% - アクセント 4 20" xfId="93" xr:uid="{00000000-0005-0000-0000-00005B000000}"/>
    <cellStyle name="20% - アクセント 4 21" xfId="94" xr:uid="{00000000-0005-0000-0000-00005C000000}"/>
    <cellStyle name="20% - アクセント 4 22" xfId="95" xr:uid="{00000000-0005-0000-0000-00005D000000}"/>
    <cellStyle name="20% - アクセント 4 23" xfId="96" xr:uid="{00000000-0005-0000-0000-00005E000000}"/>
    <cellStyle name="20% - アクセント 4 24" xfId="97" xr:uid="{00000000-0005-0000-0000-00005F000000}"/>
    <cellStyle name="20% - アクセント 4 25" xfId="98" xr:uid="{00000000-0005-0000-0000-000060000000}"/>
    <cellStyle name="20% - アクセント 4 3" xfId="99" xr:uid="{00000000-0005-0000-0000-000061000000}"/>
    <cellStyle name="20% - アクセント 4 3 2" xfId="100" xr:uid="{00000000-0005-0000-0000-000062000000}"/>
    <cellStyle name="20% - アクセント 4 4" xfId="101" xr:uid="{00000000-0005-0000-0000-000063000000}"/>
    <cellStyle name="20% - アクセント 4 5" xfId="102" xr:uid="{00000000-0005-0000-0000-000064000000}"/>
    <cellStyle name="20% - アクセント 4 6" xfId="103" xr:uid="{00000000-0005-0000-0000-000065000000}"/>
    <cellStyle name="20% - アクセント 4 7" xfId="104" xr:uid="{00000000-0005-0000-0000-000066000000}"/>
    <cellStyle name="20% - アクセント 4 8" xfId="105" xr:uid="{00000000-0005-0000-0000-000067000000}"/>
    <cellStyle name="20% - アクセント 4 9" xfId="106" xr:uid="{00000000-0005-0000-0000-000068000000}"/>
    <cellStyle name="20% - アクセント 5 10" xfId="107" xr:uid="{00000000-0005-0000-0000-000069000000}"/>
    <cellStyle name="20% - アクセント 5 11" xfId="108" xr:uid="{00000000-0005-0000-0000-00006A000000}"/>
    <cellStyle name="20% - アクセント 5 12" xfId="109" xr:uid="{00000000-0005-0000-0000-00006B000000}"/>
    <cellStyle name="20% - アクセント 5 13" xfId="110" xr:uid="{00000000-0005-0000-0000-00006C000000}"/>
    <cellStyle name="20% - アクセント 5 14" xfId="111" xr:uid="{00000000-0005-0000-0000-00006D000000}"/>
    <cellStyle name="20% - アクセント 5 15" xfId="112" xr:uid="{00000000-0005-0000-0000-00006E000000}"/>
    <cellStyle name="20% - アクセント 5 16" xfId="113" xr:uid="{00000000-0005-0000-0000-00006F000000}"/>
    <cellStyle name="20% - アクセント 5 17" xfId="114" xr:uid="{00000000-0005-0000-0000-000070000000}"/>
    <cellStyle name="20% - アクセント 5 18" xfId="115" xr:uid="{00000000-0005-0000-0000-000071000000}"/>
    <cellStyle name="20% - アクセント 5 19" xfId="116" xr:uid="{00000000-0005-0000-0000-000072000000}"/>
    <cellStyle name="20% - アクセント 5 2" xfId="117" xr:uid="{00000000-0005-0000-0000-000073000000}"/>
    <cellStyle name="20% - アクセント 5 2 2" xfId="118" xr:uid="{00000000-0005-0000-0000-000074000000}"/>
    <cellStyle name="20% - アクセント 5 20" xfId="119" xr:uid="{00000000-0005-0000-0000-000075000000}"/>
    <cellStyle name="20% - アクセント 5 21" xfId="120" xr:uid="{00000000-0005-0000-0000-000076000000}"/>
    <cellStyle name="20% - アクセント 5 22" xfId="121" xr:uid="{00000000-0005-0000-0000-000077000000}"/>
    <cellStyle name="20% - アクセント 5 23" xfId="122" xr:uid="{00000000-0005-0000-0000-000078000000}"/>
    <cellStyle name="20% - アクセント 5 24" xfId="123" xr:uid="{00000000-0005-0000-0000-000079000000}"/>
    <cellStyle name="20% - アクセント 5 25" xfId="124" xr:uid="{00000000-0005-0000-0000-00007A000000}"/>
    <cellStyle name="20% - アクセント 5 3" xfId="125" xr:uid="{00000000-0005-0000-0000-00007B000000}"/>
    <cellStyle name="20% - アクセント 5 3 2" xfId="126" xr:uid="{00000000-0005-0000-0000-00007C000000}"/>
    <cellStyle name="20% - アクセント 5 4" xfId="127" xr:uid="{00000000-0005-0000-0000-00007D000000}"/>
    <cellStyle name="20% - アクセント 5 5" xfId="128" xr:uid="{00000000-0005-0000-0000-00007E000000}"/>
    <cellStyle name="20% - アクセント 5 6" xfId="129" xr:uid="{00000000-0005-0000-0000-00007F000000}"/>
    <cellStyle name="20% - アクセント 5 7" xfId="130" xr:uid="{00000000-0005-0000-0000-000080000000}"/>
    <cellStyle name="20% - アクセント 5 8" xfId="131" xr:uid="{00000000-0005-0000-0000-000081000000}"/>
    <cellStyle name="20% - アクセント 5 9" xfId="132" xr:uid="{00000000-0005-0000-0000-000082000000}"/>
    <cellStyle name="20% - アクセント 6 10" xfId="133" xr:uid="{00000000-0005-0000-0000-000083000000}"/>
    <cellStyle name="20% - アクセント 6 11" xfId="134" xr:uid="{00000000-0005-0000-0000-000084000000}"/>
    <cellStyle name="20% - アクセント 6 12" xfId="135" xr:uid="{00000000-0005-0000-0000-000085000000}"/>
    <cellStyle name="20% - アクセント 6 13" xfId="136" xr:uid="{00000000-0005-0000-0000-000086000000}"/>
    <cellStyle name="20% - アクセント 6 14" xfId="137" xr:uid="{00000000-0005-0000-0000-000087000000}"/>
    <cellStyle name="20% - アクセント 6 15" xfId="138" xr:uid="{00000000-0005-0000-0000-000088000000}"/>
    <cellStyle name="20% - アクセント 6 16" xfId="139" xr:uid="{00000000-0005-0000-0000-000089000000}"/>
    <cellStyle name="20% - アクセント 6 17" xfId="140" xr:uid="{00000000-0005-0000-0000-00008A000000}"/>
    <cellStyle name="20% - アクセント 6 18" xfId="141" xr:uid="{00000000-0005-0000-0000-00008B000000}"/>
    <cellStyle name="20% - アクセント 6 19" xfId="142" xr:uid="{00000000-0005-0000-0000-00008C000000}"/>
    <cellStyle name="20% - アクセント 6 2" xfId="143" xr:uid="{00000000-0005-0000-0000-00008D000000}"/>
    <cellStyle name="20% - アクセント 6 2 2" xfId="144" xr:uid="{00000000-0005-0000-0000-00008E000000}"/>
    <cellStyle name="20% - アクセント 6 20" xfId="145" xr:uid="{00000000-0005-0000-0000-00008F000000}"/>
    <cellStyle name="20% - アクセント 6 21" xfId="146" xr:uid="{00000000-0005-0000-0000-000090000000}"/>
    <cellStyle name="20% - アクセント 6 22" xfId="147" xr:uid="{00000000-0005-0000-0000-000091000000}"/>
    <cellStyle name="20% - アクセント 6 23" xfId="148" xr:uid="{00000000-0005-0000-0000-000092000000}"/>
    <cellStyle name="20% - アクセント 6 24" xfId="149" xr:uid="{00000000-0005-0000-0000-000093000000}"/>
    <cellStyle name="20% - アクセント 6 25" xfId="150" xr:uid="{00000000-0005-0000-0000-000094000000}"/>
    <cellStyle name="20% - アクセント 6 3" xfId="151" xr:uid="{00000000-0005-0000-0000-000095000000}"/>
    <cellStyle name="20% - アクセント 6 3 2" xfId="152" xr:uid="{00000000-0005-0000-0000-000096000000}"/>
    <cellStyle name="20% - アクセント 6 4" xfId="153" xr:uid="{00000000-0005-0000-0000-000097000000}"/>
    <cellStyle name="20% - アクセント 6 5" xfId="154" xr:uid="{00000000-0005-0000-0000-000098000000}"/>
    <cellStyle name="20% - アクセント 6 6" xfId="155" xr:uid="{00000000-0005-0000-0000-000099000000}"/>
    <cellStyle name="20% - アクセント 6 7" xfId="156" xr:uid="{00000000-0005-0000-0000-00009A000000}"/>
    <cellStyle name="20% - アクセント 6 8" xfId="157" xr:uid="{00000000-0005-0000-0000-00009B000000}"/>
    <cellStyle name="20% - アクセント 6 9" xfId="158" xr:uid="{00000000-0005-0000-0000-00009C000000}"/>
    <cellStyle name="40% - アクセント 1 10" xfId="159" xr:uid="{00000000-0005-0000-0000-00009D000000}"/>
    <cellStyle name="40% - アクセント 1 11" xfId="160" xr:uid="{00000000-0005-0000-0000-00009E000000}"/>
    <cellStyle name="40% - アクセント 1 12" xfId="161" xr:uid="{00000000-0005-0000-0000-00009F000000}"/>
    <cellStyle name="40% - アクセント 1 13" xfId="162" xr:uid="{00000000-0005-0000-0000-0000A0000000}"/>
    <cellStyle name="40% - アクセント 1 14" xfId="163" xr:uid="{00000000-0005-0000-0000-0000A1000000}"/>
    <cellStyle name="40% - アクセント 1 15" xfId="164" xr:uid="{00000000-0005-0000-0000-0000A2000000}"/>
    <cellStyle name="40% - アクセント 1 16" xfId="165" xr:uid="{00000000-0005-0000-0000-0000A3000000}"/>
    <cellStyle name="40% - アクセント 1 17" xfId="166" xr:uid="{00000000-0005-0000-0000-0000A4000000}"/>
    <cellStyle name="40% - アクセント 1 18" xfId="167" xr:uid="{00000000-0005-0000-0000-0000A5000000}"/>
    <cellStyle name="40% - アクセント 1 19" xfId="168" xr:uid="{00000000-0005-0000-0000-0000A6000000}"/>
    <cellStyle name="40% - アクセント 1 2" xfId="169" xr:uid="{00000000-0005-0000-0000-0000A7000000}"/>
    <cellStyle name="40% - アクセント 1 2 2" xfId="170" xr:uid="{00000000-0005-0000-0000-0000A8000000}"/>
    <cellStyle name="40% - アクセント 1 20" xfId="171" xr:uid="{00000000-0005-0000-0000-0000A9000000}"/>
    <cellStyle name="40% - アクセント 1 21" xfId="172" xr:uid="{00000000-0005-0000-0000-0000AA000000}"/>
    <cellStyle name="40% - アクセント 1 22" xfId="173" xr:uid="{00000000-0005-0000-0000-0000AB000000}"/>
    <cellStyle name="40% - アクセント 1 23" xfId="174" xr:uid="{00000000-0005-0000-0000-0000AC000000}"/>
    <cellStyle name="40% - アクセント 1 24" xfId="175" xr:uid="{00000000-0005-0000-0000-0000AD000000}"/>
    <cellStyle name="40% - アクセント 1 25" xfId="176" xr:uid="{00000000-0005-0000-0000-0000AE000000}"/>
    <cellStyle name="40% - アクセント 1 3" xfId="177" xr:uid="{00000000-0005-0000-0000-0000AF000000}"/>
    <cellStyle name="40% - アクセント 1 3 2" xfId="178" xr:uid="{00000000-0005-0000-0000-0000B0000000}"/>
    <cellStyle name="40% - アクセント 1 4" xfId="179" xr:uid="{00000000-0005-0000-0000-0000B1000000}"/>
    <cellStyle name="40% - アクセント 1 5" xfId="180" xr:uid="{00000000-0005-0000-0000-0000B2000000}"/>
    <cellStyle name="40% - アクセント 1 6" xfId="181" xr:uid="{00000000-0005-0000-0000-0000B3000000}"/>
    <cellStyle name="40% - アクセント 1 7" xfId="182" xr:uid="{00000000-0005-0000-0000-0000B4000000}"/>
    <cellStyle name="40% - アクセント 1 8" xfId="183" xr:uid="{00000000-0005-0000-0000-0000B5000000}"/>
    <cellStyle name="40% - アクセント 1 9" xfId="184" xr:uid="{00000000-0005-0000-0000-0000B6000000}"/>
    <cellStyle name="40% - アクセント 2 10" xfId="185" xr:uid="{00000000-0005-0000-0000-0000B7000000}"/>
    <cellStyle name="40% - アクセント 2 11" xfId="186" xr:uid="{00000000-0005-0000-0000-0000B8000000}"/>
    <cellStyle name="40% - アクセント 2 12" xfId="187" xr:uid="{00000000-0005-0000-0000-0000B9000000}"/>
    <cellStyle name="40% - アクセント 2 13" xfId="188" xr:uid="{00000000-0005-0000-0000-0000BA000000}"/>
    <cellStyle name="40% - アクセント 2 14" xfId="189" xr:uid="{00000000-0005-0000-0000-0000BB000000}"/>
    <cellStyle name="40% - アクセント 2 15" xfId="190" xr:uid="{00000000-0005-0000-0000-0000BC000000}"/>
    <cellStyle name="40% - アクセント 2 16" xfId="191" xr:uid="{00000000-0005-0000-0000-0000BD000000}"/>
    <cellStyle name="40% - アクセント 2 17" xfId="192" xr:uid="{00000000-0005-0000-0000-0000BE000000}"/>
    <cellStyle name="40% - アクセント 2 18" xfId="193" xr:uid="{00000000-0005-0000-0000-0000BF000000}"/>
    <cellStyle name="40% - アクセント 2 19" xfId="194" xr:uid="{00000000-0005-0000-0000-0000C0000000}"/>
    <cellStyle name="40% - アクセント 2 2" xfId="195" xr:uid="{00000000-0005-0000-0000-0000C1000000}"/>
    <cellStyle name="40% - アクセント 2 2 2" xfId="196" xr:uid="{00000000-0005-0000-0000-0000C2000000}"/>
    <cellStyle name="40% - アクセント 2 20" xfId="197" xr:uid="{00000000-0005-0000-0000-0000C3000000}"/>
    <cellStyle name="40% - アクセント 2 21" xfId="198" xr:uid="{00000000-0005-0000-0000-0000C4000000}"/>
    <cellStyle name="40% - アクセント 2 22" xfId="199" xr:uid="{00000000-0005-0000-0000-0000C5000000}"/>
    <cellStyle name="40% - アクセント 2 23" xfId="200" xr:uid="{00000000-0005-0000-0000-0000C6000000}"/>
    <cellStyle name="40% - アクセント 2 24" xfId="201" xr:uid="{00000000-0005-0000-0000-0000C7000000}"/>
    <cellStyle name="40% - アクセント 2 25" xfId="202" xr:uid="{00000000-0005-0000-0000-0000C8000000}"/>
    <cellStyle name="40% - アクセント 2 3" xfId="203" xr:uid="{00000000-0005-0000-0000-0000C9000000}"/>
    <cellStyle name="40% - アクセント 2 3 2" xfId="204" xr:uid="{00000000-0005-0000-0000-0000CA000000}"/>
    <cellStyle name="40% - アクセント 2 4" xfId="205" xr:uid="{00000000-0005-0000-0000-0000CB000000}"/>
    <cellStyle name="40% - アクセント 2 5" xfId="206" xr:uid="{00000000-0005-0000-0000-0000CC000000}"/>
    <cellStyle name="40% - アクセント 2 6" xfId="207" xr:uid="{00000000-0005-0000-0000-0000CD000000}"/>
    <cellStyle name="40% - アクセント 2 7" xfId="208" xr:uid="{00000000-0005-0000-0000-0000CE000000}"/>
    <cellStyle name="40% - アクセント 2 8" xfId="209" xr:uid="{00000000-0005-0000-0000-0000CF000000}"/>
    <cellStyle name="40% - アクセント 2 9" xfId="210" xr:uid="{00000000-0005-0000-0000-0000D0000000}"/>
    <cellStyle name="40% - アクセント 3 10" xfId="211" xr:uid="{00000000-0005-0000-0000-0000D1000000}"/>
    <cellStyle name="40% - アクセント 3 11" xfId="212" xr:uid="{00000000-0005-0000-0000-0000D2000000}"/>
    <cellStyle name="40% - アクセント 3 12" xfId="213" xr:uid="{00000000-0005-0000-0000-0000D3000000}"/>
    <cellStyle name="40% - アクセント 3 13" xfId="214" xr:uid="{00000000-0005-0000-0000-0000D4000000}"/>
    <cellStyle name="40% - アクセント 3 14" xfId="215" xr:uid="{00000000-0005-0000-0000-0000D5000000}"/>
    <cellStyle name="40% - アクセント 3 15" xfId="216" xr:uid="{00000000-0005-0000-0000-0000D6000000}"/>
    <cellStyle name="40% - アクセント 3 16" xfId="217" xr:uid="{00000000-0005-0000-0000-0000D7000000}"/>
    <cellStyle name="40% - アクセント 3 17" xfId="218" xr:uid="{00000000-0005-0000-0000-0000D8000000}"/>
    <cellStyle name="40% - アクセント 3 18" xfId="219" xr:uid="{00000000-0005-0000-0000-0000D9000000}"/>
    <cellStyle name="40% - アクセント 3 19" xfId="220" xr:uid="{00000000-0005-0000-0000-0000DA000000}"/>
    <cellStyle name="40% - アクセント 3 2" xfId="221" xr:uid="{00000000-0005-0000-0000-0000DB000000}"/>
    <cellStyle name="40% - アクセント 3 2 2" xfId="222" xr:uid="{00000000-0005-0000-0000-0000DC000000}"/>
    <cellStyle name="40% - アクセント 3 20" xfId="223" xr:uid="{00000000-0005-0000-0000-0000DD000000}"/>
    <cellStyle name="40% - アクセント 3 21" xfId="224" xr:uid="{00000000-0005-0000-0000-0000DE000000}"/>
    <cellStyle name="40% - アクセント 3 22" xfId="225" xr:uid="{00000000-0005-0000-0000-0000DF000000}"/>
    <cellStyle name="40% - アクセント 3 23" xfId="226" xr:uid="{00000000-0005-0000-0000-0000E0000000}"/>
    <cellStyle name="40% - アクセント 3 24" xfId="227" xr:uid="{00000000-0005-0000-0000-0000E1000000}"/>
    <cellStyle name="40% - アクセント 3 25" xfId="228" xr:uid="{00000000-0005-0000-0000-0000E2000000}"/>
    <cellStyle name="40% - アクセント 3 3" xfId="229" xr:uid="{00000000-0005-0000-0000-0000E3000000}"/>
    <cellStyle name="40% - アクセント 3 3 2" xfId="230" xr:uid="{00000000-0005-0000-0000-0000E4000000}"/>
    <cellStyle name="40% - アクセント 3 4" xfId="231" xr:uid="{00000000-0005-0000-0000-0000E5000000}"/>
    <cellStyle name="40% - アクセント 3 5" xfId="232" xr:uid="{00000000-0005-0000-0000-0000E6000000}"/>
    <cellStyle name="40% - アクセント 3 6" xfId="233" xr:uid="{00000000-0005-0000-0000-0000E7000000}"/>
    <cellStyle name="40% - アクセント 3 7" xfId="234" xr:uid="{00000000-0005-0000-0000-0000E8000000}"/>
    <cellStyle name="40% - アクセント 3 8" xfId="235" xr:uid="{00000000-0005-0000-0000-0000E9000000}"/>
    <cellStyle name="40% - アクセント 3 9" xfId="236" xr:uid="{00000000-0005-0000-0000-0000EA000000}"/>
    <cellStyle name="40% - アクセント 4 10" xfId="237" xr:uid="{00000000-0005-0000-0000-0000EB000000}"/>
    <cellStyle name="40% - アクセント 4 11" xfId="238" xr:uid="{00000000-0005-0000-0000-0000EC000000}"/>
    <cellStyle name="40% - アクセント 4 12" xfId="239" xr:uid="{00000000-0005-0000-0000-0000ED000000}"/>
    <cellStyle name="40% - アクセント 4 13" xfId="240" xr:uid="{00000000-0005-0000-0000-0000EE000000}"/>
    <cellStyle name="40% - アクセント 4 14" xfId="241" xr:uid="{00000000-0005-0000-0000-0000EF000000}"/>
    <cellStyle name="40% - アクセント 4 15" xfId="242" xr:uid="{00000000-0005-0000-0000-0000F0000000}"/>
    <cellStyle name="40% - アクセント 4 16" xfId="243" xr:uid="{00000000-0005-0000-0000-0000F1000000}"/>
    <cellStyle name="40% - アクセント 4 17" xfId="244" xr:uid="{00000000-0005-0000-0000-0000F2000000}"/>
    <cellStyle name="40% - アクセント 4 18" xfId="245" xr:uid="{00000000-0005-0000-0000-0000F3000000}"/>
    <cellStyle name="40% - アクセント 4 19" xfId="246" xr:uid="{00000000-0005-0000-0000-0000F4000000}"/>
    <cellStyle name="40% - アクセント 4 2" xfId="247" xr:uid="{00000000-0005-0000-0000-0000F5000000}"/>
    <cellStyle name="40% - アクセント 4 2 2" xfId="248" xr:uid="{00000000-0005-0000-0000-0000F6000000}"/>
    <cellStyle name="40% - アクセント 4 20" xfId="249" xr:uid="{00000000-0005-0000-0000-0000F7000000}"/>
    <cellStyle name="40% - アクセント 4 21" xfId="250" xr:uid="{00000000-0005-0000-0000-0000F8000000}"/>
    <cellStyle name="40% - アクセント 4 22" xfId="251" xr:uid="{00000000-0005-0000-0000-0000F9000000}"/>
    <cellStyle name="40% - アクセント 4 23" xfId="252" xr:uid="{00000000-0005-0000-0000-0000FA000000}"/>
    <cellStyle name="40% - アクセント 4 24" xfId="253" xr:uid="{00000000-0005-0000-0000-0000FB000000}"/>
    <cellStyle name="40% - アクセント 4 25" xfId="254" xr:uid="{00000000-0005-0000-0000-0000FC000000}"/>
    <cellStyle name="40% - アクセント 4 3" xfId="255" xr:uid="{00000000-0005-0000-0000-0000FD000000}"/>
    <cellStyle name="40% - アクセント 4 3 2" xfId="256" xr:uid="{00000000-0005-0000-0000-0000FE000000}"/>
    <cellStyle name="40% - アクセント 4 4" xfId="257" xr:uid="{00000000-0005-0000-0000-0000FF000000}"/>
    <cellStyle name="40% - アクセント 4 5" xfId="258" xr:uid="{00000000-0005-0000-0000-000000010000}"/>
    <cellStyle name="40% - アクセント 4 6" xfId="259" xr:uid="{00000000-0005-0000-0000-000001010000}"/>
    <cellStyle name="40% - アクセント 4 7" xfId="260" xr:uid="{00000000-0005-0000-0000-000002010000}"/>
    <cellStyle name="40% - アクセント 4 8" xfId="261" xr:uid="{00000000-0005-0000-0000-000003010000}"/>
    <cellStyle name="40% - アクセント 4 9" xfId="262" xr:uid="{00000000-0005-0000-0000-000004010000}"/>
    <cellStyle name="40% - アクセント 5 10" xfId="263" xr:uid="{00000000-0005-0000-0000-000005010000}"/>
    <cellStyle name="40% - アクセント 5 11" xfId="264" xr:uid="{00000000-0005-0000-0000-000006010000}"/>
    <cellStyle name="40% - アクセント 5 12" xfId="265" xr:uid="{00000000-0005-0000-0000-000007010000}"/>
    <cellStyle name="40% - アクセント 5 13" xfId="266" xr:uid="{00000000-0005-0000-0000-000008010000}"/>
    <cellStyle name="40% - アクセント 5 14" xfId="267" xr:uid="{00000000-0005-0000-0000-000009010000}"/>
    <cellStyle name="40% - アクセント 5 15" xfId="268" xr:uid="{00000000-0005-0000-0000-00000A010000}"/>
    <cellStyle name="40% - アクセント 5 16" xfId="269" xr:uid="{00000000-0005-0000-0000-00000B010000}"/>
    <cellStyle name="40% - アクセント 5 17" xfId="270" xr:uid="{00000000-0005-0000-0000-00000C010000}"/>
    <cellStyle name="40% - アクセント 5 18" xfId="271" xr:uid="{00000000-0005-0000-0000-00000D010000}"/>
    <cellStyle name="40% - アクセント 5 19" xfId="272" xr:uid="{00000000-0005-0000-0000-00000E010000}"/>
    <cellStyle name="40% - アクセント 5 2" xfId="273" xr:uid="{00000000-0005-0000-0000-00000F010000}"/>
    <cellStyle name="40% - アクセント 5 2 2" xfId="274" xr:uid="{00000000-0005-0000-0000-000010010000}"/>
    <cellStyle name="40% - アクセント 5 20" xfId="275" xr:uid="{00000000-0005-0000-0000-000011010000}"/>
    <cellStyle name="40% - アクセント 5 21" xfId="276" xr:uid="{00000000-0005-0000-0000-000012010000}"/>
    <cellStyle name="40% - アクセント 5 22" xfId="277" xr:uid="{00000000-0005-0000-0000-000013010000}"/>
    <cellStyle name="40% - アクセント 5 23" xfId="278" xr:uid="{00000000-0005-0000-0000-000014010000}"/>
    <cellStyle name="40% - アクセント 5 24" xfId="279" xr:uid="{00000000-0005-0000-0000-000015010000}"/>
    <cellStyle name="40% - アクセント 5 25" xfId="280" xr:uid="{00000000-0005-0000-0000-000016010000}"/>
    <cellStyle name="40% - アクセント 5 3" xfId="281" xr:uid="{00000000-0005-0000-0000-000017010000}"/>
    <cellStyle name="40% - アクセント 5 3 2" xfId="282" xr:uid="{00000000-0005-0000-0000-000018010000}"/>
    <cellStyle name="40% - アクセント 5 4" xfId="283" xr:uid="{00000000-0005-0000-0000-000019010000}"/>
    <cellStyle name="40% - アクセント 5 5" xfId="284" xr:uid="{00000000-0005-0000-0000-00001A010000}"/>
    <cellStyle name="40% - アクセント 5 6" xfId="285" xr:uid="{00000000-0005-0000-0000-00001B010000}"/>
    <cellStyle name="40% - アクセント 5 7" xfId="286" xr:uid="{00000000-0005-0000-0000-00001C010000}"/>
    <cellStyle name="40% - アクセント 5 8" xfId="287" xr:uid="{00000000-0005-0000-0000-00001D010000}"/>
    <cellStyle name="40% - アクセント 5 9" xfId="288" xr:uid="{00000000-0005-0000-0000-00001E010000}"/>
    <cellStyle name="40% - アクセント 6 10" xfId="289" xr:uid="{00000000-0005-0000-0000-00001F010000}"/>
    <cellStyle name="40% - アクセント 6 11" xfId="290" xr:uid="{00000000-0005-0000-0000-000020010000}"/>
    <cellStyle name="40% - アクセント 6 12" xfId="291" xr:uid="{00000000-0005-0000-0000-000021010000}"/>
    <cellStyle name="40% - アクセント 6 13" xfId="292" xr:uid="{00000000-0005-0000-0000-000022010000}"/>
    <cellStyle name="40% - アクセント 6 14" xfId="293" xr:uid="{00000000-0005-0000-0000-000023010000}"/>
    <cellStyle name="40% - アクセント 6 15" xfId="294" xr:uid="{00000000-0005-0000-0000-000024010000}"/>
    <cellStyle name="40% - アクセント 6 16" xfId="295" xr:uid="{00000000-0005-0000-0000-000025010000}"/>
    <cellStyle name="40% - アクセント 6 17" xfId="296" xr:uid="{00000000-0005-0000-0000-000026010000}"/>
    <cellStyle name="40% - アクセント 6 18" xfId="297" xr:uid="{00000000-0005-0000-0000-000027010000}"/>
    <cellStyle name="40% - アクセント 6 19" xfId="298" xr:uid="{00000000-0005-0000-0000-000028010000}"/>
    <cellStyle name="40% - アクセント 6 2" xfId="299" xr:uid="{00000000-0005-0000-0000-000029010000}"/>
    <cellStyle name="40% - アクセント 6 2 2" xfId="300" xr:uid="{00000000-0005-0000-0000-00002A010000}"/>
    <cellStyle name="40% - アクセント 6 20" xfId="301" xr:uid="{00000000-0005-0000-0000-00002B010000}"/>
    <cellStyle name="40% - アクセント 6 21" xfId="302" xr:uid="{00000000-0005-0000-0000-00002C010000}"/>
    <cellStyle name="40% - アクセント 6 22" xfId="303" xr:uid="{00000000-0005-0000-0000-00002D010000}"/>
    <cellStyle name="40% - アクセント 6 23" xfId="304" xr:uid="{00000000-0005-0000-0000-00002E010000}"/>
    <cellStyle name="40% - アクセント 6 24" xfId="305" xr:uid="{00000000-0005-0000-0000-00002F010000}"/>
    <cellStyle name="40% - アクセント 6 25" xfId="306" xr:uid="{00000000-0005-0000-0000-000030010000}"/>
    <cellStyle name="40% - アクセント 6 3" xfId="307" xr:uid="{00000000-0005-0000-0000-000031010000}"/>
    <cellStyle name="40% - アクセント 6 3 2" xfId="308" xr:uid="{00000000-0005-0000-0000-000032010000}"/>
    <cellStyle name="40% - アクセント 6 4" xfId="309" xr:uid="{00000000-0005-0000-0000-000033010000}"/>
    <cellStyle name="40% - アクセント 6 5" xfId="310" xr:uid="{00000000-0005-0000-0000-000034010000}"/>
    <cellStyle name="40% - アクセント 6 6" xfId="311" xr:uid="{00000000-0005-0000-0000-000035010000}"/>
    <cellStyle name="40% - アクセント 6 7" xfId="312" xr:uid="{00000000-0005-0000-0000-000036010000}"/>
    <cellStyle name="40% - アクセント 6 8" xfId="313" xr:uid="{00000000-0005-0000-0000-000037010000}"/>
    <cellStyle name="40% - アクセント 6 9" xfId="314" xr:uid="{00000000-0005-0000-0000-000038010000}"/>
    <cellStyle name="60% - アクセント 1 10" xfId="315" xr:uid="{00000000-0005-0000-0000-000039010000}"/>
    <cellStyle name="60% - アクセント 1 11" xfId="316" xr:uid="{00000000-0005-0000-0000-00003A010000}"/>
    <cellStyle name="60% - アクセント 1 12" xfId="317" xr:uid="{00000000-0005-0000-0000-00003B010000}"/>
    <cellStyle name="60% - アクセント 1 13" xfId="318" xr:uid="{00000000-0005-0000-0000-00003C010000}"/>
    <cellStyle name="60% - アクセント 1 14" xfId="319" xr:uid="{00000000-0005-0000-0000-00003D010000}"/>
    <cellStyle name="60% - アクセント 1 15" xfId="320" xr:uid="{00000000-0005-0000-0000-00003E010000}"/>
    <cellStyle name="60% - アクセント 1 16" xfId="321" xr:uid="{00000000-0005-0000-0000-00003F010000}"/>
    <cellStyle name="60% - アクセント 1 17" xfId="322" xr:uid="{00000000-0005-0000-0000-000040010000}"/>
    <cellStyle name="60% - アクセント 1 18" xfId="323" xr:uid="{00000000-0005-0000-0000-000041010000}"/>
    <cellStyle name="60% - アクセント 1 19" xfId="324" xr:uid="{00000000-0005-0000-0000-000042010000}"/>
    <cellStyle name="60% - アクセント 1 2" xfId="325" xr:uid="{00000000-0005-0000-0000-000043010000}"/>
    <cellStyle name="60% - アクセント 1 2 2" xfId="326" xr:uid="{00000000-0005-0000-0000-000044010000}"/>
    <cellStyle name="60% - アクセント 1 20" xfId="327" xr:uid="{00000000-0005-0000-0000-000045010000}"/>
    <cellStyle name="60% - アクセント 1 21" xfId="328" xr:uid="{00000000-0005-0000-0000-000046010000}"/>
    <cellStyle name="60% - アクセント 1 22" xfId="329" xr:uid="{00000000-0005-0000-0000-000047010000}"/>
    <cellStyle name="60% - アクセント 1 23" xfId="330" xr:uid="{00000000-0005-0000-0000-000048010000}"/>
    <cellStyle name="60% - アクセント 1 24" xfId="331" xr:uid="{00000000-0005-0000-0000-000049010000}"/>
    <cellStyle name="60% - アクセント 1 25" xfId="332" xr:uid="{00000000-0005-0000-0000-00004A010000}"/>
    <cellStyle name="60% - アクセント 1 3" xfId="333" xr:uid="{00000000-0005-0000-0000-00004B010000}"/>
    <cellStyle name="60% - アクセント 1 3 2" xfId="334" xr:uid="{00000000-0005-0000-0000-00004C010000}"/>
    <cellStyle name="60% - アクセント 1 4" xfId="335" xr:uid="{00000000-0005-0000-0000-00004D010000}"/>
    <cellStyle name="60% - アクセント 1 5" xfId="336" xr:uid="{00000000-0005-0000-0000-00004E010000}"/>
    <cellStyle name="60% - アクセント 1 6" xfId="337" xr:uid="{00000000-0005-0000-0000-00004F010000}"/>
    <cellStyle name="60% - アクセント 1 7" xfId="338" xr:uid="{00000000-0005-0000-0000-000050010000}"/>
    <cellStyle name="60% - アクセント 1 8" xfId="339" xr:uid="{00000000-0005-0000-0000-000051010000}"/>
    <cellStyle name="60% - アクセント 1 9" xfId="340" xr:uid="{00000000-0005-0000-0000-000052010000}"/>
    <cellStyle name="60% - アクセント 2 10" xfId="341" xr:uid="{00000000-0005-0000-0000-000053010000}"/>
    <cellStyle name="60% - アクセント 2 11" xfId="342" xr:uid="{00000000-0005-0000-0000-000054010000}"/>
    <cellStyle name="60% - アクセント 2 12" xfId="343" xr:uid="{00000000-0005-0000-0000-000055010000}"/>
    <cellStyle name="60% - アクセント 2 13" xfId="344" xr:uid="{00000000-0005-0000-0000-000056010000}"/>
    <cellStyle name="60% - アクセント 2 14" xfId="345" xr:uid="{00000000-0005-0000-0000-000057010000}"/>
    <cellStyle name="60% - アクセント 2 15" xfId="346" xr:uid="{00000000-0005-0000-0000-000058010000}"/>
    <cellStyle name="60% - アクセント 2 16" xfId="347" xr:uid="{00000000-0005-0000-0000-000059010000}"/>
    <cellStyle name="60% - アクセント 2 17" xfId="348" xr:uid="{00000000-0005-0000-0000-00005A010000}"/>
    <cellStyle name="60% - アクセント 2 18" xfId="349" xr:uid="{00000000-0005-0000-0000-00005B010000}"/>
    <cellStyle name="60% - アクセント 2 19" xfId="350" xr:uid="{00000000-0005-0000-0000-00005C010000}"/>
    <cellStyle name="60% - アクセント 2 2" xfId="351" xr:uid="{00000000-0005-0000-0000-00005D010000}"/>
    <cellStyle name="60% - アクセント 2 2 2" xfId="352" xr:uid="{00000000-0005-0000-0000-00005E010000}"/>
    <cellStyle name="60% - アクセント 2 20" xfId="353" xr:uid="{00000000-0005-0000-0000-00005F010000}"/>
    <cellStyle name="60% - アクセント 2 21" xfId="354" xr:uid="{00000000-0005-0000-0000-000060010000}"/>
    <cellStyle name="60% - アクセント 2 22" xfId="355" xr:uid="{00000000-0005-0000-0000-000061010000}"/>
    <cellStyle name="60% - アクセント 2 23" xfId="356" xr:uid="{00000000-0005-0000-0000-000062010000}"/>
    <cellStyle name="60% - アクセント 2 24" xfId="357" xr:uid="{00000000-0005-0000-0000-000063010000}"/>
    <cellStyle name="60% - アクセント 2 25" xfId="358" xr:uid="{00000000-0005-0000-0000-000064010000}"/>
    <cellStyle name="60% - アクセント 2 3" xfId="359" xr:uid="{00000000-0005-0000-0000-000065010000}"/>
    <cellStyle name="60% - アクセント 2 3 2" xfId="360" xr:uid="{00000000-0005-0000-0000-000066010000}"/>
    <cellStyle name="60% - アクセント 2 4" xfId="361" xr:uid="{00000000-0005-0000-0000-000067010000}"/>
    <cellStyle name="60% - アクセント 2 5" xfId="362" xr:uid="{00000000-0005-0000-0000-000068010000}"/>
    <cellStyle name="60% - アクセント 2 6" xfId="363" xr:uid="{00000000-0005-0000-0000-000069010000}"/>
    <cellStyle name="60% - アクセント 2 7" xfId="364" xr:uid="{00000000-0005-0000-0000-00006A010000}"/>
    <cellStyle name="60% - アクセント 2 8" xfId="365" xr:uid="{00000000-0005-0000-0000-00006B010000}"/>
    <cellStyle name="60% - アクセント 2 9" xfId="366" xr:uid="{00000000-0005-0000-0000-00006C010000}"/>
    <cellStyle name="60% - アクセント 3 10" xfId="367" xr:uid="{00000000-0005-0000-0000-00006D010000}"/>
    <cellStyle name="60% - アクセント 3 11" xfId="368" xr:uid="{00000000-0005-0000-0000-00006E010000}"/>
    <cellStyle name="60% - アクセント 3 12" xfId="369" xr:uid="{00000000-0005-0000-0000-00006F010000}"/>
    <cellStyle name="60% - アクセント 3 13" xfId="370" xr:uid="{00000000-0005-0000-0000-000070010000}"/>
    <cellStyle name="60% - アクセント 3 14" xfId="371" xr:uid="{00000000-0005-0000-0000-000071010000}"/>
    <cellStyle name="60% - アクセント 3 15" xfId="372" xr:uid="{00000000-0005-0000-0000-000072010000}"/>
    <cellStyle name="60% - アクセント 3 16" xfId="373" xr:uid="{00000000-0005-0000-0000-000073010000}"/>
    <cellStyle name="60% - アクセント 3 17" xfId="374" xr:uid="{00000000-0005-0000-0000-000074010000}"/>
    <cellStyle name="60% - アクセント 3 18" xfId="375" xr:uid="{00000000-0005-0000-0000-000075010000}"/>
    <cellStyle name="60% - アクセント 3 19" xfId="376" xr:uid="{00000000-0005-0000-0000-000076010000}"/>
    <cellStyle name="60% - アクセント 3 2" xfId="377" xr:uid="{00000000-0005-0000-0000-000077010000}"/>
    <cellStyle name="60% - アクセント 3 2 2" xfId="378" xr:uid="{00000000-0005-0000-0000-000078010000}"/>
    <cellStyle name="60% - アクセント 3 20" xfId="379" xr:uid="{00000000-0005-0000-0000-000079010000}"/>
    <cellStyle name="60% - アクセント 3 21" xfId="380" xr:uid="{00000000-0005-0000-0000-00007A010000}"/>
    <cellStyle name="60% - アクセント 3 22" xfId="381" xr:uid="{00000000-0005-0000-0000-00007B010000}"/>
    <cellStyle name="60% - アクセント 3 23" xfId="382" xr:uid="{00000000-0005-0000-0000-00007C010000}"/>
    <cellStyle name="60% - アクセント 3 24" xfId="383" xr:uid="{00000000-0005-0000-0000-00007D010000}"/>
    <cellStyle name="60% - アクセント 3 25" xfId="384" xr:uid="{00000000-0005-0000-0000-00007E010000}"/>
    <cellStyle name="60% - アクセント 3 3" xfId="385" xr:uid="{00000000-0005-0000-0000-00007F010000}"/>
    <cellStyle name="60% - アクセント 3 3 2" xfId="386" xr:uid="{00000000-0005-0000-0000-000080010000}"/>
    <cellStyle name="60% - アクセント 3 4" xfId="387" xr:uid="{00000000-0005-0000-0000-000081010000}"/>
    <cellStyle name="60% - アクセント 3 5" xfId="388" xr:uid="{00000000-0005-0000-0000-000082010000}"/>
    <cellStyle name="60% - アクセント 3 6" xfId="389" xr:uid="{00000000-0005-0000-0000-000083010000}"/>
    <cellStyle name="60% - アクセント 3 7" xfId="390" xr:uid="{00000000-0005-0000-0000-000084010000}"/>
    <cellStyle name="60% - アクセント 3 8" xfId="391" xr:uid="{00000000-0005-0000-0000-000085010000}"/>
    <cellStyle name="60% - アクセント 3 9" xfId="392" xr:uid="{00000000-0005-0000-0000-000086010000}"/>
    <cellStyle name="60% - アクセント 4 10" xfId="393" xr:uid="{00000000-0005-0000-0000-000087010000}"/>
    <cellStyle name="60% - アクセント 4 11" xfId="394" xr:uid="{00000000-0005-0000-0000-000088010000}"/>
    <cellStyle name="60% - アクセント 4 12" xfId="395" xr:uid="{00000000-0005-0000-0000-000089010000}"/>
    <cellStyle name="60% - アクセント 4 13" xfId="396" xr:uid="{00000000-0005-0000-0000-00008A010000}"/>
    <cellStyle name="60% - アクセント 4 14" xfId="397" xr:uid="{00000000-0005-0000-0000-00008B010000}"/>
    <cellStyle name="60% - アクセント 4 15" xfId="398" xr:uid="{00000000-0005-0000-0000-00008C010000}"/>
    <cellStyle name="60% - アクセント 4 16" xfId="399" xr:uid="{00000000-0005-0000-0000-00008D010000}"/>
    <cellStyle name="60% - アクセント 4 17" xfId="400" xr:uid="{00000000-0005-0000-0000-00008E010000}"/>
    <cellStyle name="60% - アクセント 4 18" xfId="401" xr:uid="{00000000-0005-0000-0000-00008F010000}"/>
    <cellStyle name="60% - アクセント 4 19" xfId="402" xr:uid="{00000000-0005-0000-0000-000090010000}"/>
    <cellStyle name="60% - アクセント 4 2" xfId="403" xr:uid="{00000000-0005-0000-0000-000091010000}"/>
    <cellStyle name="60% - アクセント 4 2 2" xfId="404" xr:uid="{00000000-0005-0000-0000-000092010000}"/>
    <cellStyle name="60% - アクセント 4 20" xfId="405" xr:uid="{00000000-0005-0000-0000-000093010000}"/>
    <cellStyle name="60% - アクセント 4 21" xfId="406" xr:uid="{00000000-0005-0000-0000-000094010000}"/>
    <cellStyle name="60% - アクセント 4 22" xfId="407" xr:uid="{00000000-0005-0000-0000-000095010000}"/>
    <cellStyle name="60% - アクセント 4 23" xfId="408" xr:uid="{00000000-0005-0000-0000-000096010000}"/>
    <cellStyle name="60% - アクセント 4 24" xfId="409" xr:uid="{00000000-0005-0000-0000-000097010000}"/>
    <cellStyle name="60% - アクセント 4 25" xfId="410" xr:uid="{00000000-0005-0000-0000-000098010000}"/>
    <cellStyle name="60% - アクセント 4 3" xfId="411" xr:uid="{00000000-0005-0000-0000-000099010000}"/>
    <cellStyle name="60% - アクセント 4 3 2" xfId="412" xr:uid="{00000000-0005-0000-0000-00009A010000}"/>
    <cellStyle name="60% - アクセント 4 4" xfId="413" xr:uid="{00000000-0005-0000-0000-00009B010000}"/>
    <cellStyle name="60% - アクセント 4 5" xfId="414" xr:uid="{00000000-0005-0000-0000-00009C010000}"/>
    <cellStyle name="60% - アクセント 4 6" xfId="415" xr:uid="{00000000-0005-0000-0000-00009D010000}"/>
    <cellStyle name="60% - アクセント 4 7" xfId="416" xr:uid="{00000000-0005-0000-0000-00009E010000}"/>
    <cellStyle name="60% - アクセント 4 8" xfId="417" xr:uid="{00000000-0005-0000-0000-00009F010000}"/>
    <cellStyle name="60% - アクセント 4 9" xfId="418" xr:uid="{00000000-0005-0000-0000-0000A0010000}"/>
    <cellStyle name="60% - アクセント 5 10" xfId="419" xr:uid="{00000000-0005-0000-0000-0000A1010000}"/>
    <cellStyle name="60% - アクセント 5 11" xfId="420" xr:uid="{00000000-0005-0000-0000-0000A2010000}"/>
    <cellStyle name="60% - アクセント 5 12" xfId="421" xr:uid="{00000000-0005-0000-0000-0000A3010000}"/>
    <cellStyle name="60% - アクセント 5 13" xfId="422" xr:uid="{00000000-0005-0000-0000-0000A4010000}"/>
    <cellStyle name="60% - アクセント 5 14" xfId="423" xr:uid="{00000000-0005-0000-0000-0000A5010000}"/>
    <cellStyle name="60% - アクセント 5 15" xfId="424" xr:uid="{00000000-0005-0000-0000-0000A6010000}"/>
    <cellStyle name="60% - アクセント 5 16" xfId="425" xr:uid="{00000000-0005-0000-0000-0000A7010000}"/>
    <cellStyle name="60% - アクセント 5 17" xfId="426" xr:uid="{00000000-0005-0000-0000-0000A8010000}"/>
    <cellStyle name="60% - アクセント 5 18" xfId="427" xr:uid="{00000000-0005-0000-0000-0000A9010000}"/>
    <cellStyle name="60% - アクセント 5 19" xfId="428" xr:uid="{00000000-0005-0000-0000-0000AA010000}"/>
    <cellStyle name="60% - アクセント 5 2" xfId="429" xr:uid="{00000000-0005-0000-0000-0000AB010000}"/>
    <cellStyle name="60% - アクセント 5 2 2" xfId="430" xr:uid="{00000000-0005-0000-0000-0000AC010000}"/>
    <cellStyle name="60% - アクセント 5 20" xfId="431" xr:uid="{00000000-0005-0000-0000-0000AD010000}"/>
    <cellStyle name="60% - アクセント 5 21" xfId="432" xr:uid="{00000000-0005-0000-0000-0000AE010000}"/>
    <cellStyle name="60% - アクセント 5 22" xfId="433" xr:uid="{00000000-0005-0000-0000-0000AF010000}"/>
    <cellStyle name="60% - アクセント 5 23" xfId="434" xr:uid="{00000000-0005-0000-0000-0000B0010000}"/>
    <cellStyle name="60% - アクセント 5 24" xfId="435" xr:uid="{00000000-0005-0000-0000-0000B1010000}"/>
    <cellStyle name="60% - アクセント 5 25" xfId="436" xr:uid="{00000000-0005-0000-0000-0000B2010000}"/>
    <cellStyle name="60% - アクセント 5 3" xfId="437" xr:uid="{00000000-0005-0000-0000-0000B3010000}"/>
    <cellStyle name="60% - アクセント 5 3 2" xfId="438" xr:uid="{00000000-0005-0000-0000-0000B4010000}"/>
    <cellStyle name="60% - アクセント 5 4" xfId="439" xr:uid="{00000000-0005-0000-0000-0000B5010000}"/>
    <cellStyle name="60% - アクセント 5 5" xfId="440" xr:uid="{00000000-0005-0000-0000-0000B6010000}"/>
    <cellStyle name="60% - アクセント 5 6" xfId="441" xr:uid="{00000000-0005-0000-0000-0000B7010000}"/>
    <cellStyle name="60% - アクセント 5 7" xfId="442" xr:uid="{00000000-0005-0000-0000-0000B8010000}"/>
    <cellStyle name="60% - アクセント 5 8" xfId="443" xr:uid="{00000000-0005-0000-0000-0000B9010000}"/>
    <cellStyle name="60% - アクセント 5 9" xfId="444" xr:uid="{00000000-0005-0000-0000-0000BA010000}"/>
    <cellStyle name="60% - アクセント 6 10" xfId="445" xr:uid="{00000000-0005-0000-0000-0000BB010000}"/>
    <cellStyle name="60% - アクセント 6 11" xfId="446" xr:uid="{00000000-0005-0000-0000-0000BC010000}"/>
    <cellStyle name="60% - アクセント 6 12" xfId="447" xr:uid="{00000000-0005-0000-0000-0000BD010000}"/>
    <cellStyle name="60% - アクセント 6 13" xfId="448" xr:uid="{00000000-0005-0000-0000-0000BE010000}"/>
    <cellStyle name="60% - アクセント 6 14" xfId="449" xr:uid="{00000000-0005-0000-0000-0000BF010000}"/>
    <cellStyle name="60% - アクセント 6 15" xfId="450" xr:uid="{00000000-0005-0000-0000-0000C0010000}"/>
    <cellStyle name="60% - アクセント 6 16" xfId="451" xr:uid="{00000000-0005-0000-0000-0000C1010000}"/>
    <cellStyle name="60% - アクセント 6 17" xfId="452" xr:uid="{00000000-0005-0000-0000-0000C2010000}"/>
    <cellStyle name="60% - アクセント 6 18" xfId="453" xr:uid="{00000000-0005-0000-0000-0000C3010000}"/>
    <cellStyle name="60% - アクセント 6 19" xfId="454" xr:uid="{00000000-0005-0000-0000-0000C4010000}"/>
    <cellStyle name="60% - アクセント 6 2" xfId="455" xr:uid="{00000000-0005-0000-0000-0000C5010000}"/>
    <cellStyle name="60% - アクセント 6 2 2" xfId="456" xr:uid="{00000000-0005-0000-0000-0000C6010000}"/>
    <cellStyle name="60% - アクセント 6 20" xfId="457" xr:uid="{00000000-0005-0000-0000-0000C7010000}"/>
    <cellStyle name="60% - アクセント 6 21" xfId="458" xr:uid="{00000000-0005-0000-0000-0000C8010000}"/>
    <cellStyle name="60% - アクセント 6 22" xfId="459" xr:uid="{00000000-0005-0000-0000-0000C9010000}"/>
    <cellStyle name="60% - アクセント 6 23" xfId="460" xr:uid="{00000000-0005-0000-0000-0000CA010000}"/>
    <cellStyle name="60% - アクセント 6 24" xfId="461" xr:uid="{00000000-0005-0000-0000-0000CB010000}"/>
    <cellStyle name="60% - アクセント 6 25" xfId="462" xr:uid="{00000000-0005-0000-0000-0000CC010000}"/>
    <cellStyle name="60% - アクセント 6 3" xfId="463" xr:uid="{00000000-0005-0000-0000-0000CD010000}"/>
    <cellStyle name="60% - アクセント 6 3 2" xfId="464" xr:uid="{00000000-0005-0000-0000-0000CE010000}"/>
    <cellStyle name="60% - アクセント 6 4" xfId="465" xr:uid="{00000000-0005-0000-0000-0000CF010000}"/>
    <cellStyle name="60% - アクセント 6 5" xfId="466" xr:uid="{00000000-0005-0000-0000-0000D0010000}"/>
    <cellStyle name="60% - アクセント 6 6" xfId="467" xr:uid="{00000000-0005-0000-0000-0000D1010000}"/>
    <cellStyle name="60% - アクセント 6 7" xfId="468" xr:uid="{00000000-0005-0000-0000-0000D2010000}"/>
    <cellStyle name="60% - アクセント 6 8" xfId="469" xr:uid="{00000000-0005-0000-0000-0000D3010000}"/>
    <cellStyle name="60% - アクセント 6 9" xfId="470" xr:uid="{00000000-0005-0000-0000-0000D4010000}"/>
    <cellStyle name="アクセント 1 10" xfId="471" xr:uid="{00000000-0005-0000-0000-0000D5010000}"/>
    <cellStyle name="アクセント 1 11" xfId="472" xr:uid="{00000000-0005-0000-0000-0000D6010000}"/>
    <cellStyle name="アクセント 1 12" xfId="473" xr:uid="{00000000-0005-0000-0000-0000D7010000}"/>
    <cellStyle name="アクセント 1 13" xfId="474" xr:uid="{00000000-0005-0000-0000-0000D8010000}"/>
    <cellStyle name="アクセント 1 14" xfId="475" xr:uid="{00000000-0005-0000-0000-0000D9010000}"/>
    <cellStyle name="アクセント 1 15" xfId="476" xr:uid="{00000000-0005-0000-0000-0000DA010000}"/>
    <cellStyle name="アクセント 1 16" xfId="477" xr:uid="{00000000-0005-0000-0000-0000DB010000}"/>
    <cellStyle name="アクセント 1 17" xfId="478" xr:uid="{00000000-0005-0000-0000-0000DC010000}"/>
    <cellStyle name="アクセント 1 18" xfId="479" xr:uid="{00000000-0005-0000-0000-0000DD010000}"/>
    <cellStyle name="アクセント 1 19" xfId="480" xr:uid="{00000000-0005-0000-0000-0000DE010000}"/>
    <cellStyle name="アクセント 1 2" xfId="481" xr:uid="{00000000-0005-0000-0000-0000DF010000}"/>
    <cellStyle name="アクセント 1 2 2" xfId="482" xr:uid="{00000000-0005-0000-0000-0000E0010000}"/>
    <cellStyle name="アクセント 1 20" xfId="483" xr:uid="{00000000-0005-0000-0000-0000E1010000}"/>
    <cellStyle name="アクセント 1 21" xfId="484" xr:uid="{00000000-0005-0000-0000-0000E2010000}"/>
    <cellStyle name="アクセント 1 22" xfId="485" xr:uid="{00000000-0005-0000-0000-0000E3010000}"/>
    <cellStyle name="アクセント 1 23" xfId="486" xr:uid="{00000000-0005-0000-0000-0000E4010000}"/>
    <cellStyle name="アクセント 1 24" xfId="487" xr:uid="{00000000-0005-0000-0000-0000E5010000}"/>
    <cellStyle name="アクセント 1 25" xfId="488" xr:uid="{00000000-0005-0000-0000-0000E6010000}"/>
    <cellStyle name="アクセント 1 3" xfId="489" xr:uid="{00000000-0005-0000-0000-0000E7010000}"/>
    <cellStyle name="アクセント 1 3 2" xfId="490" xr:uid="{00000000-0005-0000-0000-0000E8010000}"/>
    <cellStyle name="アクセント 1 4" xfId="491" xr:uid="{00000000-0005-0000-0000-0000E9010000}"/>
    <cellStyle name="アクセント 1 5" xfId="492" xr:uid="{00000000-0005-0000-0000-0000EA010000}"/>
    <cellStyle name="アクセント 1 6" xfId="493" xr:uid="{00000000-0005-0000-0000-0000EB010000}"/>
    <cellStyle name="アクセント 1 7" xfId="494" xr:uid="{00000000-0005-0000-0000-0000EC010000}"/>
    <cellStyle name="アクセント 1 8" xfId="495" xr:uid="{00000000-0005-0000-0000-0000ED010000}"/>
    <cellStyle name="アクセント 1 9" xfId="496" xr:uid="{00000000-0005-0000-0000-0000EE010000}"/>
    <cellStyle name="アクセント 2 10" xfId="497" xr:uid="{00000000-0005-0000-0000-0000EF010000}"/>
    <cellStyle name="アクセント 2 11" xfId="498" xr:uid="{00000000-0005-0000-0000-0000F0010000}"/>
    <cellStyle name="アクセント 2 12" xfId="499" xr:uid="{00000000-0005-0000-0000-0000F1010000}"/>
    <cellStyle name="アクセント 2 13" xfId="500" xr:uid="{00000000-0005-0000-0000-0000F2010000}"/>
    <cellStyle name="アクセント 2 14" xfId="501" xr:uid="{00000000-0005-0000-0000-0000F3010000}"/>
    <cellStyle name="アクセント 2 15" xfId="502" xr:uid="{00000000-0005-0000-0000-0000F4010000}"/>
    <cellStyle name="アクセント 2 16" xfId="503" xr:uid="{00000000-0005-0000-0000-0000F5010000}"/>
    <cellStyle name="アクセント 2 17" xfId="504" xr:uid="{00000000-0005-0000-0000-0000F6010000}"/>
    <cellStyle name="アクセント 2 18" xfId="505" xr:uid="{00000000-0005-0000-0000-0000F7010000}"/>
    <cellStyle name="アクセント 2 19" xfId="506" xr:uid="{00000000-0005-0000-0000-0000F8010000}"/>
    <cellStyle name="アクセント 2 2" xfId="507" xr:uid="{00000000-0005-0000-0000-0000F9010000}"/>
    <cellStyle name="アクセント 2 2 2" xfId="508" xr:uid="{00000000-0005-0000-0000-0000FA010000}"/>
    <cellStyle name="アクセント 2 20" xfId="509" xr:uid="{00000000-0005-0000-0000-0000FB010000}"/>
    <cellStyle name="アクセント 2 21" xfId="510" xr:uid="{00000000-0005-0000-0000-0000FC010000}"/>
    <cellStyle name="アクセント 2 22" xfId="511" xr:uid="{00000000-0005-0000-0000-0000FD010000}"/>
    <cellStyle name="アクセント 2 23" xfId="512" xr:uid="{00000000-0005-0000-0000-0000FE010000}"/>
    <cellStyle name="アクセント 2 24" xfId="513" xr:uid="{00000000-0005-0000-0000-0000FF010000}"/>
    <cellStyle name="アクセント 2 25" xfId="514" xr:uid="{00000000-0005-0000-0000-000000020000}"/>
    <cellStyle name="アクセント 2 3" xfId="515" xr:uid="{00000000-0005-0000-0000-000001020000}"/>
    <cellStyle name="アクセント 2 3 2" xfId="516" xr:uid="{00000000-0005-0000-0000-000002020000}"/>
    <cellStyle name="アクセント 2 4" xfId="517" xr:uid="{00000000-0005-0000-0000-000003020000}"/>
    <cellStyle name="アクセント 2 5" xfId="518" xr:uid="{00000000-0005-0000-0000-000004020000}"/>
    <cellStyle name="アクセント 2 6" xfId="519" xr:uid="{00000000-0005-0000-0000-000005020000}"/>
    <cellStyle name="アクセント 2 7" xfId="520" xr:uid="{00000000-0005-0000-0000-000006020000}"/>
    <cellStyle name="アクセント 2 8" xfId="521" xr:uid="{00000000-0005-0000-0000-000007020000}"/>
    <cellStyle name="アクセント 2 9" xfId="522" xr:uid="{00000000-0005-0000-0000-000008020000}"/>
    <cellStyle name="アクセント 3 10" xfId="523" xr:uid="{00000000-0005-0000-0000-000009020000}"/>
    <cellStyle name="アクセント 3 11" xfId="524" xr:uid="{00000000-0005-0000-0000-00000A020000}"/>
    <cellStyle name="アクセント 3 12" xfId="525" xr:uid="{00000000-0005-0000-0000-00000B020000}"/>
    <cellStyle name="アクセント 3 13" xfId="526" xr:uid="{00000000-0005-0000-0000-00000C020000}"/>
    <cellStyle name="アクセント 3 14" xfId="527" xr:uid="{00000000-0005-0000-0000-00000D020000}"/>
    <cellStyle name="アクセント 3 15" xfId="528" xr:uid="{00000000-0005-0000-0000-00000E020000}"/>
    <cellStyle name="アクセント 3 16" xfId="529" xr:uid="{00000000-0005-0000-0000-00000F020000}"/>
    <cellStyle name="アクセント 3 17" xfId="530" xr:uid="{00000000-0005-0000-0000-000010020000}"/>
    <cellStyle name="アクセント 3 18" xfId="531" xr:uid="{00000000-0005-0000-0000-000011020000}"/>
    <cellStyle name="アクセント 3 19" xfId="532" xr:uid="{00000000-0005-0000-0000-000012020000}"/>
    <cellStyle name="アクセント 3 2" xfId="533" xr:uid="{00000000-0005-0000-0000-000013020000}"/>
    <cellStyle name="アクセント 3 2 2" xfId="534" xr:uid="{00000000-0005-0000-0000-000014020000}"/>
    <cellStyle name="アクセント 3 20" xfId="535" xr:uid="{00000000-0005-0000-0000-000015020000}"/>
    <cellStyle name="アクセント 3 21" xfId="536" xr:uid="{00000000-0005-0000-0000-000016020000}"/>
    <cellStyle name="アクセント 3 22" xfId="537" xr:uid="{00000000-0005-0000-0000-000017020000}"/>
    <cellStyle name="アクセント 3 23" xfId="538" xr:uid="{00000000-0005-0000-0000-000018020000}"/>
    <cellStyle name="アクセント 3 24" xfId="539" xr:uid="{00000000-0005-0000-0000-000019020000}"/>
    <cellStyle name="アクセント 3 25" xfId="540" xr:uid="{00000000-0005-0000-0000-00001A020000}"/>
    <cellStyle name="アクセント 3 3" xfId="541" xr:uid="{00000000-0005-0000-0000-00001B020000}"/>
    <cellStyle name="アクセント 3 3 2" xfId="542" xr:uid="{00000000-0005-0000-0000-00001C020000}"/>
    <cellStyle name="アクセント 3 4" xfId="543" xr:uid="{00000000-0005-0000-0000-00001D020000}"/>
    <cellStyle name="アクセント 3 5" xfId="544" xr:uid="{00000000-0005-0000-0000-00001E020000}"/>
    <cellStyle name="アクセント 3 6" xfId="545" xr:uid="{00000000-0005-0000-0000-00001F020000}"/>
    <cellStyle name="アクセント 3 7" xfId="546" xr:uid="{00000000-0005-0000-0000-000020020000}"/>
    <cellStyle name="アクセント 3 8" xfId="547" xr:uid="{00000000-0005-0000-0000-000021020000}"/>
    <cellStyle name="アクセント 3 9" xfId="548" xr:uid="{00000000-0005-0000-0000-000022020000}"/>
    <cellStyle name="アクセント 4 10" xfId="549" xr:uid="{00000000-0005-0000-0000-000023020000}"/>
    <cellStyle name="アクセント 4 11" xfId="550" xr:uid="{00000000-0005-0000-0000-000024020000}"/>
    <cellStyle name="アクセント 4 12" xfId="551" xr:uid="{00000000-0005-0000-0000-000025020000}"/>
    <cellStyle name="アクセント 4 13" xfId="552" xr:uid="{00000000-0005-0000-0000-000026020000}"/>
    <cellStyle name="アクセント 4 14" xfId="553" xr:uid="{00000000-0005-0000-0000-000027020000}"/>
    <cellStyle name="アクセント 4 15" xfId="554" xr:uid="{00000000-0005-0000-0000-000028020000}"/>
    <cellStyle name="アクセント 4 16" xfId="555" xr:uid="{00000000-0005-0000-0000-000029020000}"/>
    <cellStyle name="アクセント 4 17" xfId="556" xr:uid="{00000000-0005-0000-0000-00002A020000}"/>
    <cellStyle name="アクセント 4 18" xfId="557" xr:uid="{00000000-0005-0000-0000-00002B020000}"/>
    <cellStyle name="アクセント 4 19" xfId="558" xr:uid="{00000000-0005-0000-0000-00002C020000}"/>
    <cellStyle name="アクセント 4 2" xfId="559" xr:uid="{00000000-0005-0000-0000-00002D020000}"/>
    <cellStyle name="アクセント 4 2 2" xfId="560" xr:uid="{00000000-0005-0000-0000-00002E020000}"/>
    <cellStyle name="アクセント 4 20" xfId="561" xr:uid="{00000000-0005-0000-0000-00002F020000}"/>
    <cellStyle name="アクセント 4 21" xfId="562" xr:uid="{00000000-0005-0000-0000-000030020000}"/>
    <cellStyle name="アクセント 4 22" xfId="563" xr:uid="{00000000-0005-0000-0000-000031020000}"/>
    <cellStyle name="アクセント 4 23" xfId="564" xr:uid="{00000000-0005-0000-0000-000032020000}"/>
    <cellStyle name="アクセント 4 24" xfId="565" xr:uid="{00000000-0005-0000-0000-000033020000}"/>
    <cellStyle name="アクセント 4 25" xfId="566" xr:uid="{00000000-0005-0000-0000-000034020000}"/>
    <cellStyle name="アクセント 4 3" xfId="567" xr:uid="{00000000-0005-0000-0000-000035020000}"/>
    <cellStyle name="アクセント 4 3 2" xfId="568" xr:uid="{00000000-0005-0000-0000-000036020000}"/>
    <cellStyle name="アクセント 4 4" xfId="569" xr:uid="{00000000-0005-0000-0000-000037020000}"/>
    <cellStyle name="アクセント 4 5" xfId="570" xr:uid="{00000000-0005-0000-0000-000038020000}"/>
    <cellStyle name="アクセント 4 6" xfId="571" xr:uid="{00000000-0005-0000-0000-000039020000}"/>
    <cellStyle name="アクセント 4 7" xfId="572" xr:uid="{00000000-0005-0000-0000-00003A020000}"/>
    <cellStyle name="アクセント 4 8" xfId="573" xr:uid="{00000000-0005-0000-0000-00003B020000}"/>
    <cellStyle name="アクセント 4 9" xfId="574" xr:uid="{00000000-0005-0000-0000-00003C020000}"/>
    <cellStyle name="アクセント 5 10" xfId="575" xr:uid="{00000000-0005-0000-0000-00003D020000}"/>
    <cellStyle name="アクセント 5 11" xfId="576" xr:uid="{00000000-0005-0000-0000-00003E020000}"/>
    <cellStyle name="アクセント 5 12" xfId="577" xr:uid="{00000000-0005-0000-0000-00003F020000}"/>
    <cellStyle name="アクセント 5 13" xfId="578" xr:uid="{00000000-0005-0000-0000-000040020000}"/>
    <cellStyle name="アクセント 5 14" xfId="579" xr:uid="{00000000-0005-0000-0000-000041020000}"/>
    <cellStyle name="アクセント 5 15" xfId="580" xr:uid="{00000000-0005-0000-0000-000042020000}"/>
    <cellStyle name="アクセント 5 16" xfId="581" xr:uid="{00000000-0005-0000-0000-000043020000}"/>
    <cellStyle name="アクセント 5 17" xfId="582" xr:uid="{00000000-0005-0000-0000-000044020000}"/>
    <cellStyle name="アクセント 5 18" xfId="583" xr:uid="{00000000-0005-0000-0000-000045020000}"/>
    <cellStyle name="アクセント 5 19" xfId="584" xr:uid="{00000000-0005-0000-0000-000046020000}"/>
    <cellStyle name="アクセント 5 2" xfId="585" xr:uid="{00000000-0005-0000-0000-000047020000}"/>
    <cellStyle name="アクセント 5 2 2" xfId="586" xr:uid="{00000000-0005-0000-0000-000048020000}"/>
    <cellStyle name="アクセント 5 20" xfId="587" xr:uid="{00000000-0005-0000-0000-000049020000}"/>
    <cellStyle name="アクセント 5 21" xfId="588" xr:uid="{00000000-0005-0000-0000-00004A020000}"/>
    <cellStyle name="アクセント 5 22" xfId="589" xr:uid="{00000000-0005-0000-0000-00004B020000}"/>
    <cellStyle name="アクセント 5 23" xfId="590" xr:uid="{00000000-0005-0000-0000-00004C020000}"/>
    <cellStyle name="アクセント 5 24" xfId="591" xr:uid="{00000000-0005-0000-0000-00004D020000}"/>
    <cellStyle name="アクセント 5 25" xfId="592" xr:uid="{00000000-0005-0000-0000-00004E020000}"/>
    <cellStyle name="アクセント 5 3" xfId="593" xr:uid="{00000000-0005-0000-0000-00004F020000}"/>
    <cellStyle name="アクセント 5 3 2" xfId="594" xr:uid="{00000000-0005-0000-0000-000050020000}"/>
    <cellStyle name="アクセント 5 4" xfId="595" xr:uid="{00000000-0005-0000-0000-000051020000}"/>
    <cellStyle name="アクセント 5 5" xfId="596" xr:uid="{00000000-0005-0000-0000-000052020000}"/>
    <cellStyle name="アクセント 5 6" xfId="597" xr:uid="{00000000-0005-0000-0000-000053020000}"/>
    <cellStyle name="アクセント 5 7" xfId="598" xr:uid="{00000000-0005-0000-0000-000054020000}"/>
    <cellStyle name="アクセント 5 8" xfId="599" xr:uid="{00000000-0005-0000-0000-000055020000}"/>
    <cellStyle name="アクセント 5 9" xfId="600" xr:uid="{00000000-0005-0000-0000-000056020000}"/>
    <cellStyle name="アクセント 6 10" xfId="601" xr:uid="{00000000-0005-0000-0000-000057020000}"/>
    <cellStyle name="アクセント 6 11" xfId="602" xr:uid="{00000000-0005-0000-0000-000058020000}"/>
    <cellStyle name="アクセント 6 12" xfId="603" xr:uid="{00000000-0005-0000-0000-000059020000}"/>
    <cellStyle name="アクセント 6 13" xfId="604" xr:uid="{00000000-0005-0000-0000-00005A020000}"/>
    <cellStyle name="アクセント 6 14" xfId="605" xr:uid="{00000000-0005-0000-0000-00005B020000}"/>
    <cellStyle name="アクセント 6 15" xfId="606" xr:uid="{00000000-0005-0000-0000-00005C020000}"/>
    <cellStyle name="アクセント 6 16" xfId="607" xr:uid="{00000000-0005-0000-0000-00005D020000}"/>
    <cellStyle name="アクセント 6 17" xfId="608" xr:uid="{00000000-0005-0000-0000-00005E020000}"/>
    <cellStyle name="アクセント 6 18" xfId="609" xr:uid="{00000000-0005-0000-0000-00005F020000}"/>
    <cellStyle name="アクセント 6 19" xfId="610" xr:uid="{00000000-0005-0000-0000-000060020000}"/>
    <cellStyle name="アクセント 6 2" xfId="611" xr:uid="{00000000-0005-0000-0000-000061020000}"/>
    <cellStyle name="アクセント 6 2 2" xfId="612" xr:uid="{00000000-0005-0000-0000-000062020000}"/>
    <cellStyle name="アクセント 6 20" xfId="613" xr:uid="{00000000-0005-0000-0000-000063020000}"/>
    <cellStyle name="アクセント 6 21" xfId="614" xr:uid="{00000000-0005-0000-0000-000064020000}"/>
    <cellStyle name="アクセント 6 22" xfId="615" xr:uid="{00000000-0005-0000-0000-000065020000}"/>
    <cellStyle name="アクセント 6 23" xfId="616" xr:uid="{00000000-0005-0000-0000-000066020000}"/>
    <cellStyle name="アクセント 6 24" xfId="617" xr:uid="{00000000-0005-0000-0000-000067020000}"/>
    <cellStyle name="アクセント 6 25" xfId="618" xr:uid="{00000000-0005-0000-0000-000068020000}"/>
    <cellStyle name="アクセント 6 3" xfId="619" xr:uid="{00000000-0005-0000-0000-000069020000}"/>
    <cellStyle name="アクセント 6 3 2" xfId="620" xr:uid="{00000000-0005-0000-0000-00006A020000}"/>
    <cellStyle name="アクセント 6 4" xfId="621" xr:uid="{00000000-0005-0000-0000-00006B020000}"/>
    <cellStyle name="アクセント 6 5" xfId="622" xr:uid="{00000000-0005-0000-0000-00006C020000}"/>
    <cellStyle name="アクセント 6 6" xfId="623" xr:uid="{00000000-0005-0000-0000-00006D020000}"/>
    <cellStyle name="アクセント 6 7" xfId="624" xr:uid="{00000000-0005-0000-0000-00006E020000}"/>
    <cellStyle name="アクセント 6 8" xfId="625" xr:uid="{00000000-0005-0000-0000-00006F020000}"/>
    <cellStyle name="アクセント 6 9" xfId="626" xr:uid="{00000000-0005-0000-0000-000070020000}"/>
    <cellStyle name="タイトル 10" xfId="627" xr:uid="{00000000-0005-0000-0000-000071020000}"/>
    <cellStyle name="タイトル 11" xfId="628" xr:uid="{00000000-0005-0000-0000-000072020000}"/>
    <cellStyle name="タイトル 12" xfId="629" xr:uid="{00000000-0005-0000-0000-000073020000}"/>
    <cellStyle name="タイトル 13" xfId="630" xr:uid="{00000000-0005-0000-0000-000074020000}"/>
    <cellStyle name="タイトル 14" xfId="631" xr:uid="{00000000-0005-0000-0000-000075020000}"/>
    <cellStyle name="タイトル 15" xfId="632" xr:uid="{00000000-0005-0000-0000-000076020000}"/>
    <cellStyle name="タイトル 16" xfId="633" xr:uid="{00000000-0005-0000-0000-000077020000}"/>
    <cellStyle name="タイトル 17" xfId="634" xr:uid="{00000000-0005-0000-0000-000078020000}"/>
    <cellStyle name="タイトル 18" xfId="635" xr:uid="{00000000-0005-0000-0000-000079020000}"/>
    <cellStyle name="タイトル 19" xfId="636" xr:uid="{00000000-0005-0000-0000-00007A020000}"/>
    <cellStyle name="タイトル 2" xfId="637" xr:uid="{00000000-0005-0000-0000-00007B020000}"/>
    <cellStyle name="タイトル 2 2" xfId="638" xr:uid="{00000000-0005-0000-0000-00007C020000}"/>
    <cellStyle name="タイトル 20" xfId="639" xr:uid="{00000000-0005-0000-0000-00007D020000}"/>
    <cellStyle name="タイトル 21" xfId="640" xr:uid="{00000000-0005-0000-0000-00007E020000}"/>
    <cellStyle name="タイトル 22" xfId="641" xr:uid="{00000000-0005-0000-0000-00007F020000}"/>
    <cellStyle name="タイトル 23" xfId="642" xr:uid="{00000000-0005-0000-0000-000080020000}"/>
    <cellStyle name="タイトル 24" xfId="643" xr:uid="{00000000-0005-0000-0000-000081020000}"/>
    <cellStyle name="タイトル 25" xfId="644" xr:uid="{00000000-0005-0000-0000-000082020000}"/>
    <cellStyle name="タイトル 3" xfId="645" xr:uid="{00000000-0005-0000-0000-000083020000}"/>
    <cellStyle name="タイトル 3 2" xfId="646" xr:uid="{00000000-0005-0000-0000-000084020000}"/>
    <cellStyle name="タイトル 4" xfId="647" xr:uid="{00000000-0005-0000-0000-000085020000}"/>
    <cellStyle name="タイトル 5" xfId="648" xr:uid="{00000000-0005-0000-0000-000086020000}"/>
    <cellStyle name="タイトル 6" xfId="649" xr:uid="{00000000-0005-0000-0000-000087020000}"/>
    <cellStyle name="タイトル 7" xfId="650" xr:uid="{00000000-0005-0000-0000-000088020000}"/>
    <cellStyle name="タイトル 8" xfId="651" xr:uid="{00000000-0005-0000-0000-000089020000}"/>
    <cellStyle name="タイトル 9" xfId="652" xr:uid="{00000000-0005-0000-0000-00008A020000}"/>
    <cellStyle name="チェック セル 10" xfId="653" xr:uid="{00000000-0005-0000-0000-00008B020000}"/>
    <cellStyle name="チェック セル 11" xfId="654" xr:uid="{00000000-0005-0000-0000-00008C020000}"/>
    <cellStyle name="チェック セル 12" xfId="655" xr:uid="{00000000-0005-0000-0000-00008D020000}"/>
    <cellStyle name="チェック セル 13" xfId="656" xr:uid="{00000000-0005-0000-0000-00008E020000}"/>
    <cellStyle name="チェック セル 14" xfId="657" xr:uid="{00000000-0005-0000-0000-00008F020000}"/>
    <cellStyle name="チェック セル 15" xfId="658" xr:uid="{00000000-0005-0000-0000-000090020000}"/>
    <cellStyle name="チェック セル 16" xfId="659" xr:uid="{00000000-0005-0000-0000-000091020000}"/>
    <cellStyle name="チェック セル 17" xfId="660" xr:uid="{00000000-0005-0000-0000-000092020000}"/>
    <cellStyle name="チェック セル 18" xfId="661" xr:uid="{00000000-0005-0000-0000-000093020000}"/>
    <cellStyle name="チェック セル 19" xfId="662" xr:uid="{00000000-0005-0000-0000-000094020000}"/>
    <cellStyle name="チェック セル 2" xfId="663" xr:uid="{00000000-0005-0000-0000-000095020000}"/>
    <cellStyle name="チェック セル 2 2" xfId="664" xr:uid="{00000000-0005-0000-0000-000096020000}"/>
    <cellStyle name="チェック セル 20" xfId="665" xr:uid="{00000000-0005-0000-0000-000097020000}"/>
    <cellStyle name="チェック セル 21" xfId="666" xr:uid="{00000000-0005-0000-0000-000098020000}"/>
    <cellStyle name="チェック セル 22" xfId="667" xr:uid="{00000000-0005-0000-0000-000099020000}"/>
    <cellStyle name="チェック セル 23" xfId="668" xr:uid="{00000000-0005-0000-0000-00009A020000}"/>
    <cellStyle name="チェック セル 24" xfId="669" xr:uid="{00000000-0005-0000-0000-00009B020000}"/>
    <cellStyle name="チェック セル 25" xfId="670" xr:uid="{00000000-0005-0000-0000-00009C020000}"/>
    <cellStyle name="チェック セル 3" xfId="671" xr:uid="{00000000-0005-0000-0000-00009D020000}"/>
    <cellStyle name="チェック セル 3 2" xfId="672" xr:uid="{00000000-0005-0000-0000-00009E020000}"/>
    <cellStyle name="チェック セル 4" xfId="673" xr:uid="{00000000-0005-0000-0000-00009F020000}"/>
    <cellStyle name="チェック セル 5" xfId="674" xr:uid="{00000000-0005-0000-0000-0000A0020000}"/>
    <cellStyle name="チェック セル 6" xfId="675" xr:uid="{00000000-0005-0000-0000-0000A1020000}"/>
    <cellStyle name="チェック セル 7" xfId="676" xr:uid="{00000000-0005-0000-0000-0000A2020000}"/>
    <cellStyle name="チェック セル 8" xfId="677" xr:uid="{00000000-0005-0000-0000-0000A3020000}"/>
    <cellStyle name="チェック セル 9" xfId="678" xr:uid="{00000000-0005-0000-0000-0000A4020000}"/>
    <cellStyle name="どちらでもない 10" xfId="679" xr:uid="{00000000-0005-0000-0000-0000A5020000}"/>
    <cellStyle name="どちらでもない 11" xfId="680" xr:uid="{00000000-0005-0000-0000-0000A6020000}"/>
    <cellStyle name="どちらでもない 12" xfId="681" xr:uid="{00000000-0005-0000-0000-0000A7020000}"/>
    <cellStyle name="どちらでもない 13" xfId="682" xr:uid="{00000000-0005-0000-0000-0000A8020000}"/>
    <cellStyle name="どちらでもない 14" xfId="683" xr:uid="{00000000-0005-0000-0000-0000A9020000}"/>
    <cellStyle name="どちらでもない 15" xfId="684" xr:uid="{00000000-0005-0000-0000-0000AA020000}"/>
    <cellStyle name="どちらでもない 16" xfId="685" xr:uid="{00000000-0005-0000-0000-0000AB020000}"/>
    <cellStyle name="どちらでもない 17" xfId="686" xr:uid="{00000000-0005-0000-0000-0000AC020000}"/>
    <cellStyle name="どちらでもない 18" xfId="687" xr:uid="{00000000-0005-0000-0000-0000AD020000}"/>
    <cellStyle name="どちらでもない 19" xfId="688" xr:uid="{00000000-0005-0000-0000-0000AE020000}"/>
    <cellStyle name="どちらでもない 2" xfId="689" xr:uid="{00000000-0005-0000-0000-0000AF020000}"/>
    <cellStyle name="どちらでもない 2 2" xfId="690" xr:uid="{00000000-0005-0000-0000-0000B0020000}"/>
    <cellStyle name="どちらでもない 20" xfId="691" xr:uid="{00000000-0005-0000-0000-0000B1020000}"/>
    <cellStyle name="どちらでもない 21" xfId="692" xr:uid="{00000000-0005-0000-0000-0000B2020000}"/>
    <cellStyle name="どちらでもない 22" xfId="693" xr:uid="{00000000-0005-0000-0000-0000B3020000}"/>
    <cellStyle name="どちらでもない 23" xfId="694" xr:uid="{00000000-0005-0000-0000-0000B4020000}"/>
    <cellStyle name="どちらでもない 24" xfId="695" xr:uid="{00000000-0005-0000-0000-0000B5020000}"/>
    <cellStyle name="どちらでもない 25" xfId="696" xr:uid="{00000000-0005-0000-0000-0000B6020000}"/>
    <cellStyle name="どちらでもない 3" xfId="697" xr:uid="{00000000-0005-0000-0000-0000B7020000}"/>
    <cellStyle name="どちらでもない 3 2" xfId="698" xr:uid="{00000000-0005-0000-0000-0000B8020000}"/>
    <cellStyle name="どちらでもない 4" xfId="699" xr:uid="{00000000-0005-0000-0000-0000B9020000}"/>
    <cellStyle name="どちらでもない 5" xfId="700" xr:uid="{00000000-0005-0000-0000-0000BA020000}"/>
    <cellStyle name="どちらでもない 6" xfId="701" xr:uid="{00000000-0005-0000-0000-0000BB020000}"/>
    <cellStyle name="どちらでもない 7" xfId="702" xr:uid="{00000000-0005-0000-0000-0000BC020000}"/>
    <cellStyle name="どちらでもない 8" xfId="703" xr:uid="{00000000-0005-0000-0000-0000BD020000}"/>
    <cellStyle name="どちらでもない 9" xfId="704" xr:uid="{00000000-0005-0000-0000-0000BE020000}"/>
    <cellStyle name="パーセント" xfId="1740" builtinId="5"/>
    <cellStyle name="パーセント 2" xfId="705" xr:uid="{00000000-0005-0000-0000-0000C0020000}"/>
    <cellStyle name="パーセント 2 2" xfId="706" xr:uid="{00000000-0005-0000-0000-0000C1020000}"/>
    <cellStyle name="パーセント 2 2 2" xfId="707" xr:uid="{00000000-0005-0000-0000-0000C2020000}"/>
    <cellStyle name="パーセント 2 2 2 2" xfId="1551" xr:uid="{00000000-0005-0000-0000-0000C3020000}"/>
    <cellStyle name="パーセント 2 2 3" xfId="1552" xr:uid="{00000000-0005-0000-0000-0000C4020000}"/>
    <cellStyle name="パーセント 2 3" xfId="708" xr:uid="{00000000-0005-0000-0000-0000C5020000}"/>
    <cellStyle name="パーセント 2 3 2" xfId="1553" xr:uid="{00000000-0005-0000-0000-0000C6020000}"/>
    <cellStyle name="パーセント 2 3 2 2" xfId="1554" xr:uid="{00000000-0005-0000-0000-0000C7020000}"/>
    <cellStyle name="パーセント 2 3 3" xfId="1555" xr:uid="{00000000-0005-0000-0000-0000C8020000}"/>
    <cellStyle name="パーセント 2 3 3 2" xfId="1556" xr:uid="{00000000-0005-0000-0000-0000C9020000}"/>
    <cellStyle name="パーセント 2 3 4" xfId="1557" xr:uid="{00000000-0005-0000-0000-0000CA020000}"/>
    <cellStyle name="パーセント 2 4" xfId="1558" xr:uid="{00000000-0005-0000-0000-0000CB020000}"/>
    <cellStyle name="パーセント 2 4 2" xfId="1549" xr:uid="{00000000-0005-0000-0000-0000CC020000}"/>
    <cellStyle name="パーセント 2 4 2 2" xfId="1559" xr:uid="{00000000-0005-0000-0000-0000CD020000}"/>
    <cellStyle name="パーセント 2 4 3" xfId="1560" xr:uid="{00000000-0005-0000-0000-0000CE020000}"/>
    <cellStyle name="パーセント 2 4 3 2" xfId="1561" xr:uid="{00000000-0005-0000-0000-0000CF020000}"/>
    <cellStyle name="パーセント 3" xfId="709" xr:uid="{00000000-0005-0000-0000-0000D0020000}"/>
    <cellStyle name="パーセント 3 2" xfId="1562" xr:uid="{00000000-0005-0000-0000-0000D1020000}"/>
    <cellStyle name="パーセント 3 3" xfId="1563" xr:uid="{00000000-0005-0000-0000-0000D2020000}"/>
    <cellStyle name="パーセント 3 3 2" xfId="1564" xr:uid="{00000000-0005-0000-0000-0000D3020000}"/>
    <cellStyle name="パーセント 3 3 2 2" xfId="1565" xr:uid="{00000000-0005-0000-0000-0000D4020000}"/>
    <cellStyle name="パーセント 3 3 3" xfId="1566" xr:uid="{00000000-0005-0000-0000-0000D5020000}"/>
    <cellStyle name="パーセント 3 3 3 2" xfId="1567" xr:uid="{00000000-0005-0000-0000-0000D6020000}"/>
    <cellStyle name="パーセント 3 3 4" xfId="1568" xr:uid="{00000000-0005-0000-0000-0000D7020000}"/>
    <cellStyle name="パーセント 3 4" xfId="1569" xr:uid="{00000000-0005-0000-0000-0000D8020000}"/>
    <cellStyle name="パーセント 3 4 2" xfId="1570" xr:uid="{00000000-0005-0000-0000-0000D9020000}"/>
    <cellStyle name="パーセント 3 5" xfId="1571" xr:uid="{00000000-0005-0000-0000-0000DA020000}"/>
    <cellStyle name="パーセント 3 5 2" xfId="1572" xr:uid="{00000000-0005-0000-0000-0000DB020000}"/>
    <cellStyle name="パーセント 4" xfId="710" xr:uid="{00000000-0005-0000-0000-0000DC020000}"/>
    <cellStyle name="パーセント 5" xfId="711" xr:uid="{00000000-0005-0000-0000-0000DD020000}"/>
    <cellStyle name="パーセント 6" xfId="1573" xr:uid="{00000000-0005-0000-0000-0000DE020000}"/>
    <cellStyle name="パーセント 7" xfId="1574" xr:uid="{00000000-0005-0000-0000-0000DF020000}"/>
    <cellStyle name="ハイパーリンク 2" xfId="1575" xr:uid="{00000000-0005-0000-0000-0000E0020000}"/>
    <cellStyle name="メモ 10" xfId="712" xr:uid="{00000000-0005-0000-0000-0000E1020000}"/>
    <cellStyle name="メモ 11" xfId="713" xr:uid="{00000000-0005-0000-0000-0000E2020000}"/>
    <cellStyle name="メモ 12" xfId="714" xr:uid="{00000000-0005-0000-0000-0000E3020000}"/>
    <cellStyle name="メモ 13" xfId="715" xr:uid="{00000000-0005-0000-0000-0000E4020000}"/>
    <cellStyle name="メモ 14" xfId="716" xr:uid="{00000000-0005-0000-0000-0000E5020000}"/>
    <cellStyle name="メモ 15" xfId="717" xr:uid="{00000000-0005-0000-0000-0000E6020000}"/>
    <cellStyle name="メモ 16" xfId="718" xr:uid="{00000000-0005-0000-0000-0000E7020000}"/>
    <cellStyle name="メモ 17" xfId="719" xr:uid="{00000000-0005-0000-0000-0000E8020000}"/>
    <cellStyle name="メモ 18" xfId="720" xr:uid="{00000000-0005-0000-0000-0000E9020000}"/>
    <cellStyle name="メモ 19" xfId="721" xr:uid="{00000000-0005-0000-0000-0000EA020000}"/>
    <cellStyle name="メモ 2" xfId="722" xr:uid="{00000000-0005-0000-0000-0000EB020000}"/>
    <cellStyle name="メモ 2 2" xfId="723" xr:uid="{00000000-0005-0000-0000-0000EC020000}"/>
    <cellStyle name="メモ 2 2 2" xfId="724" xr:uid="{00000000-0005-0000-0000-0000ED020000}"/>
    <cellStyle name="メモ 2 2 2 2" xfId="1391" xr:uid="{00000000-0005-0000-0000-0000EE020000}"/>
    <cellStyle name="メモ 2 2 2 2 2" xfId="1392" xr:uid="{00000000-0005-0000-0000-0000EF020000}"/>
    <cellStyle name="メモ 2 2 2 3" xfId="1393" xr:uid="{00000000-0005-0000-0000-0000F0020000}"/>
    <cellStyle name="メモ 2 2 3" xfId="725" xr:uid="{00000000-0005-0000-0000-0000F1020000}"/>
    <cellStyle name="メモ 2 2 3 2" xfId="1394" xr:uid="{00000000-0005-0000-0000-0000F2020000}"/>
    <cellStyle name="メモ 2 2 4" xfId="1576" xr:uid="{00000000-0005-0000-0000-0000F3020000}"/>
    <cellStyle name="メモ 2 2 4 2" xfId="1577" xr:uid="{00000000-0005-0000-0000-0000F4020000}"/>
    <cellStyle name="メモ 2 2 5" xfId="1578" xr:uid="{00000000-0005-0000-0000-0000F5020000}"/>
    <cellStyle name="メモ 2 2 6" xfId="1579" xr:uid="{00000000-0005-0000-0000-0000F6020000}"/>
    <cellStyle name="メモ 2 2 6 2" xfId="1580" xr:uid="{00000000-0005-0000-0000-0000F7020000}"/>
    <cellStyle name="メモ 20" xfId="726" xr:uid="{00000000-0005-0000-0000-0000F8020000}"/>
    <cellStyle name="メモ 21" xfId="727" xr:uid="{00000000-0005-0000-0000-0000F9020000}"/>
    <cellStyle name="メモ 22" xfId="728" xr:uid="{00000000-0005-0000-0000-0000FA020000}"/>
    <cellStyle name="メモ 23" xfId="729" xr:uid="{00000000-0005-0000-0000-0000FB020000}"/>
    <cellStyle name="メモ 24" xfId="730" xr:uid="{00000000-0005-0000-0000-0000FC020000}"/>
    <cellStyle name="メモ 25" xfId="731" xr:uid="{00000000-0005-0000-0000-0000FD020000}"/>
    <cellStyle name="メモ 3" xfId="732" xr:uid="{00000000-0005-0000-0000-0000FE020000}"/>
    <cellStyle name="メモ 3 2" xfId="733" xr:uid="{00000000-0005-0000-0000-0000FF020000}"/>
    <cellStyle name="メモ 3 2 2" xfId="1395" xr:uid="{00000000-0005-0000-0000-000000030000}"/>
    <cellStyle name="メモ 3 2 2 2" xfId="1396" xr:uid="{00000000-0005-0000-0000-000001030000}"/>
    <cellStyle name="メモ 3 2 3" xfId="1397" xr:uid="{00000000-0005-0000-0000-000002030000}"/>
    <cellStyle name="メモ 3 3" xfId="734" xr:uid="{00000000-0005-0000-0000-000003030000}"/>
    <cellStyle name="メモ 3 3 2" xfId="1398" xr:uid="{00000000-0005-0000-0000-000004030000}"/>
    <cellStyle name="メモ 3 4" xfId="1581" xr:uid="{00000000-0005-0000-0000-000005030000}"/>
    <cellStyle name="メモ 3 4 2" xfId="1582" xr:uid="{00000000-0005-0000-0000-000006030000}"/>
    <cellStyle name="メモ 3 5" xfId="1583" xr:uid="{00000000-0005-0000-0000-000007030000}"/>
    <cellStyle name="メモ 3 6" xfId="1584" xr:uid="{00000000-0005-0000-0000-000008030000}"/>
    <cellStyle name="メモ 3 6 2" xfId="1585" xr:uid="{00000000-0005-0000-0000-000009030000}"/>
    <cellStyle name="メモ 4" xfId="735" xr:uid="{00000000-0005-0000-0000-00000A030000}"/>
    <cellStyle name="メモ 4 2" xfId="736" xr:uid="{00000000-0005-0000-0000-00000B030000}"/>
    <cellStyle name="メモ 4 2 2" xfId="1399" xr:uid="{00000000-0005-0000-0000-00000C030000}"/>
    <cellStyle name="メモ 4 2 2 2" xfId="1400" xr:uid="{00000000-0005-0000-0000-00000D030000}"/>
    <cellStyle name="メモ 4 2 3" xfId="1401" xr:uid="{00000000-0005-0000-0000-00000E030000}"/>
    <cellStyle name="メモ 4 3" xfId="737" xr:uid="{00000000-0005-0000-0000-00000F030000}"/>
    <cellStyle name="メモ 4 3 2" xfId="1402" xr:uid="{00000000-0005-0000-0000-000010030000}"/>
    <cellStyle name="メモ 4 4" xfId="1586" xr:uid="{00000000-0005-0000-0000-000011030000}"/>
    <cellStyle name="メモ 4 4 2" xfId="1587" xr:uid="{00000000-0005-0000-0000-000012030000}"/>
    <cellStyle name="メモ 4 5" xfId="1588" xr:uid="{00000000-0005-0000-0000-000013030000}"/>
    <cellStyle name="メモ 4 6" xfId="1589" xr:uid="{00000000-0005-0000-0000-000014030000}"/>
    <cellStyle name="メモ 4 6 2" xfId="1590" xr:uid="{00000000-0005-0000-0000-000015030000}"/>
    <cellStyle name="メモ 5" xfId="738" xr:uid="{00000000-0005-0000-0000-000016030000}"/>
    <cellStyle name="メモ 6" xfId="739" xr:uid="{00000000-0005-0000-0000-000017030000}"/>
    <cellStyle name="メモ 7" xfId="740" xr:uid="{00000000-0005-0000-0000-000018030000}"/>
    <cellStyle name="メモ 8" xfId="741" xr:uid="{00000000-0005-0000-0000-000019030000}"/>
    <cellStyle name="メモ 9" xfId="742" xr:uid="{00000000-0005-0000-0000-00001A030000}"/>
    <cellStyle name="リンク セル 10" xfId="743" xr:uid="{00000000-0005-0000-0000-00001B030000}"/>
    <cellStyle name="リンク セル 11" xfId="744" xr:uid="{00000000-0005-0000-0000-00001C030000}"/>
    <cellStyle name="リンク セル 12" xfId="745" xr:uid="{00000000-0005-0000-0000-00001D030000}"/>
    <cellStyle name="リンク セル 13" xfId="746" xr:uid="{00000000-0005-0000-0000-00001E030000}"/>
    <cellStyle name="リンク セル 14" xfId="747" xr:uid="{00000000-0005-0000-0000-00001F030000}"/>
    <cellStyle name="リンク セル 15" xfId="748" xr:uid="{00000000-0005-0000-0000-000020030000}"/>
    <cellStyle name="リンク セル 16" xfId="749" xr:uid="{00000000-0005-0000-0000-000021030000}"/>
    <cellStyle name="リンク セル 17" xfId="750" xr:uid="{00000000-0005-0000-0000-000022030000}"/>
    <cellStyle name="リンク セル 18" xfId="751" xr:uid="{00000000-0005-0000-0000-000023030000}"/>
    <cellStyle name="リンク セル 19" xfId="752" xr:uid="{00000000-0005-0000-0000-000024030000}"/>
    <cellStyle name="リンク セル 2" xfId="753" xr:uid="{00000000-0005-0000-0000-000025030000}"/>
    <cellStyle name="リンク セル 2 2" xfId="754" xr:uid="{00000000-0005-0000-0000-000026030000}"/>
    <cellStyle name="リンク セル 20" xfId="755" xr:uid="{00000000-0005-0000-0000-000027030000}"/>
    <cellStyle name="リンク セル 21" xfId="756" xr:uid="{00000000-0005-0000-0000-000028030000}"/>
    <cellStyle name="リンク セル 22" xfId="757" xr:uid="{00000000-0005-0000-0000-000029030000}"/>
    <cellStyle name="リンク セル 23" xfId="758" xr:uid="{00000000-0005-0000-0000-00002A030000}"/>
    <cellStyle name="リンク セル 24" xfId="759" xr:uid="{00000000-0005-0000-0000-00002B030000}"/>
    <cellStyle name="リンク セル 25" xfId="760" xr:uid="{00000000-0005-0000-0000-00002C030000}"/>
    <cellStyle name="リンク セル 3" xfId="761" xr:uid="{00000000-0005-0000-0000-00002D030000}"/>
    <cellStyle name="リンク セル 3 2" xfId="762" xr:uid="{00000000-0005-0000-0000-00002E030000}"/>
    <cellStyle name="リンク セル 4" xfId="763" xr:uid="{00000000-0005-0000-0000-00002F030000}"/>
    <cellStyle name="リンク セル 5" xfId="764" xr:uid="{00000000-0005-0000-0000-000030030000}"/>
    <cellStyle name="リンク セル 6" xfId="765" xr:uid="{00000000-0005-0000-0000-000031030000}"/>
    <cellStyle name="リンク セル 7" xfId="766" xr:uid="{00000000-0005-0000-0000-000032030000}"/>
    <cellStyle name="リンク セル 8" xfId="767" xr:uid="{00000000-0005-0000-0000-000033030000}"/>
    <cellStyle name="リンク セル 9" xfId="768" xr:uid="{00000000-0005-0000-0000-000034030000}"/>
    <cellStyle name="悪い 10" xfId="769" xr:uid="{00000000-0005-0000-0000-000035030000}"/>
    <cellStyle name="悪い 11" xfId="770" xr:uid="{00000000-0005-0000-0000-000036030000}"/>
    <cellStyle name="悪い 12" xfId="771" xr:uid="{00000000-0005-0000-0000-000037030000}"/>
    <cellStyle name="悪い 13" xfId="772" xr:uid="{00000000-0005-0000-0000-000038030000}"/>
    <cellStyle name="悪い 14" xfId="773" xr:uid="{00000000-0005-0000-0000-000039030000}"/>
    <cellStyle name="悪い 15" xfId="774" xr:uid="{00000000-0005-0000-0000-00003A030000}"/>
    <cellStyle name="悪い 16" xfId="775" xr:uid="{00000000-0005-0000-0000-00003B030000}"/>
    <cellStyle name="悪い 17" xfId="776" xr:uid="{00000000-0005-0000-0000-00003C030000}"/>
    <cellStyle name="悪い 18" xfId="777" xr:uid="{00000000-0005-0000-0000-00003D030000}"/>
    <cellStyle name="悪い 19" xfId="778" xr:uid="{00000000-0005-0000-0000-00003E030000}"/>
    <cellStyle name="悪い 2" xfId="779" xr:uid="{00000000-0005-0000-0000-00003F030000}"/>
    <cellStyle name="悪い 2 2" xfId="780" xr:uid="{00000000-0005-0000-0000-000040030000}"/>
    <cellStyle name="悪い 2 3" xfId="1403" xr:uid="{00000000-0005-0000-0000-000041030000}"/>
    <cellStyle name="悪い 20" xfId="781" xr:uid="{00000000-0005-0000-0000-000042030000}"/>
    <cellStyle name="悪い 21" xfId="782" xr:uid="{00000000-0005-0000-0000-000043030000}"/>
    <cellStyle name="悪い 22" xfId="783" xr:uid="{00000000-0005-0000-0000-000044030000}"/>
    <cellStyle name="悪い 23" xfId="784" xr:uid="{00000000-0005-0000-0000-000045030000}"/>
    <cellStyle name="悪い 24" xfId="785" xr:uid="{00000000-0005-0000-0000-000046030000}"/>
    <cellStyle name="悪い 25" xfId="786" xr:uid="{00000000-0005-0000-0000-000047030000}"/>
    <cellStyle name="悪い 3" xfId="787" xr:uid="{00000000-0005-0000-0000-000048030000}"/>
    <cellStyle name="悪い 3 2" xfId="788" xr:uid="{00000000-0005-0000-0000-000049030000}"/>
    <cellStyle name="悪い 4" xfId="789" xr:uid="{00000000-0005-0000-0000-00004A030000}"/>
    <cellStyle name="悪い 5" xfId="790" xr:uid="{00000000-0005-0000-0000-00004B030000}"/>
    <cellStyle name="悪い 6" xfId="791" xr:uid="{00000000-0005-0000-0000-00004C030000}"/>
    <cellStyle name="悪い 7" xfId="792" xr:uid="{00000000-0005-0000-0000-00004D030000}"/>
    <cellStyle name="悪い 8" xfId="793" xr:uid="{00000000-0005-0000-0000-00004E030000}"/>
    <cellStyle name="悪い 9" xfId="794" xr:uid="{00000000-0005-0000-0000-00004F030000}"/>
    <cellStyle name="計算 10" xfId="795" xr:uid="{00000000-0005-0000-0000-000050030000}"/>
    <cellStyle name="計算 11" xfId="796" xr:uid="{00000000-0005-0000-0000-000051030000}"/>
    <cellStyle name="計算 12" xfId="797" xr:uid="{00000000-0005-0000-0000-000052030000}"/>
    <cellStyle name="計算 13" xfId="798" xr:uid="{00000000-0005-0000-0000-000053030000}"/>
    <cellStyle name="計算 14" xfId="799" xr:uid="{00000000-0005-0000-0000-000054030000}"/>
    <cellStyle name="計算 15" xfId="800" xr:uid="{00000000-0005-0000-0000-000055030000}"/>
    <cellStyle name="計算 16" xfId="801" xr:uid="{00000000-0005-0000-0000-000056030000}"/>
    <cellStyle name="計算 17" xfId="802" xr:uid="{00000000-0005-0000-0000-000057030000}"/>
    <cellStyle name="計算 18" xfId="803" xr:uid="{00000000-0005-0000-0000-000058030000}"/>
    <cellStyle name="計算 19" xfId="804" xr:uid="{00000000-0005-0000-0000-000059030000}"/>
    <cellStyle name="計算 2" xfId="805" xr:uid="{00000000-0005-0000-0000-00005A030000}"/>
    <cellStyle name="計算 2 2" xfId="806" xr:uid="{00000000-0005-0000-0000-00005B030000}"/>
    <cellStyle name="計算 2 2 2" xfId="807" xr:uid="{00000000-0005-0000-0000-00005C030000}"/>
    <cellStyle name="計算 2 2 2 2" xfId="1404" xr:uid="{00000000-0005-0000-0000-00005D030000}"/>
    <cellStyle name="計算 2 2 2 2 2" xfId="1405" xr:uid="{00000000-0005-0000-0000-00005E030000}"/>
    <cellStyle name="計算 2 2 2 3" xfId="1406" xr:uid="{00000000-0005-0000-0000-00005F030000}"/>
    <cellStyle name="計算 2 2 3" xfId="808" xr:uid="{00000000-0005-0000-0000-000060030000}"/>
    <cellStyle name="計算 2 2 3 2" xfId="1407" xr:uid="{00000000-0005-0000-0000-000061030000}"/>
    <cellStyle name="計算 2 2 4" xfId="1591" xr:uid="{00000000-0005-0000-0000-000062030000}"/>
    <cellStyle name="計算 2 2 4 2" xfId="1592" xr:uid="{00000000-0005-0000-0000-000063030000}"/>
    <cellStyle name="計算 2 2 5" xfId="1593" xr:uid="{00000000-0005-0000-0000-000064030000}"/>
    <cellStyle name="計算 2 2 6" xfId="1594" xr:uid="{00000000-0005-0000-0000-000065030000}"/>
    <cellStyle name="計算 2 2 6 2" xfId="1595" xr:uid="{00000000-0005-0000-0000-000066030000}"/>
    <cellStyle name="計算 20" xfId="809" xr:uid="{00000000-0005-0000-0000-000067030000}"/>
    <cellStyle name="計算 21" xfId="810" xr:uid="{00000000-0005-0000-0000-000068030000}"/>
    <cellStyle name="計算 22" xfId="811" xr:uid="{00000000-0005-0000-0000-000069030000}"/>
    <cellStyle name="計算 23" xfId="812" xr:uid="{00000000-0005-0000-0000-00006A030000}"/>
    <cellStyle name="計算 24" xfId="813" xr:uid="{00000000-0005-0000-0000-00006B030000}"/>
    <cellStyle name="計算 25" xfId="814" xr:uid="{00000000-0005-0000-0000-00006C030000}"/>
    <cellStyle name="計算 3" xfId="815" xr:uid="{00000000-0005-0000-0000-00006D030000}"/>
    <cellStyle name="計算 3 2" xfId="816" xr:uid="{00000000-0005-0000-0000-00006E030000}"/>
    <cellStyle name="計算 3 2 2" xfId="1408" xr:uid="{00000000-0005-0000-0000-00006F030000}"/>
    <cellStyle name="計算 3 2 2 2" xfId="1409" xr:uid="{00000000-0005-0000-0000-000070030000}"/>
    <cellStyle name="計算 3 2 3" xfId="1410" xr:uid="{00000000-0005-0000-0000-000071030000}"/>
    <cellStyle name="計算 3 3" xfId="817" xr:uid="{00000000-0005-0000-0000-000072030000}"/>
    <cellStyle name="計算 3 3 2" xfId="1411" xr:uid="{00000000-0005-0000-0000-000073030000}"/>
    <cellStyle name="計算 3 4" xfId="1596" xr:uid="{00000000-0005-0000-0000-000074030000}"/>
    <cellStyle name="計算 3 4 2" xfId="1597" xr:uid="{00000000-0005-0000-0000-000075030000}"/>
    <cellStyle name="計算 3 5" xfId="1598" xr:uid="{00000000-0005-0000-0000-000076030000}"/>
    <cellStyle name="計算 3 6" xfId="1599" xr:uid="{00000000-0005-0000-0000-000077030000}"/>
    <cellStyle name="計算 3 6 2" xfId="1600" xr:uid="{00000000-0005-0000-0000-000078030000}"/>
    <cellStyle name="計算 4" xfId="818" xr:uid="{00000000-0005-0000-0000-000079030000}"/>
    <cellStyle name="計算 4 2" xfId="819" xr:uid="{00000000-0005-0000-0000-00007A030000}"/>
    <cellStyle name="計算 4 2 2" xfId="1412" xr:uid="{00000000-0005-0000-0000-00007B030000}"/>
    <cellStyle name="計算 4 2 2 2" xfId="1413" xr:uid="{00000000-0005-0000-0000-00007C030000}"/>
    <cellStyle name="計算 4 2 3" xfId="1414" xr:uid="{00000000-0005-0000-0000-00007D030000}"/>
    <cellStyle name="計算 4 3" xfId="820" xr:uid="{00000000-0005-0000-0000-00007E030000}"/>
    <cellStyle name="計算 4 3 2" xfId="1415" xr:uid="{00000000-0005-0000-0000-00007F030000}"/>
    <cellStyle name="計算 4 4" xfId="1601" xr:uid="{00000000-0005-0000-0000-000080030000}"/>
    <cellStyle name="計算 4 4 2" xfId="1602" xr:uid="{00000000-0005-0000-0000-000081030000}"/>
    <cellStyle name="計算 4 5" xfId="1603" xr:uid="{00000000-0005-0000-0000-000082030000}"/>
    <cellStyle name="計算 4 6" xfId="1604" xr:uid="{00000000-0005-0000-0000-000083030000}"/>
    <cellStyle name="計算 4 6 2" xfId="1605" xr:uid="{00000000-0005-0000-0000-000084030000}"/>
    <cellStyle name="計算 5" xfId="821" xr:uid="{00000000-0005-0000-0000-000085030000}"/>
    <cellStyle name="計算 6" xfId="822" xr:uid="{00000000-0005-0000-0000-000086030000}"/>
    <cellStyle name="計算 7" xfId="823" xr:uid="{00000000-0005-0000-0000-000087030000}"/>
    <cellStyle name="計算 8" xfId="824" xr:uid="{00000000-0005-0000-0000-000088030000}"/>
    <cellStyle name="計算 9" xfId="825" xr:uid="{00000000-0005-0000-0000-000089030000}"/>
    <cellStyle name="警告文 10" xfId="826" xr:uid="{00000000-0005-0000-0000-00008A030000}"/>
    <cellStyle name="警告文 11" xfId="827" xr:uid="{00000000-0005-0000-0000-00008B030000}"/>
    <cellStyle name="警告文 12" xfId="828" xr:uid="{00000000-0005-0000-0000-00008C030000}"/>
    <cellStyle name="警告文 13" xfId="829" xr:uid="{00000000-0005-0000-0000-00008D030000}"/>
    <cellStyle name="警告文 14" xfId="830" xr:uid="{00000000-0005-0000-0000-00008E030000}"/>
    <cellStyle name="警告文 15" xfId="831" xr:uid="{00000000-0005-0000-0000-00008F030000}"/>
    <cellStyle name="警告文 16" xfId="832" xr:uid="{00000000-0005-0000-0000-000090030000}"/>
    <cellStyle name="警告文 17" xfId="833" xr:uid="{00000000-0005-0000-0000-000091030000}"/>
    <cellStyle name="警告文 18" xfId="834" xr:uid="{00000000-0005-0000-0000-000092030000}"/>
    <cellStyle name="警告文 19" xfId="835" xr:uid="{00000000-0005-0000-0000-000093030000}"/>
    <cellStyle name="警告文 2" xfId="836" xr:uid="{00000000-0005-0000-0000-000094030000}"/>
    <cellStyle name="警告文 2 2" xfId="837" xr:uid="{00000000-0005-0000-0000-000095030000}"/>
    <cellStyle name="警告文 20" xfId="838" xr:uid="{00000000-0005-0000-0000-000096030000}"/>
    <cellStyle name="警告文 21" xfId="839" xr:uid="{00000000-0005-0000-0000-000097030000}"/>
    <cellStyle name="警告文 22" xfId="840" xr:uid="{00000000-0005-0000-0000-000098030000}"/>
    <cellStyle name="警告文 23" xfId="841" xr:uid="{00000000-0005-0000-0000-000099030000}"/>
    <cellStyle name="警告文 24" xfId="842" xr:uid="{00000000-0005-0000-0000-00009A030000}"/>
    <cellStyle name="警告文 25" xfId="843" xr:uid="{00000000-0005-0000-0000-00009B030000}"/>
    <cellStyle name="警告文 3" xfId="844" xr:uid="{00000000-0005-0000-0000-00009C030000}"/>
    <cellStyle name="警告文 3 2" xfId="845" xr:uid="{00000000-0005-0000-0000-00009D030000}"/>
    <cellStyle name="警告文 4" xfId="846" xr:uid="{00000000-0005-0000-0000-00009E030000}"/>
    <cellStyle name="警告文 5" xfId="847" xr:uid="{00000000-0005-0000-0000-00009F030000}"/>
    <cellStyle name="警告文 6" xfId="848" xr:uid="{00000000-0005-0000-0000-0000A0030000}"/>
    <cellStyle name="警告文 7" xfId="849" xr:uid="{00000000-0005-0000-0000-0000A1030000}"/>
    <cellStyle name="警告文 8" xfId="850" xr:uid="{00000000-0005-0000-0000-0000A2030000}"/>
    <cellStyle name="警告文 9" xfId="851" xr:uid="{00000000-0005-0000-0000-0000A3030000}"/>
    <cellStyle name="桁区切り" xfId="1" builtinId="6"/>
    <cellStyle name="桁区切り 2" xfId="852" xr:uid="{00000000-0005-0000-0000-0000A5030000}"/>
    <cellStyle name="桁区切り 2 2" xfId="853" xr:uid="{00000000-0005-0000-0000-0000A6030000}"/>
    <cellStyle name="桁区切り 2 2 2" xfId="854" xr:uid="{00000000-0005-0000-0000-0000A7030000}"/>
    <cellStyle name="桁区切り 2 2 2 2" xfId="1606" xr:uid="{00000000-0005-0000-0000-0000A8030000}"/>
    <cellStyle name="桁区切り 2 2 2 2 2" xfId="1607" xr:uid="{00000000-0005-0000-0000-0000A9030000}"/>
    <cellStyle name="桁区切り 2 2 2 3" xfId="1608" xr:uid="{00000000-0005-0000-0000-0000AA030000}"/>
    <cellStyle name="桁区切り 2 2 3" xfId="1609" xr:uid="{00000000-0005-0000-0000-0000AB030000}"/>
    <cellStyle name="桁区切り 2 2 3 2" xfId="1610" xr:uid="{00000000-0005-0000-0000-0000AC030000}"/>
    <cellStyle name="桁区切り 2 2 3 2 2" xfId="1611" xr:uid="{00000000-0005-0000-0000-0000AD030000}"/>
    <cellStyle name="桁区切り 2 2 3 3" xfId="1612" xr:uid="{00000000-0005-0000-0000-0000AE030000}"/>
    <cellStyle name="桁区切り 2 2 3 3 2" xfId="1613" xr:uid="{00000000-0005-0000-0000-0000AF030000}"/>
    <cellStyle name="桁区切り 2 2 3 4" xfId="1614" xr:uid="{00000000-0005-0000-0000-0000B0030000}"/>
    <cellStyle name="桁区切り 2 2 4" xfId="1615" xr:uid="{00000000-0005-0000-0000-0000B1030000}"/>
    <cellStyle name="桁区切り 2 3" xfId="855" xr:uid="{00000000-0005-0000-0000-0000B2030000}"/>
    <cellStyle name="桁区切り 2 3 2" xfId="1616" xr:uid="{00000000-0005-0000-0000-0000B3030000}"/>
    <cellStyle name="桁区切り 2 3 2 2" xfId="1617" xr:uid="{00000000-0005-0000-0000-0000B4030000}"/>
    <cellStyle name="桁区切り 2 3 3" xfId="1618" xr:uid="{00000000-0005-0000-0000-0000B5030000}"/>
    <cellStyle name="桁区切り 2 4" xfId="1416" xr:uid="{00000000-0005-0000-0000-0000B6030000}"/>
    <cellStyle name="桁区切り 2 5" xfId="1417" xr:uid="{00000000-0005-0000-0000-0000B7030000}"/>
    <cellStyle name="桁区切り 2 5 2" xfId="1418" xr:uid="{00000000-0005-0000-0000-0000B8030000}"/>
    <cellStyle name="桁区切り 2 5 3" xfId="1419" xr:uid="{00000000-0005-0000-0000-0000B9030000}"/>
    <cellStyle name="桁区切り 2 5 3 2" xfId="1420" xr:uid="{00000000-0005-0000-0000-0000BA030000}"/>
    <cellStyle name="桁区切り 2 6" xfId="1421" xr:uid="{00000000-0005-0000-0000-0000BB030000}"/>
    <cellStyle name="桁区切り 2 6 2" xfId="1619" xr:uid="{00000000-0005-0000-0000-0000BC030000}"/>
    <cellStyle name="桁区切り 2 7" xfId="1422" xr:uid="{00000000-0005-0000-0000-0000BD030000}"/>
    <cellStyle name="桁区切り 2 8" xfId="1423" xr:uid="{00000000-0005-0000-0000-0000BE030000}"/>
    <cellStyle name="桁区切り 2 8 2" xfId="1424" xr:uid="{00000000-0005-0000-0000-0000BF030000}"/>
    <cellStyle name="桁区切り 2 8 2 2" xfId="1425" xr:uid="{00000000-0005-0000-0000-0000C0030000}"/>
    <cellStyle name="桁区切り 2 8 2 2 2" xfId="1426" xr:uid="{00000000-0005-0000-0000-0000C1030000}"/>
    <cellStyle name="桁区切り 2 8 2 2 2 2" xfId="1427" xr:uid="{00000000-0005-0000-0000-0000C2030000}"/>
    <cellStyle name="桁区切り 2 8 2 2 2 2 2" xfId="1428" xr:uid="{00000000-0005-0000-0000-0000C3030000}"/>
    <cellStyle name="桁区切り 2 8 2 3" xfId="1429" xr:uid="{00000000-0005-0000-0000-0000C4030000}"/>
    <cellStyle name="桁区切り 2 8 2 3 2" xfId="1430" xr:uid="{00000000-0005-0000-0000-0000C5030000}"/>
    <cellStyle name="桁区切り 2 8 2 3 2 2" xfId="1431" xr:uid="{00000000-0005-0000-0000-0000C6030000}"/>
    <cellStyle name="桁区切り 2 9" xfId="1620" xr:uid="{00000000-0005-0000-0000-0000C7030000}"/>
    <cellStyle name="桁区切り 3" xfId="856" xr:uid="{00000000-0005-0000-0000-0000C8030000}"/>
    <cellStyle name="桁区切り 3 2" xfId="857" xr:uid="{00000000-0005-0000-0000-0000C9030000}"/>
    <cellStyle name="桁区切り 3 3" xfId="1621" xr:uid="{00000000-0005-0000-0000-0000CA030000}"/>
    <cellStyle name="桁区切り 3 3 2" xfId="1622" xr:uid="{00000000-0005-0000-0000-0000CB030000}"/>
    <cellStyle name="桁区切り 3 3 2 2" xfId="1623" xr:uid="{00000000-0005-0000-0000-0000CC030000}"/>
    <cellStyle name="桁区切り 3 3 3" xfId="1624" xr:uid="{00000000-0005-0000-0000-0000CD030000}"/>
    <cellStyle name="桁区切り 3 4" xfId="1625" xr:uid="{00000000-0005-0000-0000-0000CE030000}"/>
    <cellStyle name="桁区切り 3 4 2" xfId="1626" xr:uid="{00000000-0005-0000-0000-0000CF030000}"/>
    <cellStyle name="桁区切り 3 5" xfId="1432" xr:uid="{00000000-0005-0000-0000-0000D0030000}"/>
    <cellStyle name="桁区切り 4" xfId="858" xr:uid="{00000000-0005-0000-0000-0000D1030000}"/>
    <cellStyle name="桁区切り 4 2" xfId="1433" xr:uid="{00000000-0005-0000-0000-0000D2030000}"/>
    <cellStyle name="桁区切り 4 2 2" xfId="1627" xr:uid="{00000000-0005-0000-0000-0000D3030000}"/>
    <cellStyle name="桁区切り 4 2 2 2" xfId="1628" xr:uid="{00000000-0005-0000-0000-0000D4030000}"/>
    <cellStyle name="桁区切り 4 2 3" xfId="1629" xr:uid="{00000000-0005-0000-0000-0000D5030000}"/>
    <cellStyle name="桁区切り 4 3" xfId="1630" xr:uid="{00000000-0005-0000-0000-0000D6030000}"/>
    <cellStyle name="桁区切り 4 3 2" xfId="1631" xr:uid="{00000000-0005-0000-0000-0000D7030000}"/>
    <cellStyle name="桁区切り 4 4" xfId="1632" xr:uid="{00000000-0005-0000-0000-0000D8030000}"/>
    <cellStyle name="桁区切り 5" xfId="1434" xr:uid="{00000000-0005-0000-0000-0000D9030000}"/>
    <cellStyle name="桁区切り 5 2" xfId="1633" xr:uid="{00000000-0005-0000-0000-0000DA030000}"/>
    <cellStyle name="桁区切り 5 2 2" xfId="1634" xr:uid="{00000000-0005-0000-0000-0000DB030000}"/>
    <cellStyle name="桁区切り 5 3" xfId="1635" xr:uid="{00000000-0005-0000-0000-0000DC030000}"/>
    <cellStyle name="桁区切り 6" xfId="1435" xr:uid="{00000000-0005-0000-0000-0000DD030000}"/>
    <cellStyle name="桁区切り 7" xfId="1436" xr:uid="{00000000-0005-0000-0000-0000DE030000}"/>
    <cellStyle name="桁区切り 8" xfId="1437" xr:uid="{00000000-0005-0000-0000-0000DF030000}"/>
    <cellStyle name="桁区切り 8 2" xfId="1438" xr:uid="{00000000-0005-0000-0000-0000E0030000}"/>
    <cellStyle name="桁区切り 9" xfId="1636" xr:uid="{00000000-0005-0000-0000-0000E1030000}"/>
    <cellStyle name="桁区切り 9 2" xfId="1637" xr:uid="{00000000-0005-0000-0000-0000E2030000}"/>
    <cellStyle name="桁区切り 9 2 2" xfId="1638" xr:uid="{00000000-0005-0000-0000-0000E3030000}"/>
    <cellStyle name="見出し 1 10" xfId="859" xr:uid="{00000000-0005-0000-0000-0000E4030000}"/>
    <cellStyle name="見出し 1 11" xfId="860" xr:uid="{00000000-0005-0000-0000-0000E5030000}"/>
    <cellStyle name="見出し 1 12" xfId="861" xr:uid="{00000000-0005-0000-0000-0000E6030000}"/>
    <cellStyle name="見出し 1 13" xfId="862" xr:uid="{00000000-0005-0000-0000-0000E7030000}"/>
    <cellStyle name="見出し 1 14" xfId="863" xr:uid="{00000000-0005-0000-0000-0000E8030000}"/>
    <cellStyle name="見出し 1 15" xfId="864" xr:uid="{00000000-0005-0000-0000-0000E9030000}"/>
    <cellStyle name="見出し 1 16" xfId="865" xr:uid="{00000000-0005-0000-0000-0000EA030000}"/>
    <cellStyle name="見出し 1 17" xfId="866" xr:uid="{00000000-0005-0000-0000-0000EB030000}"/>
    <cellStyle name="見出し 1 18" xfId="867" xr:uid="{00000000-0005-0000-0000-0000EC030000}"/>
    <cellStyle name="見出し 1 19" xfId="868" xr:uid="{00000000-0005-0000-0000-0000ED030000}"/>
    <cellStyle name="見出し 1 2" xfId="869" xr:uid="{00000000-0005-0000-0000-0000EE030000}"/>
    <cellStyle name="見出し 1 2 2" xfId="870" xr:uid="{00000000-0005-0000-0000-0000EF030000}"/>
    <cellStyle name="見出し 1 20" xfId="871" xr:uid="{00000000-0005-0000-0000-0000F0030000}"/>
    <cellStyle name="見出し 1 21" xfId="872" xr:uid="{00000000-0005-0000-0000-0000F1030000}"/>
    <cellStyle name="見出し 1 22" xfId="873" xr:uid="{00000000-0005-0000-0000-0000F2030000}"/>
    <cellStyle name="見出し 1 23" xfId="874" xr:uid="{00000000-0005-0000-0000-0000F3030000}"/>
    <cellStyle name="見出し 1 24" xfId="875" xr:uid="{00000000-0005-0000-0000-0000F4030000}"/>
    <cellStyle name="見出し 1 25" xfId="876" xr:uid="{00000000-0005-0000-0000-0000F5030000}"/>
    <cellStyle name="見出し 1 3" xfId="877" xr:uid="{00000000-0005-0000-0000-0000F6030000}"/>
    <cellStyle name="見出し 1 3 2" xfId="878" xr:uid="{00000000-0005-0000-0000-0000F7030000}"/>
    <cellStyle name="見出し 1 4" xfId="879" xr:uid="{00000000-0005-0000-0000-0000F8030000}"/>
    <cellStyle name="見出し 1 5" xfId="880" xr:uid="{00000000-0005-0000-0000-0000F9030000}"/>
    <cellStyle name="見出し 1 6" xfId="881" xr:uid="{00000000-0005-0000-0000-0000FA030000}"/>
    <cellStyle name="見出し 1 7" xfId="882" xr:uid="{00000000-0005-0000-0000-0000FB030000}"/>
    <cellStyle name="見出し 1 8" xfId="883" xr:uid="{00000000-0005-0000-0000-0000FC030000}"/>
    <cellStyle name="見出し 1 9" xfId="884" xr:uid="{00000000-0005-0000-0000-0000FD030000}"/>
    <cellStyle name="見出し 2 10" xfId="885" xr:uid="{00000000-0005-0000-0000-0000FE030000}"/>
    <cellStyle name="見出し 2 11" xfId="886" xr:uid="{00000000-0005-0000-0000-0000FF030000}"/>
    <cellStyle name="見出し 2 12" xfId="887" xr:uid="{00000000-0005-0000-0000-000000040000}"/>
    <cellStyle name="見出し 2 13" xfId="888" xr:uid="{00000000-0005-0000-0000-000001040000}"/>
    <cellStyle name="見出し 2 14" xfId="889" xr:uid="{00000000-0005-0000-0000-000002040000}"/>
    <cellStyle name="見出し 2 15" xfId="890" xr:uid="{00000000-0005-0000-0000-000003040000}"/>
    <cellStyle name="見出し 2 16" xfId="891" xr:uid="{00000000-0005-0000-0000-000004040000}"/>
    <cellStyle name="見出し 2 17" xfId="892" xr:uid="{00000000-0005-0000-0000-000005040000}"/>
    <cellStyle name="見出し 2 18" xfId="893" xr:uid="{00000000-0005-0000-0000-000006040000}"/>
    <cellStyle name="見出し 2 19" xfId="894" xr:uid="{00000000-0005-0000-0000-000007040000}"/>
    <cellStyle name="見出し 2 2" xfId="895" xr:uid="{00000000-0005-0000-0000-000008040000}"/>
    <cellStyle name="見出し 2 2 2" xfId="896" xr:uid="{00000000-0005-0000-0000-000009040000}"/>
    <cellStyle name="見出し 2 20" xfId="897" xr:uid="{00000000-0005-0000-0000-00000A040000}"/>
    <cellStyle name="見出し 2 21" xfId="898" xr:uid="{00000000-0005-0000-0000-00000B040000}"/>
    <cellStyle name="見出し 2 22" xfId="899" xr:uid="{00000000-0005-0000-0000-00000C040000}"/>
    <cellStyle name="見出し 2 23" xfId="900" xr:uid="{00000000-0005-0000-0000-00000D040000}"/>
    <cellStyle name="見出し 2 24" xfId="901" xr:uid="{00000000-0005-0000-0000-00000E040000}"/>
    <cellStyle name="見出し 2 25" xfId="902" xr:uid="{00000000-0005-0000-0000-00000F040000}"/>
    <cellStyle name="見出し 2 3" xfId="903" xr:uid="{00000000-0005-0000-0000-000010040000}"/>
    <cellStyle name="見出し 2 3 2" xfId="904" xr:uid="{00000000-0005-0000-0000-000011040000}"/>
    <cellStyle name="見出し 2 4" xfId="905" xr:uid="{00000000-0005-0000-0000-000012040000}"/>
    <cellStyle name="見出し 2 5" xfId="906" xr:uid="{00000000-0005-0000-0000-000013040000}"/>
    <cellStyle name="見出し 2 6" xfId="907" xr:uid="{00000000-0005-0000-0000-000014040000}"/>
    <cellStyle name="見出し 2 7" xfId="908" xr:uid="{00000000-0005-0000-0000-000015040000}"/>
    <cellStyle name="見出し 2 8" xfId="909" xr:uid="{00000000-0005-0000-0000-000016040000}"/>
    <cellStyle name="見出し 2 9" xfId="910" xr:uid="{00000000-0005-0000-0000-000017040000}"/>
    <cellStyle name="見出し 3 10" xfId="911" xr:uid="{00000000-0005-0000-0000-000018040000}"/>
    <cellStyle name="見出し 3 11" xfId="912" xr:uid="{00000000-0005-0000-0000-000019040000}"/>
    <cellStyle name="見出し 3 12" xfId="913" xr:uid="{00000000-0005-0000-0000-00001A040000}"/>
    <cellStyle name="見出し 3 13" xfId="914" xr:uid="{00000000-0005-0000-0000-00001B040000}"/>
    <cellStyle name="見出し 3 14" xfId="915" xr:uid="{00000000-0005-0000-0000-00001C040000}"/>
    <cellStyle name="見出し 3 15" xfId="916" xr:uid="{00000000-0005-0000-0000-00001D040000}"/>
    <cellStyle name="見出し 3 16" xfId="917" xr:uid="{00000000-0005-0000-0000-00001E040000}"/>
    <cellStyle name="見出し 3 17" xfId="918" xr:uid="{00000000-0005-0000-0000-00001F040000}"/>
    <cellStyle name="見出し 3 18" xfId="919" xr:uid="{00000000-0005-0000-0000-000020040000}"/>
    <cellStyle name="見出し 3 19" xfId="920" xr:uid="{00000000-0005-0000-0000-000021040000}"/>
    <cellStyle name="見出し 3 2" xfId="921" xr:uid="{00000000-0005-0000-0000-000022040000}"/>
    <cellStyle name="見出し 3 2 2" xfId="922" xr:uid="{00000000-0005-0000-0000-000023040000}"/>
    <cellStyle name="見出し 3 20" xfId="923" xr:uid="{00000000-0005-0000-0000-000024040000}"/>
    <cellStyle name="見出し 3 21" xfId="924" xr:uid="{00000000-0005-0000-0000-000025040000}"/>
    <cellStyle name="見出し 3 22" xfId="925" xr:uid="{00000000-0005-0000-0000-000026040000}"/>
    <cellStyle name="見出し 3 23" xfId="926" xr:uid="{00000000-0005-0000-0000-000027040000}"/>
    <cellStyle name="見出し 3 24" xfId="927" xr:uid="{00000000-0005-0000-0000-000028040000}"/>
    <cellStyle name="見出し 3 25" xfId="928" xr:uid="{00000000-0005-0000-0000-000029040000}"/>
    <cellStyle name="見出し 3 3" xfId="929" xr:uid="{00000000-0005-0000-0000-00002A040000}"/>
    <cellStyle name="見出し 3 3 2" xfId="930" xr:uid="{00000000-0005-0000-0000-00002B040000}"/>
    <cellStyle name="見出し 3 4" xfId="931" xr:uid="{00000000-0005-0000-0000-00002C040000}"/>
    <cellStyle name="見出し 3 5" xfId="932" xr:uid="{00000000-0005-0000-0000-00002D040000}"/>
    <cellStyle name="見出し 3 6" xfId="933" xr:uid="{00000000-0005-0000-0000-00002E040000}"/>
    <cellStyle name="見出し 3 7" xfId="934" xr:uid="{00000000-0005-0000-0000-00002F040000}"/>
    <cellStyle name="見出し 3 8" xfId="935" xr:uid="{00000000-0005-0000-0000-000030040000}"/>
    <cellStyle name="見出し 3 9" xfId="936" xr:uid="{00000000-0005-0000-0000-000031040000}"/>
    <cellStyle name="見出し 4 10" xfId="937" xr:uid="{00000000-0005-0000-0000-000032040000}"/>
    <cellStyle name="見出し 4 11" xfId="938" xr:uid="{00000000-0005-0000-0000-000033040000}"/>
    <cellStyle name="見出し 4 12" xfId="939" xr:uid="{00000000-0005-0000-0000-000034040000}"/>
    <cellStyle name="見出し 4 13" xfId="940" xr:uid="{00000000-0005-0000-0000-000035040000}"/>
    <cellStyle name="見出し 4 14" xfId="941" xr:uid="{00000000-0005-0000-0000-000036040000}"/>
    <cellStyle name="見出し 4 15" xfId="942" xr:uid="{00000000-0005-0000-0000-000037040000}"/>
    <cellStyle name="見出し 4 16" xfId="943" xr:uid="{00000000-0005-0000-0000-000038040000}"/>
    <cellStyle name="見出し 4 17" xfId="944" xr:uid="{00000000-0005-0000-0000-000039040000}"/>
    <cellStyle name="見出し 4 18" xfId="945" xr:uid="{00000000-0005-0000-0000-00003A040000}"/>
    <cellStyle name="見出し 4 19" xfId="946" xr:uid="{00000000-0005-0000-0000-00003B040000}"/>
    <cellStyle name="見出し 4 2" xfId="947" xr:uid="{00000000-0005-0000-0000-00003C040000}"/>
    <cellStyle name="見出し 4 2 2" xfId="948" xr:uid="{00000000-0005-0000-0000-00003D040000}"/>
    <cellStyle name="見出し 4 20" xfId="949" xr:uid="{00000000-0005-0000-0000-00003E040000}"/>
    <cellStyle name="見出し 4 21" xfId="950" xr:uid="{00000000-0005-0000-0000-00003F040000}"/>
    <cellStyle name="見出し 4 22" xfId="951" xr:uid="{00000000-0005-0000-0000-000040040000}"/>
    <cellStyle name="見出し 4 23" xfId="952" xr:uid="{00000000-0005-0000-0000-000041040000}"/>
    <cellStyle name="見出し 4 24" xfId="953" xr:uid="{00000000-0005-0000-0000-000042040000}"/>
    <cellStyle name="見出し 4 25" xfId="954" xr:uid="{00000000-0005-0000-0000-000043040000}"/>
    <cellStyle name="見出し 4 3" xfId="955" xr:uid="{00000000-0005-0000-0000-000044040000}"/>
    <cellStyle name="見出し 4 3 2" xfId="956" xr:uid="{00000000-0005-0000-0000-000045040000}"/>
    <cellStyle name="見出し 4 4" xfId="957" xr:uid="{00000000-0005-0000-0000-000046040000}"/>
    <cellStyle name="見出し 4 5" xfId="958" xr:uid="{00000000-0005-0000-0000-000047040000}"/>
    <cellStyle name="見出し 4 6" xfId="959" xr:uid="{00000000-0005-0000-0000-000048040000}"/>
    <cellStyle name="見出し 4 7" xfId="960" xr:uid="{00000000-0005-0000-0000-000049040000}"/>
    <cellStyle name="見出し 4 8" xfId="961" xr:uid="{00000000-0005-0000-0000-00004A040000}"/>
    <cellStyle name="見出し 4 9" xfId="962" xr:uid="{00000000-0005-0000-0000-00004B040000}"/>
    <cellStyle name="集計 10" xfId="963" xr:uid="{00000000-0005-0000-0000-00004C040000}"/>
    <cellStyle name="集計 11" xfId="964" xr:uid="{00000000-0005-0000-0000-00004D040000}"/>
    <cellStyle name="集計 12" xfId="965" xr:uid="{00000000-0005-0000-0000-00004E040000}"/>
    <cellStyle name="集計 13" xfId="966" xr:uid="{00000000-0005-0000-0000-00004F040000}"/>
    <cellStyle name="集計 14" xfId="967" xr:uid="{00000000-0005-0000-0000-000050040000}"/>
    <cellStyle name="集計 15" xfId="968" xr:uid="{00000000-0005-0000-0000-000051040000}"/>
    <cellStyle name="集計 16" xfId="969" xr:uid="{00000000-0005-0000-0000-000052040000}"/>
    <cellStyle name="集計 17" xfId="970" xr:uid="{00000000-0005-0000-0000-000053040000}"/>
    <cellStyle name="集計 18" xfId="971" xr:uid="{00000000-0005-0000-0000-000054040000}"/>
    <cellStyle name="集計 19" xfId="972" xr:uid="{00000000-0005-0000-0000-000055040000}"/>
    <cellStyle name="集計 2" xfId="973" xr:uid="{00000000-0005-0000-0000-000056040000}"/>
    <cellStyle name="集計 2 2" xfId="974" xr:uid="{00000000-0005-0000-0000-000057040000}"/>
    <cellStyle name="集計 2 2 2" xfId="975" xr:uid="{00000000-0005-0000-0000-000058040000}"/>
    <cellStyle name="集計 2 2 2 2" xfId="1439" xr:uid="{00000000-0005-0000-0000-000059040000}"/>
    <cellStyle name="集計 2 2 2 2 2" xfId="1440" xr:uid="{00000000-0005-0000-0000-00005A040000}"/>
    <cellStyle name="集計 2 2 2 3" xfId="1441" xr:uid="{00000000-0005-0000-0000-00005B040000}"/>
    <cellStyle name="集計 2 2 3" xfId="976" xr:uid="{00000000-0005-0000-0000-00005C040000}"/>
    <cellStyle name="集計 2 2 3 2" xfId="1442" xr:uid="{00000000-0005-0000-0000-00005D040000}"/>
    <cellStyle name="集計 2 2 4" xfId="1639" xr:uid="{00000000-0005-0000-0000-00005E040000}"/>
    <cellStyle name="集計 2 2 4 2" xfId="1640" xr:uid="{00000000-0005-0000-0000-00005F040000}"/>
    <cellStyle name="集計 2 2 5" xfId="1641" xr:uid="{00000000-0005-0000-0000-000060040000}"/>
    <cellStyle name="集計 2 2 5 2" xfId="1642" xr:uid="{00000000-0005-0000-0000-000061040000}"/>
    <cellStyle name="集計 2 2 6" xfId="1643" xr:uid="{00000000-0005-0000-0000-000062040000}"/>
    <cellStyle name="集計 20" xfId="977" xr:uid="{00000000-0005-0000-0000-000063040000}"/>
    <cellStyle name="集計 21" xfId="978" xr:uid="{00000000-0005-0000-0000-000064040000}"/>
    <cellStyle name="集計 22" xfId="979" xr:uid="{00000000-0005-0000-0000-000065040000}"/>
    <cellStyle name="集計 23" xfId="980" xr:uid="{00000000-0005-0000-0000-000066040000}"/>
    <cellStyle name="集計 24" xfId="981" xr:uid="{00000000-0005-0000-0000-000067040000}"/>
    <cellStyle name="集計 25" xfId="982" xr:uid="{00000000-0005-0000-0000-000068040000}"/>
    <cellStyle name="集計 3" xfId="983" xr:uid="{00000000-0005-0000-0000-000069040000}"/>
    <cellStyle name="集計 3 2" xfId="984" xr:uid="{00000000-0005-0000-0000-00006A040000}"/>
    <cellStyle name="集計 3 2 2" xfId="1443" xr:uid="{00000000-0005-0000-0000-00006B040000}"/>
    <cellStyle name="集計 3 2 2 2" xfId="1444" xr:uid="{00000000-0005-0000-0000-00006C040000}"/>
    <cellStyle name="集計 3 2 3" xfId="1445" xr:uid="{00000000-0005-0000-0000-00006D040000}"/>
    <cellStyle name="集計 3 3" xfId="985" xr:uid="{00000000-0005-0000-0000-00006E040000}"/>
    <cellStyle name="集計 3 3 2" xfId="1446" xr:uid="{00000000-0005-0000-0000-00006F040000}"/>
    <cellStyle name="集計 3 4" xfId="1644" xr:uid="{00000000-0005-0000-0000-000070040000}"/>
    <cellStyle name="集計 3 4 2" xfId="1645" xr:uid="{00000000-0005-0000-0000-000071040000}"/>
    <cellStyle name="集計 3 5" xfId="1646" xr:uid="{00000000-0005-0000-0000-000072040000}"/>
    <cellStyle name="集計 3 5 2" xfId="1647" xr:uid="{00000000-0005-0000-0000-000073040000}"/>
    <cellStyle name="集計 3 6" xfId="1648" xr:uid="{00000000-0005-0000-0000-000074040000}"/>
    <cellStyle name="集計 4" xfId="986" xr:uid="{00000000-0005-0000-0000-000075040000}"/>
    <cellStyle name="集計 4 2" xfId="987" xr:uid="{00000000-0005-0000-0000-000076040000}"/>
    <cellStyle name="集計 4 2 2" xfId="1447" xr:uid="{00000000-0005-0000-0000-000077040000}"/>
    <cellStyle name="集計 4 2 2 2" xfId="1448" xr:uid="{00000000-0005-0000-0000-000078040000}"/>
    <cellStyle name="集計 4 2 3" xfId="1449" xr:uid="{00000000-0005-0000-0000-000079040000}"/>
    <cellStyle name="集計 4 3" xfId="988" xr:uid="{00000000-0005-0000-0000-00007A040000}"/>
    <cellStyle name="集計 4 3 2" xfId="1450" xr:uid="{00000000-0005-0000-0000-00007B040000}"/>
    <cellStyle name="集計 4 4" xfId="1649" xr:uid="{00000000-0005-0000-0000-00007C040000}"/>
    <cellStyle name="集計 4 4 2" xfId="1650" xr:uid="{00000000-0005-0000-0000-00007D040000}"/>
    <cellStyle name="集計 4 5" xfId="1651" xr:uid="{00000000-0005-0000-0000-00007E040000}"/>
    <cellStyle name="集計 4 5 2" xfId="1652" xr:uid="{00000000-0005-0000-0000-00007F040000}"/>
    <cellStyle name="集計 4 6" xfId="1653" xr:uid="{00000000-0005-0000-0000-000080040000}"/>
    <cellStyle name="集計 5" xfId="989" xr:uid="{00000000-0005-0000-0000-000081040000}"/>
    <cellStyle name="集計 6" xfId="990" xr:uid="{00000000-0005-0000-0000-000082040000}"/>
    <cellStyle name="集計 7" xfId="991" xr:uid="{00000000-0005-0000-0000-000083040000}"/>
    <cellStyle name="集計 8" xfId="992" xr:uid="{00000000-0005-0000-0000-000084040000}"/>
    <cellStyle name="集計 9" xfId="993" xr:uid="{00000000-0005-0000-0000-000085040000}"/>
    <cellStyle name="出力 10" xfId="994" xr:uid="{00000000-0005-0000-0000-000086040000}"/>
    <cellStyle name="出力 11" xfId="995" xr:uid="{00000000-0005-0000-0000-000087040000}"/>
    <cellStyle name="出力 12" xfId="996" xr:uid="{00000000-0005-0000-0000-000088040000}"/>
    <cellStyle name="出力 13" xfId="997" xr:uid="{00000000-0005-0000-0000-000089040000}"/>
    <cellStyle name="出力 14" xfId="998" xr:uid="{00000000-0005-0000-0000-00008A040000}"/>
    <cellStyle name="出力 15" xfId="999" xr:uid="{00000000-0005-0000-0000-00008B040000}"/>
    <cellStyle name="出力 16" xfId="1000" xr:uid="{00000000-0005-0000-0000-00008C040000}"/>
    <cellStyle name="出力 17" xfId="1001" xr:uid="{00000000-0005-0000-0000-00008D040000}"/>
    <cellStyle name="出力 18" xfId="1002" xr:uid="{00000000-0005-0000-0000-00008E040000}"/>
    <cellStyle name="出力 19" xfId="1003" xr:uid="{00000000-0005-0000-0000-00008F040000}"/>
    <cellStyle name="出力 2" xfId="1004" xr:uid="{00000000-0005-0000-0000-000090040000}"/>
    <cellStyle name="出力 2 2" xfId="1005" xr:uid="{00000000-0005-0000-0000-000091040000}"/>
    <cellStyle name="出力 2 2 2" xfId="1006" xr:uid="{00000000-0005-0000-0000-000092040000}"/>
    <cellStyle name="出力 2 2 2 2" xfId="1451" xr:uid="{00000000-0005-0000-0000-000093040000}"/>
    <cellStyle name="出力 2 2 2 2 2" xfId="1452" xr:uid="{00000000-0005-0000-0000-000094040000}"/>
    <cellStyle name="出力 2 2 2 3" xfId="1453" xr:uid="{00000000-0005-0000-0000-000095040000}"/>
    <cellStyle name="出力 2 2 3" xfId="1007" xr:uid="{00000000-0005-0000-0000-000096040000}"/>
    <cellStyle name="出力 2 2 3 2" xfId="1454" xr:uid="{00000000-0005-0000-0000-000097040000}"/>
    <cellStyle name="出力 2 2 4" xfId="1654" xr:uid="{00000000-0005-0000-0000-000098040000}"/>
    <cellStyle name="出力 2 2 4 2" xfId="1655" xr:uid="{00000000-0005-0000-0000-000099040000}"/>
    <cellStyle name="出力 2 2 5" xfId="1656" xr:uid="{00000000-0005-0000-0000-00009A040000}"/>
    <cellStyle name="出力 2 2 5 2" xfId="1657" xr:uid="{00000000-0005-0000-0000-00009B040000}"/>
    <cellStyle name="出力 2 2 6" xfId="1658" xr:uid="{00000000-0005-0000-0000-00009C040000}"/>
    <cellStyle name="出力 20" xfId="1008" xr:uid="{00000000-0005-0000-0000-00009D040000}"/>
    <cellStyle name="出力 21" xfId="1009" xr:uid="{00000000-0005-0000-0000-00009E040000}"/>
    <cellStyle name="出力 22" xfId="1010" xr:uid="{00000000-0005-0000-0000-00009F040000}"/>
    <cellStyle name="出力 23" xfId="1011" xr:uid="{00000000-0005-0000-0000-0000A0040000}"/>
    <cellStyle name="出力 24" xfId="1012" xr:uid="{00000000-0005-0000-0000-0000A1040000}"/>
    <cellStyle name="出力 25" xfId="1013" xr:uid="{00000000-0005-0000-0000-0000A2040000}"/>
    <cellStyle name="出力 3" xfId="1014" xr:uid="{00000000-0005-0000-0000-0000A3040000}"/>
    <cellStyle name="出力 3 2" xfId="1015" xr:uid="{00000000-0005-0000-0000-0000A4040000}"/>
    <cellStyle name="出力 3 2 2" xfId="1455" xr:uid="{00000000-0005-0000-0000-0000A5040000}"/>
    <cellStyle name="出力 3 2 2 2" xfId="1456" xr:uid="{00000000-0005-0000-0000-0000A6040000}"/>
    <cellStyle name="出力 3 2 3" xfId="1457" xr:uid="{00000000-0005-0000-0000-0000A7040000}"/>
    <cellStyle name="出力 3 3" xfId="1016" xr:uid="{00000000-0005-0000-0000-0000A8040000}"/>
    <cellStyle name="出力 3 3 2" xfId="1458" xr:uid="{00000000-0005-0000-0000-0000A9040000}"/>
    <cellStyle name="出力 3 4" xfId="1659" xr:uid="{00000000-0005-0000-0000-0000AA040000}"/>
    <cellStyle name="出力 3 4 2" xfId="1660" xr:uid="{00000000-0005-0000-0000-0000AB040000}"/>
    <cellStyle name="出力 3 5" xfId="1661" xr:uid="{00000000-0005-0000-0000-0000AC040000}"/>
    <cellStyle name="出力 3 5 2" xfId="1662" xr:uid="{00000000-0005-0000-0000-0000AD040000}"/>
    <cellStyle name="出力 3 6" xfId="1663" xr:uid="{00000000-0005-0000-0000-0000AE040000}"/>
    <cellStyle name="出力 4" xfId="1017" xr:uid="{00000000-0005-0000-0000-0000AF040000}"/>
    <cellStyle name="出力 4 2" xfId="1018" xr:uid="{00000000-0005-0000-0000-0000B0040000}"/>
    <cellStyle name="出力 4 2 2" xfId="1459" xr:uid="{00000000-0005-0000-0000-0000B1040000}"/>
    <cellStyle name="出力 4 2 2 2" xfId="1460" xr:uid="{00000000-0005-0000-0000-0000B2040000}"/>
    <cellStyle name="出力 4 2 3" xfId="1461" xr:uid="{00000000-0005-0000-0000-0000B3040000}"/>
    <cellStyle name="出力 4 3" xfId="1019" xr:uid="{00000000-0005-0000-0000-0000B4040000}"/>
    <cellStyle name="出力 4 3 2" xfId="1462" xr:uid="{00000000-0005-0000-0000-0000B5040000}"/>
    <cellStyle name="出力 4 4" xfId="1664" xr:uid="{00000000-0005-0000-0000-0000B6040000}"/>
    <cellStyle name="出力 4 4 2" xfId="1665" xr:uid="{00000000-0005-0000-0000-0000B7040000}"/>
    <cellStyle name="出力 4 5" xfId="1666" xr:uid="{00000000-0005-0000-0000-0000B8040000}"/>
    <cellStyle name="出力 4 5 2" xfId="1667" xr:uid="{00000000-0005-0000-0000-0000B9040000}"/>
    <cellStyle name="出力 4 6" xfId="1668" xr:uid="{00000000-0005-0000-0000-0000BA040000}"/>
    <cellStyle name="出力 5" xfId="1020" xr:uid="{00000000-0005-0000-0000-0000BB040000}"/>
    <cellStyle name="出力 6" xfId="1021" xr:uid="{00000000-0005-0000-0000-0000BC040000}"/>
    <cellStyle name="出力 7" xfId="1022" xr:uid="{00000000-0005-0000-0000-0000BD040000}"/>
    <cellStyle name="出力 8" xfId="1023" xr:uid="{00000000-0005-0000-0000-0000BE040000}"/>
    <cellStyle name="出力 9" xfId="1024" xr:uid="{00000000-0005-0000-0000-0000BF040000}"/>
    <cellStyle name="説明文 10" xfId="1025" xr:uid="{00000000-0005-0000-0000-0000C0040000}"/>
    <cellStyle name="説明文 11" xfId="1026" xr:uid="{00000000-0005-0000-0000-0000C1040000}"/>
    <cellStyle name="説明文 12" xfId="1027" xr:uid="{00000000-0005-0000-0000-0000C2040000}"/>
    <cellStyle name="説明文 13" xfId="1028" xr:uid="{00000000-0005-0000-0000-0000C3040000}"/>
    <cellStyle name="説明文 14" xfId="1029" xr:uid="{00000000-0005-0000-0000-0000C4040000}"/>
    <cellStyle name="説明文 15" xfId="1030" xr:uid="{00000000-0005-0000-0000-0000C5040000}"/>
    <cellStyle name="説明文 16" xfId="1031" xr:uid="{00000000-0005-0000-0000-0000C6040000}"/>
    <cellStyle name="説明文 17" xfId="1032" xr:uid="{00000000-0005-0000-0000-0000C7040000}"/>
    <cellStyle name="説明文 18" xfId="1033" xr:uid="{00000000-0005-0000-0000-0000C8040000}"/>
    <cellStyle name="説明文 19" xfId="1034" xr:uid="{00000000-0005-0000-0000-0000C9040000}"/>
    <cellStyle name="説明文 2" xfId="1035" xr:uid="{00000000-0005-0000-0000-0000CA040000}"/>
    <cellStyle name="説明文 2 2" xfId="1036" xr:uid="{00000000-0005-0000-0000-0000CB040000}"/>
    <cellStyle name="説明文 20" xfId="1037" xr:uid="{00000000-0005-0000-0000-0000CC040000}"/>
    <cellStyle name="説明文 21" xfId="1038" xr:uid="{00000000-0005-0000-0000-0000CD040000}"/>
    <cellStyle name="説明文 22" xfId="1039" xr:uid="{00000000-0005-0000-0000-0000CE040000}"/>
    <cellStyle name="説明文 23" xfId="1040" xr:uid="{00000000-0005-0000-0000-0000CF040000}"/>
    <cellStyle name="説明文 24" xfId="1041" xr:uid="{00000000-0005-0000-0000-0000D0040000}"/>
    <cellStyle name="説明文 25" xfId="1042" xr:uid="{00000000-0005-0000-0000-0000D1040000}"/>
    <cellStyle name="説明文 3" xfId="1043" xr:uid="{00000000-0005-0000-0000-0000D2040000}"/>
    <cellStyle name="説明文 3 2" xfId="1044" xr:uid="{00000000-0005-0000-0000-0000D3040000}"/>
    <cellStyle name="説明文 4" xfId="1045" xr:uid="{00000000-0005-0000-0000-0000D4040000}"/>
    <cellStyle name="説明文 5" xfId="1046" xr:uid="{00000000-0005-0000-0000-0000D5040000}"/>
    <cellStyle name="説明文 6" xfId="1047" xr:uid="{00000000-0005-0000-0000-0000D6040000}"/>
    <cellStyle name="説明文 7" xfId="1048" xr:uid="{00000000-0005-0000-0000-0000D7040000}"/>
    <cellStyle name="説明文 8" xfId="1049" xr:uid="{00000000-0005-0000-0000-0000D8040000}"/>
    <cellStyle name="説明文 9" xfId="1050" xr:uid="{00000000-0005-0000-0000-0000D9040000}"/>
    <cellStyle name="通貨 2" xfId="1051" xr:uid="{00000000-0005-0000-0000-0000DA040000}"/>
    <cellStyle name="通貨 3" xfId="1052" xr:uid="{00000000-0005-0000-0000-0000DB040000}"/>
    <cellStyle name="通貨 3 2" xfId="1053" xr:uid="{00000000-0005-0000-0000-0000DC040000}"/>
    <cellStyle name="入力 10" xfId="1054" xr:uid="{00000000-0005-0000-0000-0000DD040000}"/>
    <cellStyle name="入力 11" xfId="1055" xr:uid="{00000000-0005-0000-0000-0000DE040000}"/>
    <cellStyle name="入力 12" xfId="1056" xr:uid="{00000000-0005-0000-0000-0000DF040000}"/>
    <cellStyle name="入力 13" xfId="1057" xr:uid="{00000000-0005-0000-0000-0000E0040000}"/>
    <cellStyle name="入力 14" xfId="1058" xr:uid="{00000000-0005-0000-0000-0000E1040000}"/>
    <cellStyle name="入力 15" xfId="1059" xr:uid="{00000000-0005-0000-0000-0000E2040000}"/>
    <cellStyle name="入力 16" xfId="1060" xr:uid="{00000000-0005-0000-0000-0000E3040000}"/>
    <cellStyle name="入力 17" xfId="1061" xr:uid="{00000000-0005-0000-0000-0000E4040000}"/>
    <cellStyle name="入力 18" xfId="1062" xr:uid="{00000000-0005-0000-0000-0000E5040000}"/>
    <cellStyle name="入力 19" xfId="1063" xr:uid="{00000000-0005-0000-0000-0000E6040000}"/>
    <cellStyle name="入力 2" xfId="1064" xr:uid="{00000000-0005-0000-0000-0000E7040000}"/>
    <cellStyle name="入力 2 2" xfId="1065" xr:uid="{00000000-0005-0000-0000-0000E8040000}"/>
    <cellStyle name="入力 2 2 2" xfId="1066" xr:uid="{00000000-0005-0000-0000-0000E9040000}"/>
    <cellStyle name="入力 2 2 2 2" xfId="1463" xr:uid="{00000000-0005-0000-0000-0000EA040000}"/>
    <cellStyle name="入力 2 2 2 2 2" xfId="1464" xr:uid="{00000000-0005-0000-0000-0000EB040000}"/>
    <cellStyle name="入力 2 2 2 3" xfId="1465" xr:uid="{00000000-0005-0000-0000-0000EC040000}"/>
    <cellStyle name="入力 2 2 3" xfId="1067" xr:uid="{00000000-0005-0000-0000-0000ED040000}"/>
    <cellStyle name="入力 2 2 3 2" xfId="1466" xr:uid="{00000000-0005-0000-0000-0000EE040000}"/>
    <cellStyle name="入力 2 2 4" xfId="1669" xr:uid="{00000000-0005-0000-0000-0000EF040000}"/>
    <cellStyle name="入力 2 2 4 2" xfId="1670" xr:uid="{00000000-0005-0000-0000-0000F0040000}"/>
    <cellStyle name="入力 2 2 5" xfId="1671" xr:uid="{00000000-0005-0000-0000-0000F1040000}"/>
    <cellStyle name="入力 2 2 6" xfId="1672" xr:uid="{00000000-0005-0000-0000-0000F2040000}"/>
    <cellStyle name="入力 2 2 6 2" xfId="1673" xr:uid="{00000000-0005-0000-0000-0000F3040000}"/>
    <cellStyle name="入力 20" xfId="1068" xr:uid="{00000000-0005-0000-0000-0000F4040000}"/>
    <cellStyle name="入力 21" xfId="1069" xr:uid="{00000000-0005-0000-0000-0000F5040000}"/>
    <cellStyle name="入力 22" xfId="1070" xr:uid="{00000000-0005-0000-0000-0000F6040000}"/>
    <cellStyle name="入力 23" xfId="1071" xr:uid="{00000000-0005-0000-0000-0000F7040000}"/>
    <cellStyle name="入力 24" xfId="1072" xr:uid="{00000000-0005-0000-0000-0000F8040000}"/>
    <cellStyle name="入力 25" xfId="1073" xr:uid="{00000000-0005-0000-0000-0000F9040000}"/>
    <cellStyle name="入力 3" xfId="1074" xr:uid="{00000000-0005-0000-0000-0000FA040000}"/>
    <cellStyle name="入力 3 2" xfId="1075" xr:uid="{00000000-0005-0000-0000-0000FB040000}"/>
    <cellStyle name="入力 3 2 2" xfId="1467" xr:uid="{00000000-0005-0000-0000-0000FC040000}"/>
    <cellStyle name="入力 3 2 2 2" xfId="1468" xr:uid="{00000000-0005-0000-0000-0000FD040000}"/>
    <cellStyle name="入力 3 2 3" xfId="1469" xr:uid="{00000000-0005-0000-0000-0000FE040000}"/>
    <cellStyle name="入力 3 3" xfId="1076" xr:uid="{00000000-0005-0000-0000-0000FF040000}"/>
    <cellStyle name="入力 3 3 2" xfId="1470" xr:uid="{00000000-0005-0000-0000-000000050000}"/>
    <cellStyle name="入力 3 4" xfId="1674" xr:uid="{00000000-0005-0000-0000-000001050000}"/>
    <cellStyle name="入力 3 4 2" xfId="1675" xr:uid="{00000000-0005-0000-0000-000002050000}"/>
    <cellStyle name="入力 3 5" xfId="1676" xr:uid="{00000000-0005-0000-0000-000003050000}"/>
    <cellStyle name="入力 3 6" xfId="1677" xr:uid="{00000000-0005-0000-0000-000004050000}"/>
    <cellStyle name="入力 3 6 2" xfId="1678" xr:uid="{00000000-0005-0000-0000-000005050000}"/>
    <cellStyle name="入力 4" xfId="1077" xr:uid="{00000000-0005-0000-0000-000006050000}"/>
    <cellStyle name="入力 4 2" xfId="1078" xr:uid="{00000000-0005-0000-0000-000007050000}"/>
    <cellStyle name="入力 4 2 2" xfId="1471" xr:uid="{00000000-0005-0000-0000-000008050000}"/>
    <cellStyle name="入力 4 2 2 2" xfId="1472" xr:uid="{00000000-0005-0000-0000-000009050000}"/>
    <cellStyle name="入力 4 2 3" xfId="1473" xr:uid="{00000000-0005-0000-0000-00000A050000}"/>
    <cellStyle name="入力 4 3" xfId="1079" xr:uid="{00000000-0005-0000-0000-00000B050000}"/>
    <cellStyle name="入力 4 3 2" xfId="1474" xr:uid="{00000000-0005-0000-0000-00000C050000}"/>
    <cellStyle name="入力 4 4" xfId="1679" xr:uid="{00000000-0005-0000-0000-00000D050000}"/>
    <cellStyle name="入力 4 4 2" xfId="1680" xr:uid="{00000000-0005-0000-0000-00000E050000}"/>
    <cellStyle name="入力 4 5" xfId="1681" xr:uid="{00000000-0005-0000-0000-00000F050000}"/>
    <cellStyle name="入力 4 6" xfId="1682" xr:uid="{00000000-0005-0000-0000-000010050000}"/>
    <cellStyle name="入力 4 6 2" xfId="1683" xr:uid="{00000000-0005-0000-0000-000011050000}"/>
    <cellStyle name="入力 5" xfId="1080" xr:uid="{00000000-0005-0000-0000-000012050000}"/>
    <cellStyle name="入力 6" xfId="1081" xr:uid="{00000000-0005-0000-0000-000013050000}"/>
    <cellStyle name="入力 7" xfId="1082" xr:uid="{00000000-0005-0000-0000-000014050000}"/>
    <cellStyle name="入力 8" xfId="1083" xr:uid="{00000000-0005-0000-0000-000015050000}"/>
    <cellStyle name="入力 9" xfId="1084" xr:uid="{00000000-0005-0000-0000-000016050000}"/>
    <cellStyle name="標準" xfId="0" builtinId="0"/>
    <cellStyle name="標準 10" xfId="1085" xr:uid="{00000000-0005-0000-0000-000018050000}"/>
    <cellStyle name="標準 10 10" xfId="1475" xr:uid="{00000000-0005-0000-0000-000019050000}"/>
    <cellStyle name="標準 10 11" xfId="1476" xr:uid="{00000000-0005-0000-0000-00001A050000}"/>
    <cellStyle name="標準 10 12" xfId="1477" xr:uid="{00000000-0005-0000-0000-00001B050000}"/>
    <cellStyle name="標準 10 2" xfId="1086" xr:uid="{00000000-0005-0000-0000-00001C050000}"/>
    <cellStyle name="標準 10 3" xfId="1087" xr:uid="{00000000-0005-0000-0000-00001D050000}"/>
    <cellStyle name="標準 10 4" xfId="1088" xr:uid="{00000000-0005-0000-0000-00001E050000}"/>
    <cellStyle name="標準 10 4 2" xfId="1478" xr:uid="{00000000-0005-0000-0000-00001F050000}"/>
    <cellStyle name="標準 10 4 2 2" xfId="1479" xr:uid="{00000000-0005-0000-0000-000020050000}"/>
    <cellStyle name="標準 10 4 2 2 2" xfId="1480" xr:uid="{00000000-0005-0000-0000-000021050000}"/>
    <cellStyle name="標準 10 4 2 2 2 2" xfId="1481" xr:uid="{00000000-0005-0000-0000-000022050000}"/>
    <cellStyle name="標準 10 4 2 2 2 2 2" xfId="1482" xr:uid="{00000000-0005-0000-0000-000023050000}"/>
    <cellStyle name="標準 10 4 2 2 2 2 2 2" xfId="1483" xr:uid="{00000000-0005-0000-0000-000024050000}"/>
    <cellStyle name="標準 10 4 3" xfId="1484" xr:uid="{00000000-0005-0000-0000-000025050000}"/>
    <cellStyle name="標準 10 4 3 2" xfId="1485" xr:uid="{00000000-0005-0000-0000-000026050000}"/>
    <cellStyle name="標準 10 5" xfId="1089" xr:uid="{00000000-0005-0000-0000-000027050000}"/>
    <cellStyle name="標準 10 6" xfId="1486" xr:uid="{00000000-0005-0000-0000-000028050000}"/>
    <cellStyle name="標準 10 6 2" xfId="1487" xr:uid="{00000000-0005-0000-0000-000029050000}"/>
    <cellStyle name="標準 10 6 2 2" xfId="1488" xr:uid="{00000000-0005-0000-0000-00002A050000}"/>
    <cellStyle name="標準 10 6 2 3" xfId="1489" xr:uid="{00000000-0005-0000-0000-00002B050000}"/>
    <cellStyle name="標準 10 6 2 3 2" xfId="1387" xr:uid="{00000000-0005-0000-0000-00002C050000}"/>
    <cellStyle name="標準 10 7" xfId="1490" xr:uid="{00000000-0005-0000-0000-00002D050000}"/>
    <cellStyle name="標準 10 8" xfId="1491" xr:uid="{00000000-0005-0000-0000-00002E050000}"/>
    <cellStyle name="標準 10 8 2" xfId="1492" xr:uid="{00000000-0005-0000-0000-00002F050000}"/>
    <cellStyle name="標準 10 8 2 2" xfId="1493" xr:uid="{00000000-0005-0000-0000-000030050000}"/>
    <cellStyle name="標準 10 8 2 2 2" xfId="1494" xr:uid="{00000000-0005-0000-0000-000031050000}"/>
    <cellStyle name="標準 10 8 2 2 3" xfId="1495" xr:uid="{00000000-0005-0000-0000-000032050000}"/>
    <cellStyle name="標準 10 8 2 2 3 2" xfId="1388" xr:uid="{00000000-0005-0000-0000-000033050000}"/>
    <cellStyle name="標準 10 8 2 2 3 2 2" xfId="1496" xr:uid="{00000000-0005-0000-0000-000034050000}"/>
    <cellStyle name="標準 10 8 2 3" xfId="1497" xr:uid="{00000000-0005-0000-0000-000035050000}"/>
    <cellStyle name="標準 10 8 2 4" xfId="1498" xr:uid="{00000000-0005-0000-0000-000036050000}"/>
    <cellStyle name="標準 10 8 2 4 2" xfId="1499" xr:uid="{00000000-0005-0000-0000-000037050000}"/>
    <cellStyle name="標準 10 8 2 4 2 2" xfId="1500" xr:uid="{00000000-0005-0000-0000-000038050000}"/>
    <cellStyle name="標準 10 8 3" xfId="1501" xr:uid="{00000000-0005-0000-0000-000039050000}"/>
    <cellStyle name="標準 10 8 4" xfId="1502" xr:uid="{00000000-0005-0000-0000-00003A050000}"/>
    <cellStyle name="標準 10 8 4 2" xfId="1503" xr:uid="{00000000-0005-0000-0000-00003B050000}"/>
    <cellStyle name="標準 10 8 4 2 2" xfId="1504" xr:uid="{00000000-0005-0000-0000-00003C050000}"/>
    <cellStyle name="標準 10 8 4 2 3" xfId="1505" xr:uid="{00000000-0005-0000-0000-00003D050000}"/>
    <cellStyle name="標準 10 9" xfId="1506" xr:uid="{00000000-0005-0000-0000-00003E050000}"/>
    <cellStyle name="標準 10 9 2" xfId="1507" xr:uid="{00000000-0005-0000-0000-00003F050000}"/>
    <cellStyle name="標準 10 9 3" xfId="1508" xr:uid="{00000000-0005-0000-0000-000040050000}"/>
    <cellStyle name="標準 10 9 3 2" xfId="1509" xr:uid="{00000000-0005-0000-0000-000041050000}"/>
    <cellStyle name="標準 11" xfId="1090" xr:uid="{00000000-0005-0000-0000-000042050000}"/>
    <cellStyle name="標準 11 2" xfId="1091" xr:uid="{00000000-0005-0000-0000-000043050000}"/>
    <cellStyle name="標準 11 2 2" xfId="1684" xr:uid="{00000000-0005-0000-0000-000044050000}"/>
    <cellStyle name="標準 11 3" xfId="1092" xr:uid="{00000000-0005-0000-0000-000045050000}"/>
    <cellStyle name="標準 11 4" xfId="1093" xr:uid="{00000000-0005-0000-0000-000046050000}"/>
    <cellStyle name="標準 12" xfId="1383" xr:uid="{00000000-0005-0000-0000-000047050000}"/>
    <cellStyle name="標準 12 2" xfId="1094" xr:uid="{00000000-0005-0000-0000-000048050000}"/>
    <cellStyle name="標準 12 3" xfId="1095" xr:uid="{00000000-0005-0000-0000-000049050000}"/>
    <cellStyle name="標準 12 4" xfId="1741" xr:uid="{00000000-0005-0000-0000-00004A050000}"/>
    <cellStyle name="標準 13" xfId="1096" xr:uid="{00000000-0005-0000-0000-00004B050000}"/>
    <cellStyle name="標準 13 2" xfId="1097" xr:uid="{00000000-0005-0000-0000-00004C050000}"/>
    <cellStyle name="標準 14" xfId="1384" xr:uid="{00000000-0005-0000-0000-00004D050000}"/>
    <cellStyle name="標準 14 2" xfId="1098" xr:uid="{00000000-0005-0000-0000-00004E050000}"/>
    <cellStyle name="標準 14 3" xfId="1099" xr:uid="{00000000-0005-0000-0000-00004F050000}"/>
    <cellStyle name="標準 14 4" xfId="1100" xr:uid="{00000000-0005-0000-0000-000050050000}"/>
    <cellStyle name="標準 14 5" xfId="1101" xr:uid="{00000000-0005-0000-0000-000051050000}"/>
    <cellStyle name="標準 14 6" xfId="1102" xr:uid="{00000000-0005-0000-0000-000052050000}"/>
    <cellStyle name="標準 14 7" xfId="1103" xr:uid="{00000000-0005-0000-0000-000053050000}"/>
    <cellStyle name="標準 14 8" xfId="1104" xr:uid="{00000000-0005-0000-0000-000054050000}"/>
    <cellStyle name="標準 15" xfId="1105" xr:uid="{00000000-0005-0000-0000-000055050000}"/>
    <cellStyle name="標準 15 2" xfId="1106" xr:uid="{00000000-0005-0000-0000-000056050000}"/>
    <cellStyle name="標準 15 3" xfId="1107" xr:uid="{00000000-0005-0000-0000-000057050000}"/>
    <cellStyle name="標準 15 4" xfId="1108" xr:uid="{00000000-0005-0000-0000-000058050000}"/>
    <cellStyle name="標準 15 5" xfId="1109" xr:uid="{00000000-0005-0000-0000-000059050000}"/>
    <cellStyle name="標準 15 6" xfId="1110" xr:uid="{00000000-0005-0000-0000-00005A050000}"/>
    <cellStyle name="標準 15 7" xfId="1111" xr:uid="{00000000-0005-0000-0000-00005B050000}"/>
    <cellStyle name="標準 16" xfId="1385" xr:uid="{00000000-0005-0000-0000-00005C050000}"/>
    <cellStyle name="標準 16 2" xfId="1112" xr:uid="{00000000-0005-0000-0000-00005D050000}"/>
    <cellStyle name="標準 16 3" xfId="1113" xr:uid="{00000000-0005-0000-0000-00005E050000}"/>
    <cellStyle name="標準 16 4" xfId="1114" xr:uid="{00000000-0005-0000-0000-00005F050000}"/>
    <cellStyle name="標準 16 5" xfId="1115" xr:uid="{00000000-0005-0000-0000-000060050000}"/>
    <cellStyle name="標準 16 6" xfId="1116" xr:uid="{00000000-0005-0000-0000-000061050000}"/>
    <cellStyle name="標準 17" xfId="1117" xr:uid="{00000000-0005-0000-0000-000062050000}"/>
    <cellStyle name="標準 17 2" xfId="1118" xr:uid="{00000000-0005-0000-0000-000063050000}"/>
    <cellStyle name="標準 17 3" xfId="1119" xr:uid="{00000000-0005-0000-0000-000064050000}"/>
    <cellStyle name="標準 17 4" xfId="1120" xr:uid="{00000000-0005-0000-0000-000065050000}"/>
    <cellStyle name="標準 17 5" xfId="1121" xr:uid="{00000000-0005-0000-0000-000066050000}"/>
    <cellStyle name="標準 18" xfId="1510" xr:uid="{00000000-0005-0000-0000-000067050000}"/>
    <cellStyle name="標準 18 2" xfId="1122" xr:uid="{00000000-0005-0000-0000-000068050000}"/>
    <cellStyle name="標準 18 3" xfId="1123" xr:uid="{00000000-0005-0000-0000-000069050000}"/>
    <cellStyle name="標準 19" xfId="1511" xr:uid="{00000000-0005-0000-0000-00006A050000}"/>
    <cellStyle name="標準 19 2" xfId="1124" xr:uid="{00000000-0005-0000-0000-00006B050000}"/>
    <cellStyle name="標準 19 2 2" xfId="1512" xr:uid="{00000000-0005-0000-0000-00006C050000}"/>
    <cellStyle name="標準 19 2 2 2" xfId="1513" xr:uid="{00000000-0005-0000-0000-00006D050000}"/>
    <cellStyle name="標準 19 2 2 2 2" xfId="1514" xr:uid="{00000000-0005-0000-0000-00006E050000}"/>
    <cellStyle name="標準 19 2 2 2 2 2" xfId="1515" xr:uid="{00000000-0005-0000-0000-00006F050000}"/>
    <cellStyle name="標準 19 2 2 2 2 2 2" xfId="1516" xr:uid="{00000000-0005-0000-0000-000070050000}"/>
    <cellStyle name="標準 19 2 2 2 2 2 2 2" xfId="1517" xr:uid="{00000000-0005-0000-0000-000071050000}"/>
    <cellStyle name="標準 19 2 2 2 2 2 2 2 2" xfId="1518" xr:uid="{00000000-0005-0000-0000-000072050000}"/>
    <cellStyle name="標準 19 2 2 2 2 2 3" xfId="1519" xr:uid="{00000000-0005-0000-0000-000073050000}"/>
    <cellStyle name="標準 19 2 2 2 2 2 4" xfId="1520" xr:uid="{00000000-0005-0000-0000-000074050000}"/>
    <cellStyle name="標準 19 2 2 2 2 2 4 2" xfId="1521" xr:uid="{00000000-0005-0000-0000-000075050000}"/>
    <cellStyle name="標準 19 2 2 2 2 2 4 3" xfId="1522" xr:uid="{00000000-0005-0000-0000-000076050000}"/>
    <cellStyle name="標準 19 2 2 2 3" xfId="1523" xr:uid="{00000000-0005-0000-0000-000077050000}"/>
    <cellStyle name="標準 19 2 2 2 3 2" xfId="1524" xr:uid="{00000000-0005-0000-0000-000078050000}"/>
    <cellStyle name="標準 19 2 2 2 3 2 2" xfId="1525" xr:uid="{00000000-0005-0000-0000-000079050000}"/>
    <cellStyle name="標準 19 2 2 2 3 2 3" xfId="1526" xr:uid="{00000000-0005-0000-0000-00007A050000}"/>
    <cellStyle name="標準 19 2 2 3" xfId="1527" xr:uid="{00000000-0005-0000-0000-00007B050000}"/>
    <cellStyle name="標準 19 2 2 3 2" xfId="1528" xr:uid="{00000000-0005-0000-0000-00007C050000}"/>
    <cellStyle name="標準 19 2 2 3 2 2" xfId="1529" xr:uid="{00000000-0005-0000-0000-00007D050000}"/>
    <cellStyle name="標準 2" xfId="2" xr:uid="{00000000-0005-0000-0000-00007E050000}"/>
    <cellStyle name="標準 2 10" xfId="1125" xr:uid="{00000000-0005-0000-0000-00007F050000}"/>
    <cellStyle name="標準 2 11" xfId="1126" xr:uid="{00000000-0005-0000-0000-000080050000}"/>
    <cellStyle name="標準 2 12" xfId="1127" xr:uid="{00000000-0005-0000-0000-000081050000}"/>
    <cellStyle name="標準 2 13" xfId="1128" xr:uid="{00000000-0005-0000-0000-000082050000}"/>
    <cellStyle name="標準 2 14" xfId="1129" xr:uid="{00000000-0005-0000-0000-000083050000}"/>
    <cellStyle name="標準 2 15" xfId="1130" xr:uid="{00000000-0005-0000-0000-000084050000}"/>
    <cellStyle name="標準 2 16" xfId="1131" xr:uid="{00000000-0005-0000-0000-000085050000}"/>
    <cellStyle name="標準 2 17" xfId="1132" xr:uid="{00000000-0005-0000-0000-000086050000}"/>
    <cellStyle name="標準 2 18" xfId="1133" xr:uid="{00000000-0005-0000-0000-000087050000}"/>
    <cellStyle name="標準 2 19" xfId="1134" xr:uid="{00000000-0005-0000-0000-000088050000}"/>
    <cellStyle name="標準 2 2" xfId="1135" xr:uid="{00000000-0005-0000-0000-000089050000}"/>
    <cellStyle name="標準 2 2 10" xfId="1136" xr:uid="{00000000-0005-0000-0000-00008A050000}"/>
    <cellStyle name="標準 2 2 11" xfId="1137" xr:uid="{00000000-0005-0000-0000-00008B050000}"/>
    <cellStyle name="標準 2 2 12" xfId="1138" xr:uid="{00000000-0005-0000-0000-00008C050000}"/>
    <cellStyle name="標準 2 2 13" xfId="1139" xr:uid="{00000000-0005-0000-0000-00008D050000}"/>
    <cellStyle name="標準 2 2 14" xfId="1140" xr:uid="{00000000-0005-0000-0000-00008E050000}"/>
    <cellStyle name="標準 2 2 15" xfId="1141" xr:uid="{00000000-0005-0000-0000-00008F050000}"/>
    <cellStyle name="標準 2 2 16" xfId="1142" xr:uid="{00000000-0005-0000-0000-000090050000}"/>
    <cellStyle name="標準 2 2 17" xfId="1143" xr:uid="{00000000-0005-0000-0000-000091050000}"/>
    <cellStyle name="標準 2 2 18" xfId="1144" xr:uid="{00000000-0005-0000-0000-000092050000}"/>
    <cellStyle name="標準 2 2 19" xfId="1145" xr:uid="{00000000-0005-0000-0000-000093050000}"/>
    <cellStyle name="標準 2 2 2" xfId="1146" xr:uid="{00000000-0005-0000-0000-000094050000}"/>
    <cellStyle name="標準 2 2 2 2" xfId="1147" xr:uid="{00000000-0005-0000-0000-000095050000}"/>
    <cellStyle name="標準 2 2 2 2 2" xfId="1148" xr:uid="{00000000-0005-0000-0000-000096050000}"/>
    <cellStyle name="標準 2 2 2 2_23_CRUDマトリックス(機能レベル)" xfId="1149" xr:uid="{00000000-0005-0000-0000-000097050000}"/>
    <cellStyle name="標準 2 2 2_23_CRUDマトリックス(機能レベル)" xfId="1150" xr:uid="{00000000-0005-0000-0000-000098050000}"/>
    <cellStyle name="標準 2 2 20" xfId="1151" xr:uid="{00000000-0005-0000-0000-000099050000}"/>
    <cellStyle name="標準 2 2 21" xfId="1152" xr:uid="{00000000-0005-0000-0000-00009A050000}"/>
    <cellStyle name="標準 2 2 22" xfId="1153" xr:uid="{00000000-0005-0000-0000-00009B050000}"/>
    <cellStyle name="標準 2 2 23" xfId="1154" xr:uid="{00000000-0005-0000-0000-00009C050000}"/>
    <cellStyle name="標準 2 2 24" xfId="1155" xr:uid="{00000000-0005-0000-0000-00009D050000}"/>
    <cellStyle name="標準 2 2 25" xfId="1156" xr:uid="{00000000-0005-0000-0000-00009E050000}"/>
    <cellStyle name="標準 2 2 26" xfId="1157" xr:uid="{00000000-0005-0000-0000-00009F050000}"/>
    <cellStyle name="標準 2 2 27" xfId="1158" xr:uid="{00000000-0005-0000-0000-0000A0050000}"/>
    <cellStyle name="標準 2 2 28" xfId="1159" xr:uid="{00000000-0005-0000-0000-0000A1050000}"/>
    <cellStyle name="標準 2 2 29" xfId="1160" xr:uid="{00000000-0005-0000-0000-0000A2050000}"/>
    <cellStyle name="標準 2 2 3" xfId="1161" xr:uid="{00000000-0005-0000-0000-0000A3050000}"/>
    <cellStyle name="標準 2 2 30" xfId="1162" xr:uid="{00000000-0005-0000-0000-0000A4050000}"/>
    <cellStyle name="標準 2 2 31" xfId="1163" xr:uid="{00000000-0005-0000-0000-0000A5050000}"/>
    <cellStyle name="標準 2 2 4" xfId="1164" xr:uid="{00000000-0005-0000-0000-0000A6050000}"/>
    <cellStyle name="標準 2 2 5" xfId="1165" xr:uid="{00000000-0005-0000-0000-0000A7050000}"/>
    <cellStyle name="標準 2 2 6" xfId="1166" xr:uid="{00000000-0005-0000-0000-0000A8050000}"/>
    <cellStyle name="標準 2 2 7" xfId="1167" xr:uid="{00000000-0005-0000-0000-0000A9050000}"/>
    <cellStyle name="標準 2 2 8" xfId="1168" xr:uid="{00000000-0005-0000-0000-0000AA050000}"/>
    <cellStyle name="標準 2 2 9" xfId="1169" xr:uid="{00000000-0005-0000-0000-0000AB050000}"/>
    <cellStyle name="標準 2 2_23_CRUDマトリックス(機能レベル)" xfId="1170" xr:uid="{00000000-0005-0000-0000-0000AC050000}"/>
    <cellStyle name="標準 2 20" xfId="1171" xr:uid="{00000000-0005-0000-0000-0000AD050000}"/>
    <cellStyle name="標準 2 21" xfId="1172" xr:uid="{00000000-0005-0000-0000-0000AE050000}"/>
    <cellStyle name="標準 2 22" xfId="1173" xr:uid="{00000000-0005-0000-0000-0000AF050000}"/>
    <cellStyle name="標準 2 23" xfId="1174" xr:uid="{00000000-0005-0000-0000-0000B0050000}"/>
    <cellStyle name="標準 2 24" xfId="1175" xr:uid="{00000000-0005-0000-0000-0000B1050000}"/>
    <cellStyle name="標準 2 25" xfId="1176" xr:uid="{00000000-0005-0000-0000-0000B2050000}"/>
    <cellStyle name="標準 2 26" xfId="1685" xr:uid="{00000000-0005-0000-0000-0000B3050000}"/>
    <cellStyle name="標準 2 26 2" xfId="1686" xr:uid="{00000000-0005-0000-0000-0000B4050000}"/>
    <cellStyle name="標準 2 26 3" xfId="1742" xr:uid="{00000000-0005-0000-0000-0000B5050000}"/>
    <cellStyle name="標準 2 3" xfId="1177" xr:uid="{00000000-0005-0000-0000-0000B6050000}"/>
    <cellStyle name="標準 2 3 10" xfId="1178" xr:uid="{00000000-0005-0000-0000-0000B7050000}"/>
    <cellStyle name="標準 2 3 11" xfId="1179" xr:uid="{00000000-0005-0000-0000-0000B8050000}"/>
    <cellStyle name="標準 2 3 12" xfId="1180" xr:uid="{00000000-0005-0000-0000-0000B9050000}"/>
    <cellStyle name="標準 2 3 13" xfId="1181" xr:uid="{00000000-0005-0000-0000-0000BA050000}"/>
    <cellStyle name="標準 2 3 14" xfId="1182" xr:uid="{00000000-0005-0000-0000-0000BB050000}"/>
    <cellStyle name="標準 2 3 15" xfId="1183" xr:uid="{00000000-0005-0000-0000-0000BC050000}"/>
    <cellStyle name="標準 2 3 16" xfId="1184" xr:uid="{00000000-0005-0000-0000-0000BD050000}"/>
    <cellStyle name="標準 2 3 17" xfId="1185" xr:uid="{00000000-0005-0000-0000-0000BE050000}"/>
    <cellStyle name="標準 2 3 18" xfId="1186" xr:uid="{00000000-0005-0000-0000-0000BF050000}"/>
    <cellStyle name="標準 2 3 19" xfId="1187" xr:uid="{00000000-0005-0000-0000-0000C0050000}"/>
    <cellStyle name="標準 2 3 2" xfId="1188" xr:uid="{00000000-0005-0000-0000-0000C1050000}"/>
    <cellStyle name="標準 2 3 2 2" xfId="1189" xr:uid="{00000000-0005-0000-0000-0000C2050000}"/>
    <cellStyle name="標準 2 3 2 2 2" xfId="1190" xr:uid="{00000000-0005-0000-0000-0000C3050000}"/>
    <cellStyle name="標準 2 3 2 2_23_CRUDマトリックス(機能レベル)" xfId="1191" xr:uid="{00000000-0005-0000-0000-0000C4050000}"/>
    <cellStyle name="標準 2 3 2 3" xfId="1687" xr:uid="{00000000-0005-0000-0000-0000C5050000}"/>
    <cellStyle name="標準 2 3 2_23_CRUDマトリックス(機能レベル)" xfId="1192" xr:uid="{00000000-0005-0000-0000-0000C6050000}"/>
    <cellStyle name="標準 2 3 20" xfId="1193" xr:uid="{00000000-0005-0000-0000-0000C7050000}"/>
    <cellStyle name="標準 2 3 21" xfId="1194" xr:uid="{00000000-0005-0000-0000-0000C8050000}"/>
    <cellStyle name="標準 2 3 22" xfId="1195" xr:uid="{00000000-0005-0000-0000-0000C9050000}"/>
    <cellStyle name="標準 2 3 23" xfId="1196" xr:uid="{00000000-0005-0000-0000-0000CA050000}"/>
    <cellStyle name="標準 2 3 24" xfId="1197" xr:uid="{00000000-0005-0000-0000-0000CB050000}"/>
    <cellStyle name="標準 2 3 25" xfId="1198" xr:uid="{00000000-0005-0000-0000-0000CC050000}"/>
    <cellStyle name="標準 2 3 26" xfId="1199" xr:uid="{00000000-0005-0000-0000-0000CD050000}"/>
    <cellStyle name="標準 2 3 27" xfId="1200" xr:uid="{00000000-0005-0000-0000-0000CE050000}"/>
    <cellStyle name="標準 2 3 28" xfId="1201" xr:uid="{00000000-0005-0000-0000-0000CF050000}"/>
    <cellStyle name="標準 2 3 29" xfId="1202" xr:uid="{00000000-0005-0000-0000-0000D0050000}"/>
    <cellStyle name="標準 2 3 3" xfId="1203" xr:uid="{00000000-0005-0000-0000-0000D1050000}"/>
    <cellStyle name="標準 2 3 4" xfId="1204" xr:uid="{00000000-0005-0000-0000-0000D2050000}"/>
    <cellStyle name="標準 2 3 4 2" xfId="1688" xr:uid="{00000000-0005-0000-0000-0000D3050000}"/>
    <cellStyle name="標準 2 3 5" xfId="1205" xr:uid="{00000000-0005-0000-0000-0000D4050000}"/>
    <cellStyle name="標準 2 3 6" xfId="1206" xr:uid="{00000000-0005-0000-0000-0000D5050000}"/>
    <cellStyle name="標準 2 3 7" xfId="1207" xr:uid="{00000000-0005-0000-0000-0000D6050000}"/>
    <cellStyle name="標準 2 3 8" xfId="1208" xr:uid="{00000000-0005-0000-0000-0000D7050000}"/>
    <cellStyle name="標準 2 3 9" xfId="1209" xr:uid="{00000000-0005-0000-0000-0000D8050000}"/>
    <cellStyle name="標準 2 3_23_CRUDマトリックス(機能レベル)" xfId="1210" xr:uid="{00000000-0005-0000-0000-0000D9050000}"/>
    <cellStyle name="標準 2 4" xfId="1211" xr:uid="{00000000-0005-0000-0000-0000DA050000}"/>
    <cellStyle name="標準 2 4 10" xfId="1212" xr:uid="{00000000-0005-0000-0000-0000DB050000}"/>
    <cellStyle name="標準 2 4 11" xfId="1213" xr:uid="{00000000-0005-0000-0000-0000DC050000}"/>
    <cellStyle name="標準 2 4 12" xfId="1214" xr:uid="{00000000-0005-0000-0000-0000DD050000}"/>
    <cellStyle name="標準 2 4 13" xfId="1215" xr:uid="{00000000-0005-0000-0000-0000DE050000}"/>
    <cellStyle name="標準 2 4 14" xfId="1216" xr:uid="{00000000-0005-0000-0000-0000DF050000}"/>
    <cellStyle name="標準 2 4 15" xfId="1217" xr:uid="{00000000-0005-0000-0000-0000E0050000}"/>
    <cellStyle name="標準 2 4 16" xfId="1218" xr:uid="{00000000-0005-0000-0000-0000E1050000}"/>
    <cellStyle name="標準 2 4 17" xfId="1219" xr:uid="{00000000-0005-0000-0000-0000E2050000}"/>
    <cellStyle name="標準 2 4 18" xfId="1220" xr:uid="{00000000-0005-0000-0000-0000E3050000}"/>
    <cellStyle name="標準 2 4 19" xfId="1221" xr:uid="{00000000-0005-0000-0000-0000E4050000}"/>
    <cellStyle name="標準 2 4 2" xfId="1222" xr:uid="{00000000-0005-0000-0000-0000E5050000}"/>
    <cellStyle name="標準 2 4 2 2" xfId="1689" xr:uid="{00000000-0005-0000-0000-0000E6050000}"/>
    <cellStyle name="標準 2 4 20" xfId="1223" xr:uid="{00000000-0005-0000-0000-0000E7050000}"/>
    <cellStyle name="標準 2 4 21" xfId="1224" xr:uid="{00000000-0005-0000-0000-0000E8050000}"/>
    <cellStyle name="標準 2 4 22" xfId="1225" xr:uid="{00000000-0005-0000-0000-0000E9050000}"/>
    <cellStyle name="標準 2 4 23" xfId="1226" xr:uid="{00000000-0005-0000-0000-0000EA050000}"/>
    <cellStyle name="標準 2 4 24" xfId="1227" xr:uid="{00000000-0005-0000-0000-0000EB050000}"/>
    <cellStyle name="標準 2 4 3" xfId="1228" xr:uid="{00000000-0005-0000-0000-0000EC050000}"/>
    <cellStyle name="標準 2 4 4" xfId="1229" xr:uid="{00000000-0005-0000-0000-0000ED050000}"/>
    <cellStyle name="標準 2 4 5" xfId="1230" xr:uid="{00000000-0005-0000-0000-0000EE050000}"/>
    <cellStyle name="標準 2 4 6" xfId="1231" xr:uid="{00000000-0005-0000-0000-0000EF050000}"/>
    <cellStyle name="標準 2 4 7" xfId="1232" xr:uid="{00000000-0005-0000-0000-0000F0050000}"/>
    <cellStyle name="標準 2 4 8" xfId="1233" xr:uid="{00000000-0005-0000-0000-0000F1050000}"/>
    <cellStyle name="標準 2 4 9" xfId="1234" xr:uid="{00000000-0005-0000-0000-0000F2050000}"/>
    <cellStyle name="標準 2 4_23_CRUDマトリックス(機能レベル)" xfId="1235" xr:uid="{00000000-0005-0000-0000-0000F3050000}"/>
    <cellStyle name="標準 2 5" xfId="1236" xr:uid="{00000000-0005-0000-0000-0000F4050000}"/>
    <cellStyle name="標準 2 5 10" xfId="1237" xr:uid="{00000000-0005-0000-0000-0000F5050000}"/>
    <cellStyle name="標準 2 5 11" xfId="1238" xr:uid="{00000000-0005-0000-0000-0000F6050000}"/>
    <cellStyle name="標準 2 5 12" xfId="1239" xr:uid="{00000000-0005-0000-0000-0000F7050000}"/>
    <cellStyle name="標準 2 5 13" xfId="1240" xr:uid="{00000000-0005-0000-0000-0000F8050000}"/>
    <cellStyle name="標準 2 5 14" xfId="1241" xr:uid="{00000000-0005-0000-0000-0000F9050000}"/>
    <cellStyle name="標準 2 5 15" xfId="1242" xr:uid="{00000000-0005-0000-0000-0000FA050000}"/>
    <cellStyle name="標準 2 5 16" xfId="1243" xr:uid="{00000000-0005-0000-0000-0000FB050000}"/>
    <cellStyle name="標準 2 5 17" xfId="1244" xr:uid="{00000000-0005-0000-0000-0000FC050000}"/>
    <cellStyle name="標準 2 5 18" xfId="1245" xr:uid="{00000000-0005-0000-0000-0000FD050000}"/>
    <cellStyle name="標準 2 5 19" xfId="1246" xr:uid="{00000000-0005-0000-0000-0000FE050000}"/>
    <cellStyle name="標準 2 5 2" xfId="1247" xr:uid="{00000000-0005-0000-0000-0000FF050000}"/>
    <cellStyle name="標準 2 5 2 2" xfId="1550" xr:uid="{00000000-0005-0000-0000-000000060000}"/>
    <cellStyle name="標準 2 5 2 2 2" xfId="1743" xr:uid="{00000000-0005-0000-0000-000001060000}"/>
    <cellStyle name="標準 2 5 20" xfId="1248" xr:uid="{00000000-0005-0000-0000-000002060000}"/>
    <cellStyle name="標準 2 5 21" xfId="1249" xr:uid="{00000000-0005-0000-0000-000003060000}"/>
    <cellStyle name="標準 2 5 22" xfId="1250" xr:uid="{00000000-0005-0000-0000-000004060000}"/>
    <cellStyle name="標準 2 5 23" xfId="1251" xr:uid="{00000000-0005-0000-0000-000005060000}"/>
    <cellStyle name="標準 2 5 3" xfId="1252" xr:uid="{00000000-0005-0000-0000-000006060000}"/>
    <cellStyle name="標準 2 5 3 2" xfId="1530" xr:uid="{00000000-0005-0000-0000-000007060000}"/>
    <cellStyle name="標準 2 5 4" xfId="1253" xr:uid="{00000000-0005-0000-0000-000008060000}"/>
    <cellStyle name="標準 2 5 5" xfId="1254" xr:uid="{00000000-0005-0000-0000-000009060000}"/>
    <cellStyle name="標準 2 5 6" xfId="1255" xr:uid="{00000000-0005-0000-0000-00000A060000}"/>
    <cellStyle name="標準 2 5 7" xfId="1256" xr:uid="{00000000-0005-0000-0000-00000B060000}"/>
    <cellStyle name="標準 2 5 8" xfId="1257" xr:uid="{00000000-0005-0000-0000-00000C060000}"/>
    <cellStyle name="標準 2 5 9" xfId="1258" xr:uid="{00000000-0005-0000-0000-00000D060000}"/>
    <cellStyle name="標準 2 5_23_CRUDマトリックス(機能レベル)" xfId="1259" xr:uid="{00000000-0005-0000-0000-00000E060000}"/>
    <cellStyle name="標準 2 6" xfId="1260" xr:uid="{00000000-0005-0000-0000-00000F060000}"/>
    <cellStyle name="標準 2 6 10" xfId="1261" xr:uid="{00000000-0005-0000-0000-000010060000}"/>
    <cellStyle name="標準 2 6 11" xfId="1262" xr:uid="{00000000-0005-0000-0000-000011060000}"/>
    <cellStyle name="標準 2 6 12" xfId="1263" xr:uid="{00000000-0005-0000-0000-000012060000}"/>
    <cellStyle name="標準 2 6 13" xfId="1264" xr:uid="{00000000-0005-0000-0000-000013060000}"/>
    <cellStyle name="標準 2 6 14" xfId="1265" xr:uid="{00000000-0005-0000-0000-000014060000}"/>
    <cellStyle name="標準 2 6 15" xfId="1266" xr:uid="{00000000-0005-0000-0000-000015060000}"/>
    <cellStyle name="標準 2 6 16" xfId="1267" xr:uid="{00000000-0005-0000-0000-000016060000}"/>
    <cellStyle name="標準 2 6 17" xfId="1268" xr:uid="{00000000-0005-0000-0000-000017060000}"/>
    <cellStyle name="標準 2 6 18" xfId="1269" xr:uid="{00000000-0005-0000-0000-000018060000}"/>
    <cellStyle name="標準 2 6 19" xfId="1270" xr:uid="{00000000-0005-0000-0000-000019060000}"/>
    <cellStyle name="標準 2 6 2" xfId="1271" xr:uid="{00000000-0005-0000-0000-00001A060000}"/>
    <cellStyle name="標準 2 6 20" xfId="1272" xr:uid="{00000000-0005-0000-0000-00001B060000}"/>
    <cellStyle name="標準 2 6 21" xfId="1273" xr:uid="{00000000-0005-0000-0000-00001C060000}"/>
    <cellStyle name="標準 2 6 22" xfId="1274" xr:uid="{00000000-0005-0000-0000-00001D060000}"/>
    <cellStyle name="標準 2 6 23" xfId="1744" xr:uid="{00000000-0005-0000-0000-00001E060000}"/>
    <cellStyle name="標準 2 6 3" xfId="1275" xr:uid="{00000000-0005-0000-0000-00001F060000}"/>
    <cellStyle name="標準 2 6 4" xfId="1276" xr:uid="{00000000-0005-0000-0000-000020060000}"/>
    <cellStyle name="標準 2 6 5" xfId="1277" xr:uid="{00000000-0005-0000-0000-000021060000}"/>
    <cellStyle name="標準 2 6 6" xfId="1278" xr:uid="{00000000-0005-0000-0000-000022060000}"/>
    <cellStyle name="標準 2 6 7" xfId="1279" xr:uid="{00000000-0005-0000-0000-000023060000}"/>
    <cellStyle name="標準 2 6 8" xfId="1280" xr:uid="{00000000-0005-0000-0000-000024060000}"/>
    <cellStyle name="標準 2 6 9" xfId="1281" xr:uid="{00000000-0005-0000-0000-000025060000}"/>
    <cellStyle name="標準 2 6_23_CRUDマトリックス(機能レベル)" xfId="1282" xr:uid="{00000000-0005-0000-0000-000026060000}"/>
    <cellStyle name="標準 2 7" xfId="1283" xr:uid="{00000000-0005-0000-0000-000027060000}"/>
    <cellStyle name="標準 2 7 2" xfId="1531" xr:uid="{00000000-0005-0000-0000-000028060000}"/>
    <cellStyle name="標準 2 7 2 2" xfId="1532" xr:uid="{00000000-0005-0000-0000-000029060000}"/>
    <cellStyle name="標準 2 7 2 3" xfId="1533" xr:uid="{00000000-0005-0000-0000-00002A060000}"/>
    <cellStyle name="標準 2 7 2 3 2" xfId="1389" xr:uid="{00000000-0005-0000-0000-00002B060000}"/>
    <cellStyle name="標準 2 8" xfId="1284" xr:uid="{00000000-0005-0000-0000-00002C060000}"/>
    <cellStyle name="標準 2 9" xfId="1285" xr:uid="{00000000-0005-0000-0000-00002D060000}"/>
    <cellStyle name="標準 2 9 2" xfId="1534" xr:uid="{00000000-0005-0000-0000-00002E060000}"/>
    <cellStyle name="標準 2 9 2 2" xfId="1535" xr:uid="{00000000-0005-0000-0000-00002F060000}"/>
    <cellStyle name="標準 2 9 2 2 2" xfId="1536" xr:uid="{00000000-0005-0000-0000-000030060000}"/>
    <cellStyle name="標準 2 9 2 2 3" xfId="1537" xr:uid="{00000000-0005-0000-0000-000031060000}"/>
    <cellStyle name="標準 2 9 2 2 3 2" xfId="1386" xr:uid="{00000000-0005-0000-0000-000032060000}"/>
    <cellStyle name="標準 2 9 2 2 3 2 2" xfId="1538" xr:uid="{00000000-0005-0000-0000-000033060000}"/>
    <cellStyle name="標準 2 9 2 3" xfId="1539" xr:uid="{00000000-0005-0000-0000-000034060000}"/>
    <cellStyle name="標準 2 9 2 4" xfId="1540" xr:uid="{00000000-0005-0000-0000-000035060000}"/>
    <cellStyle name="標準 2 9 2 4 2" xfId="1541" xr:uid="{00000000-0005-0000-0000-000036060000}"/>
    <cellStyle name="標準 2 9 2 4 2 2" xfId="1542" xr:uid="{00000000-0005-0000-0000-000037060000}"/>
    <cellStyle name="標準 2 9 2 4 2 2 2" xfId="1543" xr:uid="{00000000-0005-0000-0000-000038060000}"/>
    <cellStyle name="標準 20" xfId="1544" xr:uid="{00000000-0005-0000-0000-000039060000}"/>
    <cellStyle name="標準 20 2" xfId="1286" xr:uid="{00000000-0005-0000-0000-00003A060000}"/>
    <cellStyle name="標準 20 2 2" xfId="1545" xr:uid="{00000000-0005-0000-0000-00003B060000}"/>
    <cellStyle name="標準 20 3" xfId="1287" xr:uid="{00000000-0005-0000-0000-00003C060000}"/>
    <cellStyle name="標準 20 4" xfId="1288" xr:uid="{00000000-0005-0000-0000-00003D060000}"/>
    <cellStyle name="標準 21" xfId="1546" xr:uid="{00000000-0005-0000-0000-00003E060000}"/>
    <cellStyle name="標準 21 2" xfId="1289" xr:uid="{00000000-0005-0000-0000-00003F060000}"/>
    <cellStyle name="標準 21 3" xfId="1290" xr:uid="{00000000-0005-0000-0000-000040060000}"/>
    <cellStyle name="標準 22" xfId="1547" xr:uid="{00000000-0005-0000-0000-000041060000}"/>
    <cellStyle name="標準 22 2" xfId="1291" xr:uid="{00000000-0005-0000-0000-000042060000}"/>
    <cellStyle name="標準 22 2 2" xfId="1548" xr:uid="{00000000-0005-0000-0000-000043060000}"/>
    <cellStyle name="標準 23 2" xfId="1292" xr:uid="{00000000-0005-0000-0000-000044060000}"/>
    <cellStyle name="標準 23 3" xfId="1293" xr:uid="{00000000-0005-0000-0000-000045060000}"/>
    <cellStyle name="標準 23 4" xfId="1294" xr:uid="{00000000-0005-0000-0000-000046060000}"/>
    <cellStyle name="標準 24 2" xfId="1295" xr:uid="{00000000-0005-0000-0000-000047060000}"/>
    <cellStyle name="標準 24 3" xfId="1296" xr:uid="{00000000-0005-0000-0000-000048060000}"/>
    <cellStyle name="標準 25 2" xfId="1297" xr:uid="{00000000-0005-0000-0000-000049060000}"/>
    <cellStyle name="標準 3" xfId="1298" xr:uid="{00000000-0005-0000-0000-00004A060000}"/>
    <cellStyle name="標準 3 10" xfId="1299" xr:uid="{00000000-0005-0000-0000-00004B060000}"/>
    <cellStyle name="標準 3 11" xfId="1300" xr:uid="{00000000-0005-0000-0000-00004C060000}"/>
    <cellStyle name="標準 3 12" xfId="1301" xr:uid="{00000000-0005-0000-0000-00004D060000}"/>
    <cellStyle name="標準 3 13" xfId="1302" xr:uid="{00000000-0005-0000-0000-00004E060000}"/>
    <cellStyle name="標準 3 14" xfId="1303" xr:uid="{00000000-0005-0000-0000-00004F060000}"/>
    <cellStyle name="標準 3 15" xfId="1304" xr:uid="{00000000-0005-0000-0000-000050060000}"/>
    <cellStyle name="標準 3 16" xfId="1305" xr:uid="{00000000-0005-0000-0000-000051060000}"/>
    <cellStyle name="標準 3 17" xfId="1306" xr:uid="{00000000-0005-0000-0000-000052060000}"/>
    <cellStyle name="標準 3 18" xfId="1307" xr:uid="{00000000-0005-0000-0000-000053060000}"/>
    <cellStyle name="標準 3 19" xfId="1308" xr:uid="{00000000-0005-0000-0000-000054060000}"/>
    <cellStyle name="標準 3 2" xfId="1309" xr:uid="{00000000-0005-0000-0000-000055060000}"/>
    <cellStyle name="標準 3 2 2" xfId="1310" xr:uid="{00000000-0005-0000-0000-000056060000}"/>
    <cellStyle name="標準 3 2 2 2" xfId="1690" xr:uid="{00000000-0005-0000-0000-000057060000}"/>
    <cellStyle name="標準 3 2 2 2 2" xfId="1691" xr:uid="{00000000-0005-0000-0000-000058060000}"/>
    <cellStyle name="標準 3 2 2 2 2 2" xfId="1692" xr:uid="{00000000-0005-0000-0000-000059060000}"/>
    <cellStyle name="標準 3 2 2 2 3" xfId="1693" xr:uid="{00000000-0005-0000-0000-00005A060000}"/>
    <cellStyle name="標準 3 2 2 3" xfId="1694" xr:uid="{00000000-0005-0000-0000-00005B060000}"/>
    <cellStyle name="標準 3 2 2 4" xfId="1695" xr:uid="{00000000-0005-0000-0000-00005C060000}"/>
    <cellStyle name="標準 3 2 2 5" xfId="1696" xr:uid="{00000000-0005-0000-0000-00005D060000}"/>
    <cellStyle name="標準 3 2 3" xfId="1697" xr:uid="{00000000-0005-0000-0000-00005E060000}"/>
    <cellStyle name="標準 3 2 3 2" xfId="1698" xr:uid="{00000000-0005-0000-0000-00005F060000}"/>
    <cellStyle name="標準 3 2 3 2 2" xfId="1699" xr:uid="{00000000-0005-0000-0000-000060060000}"/>
    <cellStyle name="標準 3 2 3 2 2 2" xfId="1700" xr:uid="{00000000-0005-0000-0000-000061060000}"/>
    <cellStyle name="標準 3 2 3 3" xfId="1701" xr:uid="{00000000-0005-0000-0000-000062060000}"/>
    <cellStyle name="標準 3 2 3 3 2" xfId="1702" xr:uid="{00000000-0005-0000-0000-000063060000}"/>
    <cellStyle name="標準 3 2 3 4" xfId="1703" xr:uid="{00000000-0005-0000-0000-000064060000}"/>
    <cellStyle name="標準 3 2 4" xfId="1704" xr:uid="{00000000-0005-0000-0000-000065060000}"/>
    <cellStyle name="標準 3 2 5" xfId="1705" xr:uid="{00000000-0005-0000-0000-000066060000}"/>
    <cellStyle name="標準 3 2 5 2" xfId="1706" xr:uid="{00000000-0005-0000-0000-000067060000}"/>
    <cellStyle name="標準 3 20" xfId="1311" xr:uid="{00000000-0005-0000-0000-000068060000}"/>
    <cellStyle name="標準 3 21" xfId="1312" xr:uid="{00000000-0005-0000-0000-000069060000}"/>
    <cellStyle name="標準 3 22" xfId="1313" xr:uid="{00000000-0005-0000-0000-00006A060000}"/>
    <cellStyle name="標準 3 23" xfId="1314" xr:uid="{00000000-0005-0000-0000-00006B060000}"/>
    <cellStyle name="標準 3 24" xfId="1315" xr:uid="{00000000-0005-0000-0000-00006C060000}"/>
    <cellStyle name="標準 3 25" xfId="1316" xr:uid="{00000000-0005-0000-0000-00006D060000}"/>
    <cellStyle name="標準 3 26" xfId="1317" xr:uid="{00000000-0005-0000-0000-00006E060000}"/>
    <cellStyle name="標準 3 27" xfId="1318" xr:uid="{00000000-0005-0000-0000-00006F060000}"/>
    <cellStyle name="標準 3 28" xfId="1319" xr:uid="{00000000-0005-0000-0000-000070060000}"/>
    <cellStyle name="標準 3 29" xfId="1320" xr:uid="{00000000-0005-0000-0000-000071060000}"/>
    <cellStyle name="標準 3 3" xfId="1321" xr:uid="{00000000-0005-0000-0000-000072060000}"/>
    <cellStyle name="標準 3 3 2" xfId="1707" xr:uid="{00000000-0005-0000-0000-000073060000}"/>
    <cellStyle name="標準 3 3 2 2" xfId="1708" xr:uid="{00000000-0005-0000-0000-000074060000}"/>
    <cellStyle name="標準 3 3 3" xfId="1709" xr:uid="{00000000-0005-0000-0000-000075060000}"/>
    <cellStyle name="標準 3 3 3 2" xfId="1710" xr:uid="{00000000-0005-0000-0000-000076060000}"/>
    <cellStyle name="標準 3 3 4" xfId="1711" xr:uid="{00000000-0005-0000-0000-000077060000}"/>
    <cellStyle name="標準 3 4" xfId="1322" xr:uid="{00000000-0005-0000-0000-000078060000}"/>
    <cellStyle name="標準 3 4 2" xfId="1712" xr:uid="{00000000-0005-0000-0000-000079060000}"/>
    <cellStyle name="標準 3 5" xfId="1323" xr:uid="{00000000-0005-0000-0000-00007A060000}"/>
    <cellStyle name="標準 3 5 2" xfId="1713" xr:uid="{00000000-0005-0000-0000-00007B060000}"/>
    <cellStyle name="標準 3 6" xfId="1324" xr:uid="{00000000-0005-0000-0000-00007C060000}"/>
    <cellStyle name="標準 3 6 2" xfId="1714" xr:uid="{00000000-0005-0000-0000-00007D060000}"/>
    <cellStyle name="標準 3 7" xfId="1325" xr:uid="{00000000-0005-0000-0000-00007E060000}"/>
    <cellStyle name="標準 3 8" xfId="1326" xr:uid="{00000000-0005-0000-0000-00007F060000}"/>
    <cellStyle name="標準 3 9" xfId="1327" xr:uid="{00000000-0005-0000-0000-000080060000}"/>
    <cellStyle name="標準 4" xfId="1328" xr:uid="{00000000-0005-0000-0000-000081060000}"/>
    <cellStyle name="標準 4 2" xfId="1329" xr:uid="{00000000-0005-0000-0000-000082060000}"/>
    <cellStyle name="標準 4 2 2" xfId="1330" xr:uid="{00000000-0005-0000-0000-000083060000}"/>
    <cellStyle name="標準 4 2 2 2" xfId="1715" xr:uid="{00000000-0005-0000-0000-000084060000}"/>
    <cellStyle name="標準 4 2 3" xfId="1716" xr:uid="{00000000-0005-0000-0000-000085060000}"/>
    <cellStyle name="標準 4 2 3 2" xfId="1717" xr:uid="{00000000-0005-0000-0000-000086060000}"/>
    <cellStyle name="標準 4 2 4" xfId="1718" xr:uid="{00000000-0005-0000-0000-000087060000}"/>
    <cellStyle name="標準 4 3" xfId="1331" xr:uid="{00000000-0005-0000-0000-000088060000}"/>
    <cellStyle name="標準 4 3 2" xfId="1719" xr:uid="{00000000-0005-0000-0000-000089060000}"/>
    <cellStyle name="標準 4 3 2 2" xfId="1720" xr:uid="{00000000-0005-0000-0000-00008A060000}"/>
    <cellStyle name="標準 4 3 3" xfId="1721" xr:uid="{00000000-0005-0000-0000-00008B060000}"/>
    <cellStyle name="標準 4 3 3 2" xfId="1722" xr:uid="{00000000-0005-0000-0000-00008C060000}"/>
    <cellStyle name="標準 4 3 4" xfId="1723" xr:uid="{00000000-0005-0000-0000-00008D060000}"/>
    <cellStyle name="標準 4 3 5" xfId="1724" xr:uid="{00000000-0005-0000-0000-00008E060000}"/>
    <cellStyle name="標準 4 3 5 2" xfId="1725" xr:uid="{00000000-0005-0000-0000-00008F060000}"/>
    <cellStyle name="標準 4 4" xfId="1332" xr:uid="{00000000-0005-0000-0000-000090060000}"/>
    <cellStyle name="標準 4 4 2" xfId="1726" xr:uid="{00000000-0005-0000-0000-000091060000}"/>
    <cellStyle name="標準 4 5" xfId="1333" xr:uid="{00000000-0005-0000-0000-000092060000}"/>
    <cellStyle name="標準 4 5 2" xfId="1727" xr:uid="{00000000-0005-0000-0000-000093060000}"/>
    <cellStyle name="標準 5" xfId="1334" xr:uid="{00000000-0005-0000-0000-000094060000}"/>
    <cellStyle name="標準 5 2" xfId="1335" xr:uid="{00000000-0005-0000-0000-000095060000}"/>
    <cellStyle name="標準 5 2 2" xfId="1728" xr:uid="{00000000-0005-0000-0000-000096060000}"/>
    <cellStyle name="標準 5 2 2 2" xfId="1729" xr:uid="{00000000-0005-0000-0000-000097060000}"/>
    <cellStyle name="標準 5 2 3" xfId="1730" xr:uid="{00000000-0005-0000-0000-000098060000}"/>
    <cellStyle name="標準 5 3" xfId="1731" xr:uid="{00000000-0005-0000-0000-000099060000}"/>
    <cellStyle name="標準 5 3 2" xfId="1732" xr:uid="{00000000-0005-0000-0000-00009A060000}"/>
    <cellStyle name="標準 5 4" xfId="1733" xr:uid="{00000000-0005-0000-0000-00009B060000}"/>
    <cellStyle name="標準 6" xfId="1336" xr:uid="{00000000-0005-0000-0000-00009C060000}"/>
    <cellStyle name="標準 6 2" xfId="1337" xr:uid="{00000000-0005-0000-0000-00009D060000}"/>
    <cellStyle name="標準 6 2 2" xfId="1338" xr:uid="{00000000-0005-0000-0000-00009E060000}"/>
    <cellStyle name="標準 6 2 2 2" xfId="1339" xr:uid="{00000000-0005-0000-0000-00009F060000}"/>
    <cellStyle name="標準 6 2 3" xfId="1734" xr:uid="{00000000-0005-0000-0000-0000A0060000}"/>
    <cellStyle name="標準 6 3" xfId="1340" xr:uid="{00000000-0005-0000-0000-0000A1060000}"/>
    <cellStyle name="標準 6 3 2" xfId="1735" xr:uid="{00000000-0005-0000-0000-0000A2060000}"/>
    <cellStyle name="標準 6 3 3" xfId="1736" xr:uid="{00000000-0005-0000-0000-0000A3060000}"/>
    <cellStyle name="標準 6 3 3 2" xfId="1737" xr:uid="{00000000-0005-0000-0000-0000A4060000}"/>
    <cellStyle name="標準 7" xfId="1341" xr:uid="{00000000-0005-0000-0000-0000A5060000}"/>
    <cellStyle name="標準 7 2" xfId="1342" xr:uid="{00000000-0005-0000-0000-0000A6060000}"/>
    <cellStyle name="標準 7 3" xfId="1343" xr:uid="{00000000-0005-0000-0000-0000A7060000}"/>
    <cellStyle name="標準 8" xfId="1344" xr:uid="{00000000-0005-0000-0000-0000A8060000}"/>
    <cellStyle name="標準 8 2" xfId="1345" xr:uid="{00000000-0005-0000-0000-0000A9060000}"/>
    <cellStyle name="標準 8 3" xfId="1346" xr:uid="{00000000-0005-0000-0000-0000AA060000}"/>
    <cellStyle name="標準 8 4" xfId="1347" xr:uid="{00000000-0005-0000-0000-0000AB060000}"/>
    <cellStyle name="標準 8 5" xfId="1348" xr:uid="{00000000-0005-0000-0000-0000AC060000}"/>
    <cellStyle name="標準 8 6" xfId="1349" xr:uid="{00000000-0005-0000-0000-0000AD060000}"/>
    <cellStyle name="標準 8 7" xfId="1350" xr:uid="{00000000-0005-0000-0000-0000AE060000}"/>
    <cellStyle name="標準 9" xfId="1351" xr:uid="{00000000-0005-0000-0000-0000AF060000}"/>
    <cellStyle name="標準 9 2" xfId="1352" xr:uid="{00000000-0005-0000-0000-0000B0060000}"/>
    <cellStyle name="標準 9 3" xfId="1353" xr:uid="{00000000-0005-0000-0000-0000B1060000}"/>
    <cellStyle name="標準 9 4" xfId="1354" xr:uid="{00000000-0005-0000-0000-0000B2060000}"/>
    <cellStyle name="標準 9 5" xfId="1355" xr:uid="{00000000-0005-0000-0000-0000B3060000}"/>
    <cellStyle name="標準 9 6" xfId="1356" xr:uid="{00000000-0005-0000-0000-0000B4060000}"/>
    <cellStyle name="未定義" xfId="1738" xr:uid="{00000000-0005-0000-0000-0000B5060000}"/>
    <cellStyle name="良い 10" xfId="1357" xr:uid="{00000000-0005-0000-0000-0000B6060000}"/>
    <cellStyle name="良い 11" xfId="1358" xr:uid="{00000000-0005-0000-0000-0000B7060000}"/>
    <cellStyle name="良い 12" xfId="1359" xr:uid="{00000000-0005-0000-0000-0000B8060000}"/>
    <cellStyle name="良い 13" xfId="1360" xr:uid="{00000000-0005-0000-0000-0000B9060000}"/>
    <cellStyle name="良い 14" xfId="1361" xr:uid="{00000000-0005-0000-0000-0000BA060000}"/>
    <cellStyle name="良い 15" xfId="1362" xr:uid="{00000000-0005-0000-0000-0000BB060000}"/>
    <cellStyle name="良い 16" xfId="1363" xr:uid="{00000000-0005-0000-0000-0000BC060000}"/>
    <cellStyle name="良い 17" xfId="1364" xr:uid="{00000000-0005-0000-0000-0000BD060000}"/>
    <cellStyle name="良い 18" xfId="1365" xr:uid="{00000000-0005-0000-0000-0000BE060000}"/>
    <cellStyle name="良い 19" xfId="1366" xr:uid="{00000000-0005-0000-0000-0000BF060000}"/>
    <cellStyle name="良い 2" xfId="1367" xr:uid="{00000000-0005-0000-0000-0000C0060000}"/>
    <cellStyle name="良い 2 2" xfId="1368" xr:uid="{00000000-0005-0000-0000-0000C1060000}"/>
    <cellStyle name="良い 2 2 2" xfId="1739" xr:uid="{00000000-0005-0000-0000-0000C2060000}"/>
    <cellStyle name="良い 20" xfId="1369" xr:uid="{00000000-0005-0000-0000-0000C3060000}"/>
    <cellStyle name="良い 21" xfId="1370" xr:uid="{00000000-0005-0000-0000-0000C4060000}"/>
    <cellStyle name="良い 22" xfId="1371" xr:uid="{00000000-0005-0000-0000-0000C5060000}"/>
    <cellStyle name="良い 23" xfId="1372" xr:uid="{00000000-0005-0000-0000-0000C6060000}"/>
    <cellStyle name="良い 24" xfId="1373" xr:uid="{00000000-0005-0000-0000-0000C7060000}"/>
    <cellStyle name="良い 25" xfId="1374" xr:uid="{00000000-0005-0000-0000-0000C8060000}"/>
    <cellStyle name="良い 3" xfId="1375" xr:uid="{00000000-0005-0000-0000-0000C9060000}"/>
    <cellStyle name="良い 3 2" xfId="1376" xr:uid="{00000000-0005-0000-0000-0000CA060000}"/>
    <cellStyle name="良い 4" xfId="1377" xr:uid="{00000000-0005-0000-0000-0000CB060000}"/>
    <cellStyle name="良い 5" xfId="1378" xr:uid="{00000000-0005-0000-0000-0000CC060000}"/>
    <cellStyle name="良い 6" xfId="1379" xr:uid="{00000000-0005-0000-0000-0000CD060000}"/>
    <cellStyle name="良い 7" xfId="1380" xr:uid="{00000000-0005-0000-0000-0000CE060000}"/>
    <cellStyle name="良い 8" xfId="1381" xr:uid="{00000000-0005-0000-0000-0000CF060000}"/>
    <cellStyle name="良い 9" xfId="1382" xr:uid="{00000000-0005-0000-0000-0000D0060000}"/>
  </cellStyles>
  <dxfs count="240"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  <dxf>
      <fill>
        <patternFill>
          <bgColor rgb="FFE2AC00"/>
        </patternFill>
      </fill>
    </dxf>
    <dxf>
      <fill>
        <patternFill>
          <bgColor rgb="FFFFCD2F"/>
        </patternFill>
      </fill>
    </dxf>
    <dxf>
      <fill>
        <patternFill>
          <bgColor rgb="FFFFE07D"/>
        </patternFill>
      </fill>
    </dxf>
    <dxf>
      <fill>
        <patternFill>
          <bgColor rgb="FFFFE79B"/>
        </patternFill>
      </fill>
    </dxf>
    <dxf>
      <fill>
        <patternFill>
          <bgColor rgb="FFFFF6D9"/>
        </patternFill>
      </fill>
    </dxf>
  </dxfs>
  <tableStyles count="0" defaultTableStyle="TableStyleMedium2" defaultPivotStyle="PivotStyleLight16"/>
  <colors>
    <mruColors>
      <color rgb="FF00FF00"/>
      <color rgb="FF9BBB59"/>
      <color rgb="FF7F7F7F"/>
      <color rgb="FF868686"/>
      <color rgb="FFFFCCCC"/>
      <color rgb="FFB3A2C7"/>
      <color rgb="FFFAC090"/>
      <color rgb="FF8EB4E3"/>
      <color rgb="FFD99694"/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075432086876486E-2"/>
          <c:y val="0.14177950684145685"/>
          <c:w val="0.90213347331583549"/>
          <c:h val="0.70768402712783318"/>
        </c:manualLayout>
      </c:layout>
      <c:barChart>
        <c:barDir val="bar"/>
        <c:grouping val="clustered"/>
        <c:varyColors val="0"/>
        <c:ser>
          <c:idx val="0"/>
          <c:order val="1"/>
          <c:tx>
            <c:strRef>
              <c:f>被保険者数!$E$3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FFCCCC"/>
            </a:solidFill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被保険者数!$B$5:$B$11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被保険者数!$E$5:$E$11</c:f>
              <c:numCache>
                <c:formatCode>General</c:formatCode>
                <c:ptCount val="7"/>
                <c:pt idx="0">
                  <c:v>723</c:v>
                </c:pt>
                <c:pt idx="1">
                  <c:v>2801</c:v>
                </c:pt>
                <c:pt idx="2">
                  <c:v>270775</c:v>
                </c:pt>
                <c:pt idx="3">
                  <c:v>231559</c:v>
                </c:pt>
                <c:pt idx="4">
                  <c:v>159020</c:v>
                </c:pt>
                <c:pt idx="5">
                  <c:v>81823</c:v>
                </c:pt>
                <c:pt idx="6">
                  <c:v>31934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3-4D24-8788-2AB24F2C1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6480"/>
        <c:axId val="337137600"/>
      </c:barChart>
      <c:barChart>
        <c:barDir val="bar"/>
        <c:grouping val="clustered"/>
        <c:varyColors val="0"/>
        <c:ser>
          <c:idx val="3"/>
          <c:order val="0"/>
          <c:tx>
            <c:strRef>
              <c:f>被保険者数!$C$3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被保険者数!$B$5:$B$11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被保険者数!$C$5:$C$11</c:f>
              <c:numCache>
                <c:formatCode>General</c:formatCode>
                <c:ptCount val="7"/>
                <c:pt idx="0">
                  <c:v>1068</c:v>
                </c:pt>
                <c:pt idx="1">
                  <c:v>3677</c:v>
                </c:pt>
                <c:pt idx="2">
                  <c:v>208775</c:v>
                </c:pt>
                <c:pt idx="3">
                  <c:v>164475</c:v>
                </c:pt>
                <c:pt idx="4">
                  <c:v>92856</c:v>
                </c:pt>
                <c:pt idx="5">
                  <c:v>32863</c:v>
                </c:pt>
                <c:pt idx="6">
                  <c:v>7823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83-4D24-8788-2AB24F2C1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3968"/>
        <c:axId val="337138176"/>
      </c:barChart>
      <c:catAx>
        <c:axId val="18764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solidFill>
            <a:srgbClr val="FFFFFF"/>
          </a:solidFill>
          <a:ln>
            <a:solidFill>
              <a:srgbClr val="D9D9D9"/>
            </a:solidFill>
          </a:ln>
        </c:spPr>
        <c:txPr>
          <a:bodyPr rot="0"/>
          <a:lstStyle/>
          <a:p>
            <a:pPr>
              <a:defRPr sz="90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337137600"/>
        <c:crossesAt val="0"/>
        <c:auto val="1"/>
        <c:lblAlgn val="ctr"/>
        <c:lblOffset val="0"/>
        <c:tickLblSkip val="1"/>
        <c:noMultiLvlLbl val="0"/>
      </c:catAx>
      <c:valAx>
        <c:axId val="337137600"/>
        <c:scaling>
          <c:orientation val="minMax"/>
          <c:min val="-500000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sz="1000" b="1" i="0" u="none" strike="noStrike" baseline="0">
                    <a:effectLst/>
                  </a:rPr>
                  <a:t>人数</a:t>
                </a:r>
                <a:r>
                  <a:rPr lang="ja-JP" altLang="ja-JP" sz="1000" b="1" i="0" baseline="0">
                    <a:effectLst/>
                  </a:rPr>
                  <a:t>（</a:t>
                </a:r>
                <a:r>
                  <a:rPr lang="ja-JP" altLang="en-US" sz="1000" b="1" i="0" baseline="0">
                    <a:effectLst/>
                  </a:rPr>
                  <a:t>人</a:t>
                </a:r>
                <a:r>
                  <a:rPr lang="ja-JP" altLang="ja-JP" sz="1000" b="1" i="0" baseline="0">
                    <a:effectLst/>
                  </a:rPr>
                  <a:t>）</a:t>
                </a:r>
                <a:endParaRPr lang="ja-JP" altLang="ja-JP" sz="1000" b="1">
                  <a:effectLst/>
                </a:endParaRPr>
              </a:p>
            </c:rich>
          </c:tx>
          <c:layout>
            <c:manualLayout>
              <c:xMode val="edge"/>
              <c:yMode val="edge"/>
              <c:x val="8.3653485621989557E-3"/>
              <c:y val="0.92653190146683251"/>
            </c:manualLayout>
          </c:layout>
          <c:overlay val="0"/>
          <c:spPr>
            <a:noFill/>
          </c:spPr>
        </c:title>
        <c:numFmt formatCode="#,##0_);" sourceLinked="0"/>
        <c:majorTickMark val="out"/>
        <c:minorTickMark val="none"/>
        <c:tickLblPos val="high"/>
        <c:spPr>
          <a:ln/>
        </c:spPr>
        <c:txPr>
          <a:bodyPr/>
          <a:lstStyle/>
          <a:p>
            <a:pPr>
              <a:defRPr sz="110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1876480"/>
        <c:crosses val="autoZero"/>
        <c:crossBetween val="between"/>
      </c:valAx>
      <c:valAx>
        <c:axId val="337138176"/>
        <c:scaling>
          <c:orientation val="maxMin"/>
          <c:max val="400000"/>
          <c:min val="-500000"/>
        </c:scaling>
        <c:delete val="0"/>
        <c:axPos val="t"/>
        <c:title>
          <c:tx>
            <c:rich>
              <a:bodyPr/>
              <a:lstStyle/>
              <a:p>
                <a:pPr>
                  <a:defRPr sz="1000" b="1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sz="1000" b="1" i="0" baseline="0">
                    <a:effectLst/>
                    <a:latin typeface="ＭＳ Ｐ明朝" pitchFamily="18" charset="-128"/>
                    <a:ea typeface="ＭＳ Ｐ明朝" pitchFamily="18" charset="-128"/>
                  </a:rPr>
                  <a:t>人数</a:t>
                </a:r>
                <a:r>
                  <a:rPr lang="ja-JP" altLang="ja-JP" sz="1000" b="1" i="0" baseline="0">
                    <a:effectLst/>
                    <a:latin typeface="ＭＳ Ｐ明朝" pitchFamily="18" charset="-128"/>
                    <a:ea typeface="ＭＳ Ｐ明朝" pitchFamily="18" charset="-128"/>
                  </a:rPr>
                  <a:t>（</a:t>
                </a:r>
                <a:r>
                  <a:rPr lang="ja-JP" altLang="en-US" sz="1000" b="1" i="0" baseline="0">
                    <a:effectLst/>
                    <a:latin typeface="ＭＳ Ｐ明朝" pitchFamily="18" charset="-128"/>
                    <a:ea typeface="ＭＳ Ｐ明朝" pitchFamily="18" charset="-128"/>
                  </a:rPr>
                  <a:t>人</a:t>
                </a:r>
                <a:r>
                  <a:rPr lang="en-US" altLang="ja-JP" sz="1000" b="1" i="0" baseline="0">
                    <a:effectLst/>
                    <a:latin typeface="ＭＳ Ｐ明朝" pitchFamily="18" charset="-128"/>
                    <a:ea typeface="ＭＳ Ｐ明朝" pitchFamily="18" charset="-128"/>
                  </a:rPr>
                  <a:t>)</a:t>
                </a:r>
                <a:endParaRPr lang="ja-JP" altLang="ja-JP" sz="1000" b="1">
                  <a:effectLst/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0.89878114307733437"/>
              <c:y val="1.9471102716544588E-2"/>
            </c:manualLayout>
          </c:layout>
          <c:overlay val="0"/>
          <c:spPr>
            <a:noFill/>
          </c:spPr>
        </c:title>
        <c:numFmt formatCode="#,##0_);" sourceLinked="0"/>
        <c:majorTickMark val="out"/>
        <c:minorTickMark val="none"/>
        <c:tickLblPos val="low"/>
        <c:spPr>
          <a:ln/>
        </c:spPr>
        <c:txPr>
          <a:bodyPr/>
          <a:lstStyle/>
          <a:p>
            <a:pPr>
              <a:defRPr sz="1100"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2003968"/>
        <c:crosses val="max"/>
        <c:crossBetween val="between"/>
        <c:majorUnit val="100000"/>
      </c:valAx>
      <c:catAx>
        <c:axId val="20039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37138176"/>
        <c:crossesAt val="0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rgbClr val="A5A5A5"/>
          </a:solidFill>
        </a:ln>
      </c:spPr>
    </c:plotArea>
    <c:plotVisOnly val="1"/>
    <c:dispBlanksAs val="gap"/>
    <c:showDLblsOverMax val="0"/>
  </c:chart>
  <c:spPr>
    <a:ln>
      <a:solidFill>
        <a:srgbClr val="7F7F7F"/>
      </a:solidFill>
    </a:ln>
  </c:spPr>
  <c:printSettings>
    <c:headerFooter/>
    <c:pageMargins b="0.74803149606299213" l="0.70866141732283472" r="0.19685039370078741" t="0.74803149606299213" header="0.31496062992125984" footer="0.31496062992125984"/>
    <c:pageSetup paperSize="9"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3689327566447"/>
          <c:y val="6.1607976086322555E-2"/>
          <c:w val="0.71621662785109608"/>
          <c:h val="0.88283646835812191"/>
        </c:manualLayout>
      </c:layout>
      <c:pieChart>
        <c:varyColors val="1"/>
        <c:ser>
          <c:idx val="0"/>
          <c:order val="0"/>
          <c:tx>
            <c:strRef>
              <c:f>長期入院!$C$52</c:f>
              <c:strCache>
                <c:ptCount val="1"/>
                <c:pt idx="0">
                  <c:v>患者数(人)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1"/>
            <c:bubble3D val="0"/>
            <c:spPr>
              <a:pattFill prst="pct60">
                <a:fgClr>
                  <a:srgbClr val="FFC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7D1-4641-A688-AA3AEBF62C9A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7D1-4641-A688-AA3AEBF62C9A}"/>
              </c:ext>
            </c:extLst>
          </c:dPt>
          <c:dPt>
            <c:idx val="4"/>
            <c:bubble3D val="0"/>
            <c:spPr>
              <a:solidFill>
                <a:srgbClr val="FFFFC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7D1-4641-A688-AA3AEBF62C9A}"/>
              </c:ext>
            </c:extLst>
          </c:dPt>
          <c:dPt>
            <c:idx val="6"/>
            <c:bubble3D val="0"/>
            <c:spPr>
              <a:solidFill>
                <a:srgbClr val="FFCCC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7D1-4641-A688-AA3AEBF62C9A}"/>
              </c:ext>
            </c:extLst>
          </c:dPt>
          <c:dLbls>
            <c:dLbl>
              <c:idx val="0"/>
              <c:layout>
                <c:manualLayout>
                  <c:x val="9.9876612836272874E-2"/>
                  <c:y val="6.96271929824561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59-4341-8FBD-AF8B9C594CDB}"/>
                </c:ext>
              </c:extLst>
            </c:dLbl>
            <c:dLbl>
              <c:idx val="1"/>
              <c:layout>
                <c:manualLayout>
                  <c:x val="5.8746794844267751E-2"/>
                  <c:y val="0.13466812865497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D1-4641-A688-AA3AEBF62C9A}"/>
                </c:ext>
              </c:extLst>
            </c:dLbl>
            <c:dLbl>
              <c:idx val="2"/>
              <c:layout>
                <c:manualLayout>
                  <c:x val="-0.17713778042428771"/>
                  <c:y val="1.67927631578947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D1-4641-A688-AA3AEBF62C9A}"/>
                </c:ext>
              </c:extLst>
            </c:dLbl>
            <c:dLbl>
              <c:idx val="3"/>
              <c:layout>
                <c:manualLayout>
                  <c:x val="-7.832918702841149E-2"/>
                  <c:y val="-0.170531067251461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D1-4641-A688-AA3AEBF62C9A}"/>
                </c:ext>
              </c:extLst>
            </c:dLbl>
            <c:dLbl>
              <c:idx val="4"/>
              <c:layout>
                <c:manualLayout>
                  <c:x val="0.16867760069699911"/>
                  <c:y val="-8.61483918128655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D1-4641-A688-AA3AEBF62C9A}"/>
                </c:ext>
              </c:extLst>
            </c:dLbl>
            <c:dLbl>
              <c:idx val="5"/>
              <c:layout>
                <c:manualLayout>
                  <c:x val="0.11910477984504553"/>
                  <c:y val="0.209526470076043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D1-4641-A688-AA3AEBF62C9A}"/>
                </c:ext>
              </c:extLst>
            </c:dLbl>
            <c:dLbl>
              <c:idx val="6"/>
              <c:layout>
                <c:manualLayout>
                  <c:x val="-0.10535297985248888"/>
                  <c:y val="1.10243055555555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D1-4641-A688-AA3AEBF62C9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長期入院!$B$53:$B$59</c:f>
              <c:strCache>
                <c:ptCount val="7"/>
                <c:pt idx="0">
                  <c:v>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長期入院!$C$53:$C$59</c:f>
              <c:numCache>
                <c:formatCode>General</c:formatCode>
                <c:ptCount val="7"/>
                <c:pt idx="0">
                  <c:v>1494</c:v>
                </c:pt>
                <c:pt idx="1">
                  <c:v>1687</c:v>
                </c:pt>
                <c:pt idx="2">
                  <c:v>4077</c:v>
                </c:pt>
                <c:pt idx="3">
                  <c:v>5341</c:v>
                </c:pt>
                <c:pt idx="4">
                  <c:v>4989</c:v>
                </c:pt>
                <c:pt idx="5">
                  <c:v>2959</c:v>
                </c:pt>
                <c:pt idx="6">
                  <c:v>1044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D1-4641-A688-AA3AEBF62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solidFill>
        <a:srgbClr val="7F7F7F"/>
      </a:solidFill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59806763285025"/>
          <c:y val="5.7704073431069959E-2"/>
          <c:w val="0.83801690821256036"/>
          <c:h val="0.9279928626543210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市区町村別_長期入院!$D$3</c:f>
              <c:strCache>
                <c:ptCount val="1"/>
                <c:pt idx="0">
                  <c:v>65歳～69歳</c:v>
                </c:pt>
              </c:strCache>
            </c:strRef>
          </c:tx>
          <c:spPr>
            <a:solidFill>
              <a:srgbClr val="40699C"/>
            </a:solidFill>
            <a:ln>
              <a:noFill/>
            </a:ln>
            <a:effectLst/>
          </c:spPr>
          <c:invertIfNegative val="0"/>
          <c:cat>
            <c:strRef>
              <c:f>市区町村別_長期入院!$BU$5:$BU$79</c:f>
              <c:strCache>
                <c:ptCount val="75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  <c:pt idx="74">
                  <c:v>広域連合全体</c:v>
                </c:pt>
              </c:strCache>
            </c:strRef>
          </c:cat>
          <c:val>
            <c:numRef>
              <c:f>市区町村別_長期入院!$F$5:$F$79</c:f>
              <c:numCache>
                <c:formatCode>0.0%</c:formatCode>
                <c:ptCount val="75"/>
                <c:pt idx="0">
                  <c:v>7.4826296098343134E-3</c:v>
                </c:pt>
                <c:pt idx="1">
                  <c:v>0</c:v>
                </c:pt>
                <c:pt idx="2">
                  <c:v>0</c:v>
                </c:pt>
                <c:pt idx="3">
                  <c:v>1.7964071856287425E-2</c:v>
                </c:pt>
                <c:pt idx="4">
                  <c:v>1.9607843137254902E-2</c:v>
                </c:pt>
                <c:pt idx="5">
                  <c:v>0</c:v>
                </c:pt>
                <c:pt idx="6">
                  <c:v>6.2111801242236021E-3</c:v>
                </c:pt>
                <c:pt idx="7">
                  <c:v>8.4745762711864406E-3</c:v>
                </c:pt>
                <c:pt idx="8">
                  <c:v>0</c:v>
                </c:pt>
                <c:pt idx="9">
                  <c:v>1.2738853503184714E-2</c:v>
                </c:pt>
                <c:pt idx="10">
                  <c:v>6.0975609756097563E-3</c:v>
                </c:pt>
                <c:pt idx="11">
                  <c:v>1.3333333333333334E-2</c:v>
                </c:pt>
                <c:pt idx="12">
                  <c:v>2.5906735751295338E-3</c:v>
                </c:pt>
                <c:pt idx="13">
                  <c:v>1.6949152542372881E-2</c:v>
                </c:pt>
                <c:pt idx="14">
                  <c:v>7.5187969924812026E-3</c:v>
                </c:pt>
                <c:pt idx="15">
                  <c:v>3.952569169960474E-3</c:v>
                </c:pt>
                <c:pt idx="16">
                  <c:v>8.130081300813009E-3</c:v>
                </c:pt>
                <c:pt idx="17">
                  <c:v>2.9850746268656717E-3</c:v>
                </c:pt>
                <c:pt idx="18">
                  <c:v>0</c:v>
                </c:pt>
                <c:pt idx="19">
                  <c:v>5.8309037900874635E-3</c:v>
                </c:pt>
                <c:pt idx="20">
                  <c:v>3.2467532467532464E-2</c:v>
                </c:pt>
                <c:pt idx="21">
                  <c:v>3.1746031746031746E-3</c:v>
                </c:pt>
                <c:pt idx="22">
                  <c:v>9.6899224806201549E-3</c:v>
                </c:pt>
                <c:pt idx="23">
                  <c:v>1.1428571428571429E-2</c:v>
                </c:pt>
                <c:pt idx="24">
                  <c:v>1.6393442622950821E-2</c:v>
                </c:pt>
                <c:pt idx="25">
                  <c:v>6.5813528336380253E-3</c:v>
                </c:pt>
                <c:pt idx="26">
                  <c:v>9.0497737556561094E-3</c:v>
                </c:pt>
                <c:pt idx="27">
                  <c:v>2.5125628140703518E-3</c:v>
                </c:pt>
                <c:pt idx="28">
                  <c:v>7.4349442379182153E-3</c:v>
                </c:pt>
                <c:pt idx="29">
                  <c:v>2.5839793281653748E-3</c:v>
                </c:pt>
                <c:pt idx="30">
                  <c:v>1.1884550084889643E-2</c:v>
                </c:pt>
                <c:pt idx="31">
                  <c:v>3.6563071297989031E-3</c:v>
                </c:pt>
                <c:pt idx="32">
                  <c:v>9.7087378640776691E-3</c:v>
                </c:pt>
                <c:pt idx="33">
                  <c:v>8.1967213114754103E-3</c:v>
                </c:pt>
                <c:pt idx="34">
                  <c:v>4.5977011494252873E-3</c:v>
                </c:pt>
                <c:pt idx="35">
                  <c:v>0</c:v>
                </c:pt>
                <c:pt idx="36">
                  <c:v>1.567398119122257E-3</c:v>
                </c:pt>
                <c:pt idx="37">
                  <c:v>4.464285714285714E-3</c:v>
                </c:pt>
                <c:pt idx="38">
                  <c:v>2.5673940949935813E-3</c:v>
                </c:pt>
                <c:pt idx="39">
                  <c:v>1.0869565217391304E-2</c:v>
                </c:pt>
                <c:pt idx="40">
                  <c:v>7.0175438596491229E-3</c:v>
                </c:pt>
                <c:pt idx="41">
                  <c:v>5.1216389244558257E-3</c:v>
                </c:pt>
                <c:pt idx="42">
                  <c:v>6.9444444444444441E-3</c:v>
                </c:pt>
                <c:pt idx="43">
                  <c:v>7.3170731707317077E-3</c:v>
                </c:pt>
                <c:pt idx="44">
                  <c:v>6.7720090293453723E-3</c:v>
                </c:pt>
                <c:pt idx="45">
                  <c:v>7.575757575757576E-3</c:v>
                </c:pt>
                <c:pt idx="46">
                  <c:v>0</c:v>
                </c:pt>
                <c:pt idx="47">
                  <c:v>0</c:v>
                </c:pt>
                <c:pt idx="48">
                  <c:v>3.2894736842105261E-3</c:v>
                </c:pt>
                <c:pt idx="49">
                  <c:v>1.3953488372093023E-2</c:v>
                </c:pt>
                <c:pt idx="50">
                  <c:v>4.7543581616481777E-3</c:v>
                </c:pt>
                <c:pt idx="51">
                  <c:v>3.2573289902280132E-3</c:v>
                </c:pt>
                <c:pt idx="52">
                  <c:v>8.8495575221238937E-3</c:v>
                </c:pt>
                <c:pt idx="53">
                  <c:v>3.4602076124567475E-3</c:v>
                </c:pt>
                <c:pt idx="54">
                  <c:v>0</c:v>
                </c:pt>
                <c:pt idx="55">
                  <c:v>6.5789473684210523E-3</c:v>
                </c:pt>
                <c:pt idx="56">
                  <c:v>1.2048192771084338E-2</c:v>
                </c:pt>
                <c:pt idx="57">
                  <c:v>0</c:v>
                </c:pt>
                <c:pt idx="58">
                  <c:v>6.3965884861407248E-3</c:v>
                </c:pt>
                <c:pt idx="59">
                  <c:v>9.8360655737704927E-3</c:v>
                </c:pt>
                <c:pt idx="60">
                  <c:v>0</c:v>
                </c:pt>
                <c:pt idx="61">
                  <c:v>0</c:v>
                </c:pt>
                <c:pt idx="62">
                  <c:v>5.3475935828877002E-3</c:v>
                </c:pt>
                <c:pt idx="63">
                  <c:v>1.6260162601626018E-2</c:v>
                </c:pt>
                <c:pt idx="64">
                  <c:v>0</c:v>
                </c:pt>
                <c:pt idx="65">
                  <c:v>0</c:v>
                </c:pt>
                <c:pt idx="66">
                  <c:v>1.8181818181818181E-2</c:v>
                </c:pt>
                <c:pt idx="67">
                  <c:v>4.2253521126760563E-2</c:v>
                </c:pt>
                <c:pt idx="68">
                  <c:v>1.7543859649122806E-2</c:v>
                </c:pt>
                <c:pt idx="69">
                  <c:v>3.2258064516129031E-2</c:v>
                </c:pt>
                <c:pt idx="70">
                  <c:v>1.9801980198019802E-2</c:v>
                </c:pt>
                <c:pt idx="71">
                  <c:v>6.0606060606060608E-2</c:v>
                </c:pt>
                <c:pt idx="72">
                  <c:v>0</c:v>
                </c:pt>
                <c:pt idx="73">
                  <c:v>0</c:v>
                </c:pt>
                <c:pt idx="74">
                  <c:v>6.5304988189523409E-3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79-4A17-B4D2-1529D32A86E7}"/>
            </c:ext>
          </c:extLst>
        </c:ser>
        <c:ser>
          <c:idx val="1"/>
          <c:order val="1"/>
          <c:tx>
            <c:strRef>
              <c:f>市区町村別_長期入院!$H$3</c:f>
              <c:strCache>
                <c:ptCount val="1"/>
                <c:pt idx="0">
                  <c:v>70歳～74歳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  <a:effectLst/>
          </c:spPr>
          <c:invertIfNegative val="0"/>
          <c:cat>
            <c:strRef>
              <c:f>市区町村別_長期入院!$BU$5:$BU$79</c:f>
              <c:strCache>
                <c:ptCount val="75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  <c:pt idx="74">
                  <c:v>広域連合全体</c:v>
                </c:pt>
              </c:strCache>
            </c:strRef>
          </c:cat>
          <c:val>
            <c:numRef>
              <c:f>市区町村別_長期入院!$J$5:$J$79</c:f>
              <c:numCache>
                <c:formatCode>0.0%</c:formatCode>
                <c:ptCount val="75"/>
                <c:pt idx="0">
                  <c:v>2.3694993764475324E-2</c:v>
                </c:pt>
                <c:pt idx="1">
                  <c:v>4.3010752688172046E-2</c:v>
                </c:pt>
                <c:pt idx="2">
                  <c:v>3.007518796992481E-2</c:v>
                </c:pt>
                <c:pt idx="3">
                  <c:v>1.7964071856287425E-2</c:v>
                </c:pt>
                <c:pt idx="4">
                  <c:v>9.8039215686274508E-3</c:v>
                </c:pt>
                <c:pt idx="5">
                  <c:v>3.3333333333333333E-2</c:v>
                </c:pt>
                <c:pt idx="6">
                  <c:v>1.8633540372670808E-2</c:v>
                </c:pt>
                <c:pt idx="7">
                  <c:v>1.6949152542372881E-2</c:v>
                </c:pt>
                <c:pt idx="8">
                  <c:v>4.7619047619047616E-2</c:v>
                </c:pt>
                <c:pt idx="9">
                  <c:v>6.369426751592357E-3</c:v>
                </c:pt>
                <c:pt idx="10">
                  <c:v>2.1341463414634148E-2</c:v>
                </c:pt>
                <c:pt idx="11">
                  <c:v>2.6666666666666668E-2</c:v>
                </c:pt>
                <c:pt idx="12">
                  <c:v>2.3316062176165803E-2</c:v>
                </c:pt>
                <c:pt idx="13">
                  <c:v>5.6497175141242938E-3</c:v>
                </c:pt>
                <c:pt idx="14">
                  <c:v>1.8796992481203006E-2</c:v>
                </c:pt>
                <c:pt idx="15">
                  <c:v>4.7430830039525688E-2</c:v>
                </c:pt>
                <c:pt idx="16">
                  <c:v>2.8455284552845527E-2</c:v>
                </c:pt>
                <c:pt idx="17">
                  <c:v>1.1940298507462687E-2</c:v>
                </c:pt>
                <c:pt idx="18">
                  <c:v>2.1201413427561839E-2</c:v>
                </c:pt>
                <c:pt idx="19">
                  <c:v>2.9154518950437317E-3</c:v>
                </c:pt>
                <c:pt idx="20">
                  <c:v>3.2467532467532464E-2</c:v>
                </c:pt>
                <c:pt idx="21">
                  <c:v>1.5873015873015872E-2</c:v>
                </c:pt>
                <c:pt idx="22">
                  <c:v>3.6821705426356592E-2</c:v>
                </c:pt>
                <c:pt idx="23">
                  <c:v>0.04</c:v>
                </c:pt>
                <c:pt idx="24">
                  <c:v>8.1967213114754103E-3</c:v>
                </c:pt>
                <c:pt idx="25">
                  <c:v>2.3400365630712981E-2</c:v>
                </c:pt>
                <c:pt idx="26">
                  <c:v>2.9411764705882353E-2</c:v>
                </c:pt>
                <c:pt idx="27">
                  <c:v>2.2613065326633167E-2</c:v>
                </c:pt>
                <c:pt idx="28">
                  <c:v>2.2304832713754646E-2</c:v>
                </c:pt>
                <c:pt idx="29">
                  <c:v>2.5839793281653745E-2</c:v>
                </c:pt>
                <c:pt idx="30">
                  <c:v>2.7164685908319185E-2</c:v>
                </c:pt>
                <c:pt idx="31">
                  <c:v>1.2797074954296161E-2</c:v>
                </c:pt>
                <c:pt idx="32">
                  <c:v>2.9126213592233011E-2</c:v>
                </c:pt>
                <c:pt idx="33">
                  <c:v>1.1270491803278689E-2</c:v>
                </c:pt>
                <c:pt idx="34">
                  <c:v>3.4482758620689655E-3</c:v>
                </c:pt>
                <c:pt idx="35">
                  <c:v>1.7621145374449341E-2</c:v>
                </c:pt>
                <c:pt idx="36">
                  <c:v>1.4106583072100314E-2</c:v>
                </c:pt>
                <c:pt idx="37">
                  <c:v>2.6785714285714284E-2</c:v>
                </c:pt>
                <c:pt idx="38">
                  <c:v>7.7021822849807449E-3</c:v>
                </c:pt>
                <c:pt idx="39">
                  <c:v>3.4782608695652174E-2</c:v>
                </c:pt>
                <c:pt idx="40">
                  <c:v>2.1052631578947368E-2</c:v>
                </c:pt>
                <c:pt idx="41">
                  <c:v>3.4571062740076826E-2</c:v>
                </c:pt>
                <c:pt idx="42">
                  <c:v>2.7777777777777776E-2</c:v>
                </c:pt>
                <c:pt idx="43">
                  <c:v>1.2195121951219513E-2</c:v>
                </c:pt>
                <c:pt idx="44">
                  <c:v>1.580135440180587E-2</c:v>
                </c:pt>
                <c:pt idx="45">
                  <c:v>3.2828282828282832E-2</c:v>
                </c:pt>
                <c:pt idx="46">
                  <c:v>1.5151515151515152E-2</c:v>
                </c:pt>
                <c:pt idx="47">
                  <c:v>7.462686567164179E-3</c:v>
                </c:pt>
                <c:pt idx="48">
                  <c:v>2.3026315789473683E-2</c:v>
                </c:pt>
                <c:pt idx="49">
                  <c:v>1.3953488372093023E-2</c:v>
                </c:pt>
                <c:pt idx="50">
                  <c:v>1.4263074484944533E-2</c:v>
                </c:pt>
                <c:pt idx="51">
                  <c:v>6.5146579804560263E-3</c:v>
                </c:pt>
                <c:pt idx="52">
                  <c:v>1.7699115044247787E-2</c:v>
                </c:pt>
                <c:pt idx="53">
                  <c:v>2.0761245674740483E-2</c:v>
                </c:pt>
                <c:pt idx="54">
                  <c:v>2.8340080971659919E-2</c:v>
                </c:pt>
                <c:pt idx="55">
                  <c:v>6.5789473684210523E-3</c:v>
                </c:pt>
                <c:pt idx="56">
                  <c:v>4.0160642570281124E-2</c:v>
                </c:pt>
                <c:pt idx="57">
                  <c:v>0</c:v>
                </c:pt>
                <c:pt idx="58">
                  <c:v>6.3965884861407248E-3</c:v>
                </c:pt>
                <c:pt idx="59">
                  <c:v>1.3114754098360656E-2</c:v>
                </c:pt>
                <c:pt idx="60">
                  <c:v>1.4388489208633094E-2</c:v>
                </c:pt>
                <c:pt idx="61">
                  <c:v>3.0303030303030304E-2</c:v>
                </c:pt>
                <c:pt idx="62">
                  <c:v>1.6042780748663103E-2</c:v>
                </c:pt>
                <c:pt idx="63">
                  <c:v>4.065040650406504E-2</c:v>
                </c:pt>
                <c:pt idx="64">
                  <c:v>1.8518518518518517E-2</c:v>
                </c:pt>
                <c:pt idx="65">
                  <c:v>0</c:v>
                </c:pt>
                <c:pt idx="66">
                  <c:v>3.6363636363636362E-2</c:v>
                </c:pt>
                <c:pt idx="67">
                  <c:v>2.8169014084507043E-2</c:v>
                </c:pt>
                <c:pt idx="68">
                  <c:v>2.9239766081871343E-2</c:v>
                </c:pt>
                <c:pt idx="69">
                  <c:v>3.2258064516129031E-2</c:v>
                </c:pt>
                <c:pt idx="70">
                  <c:v>1.9801980198019802E-2</c:v>
                </c:pt>
                <c:pt idx="71">
                  <c:v>3.0303030303030304E-2</c:v>
                </c:pt>
                <c:pt idx="72">
                  <c:v>0</c:v>
                </c:pt>
                <c:pt idx="73">
                  <c:v>0</c:v>
                </c:pt>
                <c:pt idx="74">
                  <c:v>1.9869390023620953E-2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79-4A17-B4D2-1529D32A86E7}"/>
            </c:ext>
          </c:extLst>
        </c:ser>
        <c:ser>
          <c:idx val="2"/>
          <c:order val="2"/>
          <c:tx>
            <c:strRef>
              <c:f>市区町村別_長期入院!$L$3</c:f>
              <c:strCache>
                <c:ptCount val="1"/>
                <c:pt idx="0">
                  <c:v>75歳～79歳</c:v>
                </c:pt>
              </c:strCache>
            </c:strRef>
          </c:tx>
          <c:spPr>
            <a:solidFill>
              <a:srgbClr val="D99694"/>
            </a:solidFill>
            <a:ln>
              <a:noFill/>
            </a:ln>
            <a:effectLst/>
          </c:spPr>
          <c:invertIfNegative val="0"/>
          <c:cat>
            <c:strRef>
              <c:f>市区町村別_長期入院!$BU$5:$BU$79</c:f>
              <c:strCache>
                <c:ptCount val="75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  <c:pt idx="74">
                  <c:v>広域連合全体</c:v>
                </c:pt>
              </c:strCache>
            </c:strRef>
          </c:cat>
          <c:val>
            <c:numRef>
              <c:f>市区町村別_長期入院!$N$5:$N$79</c:f>
              <c:numCache>
                <c:formatCode>0.0%</c:formatCode>
                <c:ptCount val="75"/>
                <c:pt idx="0">
                  <c:v>0.15642259041510778</c:v>
                </c:pt>
                <c:pt idx="1">
                  <c:v>0.15053763440860216</c:v>
                </c:pt>
                <c:pt idx="2">
                  <c:v>0.14285714285714285</c:v>
                </c:pt>
                <c:pt idx="3">
                  <c:v>0.1377245508982036</c:v>
                </c:pt>
                <c:pt idx="4">
                  <c:v>0.16666666666666666</c:v>
                </c:pt>
                <c:pt idx="5">
                  <c:v>0.15714285714285714</c:v>
                </c:pt>
                <c:pt idx="6">
                  <c:v>0.20496894409937888</c:v>
                </c:pt>
                <c:pt idx="7">
                  <c:v>0.1440677966101695</c:v>
                </c:pt>
                <c:pt idx="8">
                  <c:v>0.16666666666666666</c:v>
                </c:pt>
                <c:pt idx="9">
                  <c:v>0.15923566878980891</c:v>
                </c:pt>
                <c:pt idx="10">
                  <c:v>0.14329268292682926</c:v>
                </c:pt>
                <c:pt idx="11">
                  <c:v>0.13333333333333333</c:v>
                </c:pt>
                <c:pt idx="12">
                  <c:v>0.13730569948186527</c:v>
                </c:pt>
                <c:pt idx="13">
                  <c:v>0.16949152542372881</c:v>
                </c:pt>
                <c:pt idx="14">
                  <c:v>0.17293233082706766</c:v>
                </c:pt>
                <c:pt idx="15">
                  <c:v>0.16205533596837945</c:v>
                </c:pt>
                <c:pt idx="16">
                  <c:v>0.11382113821138211</c:v>
                </c:pt>
                <c:pt idx="17">
                  <c:v>0.13134328358208955</c:v>
                </c:pt>
                <c:pt idx="18">
                  <c:v>0.21554770318021202</c:v>
                </c:pt>
                <c:pt idx="19">
                  <c:v>0.13994169096209913</c:v>
                </c:pt>
                <c:pt idx="20">
                  <c:v>0.16233766233766234</c:v>
                </c:pt>
                <c:pt idx="21">
                  <c:v>0.17777777777777778</c:v>
                </c:pt>
                <c:pt idx="22">
                  <c:v>0.17635658914728683</c:v>
                </c:pt>
                <c:pt idx="23">
                  <c:v>0.15428571428571428</c:v>
                </c:pt>
                <c:pt idx="24">
                  <c:v>0.19672131147540983</c:v>
                </c:pt>
                <c:pt idx="25">
                  <c:v>0.14844606946983546</c:v>
                </c:pt>
                <c:pt idx="26">
                  <c:v>0.1334841628959276</c:v>
                </c:pt>
                <c:pt idx="27">
                  <c:v>0.13819095477386933</c:v>
                </c:pt>
                <c:pt idx="28">
                  <c:v>0.17472118959107807</c:v>
                </c:pt>
                <c:pt idx="29">
                  <c:v>0.14987080103359174</c:v>
                </c:pt>
                <c:pt idx="30">
                  <c:v>0.15280135823429541</c:v>
                </c:pt>
                <c:pt idx="31">
                  <c:v>0.14076782449725778</c:v>
                </c:pt>
                <c:pt idx="32">
                  <c:v>0.1941747572815534</c:v>
                </c:pt>
                <c:pt idx="33">
                  <c:v>0.14344262295081966</c:v>
                </c:pt>
                <c:pt idx="34">
                  <c:v>0.14712643678160919</c:v>
                </c:pt>
                <c:pt idx="35">
                  <c:v>0.15418502202643172</c:v>
                </c:pt>
                <c:pt idx="36">
                  <c:v>0.19435736677115986</c:v>
                </c:pt>
                <c:pt idx="37">
                  <c:v>0.17410714285714285</c:v>
                </c:pt>
                <c:pt idx="38">
                  <c:v>0.17073170731707318</c:v>
                </c:pt>
                <c:pt idx="39">
                  <c:v>0.19565217391304349</c:v>
                </c:pt>
                <c:pt idx="40">
                  <c:v>0.18947368421052632</c:v>
                </c:pt>
                <c:pt idx="41">
                  <c:v>0.16133162612035851</c:v>
                </c:pt>
                <c:pt idx="42">
                  <c:v>0.1763888888888889</c:v>
                </c:pt>
                <c:pt idx="43">
                  <c:v>0.24634146341463414</c:v>
                </c:pt>
                <c:pt idx="44">
                  <c:v>0.20993227990970656</c:v>
                </c:pt>
                <c:pt idx="45">
                  <c:v>0.17424242424242425</c:v>
                </c:pt>
                <c:pt idx="46">
                  <c:v>0.20707070707070707</c:v>
                </c:pt>
                <c:pt idx="47">
                  <c:v>0.13930348258706468</c:v>
                </c:pt>
                <c:pt idx="48">
                  <c:v>0.21710526315789475</c:v>
                </c:pt>
                <c:pt idx="49">
                  <c:v>0.20930232558139536</c:v>
                </c:pt>
                <c:pt idx="50">
                  <c:v>0.16957210776545167</c:v>
                </c:pt>
                <c:pt idx="51">
                  <c:v>0.18566775244299674</c:v>
                </c:pt>
                <c:pt idx="52">
                  <c:v>0.20353982300884957</c:v>
                </c:pt>
                <c:pt idx="53">
                  <c:v>0.19377162629757785</c:v>
                </c:pt>
                <c:pt idx="54">
                  <c:v>0.19028340080971659</c:v>
                </c:pt>
                <c:pt idx="55">
                  <c:v>0.20394736842105263</c:v>
                </c:pt>
                <c:pt idx="56">
                  <c:v>0.20481927710843373</c:v>
                </c:pt>
                <c:pt idx="57">
                  <c:v>0.16153846153846155</c:v>
                </c:pt>
                <c:pt idx="58">
                  <c:v>0.19829424307036247</c:v>
                </c:pt>
                <c:pt idx="59">
                  <c:v>0.14426229508196722</c:v>
                </c:pt>
                <c:pt idx="60">
                  <c:v>0.18705035971223022</c:v>
                </c:pt>
                <c:pt idx="61">
                  <c:v>0.14393939393939395</c:v>
                </c:pt>
                <c:pt idx="62">
                  <c:v>0.10695187165775401</c:v>
                </c:pt>
                <c:pt idx="63">
                  <c:v>0.15853658536585366</c:v>
                </c:pt>
                <c:pt idx="64">
                  <c:v>0.20370370370370369</c:v>
                </c:pt>
                <c:pt idx="65">
                  <c:v>0.13157894736842105</c:v>
                </c:pt>
                <c:pt idx="66">
                  <c:v>0.2</c:v>
                </c:pt>
                <c:pt idx="67">
                  <c:v>0.16901408450704225</c:v>
                </c:pt>
                <c:pt idx="68">
                  <c:v>0.28654970760233917</c:v>
                </c:pt>
                <c:pt idx="69">
                  <c:v>0.12903225806451613</c:v>
                </c:pt>
                <c:pt idx="70">
                  <c:v>0.13861386138613863</c:v>
                </c:pt>
                <c:pt idx="71">
                  <c:v>0.12121212121212122</c:v>
                </c:pt>
                <c:pt idx="72">
                  <c:v>0.23684210526315788</c:v>
                </c:pt>
                <c:pt idx="73">
                  <c:v>0.18181818181818182</c:v>
                </c:pt>
                <c:pt idx="74">
                  <c:v>0.16891297299800842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79-4A17-B4D2-1529D32A86E7}"/>
            </c:ext>
          </c:extLst>
        </c:ser>
        <c:ser>
          <c:idx val="3"/>
          <c:order val="3"/>
          <c:tx>
            <c:strRef>
              <c:f>市区町村別_長期入院!$P$3</c:f>
              <c:strCache>
                <c:ptCount val="1"/>
                <c:pt idx="0">
                  <c:v>80歳～84歳</c:v>
                </c:pt>
              </c:strCache>
            </c:strRef>
          </c:tx>
          <c:spPr>
            <a:solidFill>
              <a:srgbClr val="8EB4E3"/>
            </a:solidFill>
            <a:ln>
              <a:noFill/>
            </a:ln>
            <a:effectLst/>
          </c:spPr>
          <c:invertIfNegative val="0"/>
          <c:cat>
            <c:strRef>
              <c:f>市区町村別_長期入院!$BU$5:$BU$79</c:f>
              <c:strCache>
                <c:ptCount val="75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  <c:pt idx="74">
                  <c:v>広域連合全体</c:v>
                </c:pt>
              </c:strCache>
            </c:strRef>
          </c:cat>
          <c:val>
            <c:numRef>
              <c:f>市区町村別_長期入院!$R$5:$R$79</c:f>
              <c:numCache>
                <c:formatCode>0.0%</c:formatCode>
                <c:ptCount val="75"/>
                <c:pt idx="0">
                  <c:v>0.22038125779440584</c:v>
                </c:pt>
                <c:pt idx="1">
                  <c:v>0.20967741935483872</c:v>
                </c:pt>
                <c:pt idx="2">
                  <c:v>0.16541353383458646</c:v>
                </c:pt>
                <c:pt idx="3">
                  <c:v>0.17365269461077845</c:v>
                </c:pt>
                <c:pt idx="4">
                  <c:v>0.26470588235294118</c:v>
                </c:pt>
                <c:pt idx="5">
                  <c:v>0.26190476190476192</c:v>
                </c:pt>
                <c:pt idx="6">
                  <c:v>0.20496894409937888</c:v>
                </c:pt>
                <c:pt idx="7">
                  <c:v>0.1864406779661017</c:v>
                </c:pt>
                <c:pt idx="8">
                  <c:v>0.2857142857142857</c:v>
                </c:pt>
                <c:pt idx="9">
                  <c:v>0.22929936305732485</c:v>
                </c:pt>
                <c:pt idx="10">
                  <c:v>0.2225609756097561</c:v>
                </c:pt>
                <c:pt idx="11">
                  <c:v>0.22</c:v>
                </c:pt>
                <c:pt idx="12">
                  <c:v>0.20466321243523317</c:v>
                </c:pt>
                <c:pt idx="13">
                  <c:v>0.24858757062146894</c:v>
                </c:pt>
                <c:pt idx="14">
                  <c:v>0.27067669172932329</c:v>
                </c:pt>
                <c:pt idx="15">
                  <c:v>0.17786561264822134</c:v>
                </c:pt>
                <c:pt idx="16">
                  <c:v>0.1991869918699187</c:v>
                </c:pt>
                <c:pt idx="17">
                  <c:v>0.21791044776119403</c:v>
                </c:pt>
                <c:pt idx="18">
                  <c:v>0.21201413427561838</c:v>
                </c:pt>
                <c:pt idx="19">
                  <c:v>0.17784256559766765</c:v>
                </c:pt>
                <c:pt idx="20">
                  <c:v>0.22077922077922077</c:v>
                </c:pt>
                <c:pt idx="21">
                  <c:v>0.2634920634920635</c:v>
                </c:pt>
                <c:pt idx="22">
                  <c:v>0.26162790697674421</c:v>
                </c:pt>
                <c:pt idx="23">
                  <c:v>0.26285714285714284</c:v>
                </c:pt>
                <c:pt idx="24">
                  <c:v>0.11475409836065574</c:v>
                </c:pt>
                <c:pt idx="25">
                  <c:v>0.22449725776965265</c:v>
                </c:pt>
                <c:pt idx="26">
                  <c:v>0.20361990950226244</c:v>
                </c:pt>
                <c:pt idx="27">
                  <c:v>0.23115577889447236</c:v>
                </c:pt>
                <c:pt idx="28">
                  <c:v>0.24907063197026022</c:v>
                </c:pt>
                <c:pt idx="29">
                  <c:v>0.23255813953488372</c:v>
                </c:pt>
                <c:pt idx="30">
                  <c:v>0.21731748726655348</c:v>
                </c:pt>
                <c:pt idx="31">
                  <c:v>0.23583180987202926</c:v>
                </c:pt>
                <c:pt idx="32">
                  <c:v>0.17475728155339806</c:v>
                </c:pt>
                <c:pt idx="33">
                  <c:v>0.2346311475409836</c:v>
                </c:pt>
                <c:pt idx="34">
                  <c:v>0.24252873563218391</c:v>
                </c:pt>
                <c:pt idx="35">
                  <c:v>0.23348017621145375</c:v>
                </c:pt>
                <c:pt idx="36">
                  <c:v>0.21316614420062696</c:v>
                </c:pt>
                <c:pt idx="37">
                  <c:v>0.21875</c:v>
                </c:pt>
                <c:pt idx="38">
                  <c:v>0.28369704749679076</c:v>
                </c:pt>
                <c:pt idx="39">
                  <c:v>0.2608695652173913</c:v>
                </c:pt>
                <c:pt idx="40">
                  <c:v>0.27719298245614032</c:v>
                </c:pt>
                <c:pt idx="41">
                  <c:v>0.22151088348271447</c:v>
                </c:pt>
                <c:pt idx="42">
                  <c:v>0.2638888888888889</c:v>
                </c:pt>
                <c:pt idx="43">
                  <c:v>0.24878048780487805</c:v>
                </c:pt>
                <c:pt idx="44">
                  <c:v>0.29119638826185101</c:v>
                </c:pt>
                <c:pt idx="45">
                  <c:v>0.21717171717171718</c:v>
                </c:pt>
                <c:pt idx="46">
                  <c:v>0.25505050505050503</c:v>
                </c:pt>
                <c:pt idx="47">
                  <c:v>0.20646766169154229</c:v>
                </c:pt>
                <c:pt idx="48">
                  <c:v>0.31578947368421051</c:v>
                </c:pt>
                <c:pt idx="49">
                  <c:v>0.2930232558139535</c:v>
                </c:pt>
                <c:pt idx="50">
                  <c:v>0.23771790808240886</c:v>
                </c:pt>
                <c:pt idx="51">
                  <c:v>0.23778501628664495</c:v>
                </c:pt>
                <c:pt idx="52">
                  <c:v>0.23893805309734514</c:v>
                </c:pt>
                <c:pt idx="53">
                  <c:v>0.22837370242214533</c:v>
                </c:pt>
                <c:pt idx="54">
                  <c:v>0.30364372469635625</c:v>
                </c:pt>
                <c:pt idx="55">
                  <c:v>0.26315789473684209</c:v>
                </c:pt>
                <c:pt idx="56">
                  <c:v>0.20883534136546184</c:v>
                </c:pt>
                <c:pt idx="57">
                  <c:v>0.27692307692307694</c:v>
                </c:pt>
                <c:pt idx="58">
                  <c:v>0.27185501066098083</c:v>
                </c:pt>
                <c:pt idx="59">
                  <c:v>0.26229508196721313</c:v>
                </c:pt>
                <c:pt idx="60">
                  <c:v>0.28776978417266186</c:v>
                </c:pt>
                <c:pt idx="61">
                  <c:v>0.32575757575757575</c:v>
                </c:pt>
                <c:pt idx="62">
                  <c:v>0.26737967914438504</c:v>
                </c:pt>
                <c:pt idx="63">
                  <c:v>0.26016260162601629</c:v>
                </c:pt>
                <c:pt idx="64">
                  <c:v>0.24074074074074073</c:v>
                </c:pt>
                <c:pt idx="65">
                  <c:v>0.18421052631578946</c:v>
                </c:pt>
                <c:pt idx="66">
                  <c:v>0.14545454545454545</c:v>
                </c:pt>
                <c:pt idx="67">
                  <c:v>8.4507042253521125E-2</c:v>
                </c:pt>
                <c:pt idx="68">
                  <c:v>0.21052631578947367</c:v>
                </c:pt>
                <c:pt idx="69">
                  <c:v>0.22580645161290322</c:v>
                </c:pt>
                <c:pt idx="70">
                  <c:v>0.23762376237623761</c:v>
                </c:pt>
                <c:pt idx="71">
                  <c:v>0.12121212121212122</c:v>
                </c:pt>
                <c:pt idx="72">
                  <c:v>0.23684210526315788</c:v>
                </c:pt>
                <c:pt idx="73">
                  <c:v>0.18181818181818182</c:v>
                </c:pt>
                <c:pt idx="74">
                  <c:v>0.23843268028345144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79-4A17-B4D2-1529D32A86E7}"/>
            </c:ext>
          </c:extLst>
        </c:ser>
        <c:ser>
          <c:idx val="4"/>
          <c:order val="4"/>
          <c:tx>
            <c:strRef>
              <c:f>市区町村別_長期入院!$T$3</c:f>
              <c:strCache>
                <c:ptCount val="1"/>
                <c:pt idx="0">
                  <c:v>85歳～89歳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cat>
            <c:strRef>
              <c:f>市区町村別_長期入院!$BU$5:$BU$79</c:f>
              <c:strCache>
                <c:ptCount val="75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  <c:pt idx="74">
                  <c:v>広域連合全体</c:v>
                </c:pt>
              </c:strCache>
            </c:strRef>
          </c:cat>
          <c:val>
            <c:numRef>
              <c:f>市区町村別_長期入院!$V$5:$V$79</c:f>
              <c:numCache>
                <c:formatCode>0.0%</c:formatCode>
                <c:ptCount val="75"/>
                <c:pt idx="0">
                  <c:v>0.26759308747550331</c:v>
                </c:pt>
                <c:pt idx="1">
                  <c:v>0.25268817204301075</c:v>
                </c:pt>
                <c:pt idx="2">
                  <c:v>0.2857142857142857</c:v>
                </c:pt>
                <c:pt idx="3">
                  <c:v>0.25149700598802394</c:v>
                </c:pt>
                <c:pt idx="4">
                  <c:v>0.24509803921568626</c:v>
                </c:pt>
                <c:pt idx="5">
                  <c:v>0.27619047619047621</c:v>
                </c:pt>
                <c:pt idx="6">
                  <c:v>0.22981366459627328</c:v>
                </c:pt>
                <c:pt idx="7">
                  <c:v>0.2711864406779661</c:v>
                </c:pt>
                <c:pt idx="8">
                  <c:v>0.26190476190476192</c:v>
                </c:pt>
                <c:pt idx="9">
                  <c:v>0.26751592356687898</c:v>
                </c:pt>
                <c:pt idx="10">
                  <c:v>0.3048780487804878</c:v>
                </c:pt>
                <c:pt idx="11">
                  <c:v>0.28000000000000003</c:v>
                </c:pt>
                <c:pt idx="12">
                  <c:v>0.29274611398963729</c:v>
                </c:pt>
                <c:pt idx="13">
                  <c:v>0.22033898305084745</c:v>
                </c:pt>
                <c:pt idx="14">
                  <c:v>0.27443609022556392</c:v>
                </c:pt>
                <c:pt idx="15">
                  <c:v>0.2608695652173913</c:v>
                </c:pt>
                <c:pt idx="16">
                  <c:v>0.27439024390243905</c:v>
                </c:pt>
                <c:pt idx="17">
                  <c:v>0.2626865671641791</c:v>
                </c:pt>
                <c:pt idx="18">
                  <c:v>0.24381625441696114</c:v>
                </c:pt>
                <c:pt idx="19">
                  <c:v>0.29446064139941691</c:v>
                </c:pt>
                <c:pt idx="20">
                  <c:v>0.31168831168831168</c:v>
                </c:pt>
                <c:pt idx="21">
                  <c:v>0.24444444444444444</c:v>
                </c:pt>
                <c:pt idx="22">
                  <c:v>0.25387596899224807</c:v>
                </c:pt>
                <c:pt idx="23">
                  <c:v>0.25142857142857145</c:v>
                </c:pt>
                <c:pt idx="24">
                  <c:v>0.27049180327868855</c:v>
                </c:pt>
                <c:pt idx="25">
                  <c:v>0.28117001828153565</c:v>
                </c:pt>
                <c:pt idx="26">
                  <c:v>0.26470588235294118</c:v>
                </c:pt>
                <c:pt idx="27">
                  <c:v>0.32663316582914576</c:v>
                </c:pt>
                <c:pt idx="28">
                  <c:v>0.21189591078066913</c:v>
                </c:pt>
                <c:pt idx="29">
                  <c:v>0.27131782945736432</c:v>
                </c:pt>
                <c:pt idx="30">
                  <c:v>0.28013582342954158</c:v>
                </c:pt>
                <c:pt idx="31">
                  <c:v>0.31078610603290674</c:v>
                </c:pt>
                <c:pt idx="32">
                  <c:v>0.24271844660194175</c:v>
                </c:pt>
                <c:pt idx="33">
                  <c:v>0.26639344262295084</c:v>
                </c:pt>
                <c:pt idx="34">
                  <c:v>0.30114942528735633</c:v>
                </c:pt>
                <c:pt idx="35">
                  <c:v>0.2687224669603524</c:v>
                </c:pt>
                <c:pt idx="36">
                  <c:v>0.29623824451410657</c:v>
                </c:pt>
                <c:pt idx="37">
                  <c:v>0.27232142857142855</c:v>
                </c:pt>
                <c:pt idx="38">
                  <c:v>0.26700898587933247</c:v>
                </c:pt>
                <c:pt idx="39">
                  <c:v>0.28695652173913044</c:v>
                </c:pt>
                <c:pt idx="40">
                  <c:v>0.28421052631578947</c:v>
                </c:pt>
                <c:pt idx="41">
                  <c:v>0.28809218950064019</c:v>
                </c:pt>
                <c:pt idx="42">
                  <c:v>0.26111111111111113</c:v>
                </c:pt>
                <c:pt idx="43">
                  <c:v>0.25853658536585367</c:v>
                </c:pt>
                <c:pt idx="44">
                  <c:v>0.24379232505643342</c:v>
                </c:pt>
                <c:pt idx="45">
                  <c:v>0.23737373737373738</c:v>
                </c:pt>
                <c:pt idx="46">
                  <c:v>0.27020202020202022</c:v>
                </c:pt>
                <c:pt idx="47">
                  <c:v>0.22139303482587064</c:v>
                </c:pt>
                <c:pt idx="48">
                  <c:v>0.25</c:v>
                </c:pt>
                <c:pt idx="49">
                  <c:v>0.23720930232558141</c:v>
                </c:pt>
                <c:pt idx="50">
                  <c:v>0.24564183835182252</c:v>
                </c:pt>
                <c:pt idx="51">
                  <c:v>0.27687296416938112</c:v>
                </c:pt>
                <c:pt idx="52">
                  <c:v>0.2831858407079646</c:v>
                </c:pt>
                <c:pt idx="53">
                  <c:v>0.23875432525951557</c:v>
                </c:pt>
                <c:pt idx="54">
                  <c:v>0.24696356275303644</c:v>
                </c:pt>
                <c:pt idx="55">
                  <c:v>0.25657894736842107</c:v>
                </c:pt>
                <c:pt idx="56">
                  <c:v>0.25301204819277107</c:v>
                </c:pt>
                <c:pt idx="57">
                  <c:v>0.27692307692307694</c:v>
                </c:pt>
                <c:pt idx="58">
                  <c:v>0.27505330490405117</c:v>
                </c:pt>
                <c:pt idx="59">
                  <c:v>0.27540983606557379</c:v>
                </c:pt>
                <c:pt idx="60">
                  <c:v>0.2805755395683453</c:v>
                </c:pt>
                <c:pt idx="61">
                  <c:v>0.26515151515151514</c:v>
                </c:pt>
                <c:pt idx="62">
                  <c:v>0.26203208556149732</c:v>
                </c:pt>
                <c:pt idx="63">
                  <c:v>0.23577235772357724</c:v>
                </c:pt>
                <c:pt idx="64">
                  <c:v>0.29629629629629628</c:v>
                </c:pt>
                <c:pt idx="65">
                  <c:v>0.26315789473684209</c:v>
                </c:pt>
                <c:pt idx="66">
                  <c:v>0.27272727272727271</c:v>
                </c:pt>
                <c:pt idx="67">
                  <c:v>0.38028169014084506</c:v>
                </c:pt>
                <c:pt idx="68">
                  <c:v>0.2046783625730994</c:v>
                </c:pt>
                <c:pt idx="69">
                  <c:v>0.22580645161290322</c:v>
                </c:pt>
                <c:pt idx="70">
                  <c:v>0.26732673267326734</c:v>
                </c:pt>
                <c:pt idx="71">
                  <c:v>0.15151515151515152</c:v>
                </c:pt>
                <c:pt idx="72">
                  <c:v>0.23684210526315788</c:v>
                </c:pt>
                <c:pt idx="73">
                  <c:v>0.22727272727272727</c:v>
                </c:pt>
                <c:pt idx="74">
                  <c:v>0.26853781668287713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79-4A17-B4D2-1529D32A86E7}"/>
            </c:ext>
          </c:extLst>
        </c:ser>
        <c:ser>
          <c:idx val="5"/>
          <c:order val="5"/>
          <c:tx>
            <c:strRef>
              <c:f>市区町村別_長期入院!$X$3</c:f>
              <c:strCache>
                <c:ptCount val="1"/>
                <c:pt idx="0">
                  <c:v>90歳～94歳</c:v>
                </c:pt>
              </c:strCache>
            </c:strRef>
          </c:tx>
          <c:spPr>
            <a:solidFill>
              <a:srgbClr val="FAC090"/>
            </a:solidFill>
            <a:ln>
              <a:noFill/>
            </a:ln>
            <a:effectLst/>
          </c:spPr>
          <c:invertIfNegative val="0"/>
          <c:cat>
            <c:strRef>
              <c:f>市区町村別_長期入院!$BU$5:$BU$79</c:f>
              <c:strCache>
                <c:ptCount val="75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  <c:pt idx="74">
                  <c:v>広域連合全体</c:v>
                </c:pt>
              </c:strCache>
            </c:strRef>
          </c:cat>
          <c:val>
            <c:numRef>
              <c:f>市区町村別_長期入院!$Z$5:$Z$79</c:f>
              <c:numCache>
                <c:formatCode>0.0%</c:formatCode>
                <c:ptCount val="75"/>
                <c:pt idx="0">
                  <c:v>0.21539283805451631</c:v>
                </c:pt>
                <c:pt idx="1">
                  <c:v>0.21505376344086022</c:v>
                </c:pt>
                <c:pt idx="2">
                  <c:v>0.21052631578947367</c:v>
                </c:pt>
                <c:pt idx="3">
                  <c:v>0.26347305389221559</c:v>
                </c:pt>
                <c:pt idx="4">
                  <c:v>0.21568627450980393</c:v>
                </c:pt>
                <c:pt idx="5">
                  <c:v>0.1761904761904762</c:v>
                </c:pt>
                <c:pt idx="6">
                  <c:v>0.21118012422360249</c:v>
                </c:pt>
                <c:pt idx="7">
                  <c:v>0.24576271186440679</c:v>
                </c:pt>
                <c:pt idx="8">
                  <c:v>0.14285714285714285</c:v>
                </c:pt>
                <c:pt idx="9">
                  <c:v>0.22292993630573249</c:v>
                </c:pt>
                <c:pt idx="10">
                  <c:v>0.21646341463414634</c:v>
                </c:pt>
                <c:pt idx="11">
                  <c:v>0.24666666666666667</c:v>
                </c:pt>
                <c:pt idx="12">
                  <c:v>0.20984455958549222</c:v>
                </c:pt>
                <c:pt idx="13">
                  <c:v>0.24858757062146894</c:v>
                </c:pt>
                <c:pt idx="14">
                  <c:v>0.16917293233082706</c:v>
                </c:pt>
                <c:pt idx="15">
                  <c:v>0.22134387351778656</c:v>
                </c:pt>
                <c:pt idx="16">
                  <c:v>0.23780487804878048</c:v>
                </c:pt>
                <c:pt idx="17">
                  <c:v>0.24477611940298508</c:v>
                </c:pt>
                <c:pt idx="18">
                  <c:v>0.21554770318021202</c:v>
                </c:pt>
                <c:pt idx="19">
                  <c:v>0.25947521865889212</c:v>
                </c:pt>
                <c:pt idx="20">
                  <c:v>0.17532467532467533</c:v>
                </c:pt>
                <c:pt idx="21">
                  <c:v>0.21904761904761905</c:v>
                </c:pt>
                <c:pt idx="22">
                  <c:v>0.17635658914728683</c:v>
                </c:pt>
                <c:pt idx="23">
                  <c:v>0.1657142857142857</c:v>
                </c:pt>
                <c:pt idx="24">
                  <c:v>0.23770491803278687</c:v>
                </c:pt>
                <c:pt idx="25">
                  <c:v>0.19744058500914077</c:v>
                </c:pt>
                <c:pt idx="26">
                  <c:v>0.21719457013574661</c:v>
                </c:pt>
                <c:pt idx="27">
                  <c:v>0.16834170854271358</c:v>
                </c:pt>
                <c:pt idx="28">
                  <c:v>0.20446096654275092</c:v>
                </c:pt>
                <c:pt idx="29">
                  <c:v>0.19638242894056848</c:v>
                </c:pt>
                <c:pt idx="30">
                  <c:v>0.20543293718166383</c:v>
                </c:pt>
                <c:pt idx="31">
                  <c:v>0.19012797074954296</c:v>
                </c:pt>
                <c:pt idx="32">
                  <c:v>0.20388349514563106</c:v>
                </c:pt>
                <c:pt idx="33">
                  <c:v>0.22438524590163936</c:v>
                </c:pt>
                <c:pt idx="34">
                  <c:v>0.20114942528735633</c:v>
                </c:pt>
                <c:pt idx="35">
                  <c:v>0.21145374449339208</c:v>
                </c:pt>
                <c:pt idx="36">
                  <c:v>0.19905956112852666</c:v>
                </c:pt>
                <c:pt idx="37">
                  <c:v>0.20982142857142858</c:v>
                </c:pt>
                <c:pt idx="38">
                  <c:v>0.1822849807445443</c:v>
                </c:pt>
                <c:pt idx="39">
                  <c:v>0.15869565217391304</c:v>
                </c:pt>
                <c:pt idx="40">
                  <c:v>0.14035087719298245</c:v>
                </c:pt>
                <c:pt idx="41">
                  <c:v>0.17797695262483995</c:v>
                </c:pt>
                <c:pt idx="42">
                  <c:v>0.17083333333333334</c:v>
                </c:pt>
                <c:pt idx="43">
                  <c:v>0.15853658536585366</c:v>
                </c:pt>
                <c:pt idx="44">
                  <c:v>0.15124153498871332</c:v>
                </c:pt>
                <c:pt idx="45">
                  <c:v>0.22727272727272727</c:v>
                </c:pt>
                <c:pt idx="46">
                  <c:v>0.18434343434343434</c:v>
                </c:pt>
                <c:pt idx="47">
                  <c:v>0.26368159203980102</c:v>
                </c:pt>
                <c:pt idx="48">
                  <c:v>0.11513157894736842</c:v>
                </c:pt>
                <c:pt idx="49">
                  <c:v>0.17209302325581396</c:v>
                </c:pt>
                <c:pt idx="50">
                  <c:v>0.22979397781299524</c:v>
                </c:pt>
                <c:pt idx="51">
                  <c:v>0.21498371335504887</c:v>
                </c:pt>
                <c:pt idx="52">
                  <c:v>0.17699115044247787</c:v>
                </c:pt>
                <c:pt idx="53">
                  <c:v>0.2179930795847751</c:v>
                </c:pt>
                <c:pt idx="54">
                  <c:v>0.13360323886639677</c:v>
                </c:pt>
                <c:pt idx="55">
                  <c:v>0.19736842105263158</c:v>
                </c:pt>
                <c:pt idx="56">
                  <c:v>0.17269076305220885</c:v>
                </c:pt>
                <c:pt idx="57">
                  <c:v>0.16923076923076924</c:v>
                </c:pt>
                <c:pt idx="58">
                  <c:v>0.16417910447761194</c:v>
                </c:pt>
                <c:pt idx="59">
                  <c:v>0.19344262295081968</c:v>
                </c:pt>
                <c:pt idx="60">
                  <c:v>0.17266187050359713</c:v>
                </c:pt>
                <c:pt idx="61">
                  <c:v>0.18939393939393939</c:v>
                </c:pt>
                <c:pt idx="62">
                  <c:v>0.19786096256684493</c:v>
                </c:pt>
                <c:pt idx="63">
                  <c:v>0.21951219512195122</c:v>
                </c:pt>
                <c:pt idx="64">
                  <c:v>0.18518518518518517</c:v>
                </c:pt>
                <c:pt idx="65">
                  <c:v>0.26315789473684209</c:v>
                </c:pt>
                <c:pt idx="66">
                  <c:v>0.18181818181818182</c:v>
                </c:pt>
                <c:pt idx="67">
                  <c:v>0.22535211267605634</c:v>
                </c:pt>
                <c:pt idx="68">
                  <c:v>0.15204678362573099</c:v>
                </c:pt>
                <c:pt idx="69">
                  <c:v>0.32258064516129031</c:v>
                </c:pt>
                <c:pt idx="70">
                  <c:v>0.17821782178217821</c:v>
                </c:pt>
                <c:pt idx="71">
                  <c:v>0.45454545454545453</c:v>
                </c:pt>
                <c:pt idx="72">
                  <c:v>7.8947368421052627E-2</c:v>
                </c:pt>
                <c:pt idx="73">
                  <c:v>9.0909090909090912E-2</c:v>
                </c:pt>
                <c:pt idx="74">
                  <c:v>0.19730443240238987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79-4A17-B4D2-1529D32A86E7}"/>
            </c:ext>
          </c:extLst>
        </c:ser>
        <c:ser>
          <c:idx val="6"/>
          <c:order val="6"/>
          <c:tx>
            <c:strRef>
              <c:f>市区町村別_長期入院!$AB$3</c:f>
              <c:strCache>
                <c:ptCount val="1"/>
                <c:pt idx="0">
                  <c:v>95歳～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  <a:effectLst/>
          </c:spPr>
          <c:invertIfNegative val="0"/>
          <c:cat>
            <c:strRef>
              <c:f>市区町村別_長期入院!$BU$5:$BU$79</c:f>
              <c:strCache>
                <c:ptCount val="75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  <c:pt idx="74">
                  <c:v>広域連合全体</c:v>
                </c:pt>
              </c:strCache>
            </c:strRef>
          </c:cat>
          <c:val>
            <c:numRef>
              <c:f>市区町村別_長期入院!$AD$5:$AD$79</c:f>
              <c:numCache>
                <c:formatCode>0.0%</c:formatCode>
                <c:ptCount val="75"/>
                <c:pt idx="0">
                  <c:v>0.10903260288615714</c:v>
                </c:pt>
                <c:pt idx="1">
                  <c:v>0.12903225806451613</c:v>
                </c:pt>
                <c:pt idx="2">
                  <c:v>0.16541353383458646</c:v>
                </c:pt>
                <c:pt idx="3">
                  <c:v>0.1377245508982036</c:v>
                </c:pt>
                <c:pt idx="4">
                  <c:v>7.8431372549019607E-2</c:v>
                </c:pt>
                <c:pt idx="5">
                  <c:v>9.5238095238095233E-2</c:v>
                </c:pt>
                <c:pt idx="6">
                  <c:v>0.12422360248447205</c:v>
                </c:pt>
                <c:pt idx="7">
                  <c:v>0.1271186440677966</c:v>
                </c:pt>
                <c:pt idx="8">
                  <c:v>9.5238095238095233E-2</c:v>
                </c:pt>
                <c:pt idx="9">
                  <c:v>0.10191082802547771</c:v>
                </c:pt>
                <c:pt idx="10">
                  <c:v>8.5365853658536592E-2</c:v>
                </c:pt>
                <c:pt idx="11">
                  <c:v>0.08</c:v>
                </c:pt>
                <c:pt idx="12">
                  <c:v>0.12953367875647667</c:v>
                </c:pt>
                <c:pt idx="13">
                  <c:v>9.03954802259887E-2</c:v>
                </c:pt>
                <c:pt idx="14">
                  <c:v>8.646616541353383E-2</c:v>
                </c:pt>
                <c:pt idx="15">
                  <c:v>0.12648221343873517</c:v>
                </c:pt>
                <c:pt idx="16">
                  <c:v>0.13821138211382114</c:v>
                </c:pt>
                <c:pt idx="17">
                  <c:v>0.12835820895522387</c:v>
                </c:pt>
                <c:pt idx="18">
                  <c:v>9.187279151943463E-2</c:v>
                </c:pt>
                <c:pt idx="19">
                  <c:v>0.119533527696793</c:v>
                </c:pt>
                <c:pt idx="20">
                  <c:v>6.4935064935064929E-2</c:v>
                </c:pt>
                <c:pt idx="21">
                  <c:v>7.6190476190476197E-2</c:v>
                </c:pt>
                <c:pt idx="22">
                  <c:v>8.5271317829457363E-2</c:v>
                </c:pt>
                <c:pt idx="23">
                  <c:v>0.11428571428571428</c:v>
                </c:pt>
                <c:pt idx="24">
                  <c:v>0.15573770491803279</c:v>
                </c:pt>
                <c:pt idx="25">
                  <c:v>0.11846435100548446</c:v>
                </c:pt>
                <c:pt idx="26">
                  <c:v>0.1425339366515837</c:v>
                </c:pt>
                <c:pt idx="27">
                  <c:v>0.11055276381909548</c:v>
                </c:pt>
                <c:pt idx="28">
                  <c:v>0.13011152416356878</c:v>
                </c:pt>
                <c:pt idx="29">
                  <c:v>0.12144702842377261</c:v>
                </c:pt>
                <c:pt idx="30">
                  <c:v>0.10526315789473684</c:v>
                </c:pt>
                <c:pt idx="31">
                  <c:v>0.10603290676416818</c:v>
                </c:pt>
                <c:pt idx="32">
                  <c:v>0.14563106796116504</c:v>
                </c:pt>
                <c:pt idx="33">
                  <c:v>0.11168032786885246</c:v>
                </c:pt>
                <c:pt idx="34">
                  <c:v>0.1</c:v>
                </c:pt>
                <c:pt idx="35">
                  <c:v>0.11453744493392071</c:v>
                </c:pt>
                <c:pt idx="36">
                  <c:v>8.1504702194357362E-2</c:v>
                </c:pt>
                <c:pt idx="37">
                  <c:v>9.375E-2</c:v>
                </c:pt>
                <c:pt idx="38">
                  <c:v>8.6007702182284984E-2</c:v>
                </c:pt>
                <c:pt idx="39">
                  <c:v>5.2173913043478258E-2</c:v>
                </c:pt>
                <c:pt idx="40">
                  <c:v>8.0701754385964913E-2</c:v>
                </c:pt>
                <c:pt idx="41">
                  <c:v>0.11139564660691421</c:v>
                </c:pt>
                <c:pt idx="42">
                  <c:v>9.3055555555555558E-2</c:v>
                </c:pt>
                <c:pt idx="43">
                  <c:v>6.8292682926829273E-2</c:v>
                </c:pt>
                <c:pt idx="44">
                  <c:v>8.1264108352144468E-2</c:v>
                </c:pt>
                <c:pt idx="45">
                  <c:v>0.10353535353535354</c:v>
                </c:pt>
                <c:pt idx="46">
                  <c:v>6.8181818181818177E-2</c:v>
                </c:pt>
                <c:pt idx="47">
                  <c:v>0.16169154228855723</c:v>
                </c:pt>
                <c:pt idx="48">
                  <c:v>7.5657894736842105E-2</c:v>
                </c:pt>
                <c:pt idx="49">
                  <c:v>6.0465116279069767E-2</c:v>
                </c:pt>
                <c:pt idx="50">
                  <c:v>9.8256735340728998E-2</c:v>
                </c:pt>
                <c:pt idx="51">
                  <c:v>7.4918566775244305E-2</c:v>
                </c:pt>
                <c:pt idx="52">
                  <c:v>7.0796460176991149E-2</c:v>
                </c:pt>
                <c:pt idx="53">
                  <c:v>9.6885813148788927E-2</c:v>
                </c:pt>
                <c:pt idx="54">
                  <c:v>9.7165991902834009E-2</c:v>
                </c:pt>
                <c:pt idx="55">
                  <c:v>6.5789473684210523E-2</c:v>
                </c:pt>
                <c:pt idx="56">
                  <c:v>0.10843373493975904</c:v>
                </c:pt>
                <c:pt idx="57">
                  <c:v>0.11538461538461539</c:v>
                </c:pt>
                <c:pt idx="58">
                  <c:v>7.7825159914712158E-2</c:v>
                </c:pt>
                <c:pt idx="59">
                  <c:v>0.10163934426229508</c:v>
                </c:pt>
                <c:pt idx="60">
                  <c:v>5.7553956834532377E-2</c:v>
                </c:pt>
                <c:pt idx="61">
                  <c:v>4.5454545454545456E-2</c:v>
                </c:pt>
                <c:pt idx="62">
                  <c:v>0.14438502673796791</c:v>
                </c:pt>
                <c:pt idx="63">
                  <c:v>6.910569105691057E-2</c:v>
                </c:pt>
                <c:pt idx="64">
                  <c:v>5.5555555555555552E-2</c:v>
                </c:pt>
                <c:pt idx="65">
                  <c:v>0.15789473684210525</c:v>
                </c:pt>
                <c:pt idx="66">
                  <c:v>0.14545454545454545</c:v>
                </c:pt>
                <c:pt idx="67">
                  <c:v>7.0422535211267609E-2</c:v>
                </c:pt>
                <c:pt idx="68">
                  <c:v>9.9415204678362568E-2</c:v>
                </c:pt>
                <c:pt idx="69">
                  <c:v>3.2258064516129031E-2</c:v>
                </c:pt>
                <c:pt idx="70">
                  <c:v>0.13861386138613863</c:v>
                </c:pt>
                <c:pt idx="71">
                  <c:v>6.0606060606060608E-2</c:v>
                </c:pt>
                <c:pt idx="72">
                  <c:v>0.21052631578947367</c:v>
                </c:pt>
                <c:pt idx="73">
                  <c:v>0.31818181818181818</c:v>
                </c:pt>
                <c:pt idx="74">
                  <c:v>0.10041220879069983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79-4A17-B4D2-1529D32A8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3289792"/>
        <c:axId val="383289232"/>
      </c:barChart>
      <c:catAx>
        <c:axId val="38328979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rgbClr val="7F7F7F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83289232"/>
        <c:crosses val="autoZero"/>
        <c:auto val="1"/>
        <c:lblAlgn val="ctr"/>
        <c:lblOffset val="100"/>
        <c:noMultiLvlLbl val="0"/>
      </c:catAx>
      <c:valAx>
        <c:axId val="383289232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4932782672540372"/>
              <c:y val="1.05139210390946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  <a:cs typeface="+mn-cs"/>
                </a:defRPr>
              </a:pPr>
              <a:endParaRPr lang="ja-JP"/>
            </a:p>
          </c:txPr>
        </c:title>
        <c:numFmt formatCode="0.0%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7F7F7F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3832897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6248006379585337E-2"/>
          <c:y val="6.1246141975308645E-3"/>
          <c:w val="0.85376055880441848"/>
          <c:h val="3.1302726337448558E-2"/>
        </c:manualLayout>
      </c:layout>
      <c:overlay val="0"/>
      <c:spPr>
        <a:noFill/>
        <a:ln>
          <a:solidFill>
            <a:srgbClr val="7F7F7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7F7F7F"/>
      </a:solidFill>
      <a:prstDash val="solid"/>
      <a:round/>
    </a:ln>
    <a:effectLst/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586587911547"/>
          <c:y val="7.2786570031507569E-2"/>
          <c:w val="0.78934432367149765"/>
          <c:h val="0.890564718364197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市区町村別_長期入院!$BX$4</c:f>
              <c:strCache>
                <c:ptCount val="1"/>
                <c:pt idx="0">
                  <c:v>前年度との差分(65歳～69歳)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52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63D1-4D0F-97B0-912A63ED13C9}"/>
                </c:ext>
              </c:extLst>
            </c:dLbl>
            <c:numFmt formatCode="#,##0.0_ ;[Red]\-#,##0.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市区町村別_長期入院!$BU$5:$BU$78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市区町村別_長期入院!$BX$5:$BX$78</c:f>
              <c:numCache>
                <c:formatCode>General</c:formatCode>
                <c:ptCount val="74"/>
                <c:pt idx="0">
                  <c:v>-0.1</c:v>
                </c:pt>
                <c:pt idx="1">
                  <c:v>-0.5</c:v>
                </c:pt>
                <c:pt idx="2">
                  <c:v>0</c:v>
                </c:pt>
                <c:pt idx="3">
                  <c:v>0.49999999999999994</c:v>
                </c:pt>
                <c:pt idx="4">
                  <c:v>0.29999999999999993</c:v>
                </c:pt>
                <c:pt idx="5">
                  <c:v>-0.4</c:v>
                </c:pt>
                <c:pt idx="6">
                  <c:v>-0.7</c:v>
                </c:pt>
                <c:pt idx="7">
                  <c:v>-0.90000000000000013</c:v>
                </c:pt>
                <c:pt idx="8">
                  <c:v>0</c:v>
                </c:pt>
                <c:pt idx="9">
                  <c:v>9.9999999999999922E-2</c:v>
                </c:pt>
                <c:pt idx="10">
                  <c:v>0.3</c:v>
                </c:pt>
                <c:pt idx="11">
                  <c:v>-0.70000000000000007</c:v>
                </c:pt>
                <c:pt idx="12">
                  <c:v>-0.5</c:v>
                </c:pt>
                <c:pt idx="13">
                  <c:v>1.2</c:v>
                </c:pt>
                <c:pt idx="14">
                  <c:v>0.1</c:v>
                </c:pt>
                <c:pt idx="15">
                  <c:v>-0.7</c:v>
                </c:pt>
                <c:pt idx="16">
                  <c:v>-9.9999999999999922E-2</c:v>
                </c:pt>
                <c:pt idx="17">
                  <c:v>-0.3</c:v>
                </c:pt>
                <c:pt idx="18">
                  <c:v>-0.6</c:v>
                </c:pt>
                <c:pt idx="19">
                  <c:v>0.6</c:v>
                </c:pt>
                <c:pt idx="20">
                  <c:v>0.90000000000000013</c:v>
                </c:pt>
                <c:pt idx="21">
                  <c:v>-0.99999999999999989</c:v>
                </c:pt>
                <c:pt idx="22">
                  <c:v>0.4</c:v>
                </c:pt>
                <c:pt idx="23">
                  <c:v>-0.7</c:v>
                </c:pt>
                <c:pt idx="24">
                  <c:v>1.6</c:v>
                </c:pt>
                <c:pt idx="25">
                  <c:v>-0.19999999999999993</c:v>
                </c:pt>
                <c:pt idx="26">
                  <c:v>-1</c:v>
                </c:pt>
                <c:pt idx="27">
                  <c:v>-0.2</c:v>
                </c:pt>
                <c:pt idx="28">
                  <c:v>0</c:v>
                </c:pt>
                <c:pt idx="29">
                  <c:v>-0.5</c:v>
                </c:pt>
                <c:pt idx="30">
                  <c:v>0</c:v>
                </c:pt>
                <c:pt idx="31">
                  <c:v>0</c:v>
                </c:pt>
                <c:pt idx="32">
                  <c:v>-0.6</c:v>
                </c:pt>
                <c:pt idx="33">
                  <c:v>0</c:v>
                </c:pt>
                <c:pt idx="34">
                  <c:v>-0.1</c:v>
                </c:pt>
                <c:pt idx="35">
                  <c:v>-0.4</c:v>
                </c:pt>
                <c:pt idx="36">
                  <c:v>0</c:v>
                </c:pt>
                <c:pt idx="37">
                  <c:v>-0.4</c:v>
                </c:pt>
                <c:pt idx="38">
                  <c:v>0.1</c:v>
                </c:pt>
                <c:pt idx="39">
                  <c:v>-0.6000000000000002</c:v>
                </c:pt>
                <c:pt idx="40">
                  <c:v>-0.1</c:v>
                </c:pt>
                <c:pt idx="41">
                  <c:v>-0.5</c:v>
                </c:pt>
                <c:pt idx="42">
                  <c:v>-0.1</c:v>
                </c:pt>
                <c:pt idx="43">
                  <c:v>0</c:v>
                </c:pt>
                <c:pt idx="44">
                  <c:v>0</c:v>
                </c:pt>
                <c:pt idx="45">
                  <c:v>-1.2</c:v>
                </c:pt>
                <c:pt idx="46">
                  <c:v>0</c:v>
                </c:pt>
                <c:pt idx="47">
                  <c:v>0</c:v>
                </c:pt>
                <c:pt idx="48">
                  <c:v>-0.3</c:v>
                </c:pt>
                <c:pt idx="49">
                  <c:v>-0.49999999999999994</c:v>
                </c:pt>
                <c:pt idx="50">
                  <c:v>-0.1</c:v>
                </c:pt>
                <c:pt idx="51">
                  <c:v>0.3</c:v>
                </c:pt>
                <c:pt idx="52">
                  <c:v>-2.8</c:v>
                </c:pt>
                <c:pt idx="53">
                  <c:v>-0.1</c:v>
                </c:pt>
                <c:pt idx="54">
                  <c:v>-0.8</c:v>
                </c:pt>
                <c:pt idx="55">
                  <c:v>0</c:v>
                </c:pt>
                <c:pt idx="56">
                  <c:v>-9.9999999999999922E-2</c:v>
                </c:pt>
                <c:pt idx="57">
                  <c:v>0</c:v>
                </c:pt>
                <c:pt idx="58">
                  <c:v>-0.29999999999999993</c:v>
                </c:pt>
                <c:pt idx="59">
                  <c:v>1</c:v>
                </c:pt>
                <c:pt idx="60">
                  <c:v>0</c:v>
                </c:pt>
                <c:pt idx="61">
                  <c:v>-0.70000000000000007</c:v>
                </c:pt>
                <c:pt idx="62">
                  <c:v>-0.1</c:v>
                </c:pt>
                <c:pt idx="63">
                  <c:v>-0.19999999999999984</c:v>
                </c:pt>
                <c:pt idx="64">
                  <c:v>-1.7000000000000002</c:v>
                </c:pt>
                <c:pt idx="65">
                  <c:v>0</c:v>
                </c:pt>
                <c:pt idx="66">
                  <c:v>-0.10000000000000009</c:v>
                </c:pt>
                <c:pt idx="67">
                  <c:v>-0.59999999999999987</c:v>
                </c:pt>
                <c:pt idx="68">
                  <c:v>-0.50000000000000011</c:v>
                </c:pt>
                <c:pt idx="69">
                  <c:v>-0.49999999999999978</c:v>
                </c:pt>
                <c:pt idx="70">
                  <c:v>0</c:v>
                </c:pt>
                <c:pt idx="71">
                  <c:v>-0.40000000000000036</c:v>
                </c:pt>
                <c:pt idx="72">
                  <c:v>0</c:v>
                </c:pt>
                <c:pt idx="7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63D1-4D0F-97B0-912A63ED1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347472"/>
        <c:axId val="383360352"/>
      </c:barChart>
      <c:scatterChart>
        <c:scatterStyle val="lineMarker"/>
        <c:varyColors val="0"/>
        <c:ser>
          <c:idx val="1"/>
          <c:order val="1"/>
          <c:tx>
            <c:strRef>
              <c:f>市区町村別_長期入院!$BU$79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4B-63D1-4D0F-97B0-912A63ED13C9}"/>
              </c:ext>
            </c:extLst>
          </c:dPt>
          <c:dLbls>
            <c:dLbl>
              <c:idx val="0"/>
              <c:layout>
                <c:manualLayout>
                  <c:x val="-0.21947760646108669"/>
                  <c:y val="-0.86932010352366251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fld id="{CC6698B2-3213-4553-BF3D-285B83313B30}" type="SERIESNAME">
                      <a:rPr lang="ja-JP" altLang="en-US" sz="1000"/>
                      <a:pPr>
                        <a:defRPr sz="800"/>
                      </a:pPr>
                      <a:t>[系列名]</a:t>
                    </a:fld>
                    <a:r>
                      <a:rPr lang="ja-JP" altLang="en-US" sz="1000" baseline="0"/>
                      <a:t>
</a:t>
                    </a:r>
                    <a:fld id="{77901543-651B-4857-8C8F-E039C9952428}" type="XVALUE">
                      <a:rPr lang="en-US" altLang="ja-JP" sz="1000" baseline="0">
                        <a:solidFill>
                          <a:srgbClr val="FF0000"/>
                        </a:solidFill>
                      </a:rPr>
                      <a:pPr>
                        <a:defRPr sz="800"/>
                      </a:pPr>
                      <a:t>[X 値]</a:t>
                    </a:fld>
                    <a:endParaRPr lang="ja-JP" altLang="en-US" sz="1000" baseline="0"/>
                  </a:p>
                </c:rich>
              </c:tx>
              <c:numFmt formatCode="#,##0.0_ ;[Red]\-#,##0.0\ " sourceLinked="0"/>
              <c:spPr/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453744493392071"/>
                      <c:h val="4.050925925925925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C-63D1-4D0F-97B0-912A63ED13C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市区町村別_長期入院!$CT$5:$CT$78</c:f>
              <c:numCache>
                <c:formatCode>General</c:formatCode>
                <c:ptCount val="74"/>
                <c:pt idx="0">
                  <c:v>-0.1</c:v>
                </c:pt>
                <c:pt idx="1">
                  <c:v>-0.1</c:v>
                </c:pt>
                <c:pt idx="2">
                  <c:v>-0.1</c:v>
                </c:pt>
                <c:pt idx="3">
                  <c:v>-0.1</c:v>
                </c:pt>
                <c:pt idx="4">
                  <c:v>-0.1</c:v>
                </c:pt>
                <c:pt idx="5">
                  <c:v>-0.1</c:v>
                </c:pt>
                <c:pt idx="6">
                  <c:v>-0.1</c:v>
                </c:pt>
                <c:pt idx="7">
                  <c:v>-0.1</c:v>
                </c:pt>
                <c:pt idx="8">
                  <c:v>-0.1</c:v>
                </c:pt>
                <c:pt idx="9">
                  <c:v>-0.1</c:v>
                </c:pt>
                <c:pt idx="10">
                  <c:v>-0.1</c:v>
                </c:pt>
                <c:pt idx="11">
                  <c:v>-0.1</c:v>
                </c:pt>
                <c:pt idx="12">
                  <c:v>-0.1</c:v>
                </c:pt>
                <c:pt idx="13">
                  <c:v>-0.1</c:v>
                </c:pt>
                <c:pt idx="14">
                  <c:v>-0.1</c:v>
                </c:pt>
                <c:pt idx="15">
                  <c:v>-0.1</c:v>
                </c:pt>
                <c:pt idx="16">
                  <c:v>-0.1</c:v>
                </c:pt>
                <c:pt idx="17">
                  <c:v>-0.1</c:v>
                </c:pt>
                <c:pt idx="18">
                  <c:v>-0.1</c:v>
                </c:pt>
                <c:pt idx="19">
                  <c:v>-0.1</c:v>
                </c:pt>
                <c:pt idx="20">
                  <c:v>-0.1</c:v>
                </c:pt>
                <c:pt idx="21">
                  <c:v>-0.1</c:v>
                </c:pt>
                <c:pt idx="22">
                  <c:v>-0.1</c:v>
                </c:pt>
                <c:pt idx="23">
                  <c:v>-0.1</c:v>
                </c:pt>
                <c:pt idx="24">
                  <c:v>-0.1</c:v>
                </c:pt>
                <c:pt idx="25">
                  <c:v>-0.1</c:v>
                </c:pt>
                <c:pt idx="26">
                  <c:v>-0.1</c:v>
                </c:pt>
                <c:pt idx="27">
                  <c:v>-0.1</c:v>
                </c:pt>
                <c:pt idx="28">
                  <c:v>-0.1</c:v>
                </c:pt>
                <c:pt idx="29">
                  <c:v>-0.1</c:v>
                </c:pt>
                <c:pt idx="30">
                  <c:v>-0.1</c:v>
                </c:pt>
                <c:pt idx="31">
                  <c:v>-0.1</c:v>
                </c:pt>
                <c:pt idx="32">
                  <c:v>-0.1</c:v>
                </c:pt>
                <c:pt idx="33">
                  <c:v>-0.1</c:v>
                </c:pt>
                <c:pt idx="34">
                  <c:v>-0.1</c:v>
                </c:pt>
                <c:pt idx="35">
                  <c:v>-0.1</c:v>
                </c:pt>
                <c:pt idx="36">
                  <c:v>-0.1</c:v>
                </c:pt>
                <c:pt idx="37">
                  <c:v>-0.1</c:v>
                </c:pt>
                <c:pt idx="38">
                  <c:v>-0.1</c:v>
                </c:pt>
                <c:pt idx="39">
                  <c:v>-0.1</c:v>
                </c:pt>
                <c:pt idx="40">
                  <c:v>-0.1</c:v>
                </c:pt>
                <c:pt idx="41">
                  <c:v>-0.1</c:v>
                </c:pt>
                <c:pt idx="42">
                  <c:v>-0.1</c:v>
                </c:pt>
                <c:pt idx="43">
                  <c:v>-0.1</c:v>
                </c:pt>
                <c:pt idx="44">
                  <c:v>-0.1</c:v>
                </c:pt>
                <c:pt idx="45">
                  <c:v>-0.1</c:v>
                </c:pt>
                <c:pt idx="46">
                  <c:v>-0.1</c:v>
                </c:pt>
                <c:pt idx="47">
                  <c:v>-0.1</c:v>
                </c:pt>
                <c:pt idx="48">
                  <c:v>-0.1</c:v>
                </c:pt>
                <c:pt idx="49">
                  <c:v>-0.1</c:v>
                </c:pt>
                <c:pt idx="50">
                  <c:v>-0.1</c:v>
                </c:pt>
                <c:pt idx="51">
                  <c:v>-0.1</c:v>
                </c:pt>
                <c:pt idx="52">
                  <c:v>-0.1</c:v>
                </c:pt>
                <c:pt idx="53">
                  <c:v>-0.1</c:v>
                </c:pt>
                <c:pt idx="54">
                  <c:v>-0.1</c:v>
                </c:pt>
                <c:pt idx="55">
                  <c:v>-0.1</c:v>
                </c:pt>
                <c:pt idx="56">
                  <c:v>-0.1</c:v>
                </c:pt>
                <c:pt idx="57">
                  <c:v>-0.1</c:v>
                </c:pt>
                <c:pt idx="58">
                  <c:v>-0.1</c:v>
                </c:pt>
                <c:pt idx="59">
                  <c:v>-0.1</c:v>
                </c:pt>
                <c:pt idx="60">
                  <c:v>-0.1</c:v>
                </c:pt>
                <c:pt idx="61">
                  <c:v>-0.1</c:v>
                </c:pt>
                <c:pt idx="62">
                  <c:v>-0.1</c:v>
                </c:pt>
                <c:pt idx="63">
                  <c:v>-0.1</c:v>
                </c:pt>
                <c:pt idx="64">
                  <c:v>-0.1</c:v>
                </c:pt>
                <c:pt idx="65">
                  <c:v>-0.1</c:v>
                </c:pt>
                <c:pt idx="66">
                  <c:v>-0.1</c:v>
                </c:pt>
                <c:pt idx="67">
                  <c:v>-0.1</c:v>
                </c:pt>
                <c:pt idx="68">
                  <c:v>-0.1</c:v>
                </c:pt>
                <c:pt idx="69">
                  <c:v>-0.1</c:v>
                </c:pt>
                <c:pt idx="70">
                  <c:v>-0.1</c:v>
                </c:pt>
                <c:pt idx="71">
                  <c:v>-0.1</c:v>
                </c:pt>
                <c:pt idx="72">
                  <c:v>-0.1</c:v>
                </c:pt>
                <c:pt idx="73">
                  <c:v>-0.1</c:v>
                </c:pt>
              </c:numCache>
            </c:numRef>
          </c:xVal>
          <c:yVal>
            <c:numRef>
              <c:f>市区町村別_長期入院!$DM$5:$DM$78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63D1-4D0F-97B0-912A63ED1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331232"/>
        <c:axId val="383359792"/>
      </c:scatterChart>
      <c:catAx>
        <c:axId val="3833474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383360352"/>
        <c:crossesAt val="0"/>
        <c:auto val="1"/>
        <c:lblAlgn val="ctr"/>
        <c:lblOffset val="100"/>
        <c:noMultiLvlLbl val="0"/>
      </c:catAx>
      <c:valAx>
        <c:axId val="38336035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(pt)</a:t>
                </a:r>
                <a:endParaRPr lang="ja-JP" sz="1000"/>
              </a:p>
            </c:rich>
          </c:tx>
          <c:layout>
            <c:manualLayout>
              <c:xMode val="edge"/>
              <c:yMode val="edge"/>
              <c:x val="0.90503034752814493"/>
              <c:y val="2.7617910879629629E-2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3347472"/>
        <c:crosses val="autoZero"/>
        <c:crossBetween val="between"/>
      </c:valAx>
      <c:valAx>
        <c:axId val="383359792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3331232"/>
        <c:crosses val="max"/>
        <c:crossBetween val="midCat"/>
      </c:valAx>
      <c:valAx>
        <c:axId val="383331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335979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586587911547"/>
          <c:y val="7.2786570031507569E-2"/>
          <c:w val="0.78934432367149765"/>
          <c:h val="0.890564718364197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市区町村別_長期入院!$CA$4</c:f>
              <c:strCache>
                <c:ptCount val="1"/>
                <c:pt idx="0">
                  <c:v>前年度との差分(70歳～74歳)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3"/>
              <c:layout>
                <c:manualLayout>
                  <c:x val="-5.128365149290259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B6-423E-901D-85D8F7385C81}"/>
                </c:ext>
              </c:extLst>
            </c:dLbl>
            <c:dLbl>
              <c:idx val="5"/>
              <c:layout>
                <c:manualLayout>
                  <c:x val="2.300208027410670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B6-423E-901D-85D8F7385C81}"/>
                </c:ext>
              </c:extLst>
            </c:dLbl>
            <c:dLbl>
              <c:idx val="16"/>
              <c:layout>
                <c:manualLayout>
                  <c:x val="1.087958883994126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B6-423E-901D-85D8F7385C81}"/>
                </c:ext>
              </c:extLst>
            </c:dLbl>
            <c:dLbl>
              <c:idx val="20"/>
              <c:layout>
                <c:manualLayout>
                  <c:x val="2.300232501223690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B6-423E-901D-85D8F7385C81}"/>
                </c:ext>
              </c:extLst>
            </c:dLbl>
            <c:dLbl>
              <c:idx val="25"/>
              <c:layout>
                <c:manualLayout>
                  <c:x val="1.087934410181106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B6-423E-901D-85D8F7385C81}"/>
                </c:ext>
              </c:extLst>
            </c:dLbl>
            <c:dLbl>
              <c:idx val="34"/>
              <c:layout>
                <c:manualLayout>
                  <c:x val="1.087958883994126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B6-423E-901D-85D8F7385C81}"/>
                </c:ext>
              </c:extLst>
            </c:dLbl>
            <c:dLbl>
              <c:idx val="44"/>
              <c:layout>
                <c:manualLayout>
                  <c:x val="1.087958883994126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B6-423E-901D-85D8F7385C81}"/>
                </c:ext>
              </c:extLst>
            </c:dLbl>
            <c:dLbl>
              <c:idx val="52"/>
              <c:layout>
                <c:manualLayout>
                  <c:x val="-4.6622613803219145E-4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B6-423E-901D-85D8F7385C81}"/>
                </c:ext>
              </c:extLst>
            </c:dLbl>
            <c:dLbl>
              <c:idx val="71"/>
              <c:layout>
                <c:manualLayout>
                  <c:x val="2.300281448849730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B6-423E-901D-85D8F7385C81}"/>
                </c:ext>
              </c:extLst>
            </c:dLbl>
            <c:numFmt formatCode="#,##0.0_ ;[Red]\-#,##0.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市区町村別_長期入院!$BU$5:$BU$78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市区町村別_長期入院!$CA$5:$CA$78</c:f>
              <c:numCache>
                <c:formatCode>General</c:formatCode>
                <c:ptCount val="74"/>
                <c:pt idx="0">
                  <c:v>-0.59999999999999987</c:v>
                </c:pt>
                <c:pt idx="1">
                  <c:v>1.1999999999999997</c:v>
                </c:pt>
                <c:pt idx="2">
                  <c:v>-1.7000000000000002</c:v>
                </c:pt>
                <c:pt idx="3">
                  <c:v>-0.10000000000000009</c:v>
                </c:pt>
                <c:pt idx="4">
                  <c:v>-1.5000000000000002</c:v>
                </c:pt>
                <c:pt idx="5">
                  <c:v>-0.20000000000000018</c:v>
                </c:pt>
                <c:pt idx="6">
                  <c:v>-3.4000000000000004</c:v>
                </c:pt>
                <c:pt idx="7">
                  <c:v>-0.8999999999999998</c:v>
                </c:pt>
                <c:pt idx="8">
                  <c:v>-0.7</c:v>
                </c:pt>
                <c:pt idx="9">
                  <c:v>-2.5</c:v>
                </c:pt>
                <c:pt idx="10">
                  <c:v>-1.5999999999999996</c:v>
                </c:pt>
                <c:pt idx="11">
                  <c:v>0</c:v>
                </c:pt>
                <c:pt idx="12">
                  <c:v>0.19999999999999984</c:v>
                </c:pt>
                <c:pt idx="13">
                  <c:v>0.1</c:v>
                </c:pt>
                <c:pt idx="14">
                  <c:v>-1.3</c:v>
                </c:pt>
                <c:pt idx="15">
                  <c:v>1.0000000000000002</c:v>
                </c:pt>
                <c:pt idx="16">
                  <c:v>-0.29999999999999993</c:v>
                </c:pt>
                <c:pt idx="17">
                  <c:v>-0.50000000000000011</c:v>
                </c:pt>
                <c:pt idx="18">
                  <c:v>0.30000000000000027</c:v>
                </c:pt>
                <c:pt idx="19">
                  <c:v>-1.5</c:v>
                </c:pt>
                <c:pt idx="20">
                  <c:v>-0.20000000000000018</c:v>
                </c:pt>
                <c:pt idx="21">
                  <c:v>-1.6</c:v>
                </c:pt>
                <c:pt idx="22">
                  <c:v>-0.7</c:v>
                </c:pt>
                <c:pt idx="23">
                  <c:v>0.30000000000000027</c:v>
                </c:pt>
                <c:pt idx="24">
                  <c:v>-2.2999999999999998</c:v>
                </c:pt>
                <c:pt idx="25">
                  <c:v>-0.29999999999999993</c:v>
                </c:pt>
                <c:pt idx="26">
                  <c:v>-0.69999999999999962</c:v>
                </c:pt>
                <c:pt idx="27">
                  <c:v>0.59999999999999987</c:v>
                </c:pt>
                <c:pt idx="28">
                  <c:v>9.9999999999999742E-2</c:v>
                </c:pt>
                <c:pt idx="29">
                  <c:v>0.49999999999999978</c:v>
                </c:pt>
                <c:pt idx="30">
                  <c:v>-0.80000000000000038</c:v>
                </c:pt>
                <c:pt idx="31">
                  <c:v>-0.6</c:v>
                </c:pt>
                <c:pt idx="32">
                  <c:v>-1.0999999999999999</c:v>
                </c:pt>
                <c:pt idx="33">
                  <c:v>-0.8</c:v>
                </c:pt>
                <c:pt idx="34">
                  <c:v>-0.3</c:v>
                </c:pt>
                <c:pt idx="35">
                  <c:v>0.89999999999999991</c:v>
                </c:pt>
                <c:pt idx="36">
                  <c:v>-0.6</c:v>
                </c:pt>
                <c:pt idx="37">
                  <c:v>0.99999999999999989</c:v>
                </c:pt>
                <c:pt idx="38">
                  <c:v>-0.7</c:v>
                </c:pt>
                <c:pt idx="39">
                  <c:v>-1.2999999999999998</c:v>
                </c:pt>
                <c:pt idx="40">
                  <c:v>0.20000000000000018</c:v>
                </c:pt>
                <c:pt idx="41">
                  <c:v>0.30000000000000027</c:v>
                </c:pt>
                <c:pt idx="42">
                  <c:v>0.4</c:v>
                </c:pt>
                <c:pt idx="43">
                  <c:v>0.70000000000000007</c:v>
                </c:pt>
                <c:pt idx="44">
                  <c:v>-0.29999999999999993</c:v>
                </c:pt>
                <c:pt idx="45">
                  <c:v>0</c:v>
                </c:pt>
                <c:pt idx="46">
                  <c:v>-1.2</c:v>
                </c:pt>
                <c:pt idx="47">
                  <c:v>-0.90000000000000013</c:v>
                </c:pt>
                <c:pt idx="48">
                  <c:v>-0.50000000000000011</c:v>
                </c:pt>
                <c:pt idx="49">
                  <c:v>0</c:v>
                </c:pt>
                <c:pt idx="50">
                  <c:v>-0.70000000000000007</c:v>
                </c:pt>
                <c:pt idx="51">
                  <c:v>0.1</c:v>
                </c:pt>
                <c:pt idx="52">
                  <c:v>-0.10000000000000009</c:v>
                </c:pt>
                <c:pt idx="53">
                  <c:v>-1.2</c:v>
                </c:pt>
                <c:pt idx="54">
                  <c:v>-1.0999999999999999</c:v>
                </c:pt>
                <c:pt idx="55">
                  <c:v>0</c:v>
                </c:pt>
                <c:pt idx="56">
                  <c:v>-1.2999999999999998</c:v>
                </c:pt>
                <c:pt idx="57">
                  <c:v>-0.70000000000000007</c:v>
                </c:pt>
                <c:pt idx="58">
                  <c:v>0.2</c:v>
                </c:pt>
                <c:pt idx="59">
                  <c:v>0</c:v>
                </c:pt>
                <c:pt idx="60">
                  <c:v>0</c:v>
                </c:pt>
                <c:pt idx="61">
                  <c:v>0.8999999999999998</c:v>
                </c:pt>
                <c:pt idx="62">
                  <c:v>-0.7</c:v>
                </c:pt>
                <c:pt idx="63">
                  <c:v>-2.0999999999999996</c:v>
                </c:pt>
                <c:pt idx="64">
                  <c:v>-1.5000000000000002</c:v>
                </c:pt>
                <c:pt idx="65">
                  <c:v>0</c:v>
                </c:pt>
                <c:pt idx="66">
                  <c:v>-2.0000000000000004</c:v>
                </c:pt>
                <c:pt idx="67">
                  <c:v>1.2</c:v>
                </c:pt>
                <c:pt idx="68">
                  <c:v>0.6000000000000002</c:v>
                </c:pt>
                <c:pt idx="69">
                  <c:v>-0.49999999999999978</c:v>
                </c:pt>
                <c:pt idx="70">
                  <c:v>-2.9000000000000004</c:v>
                </c:pt>
                <c:pt idx="71">
                  <c:v>-0.20000000000000018</c:v>
                </c:pt>
                <c:pt idx="72">
                  <c:v>0</c:v>
                </c:pt>
                <c:pt idx="7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5B6-423E-901D-85D8F7385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347472"/>
        <c:axId val="383360352"/>
      </c:barChart>
      <c:scatterChart>
        <c:scatterStyle val="lineMarker"/>
        <c:varyColors val="0"/>
        <c:ser>
          <c:idx val="1"/>
          <c:order val="1"/>
          <c:tx>
            <c:strRef>
              <c:f>市区町村別_長期入院!$BU$79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chemeClr val="accent2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A-85B6-423E-901D-85D8F7385C81}"/>
              </c:ext>
            </c:extLst>
          </c:dPt>
          <c:dLbls>
            <c:dLbl>
              <c:idx val="0"/>
              <c:layout>
                <c:manualLayout>
                  <c:x val="-0.3661063387175722"/>
                  <c:y val="-0.84721281828703698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fld id="{CC6698B2-3213-4553-BF3D-285B83313B30}" type="SERIESNAME">
                      <a:rPr lang="ja-JP" altLang="en-US" sz="1000"/>
                      <a:pPr>
                        <a:defRPr sz="800"/>
                      </a:pPr>
                      <a:t>[系列名]</a:t>
                    </a:fld>
                    <a:r>
                      <a:rPr lang="ja-JP" altLang="en-US" sz="1000" baseline="0"/>
                      <a:t>
</a:t>
                    </a:r>
                    <a:fld id="{77901543-651B-4857-8C8F-E039C9952428}" type="XVALUE">
                      <a:rPr lang="en-US" altLang="ja-JP" sz="1000" baseline="0">
                        <a:solidFill>
                          <a:srgbClr val="FF0000"/>
                        </a:solidFill>
                      </a:rPr>
                      <a:pPr>
                        <a:defRPr sz="800"/>
                      </a:pPr>
                      <a:t>[X 値]</a:t>
                    </a:fld>
                    <a:endParaRPr lang="ja-JP" altLang="en-US" sz="1000" baseline="0"/>
                  </a:p>
                </c:rich>
              </c:tx>
              <c:numFmt formatCode="#,##0.0_ ;[Red]\-#,##0.0\ " sourceLinked="0"/>
              <c:spPr/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763827704356339"/>
                      <c:h val="4.7976144547325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5B6-423E-901D-85D8F7385C81}"/>
                </c:ext>
              </c:extLst>
            </c:dLbl>
            <c:numFmt formatCode="#,##0.0_ ;[Red]\-#,##0.0\ 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市区町村別_長期入院!$CW$5:$CW$78</c:f>
              <c:numCache>
                <c:formatCode>General</c:formatCode>
                <c:ptCount val="74"/>
                <c:pt idx="0">
                  <c:v>-0.4</c:v>
                </c:pt>
                <c:pt idx="1">
                  <c:v>-0.4</c:v>
                </c:pt>
                <c:pt idx="2">
                  <c:v>-0.4</c:v>
                </c:pt>
                <c:pt idx="3">
                  <c:v>-0.4</c:v>
                </c:pt>
                <c:pt idx="4">
                  <c:v>-0.4</c:v>
                </c:pt>
                <c:pt idx="5">
                  <c:v>-0.4</c:v>
                </c:pt>
                <c:pt idx="6">
                  <c:v>-0.4</c:v>
                </c:pt>
                <c:pt idx="7">
                  <c:v>-0.4</c:v>
                </c:pt>
                <c:pt idx="8">
                  <c:v>-0.4</c:v>
                </c:pt>
                <c:pt idx="9">
                  <c:v>-0.4</c:v>
                </c:pt>
                <c:pt idx="10">
                  <c:v>-0.4</c:v>
                </c:pt>
                <c:pt idx="11">
                  <c:v>-0.4</c:v>
                </c:pt>
                <c:pt idx="12">
                  <c:v>-0.4</c:v>
                </c:pt>
                <c:pt idx="13">
                  <c:v>-0.4</c:v>
                </c:pt>
                <c:pt idx="14">
                  <c:v>-0.4</c:v>
                </c:pt>
                <c:pt idx="15">
                  <c:v>-0.4</c:v>
                </c:pt>
                <c:pt idx="16">
                  <c:v>-0.4</c:v>
                </c:pt>
                <c:pt idx="17">
                  <c:v>-0.4</c:v>
                </c:pt>
                <c:pt idx="18">
                  <c:v>-0.4</c:v>
                </c:pt>
                <c:pt idx="19">
                  <c:v>-0.4</c:v>
                </c:pt>
                <c:pt idx="20">
                  <c:v>-0.4</c:v>
                </c:pt>
                <c:pt idx="21">
                  <c:v>-0.4</c:v>
                </c:pt>
                <c:pt idx="22">
                  <c:v>-0.4</c:v>
                </c:pt>
                <c:pt idx="23">
                  <c:v>-0.4</c:v>
                </c:pt>
                <c:pt idx="24">
                  <c:v>-0.4</c:v>
                </c:pt>
                <c:pt idx="25">
                  <c:v>-0.4</c:v>
                </c:pt>
                <c:pt idx="26">
                  <c:v>-0.4</c:v>
                </c:pt>
                <c:pt idx="27">
                  <c:v>-0.4</c:v>
                </c:pt>
                <c:pt idx="28">
                  <c:v>-0.4</c:v>
                </c:pt>
                <c:pt idx="29">
                  <c:v>-0.4</c:v>
                </c:pt>
                <c:pt idx="30">
                  <c:v>-0.4</c:v>
                </c:pt>
                <c:pt idx="31">
                  <c:v>-0.4</c:v>
                </c:pt>
                <c:pt idx="32">
                  <c:v>-0.4</c:v>
                </c:pt>
                <c:pt idx="33">
                  <c:v>-0.4</c:v>
                </c:pt>
                <c:pt idx="34">
                  <c:v>-0.4</c:v>
                </c:pt>
                <c:pt idx="35">
                  <c:v>-0.4</c:v>
                </c:pt>
                <c:pt idx="36">
                  <c:v>-0.4</c:v>
                </c:pt>
                <c:pt idx="37">
                  <c:v>-0.4</c:v>
                </c:pt>
                <c:pt idx="38">
                  <c:v>-0.4</c:v>
                </c:pt>
                <c:pt idx="39">
                  <c:v>-0.4</c:v>
                </c:pt>
                <c:pt idx="40">
                  <c:v>-0.4</c:v>
                </c:pt>
                <c:pt idx="41">
                  <c:v>-0.4</c:v>
                </c:pt>
                <c:pt idx="42">
                  <c:v>-0.4</c:v>
                </c:pt>
                <c:pt idx="43">
                  <c:v>-0.4</c:v>
                </c:pt>
                <c:pt idx="44">
                  <c:v>-0.4</c:v>
                </c:pt>
                <c:pt idx="45">
                  <c:v>-0.4</c:v>
                </c:pt>
                <c:pt idx="46">
                  <c:v>-0.4</c:v>
                </c:pt>
                <c:pt idx="47">
                  <c:v>-0.4</c:v>
                </c:pt>
                <c:pt idx="48">
                  <c:v>-0.4</c:v>
                </c:pt>
                <c:pt idx="49">
                  <c:v>-0.4</c:v>
                </c:pt>
                <c:pt idx="50">
                  <c:v>-0.4</c:v>
                </c:pt>
                <c:pt idx="51">
                  <c:v>-0.4</c:v>
                </c:pt>
                <c:pt idx="52">
                  <c:v>-0.4</c:v>
                </c:pt>
                <c:pt idx="53">
                  <c:v>-0.4</c:v>
                </c:pt>
                <c:pt idx="54">
                  <c:v>-0.4</c:v>
                </c:pt>
                <c:pt idx="55">
                  <c:v>-0.4</c:v>
                </c:pt>
                <c:pt idx="56">
                  <c:v>-0.4</c:v>
                </c:pt>
                <c:pt idx="57">
                  <c:v>-0.4</c:v>
                </c:pt>
                <c:pt idx="58">
                  <c:v>-0.4</c:v>
                </c:pt>
                <c:pt idx="59">
                  <c:v>-0.4</c:v>
                </c:pt>
                <c:pt idx="60">
                  <c:v>-0.4</c:v>
                </c:pt>
                <c:pt idx="61">
                  <c:v>-0.4</c:v>
                </c:pt>
                <c:pt idx="62">
                  <c:v>-0.4</c:v>
                </c:pt>
                <c:pt idx="63">
                  <c:v>-0.4</c:v>
                </c:pt>
                <c:pt idx="64">
                  <c:v>-0.4</c:v>
                </c:pt>
                <c:pt idx="65">
                  <c:v>-0.4</c:v>
                </c:pt>
                <c:pt idx="66">
                  <c:v>-0.4</c:v>
                </c:pt>
                <c:pt idx="67">
                  <c:v>-0.4</c:v>
                </c:pt>
                <c:pt idx="68">
                  <c:v>-0.4</c:v>
                </c:pt>
                <c:pt idx="69">
                  <c:v>-0.4</c:v>
                </c:pt>
                <c:pt idx="70">
                  <c:v>-0.4</c:v>
                </c:pt>
                <c:pt idx="71">
                  <c:v>-0.4</c:v>
                </c:pt>
                <c:pt idx="72">
                  <c:v>-0.4</c:v>
                </c:pt>
                <c:pt idx="73">
                  <c:v>-0.4</c:v>
                </c:pt>
              </c:numCache>
            </c:numRef>
          </c:xVal>
          <c:yVal>
            <c:numRef>
              <c:f>市区町村別_長期入院!$DM$5:$DM$78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5B6-423E-901D-85D8F7385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331232"/>
        <c:axId val="383359792"/>
      </c:scatterChart>
      <c:catAx>
        <c:axId val="3833474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383360352"/>
        <c:crossesAt val="0"/>
        <c:auto val="1"/>
        <c:lblAlgn val="ctr"/>
        <c:lblOffset val="100"/>
        <c:noMultiLvlLbl val="0"/>
      </c:catAx>
      <c:valAx>
        <c:axId val="38336035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en-US" altLang="ja-JP" sz="1000" b="1" i="0" u="none" strike="noStrike" baseline="0">
                    <a:effectLst/>
                  </a:rPr>
                  <a:t>pt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0036808614782182"/>
              <c:y val="2.7617910879629629E-2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3347472"/>
        <c:crosses val="autoZero"/>
        <c:crossBetween val="between"/>
      </c:valAx>
      <c:valAx>
        <c:axId val="383359792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3331232"/>
        <c:crosses val="max"/>
        <c:crossBetween val="midCat"/>
      </c:valAx>
      <c:valAx>
        <c:axId val="383331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335979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586587911547"/>
          <c:y val="7.2786570031507569E-2"/>
          <c:w val="0.78934432367149765"/>
          <c:h val="0.890564718364197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市区町村別_長期入院!$CD$4</c:f>
              <c:strCache>
                <c:ptCount val="1"/>
                <c:pt idx="0">
                  <c:v>前年度との差分(75歳～79歳)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6.216348507097405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BD-472A-8A0A-89D7631DFE8E}"/>
                </c:ext>
              </c:extLst>
            </c:dLbl>
            <c:dLbl>
              <c:idx val="12"/>
              <c:layout>
                <c:manualLayout>
                  <c:x val="1.087860988742040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BD-472A-8A0A-89D7631DFE8E}"/>
                </c:ext>
              </c:extLst>
            </c:dLbl>
            <c:dLbl>
              <c:idx val="28"/>
              <c:layout>
                <c:manualLayout>
                  <c:x val="1.087860988742040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BD-472A-8A0A-89D7631DFE8E}"/>
                </c:ext>
              </c:extLst>
            </c:dLbl>
            <c:dLbl>
              <c:idx val="29"/>
              <c:layout>
                <c:manualLayout>
                  <c:x val="7.770435633871699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7983357807146352E-2"/>
                      <c:h val="1.25787680041152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1BD-472A-8A0A-89D7631DFE8E}"/>
                </c:ext>
              </c:extLst>
            </c:dLbl>
            <c:dLbl>
              <c:idx val="35"/>
              <c:layout>
                <c:manualLayout>
                  <c:x val="6.216348507097405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BD-472A-8A0A-89D7631DFE8E}"/>
                </c:ext>
              </c:extLst>
            </c:dLbl>
            <c:dLbl>
              <c:idx val="36"/>
              <c:layout>
                <c:manualLayout>
                  <c:x val="9.32452276064610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BD-472A-8A0A-89D7631DFE8E}"/>
                </c:ext>
              </c:extLst>
            </c:dLbl>
            <c:dLbl>
              <c:idx val="37"/>
              <c:layout>
                <c:manualLayout>
                  <c:x val="9.32452276064610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BD-472A-8A0A-89D7631DFE8E}"/>
                </c:ext>
              </c:extLst>
            </c:dLbl>
            <c:dLbl>
              <c:idx val="46"/>
              <c:layout>
                <c:manualLayout>
                  <c:x val="7.770435633871699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BD-472A-8A0A-89D7631DFE8E}"/>
                </c:ext>
              </c:extLst>
            </c:dLbl>
            <c:dLbl>
              <c:idx val="48"/>
              <c:layout>
                <c:manualLayout>
                  <c:x val="3.108174253548588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BD-472A-8A0A-89D7631DFE8E}"/>
                </c:ext>
              </c:extLst>
            </c:dLbl>
            <c:dLbl>
              <c:idx val="52"/>
              <c:layout>
                <c:manualLayout>
                  <c:x val="1.55408712677435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BD-472A-8A0A-89D7631DFE8E}"/>
                </c:ext>
              </c:extLst>
            </c:dLbl>
            <c:dLbl>
              <c:idx val="56"/>
              <c:layout>
                <c:manualLayout>
                  <c:x val="6.216348507097405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1BD-472A-8A0A-89D7631DFE8E}"/>
                </c:ext>
              </c:extLst>
            </c:dLbl>
            <c:dLbl>
              <c:idx val="58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BD-472A-8A0A-89D7631DFE8E}"/>
                </c:ext>
              </c:extLst>
            </c:dLbl>
            <c:dLbl>
              <c:idx val="63"/>
              <c:layout>
                <c:manualLayout>
                  <c:x val="6.216348507097405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BD-472A-8A0A-89D7631DFE8E}"/>
                </c:ext>
              </c:extLst>
            </c:dLbl>
            <c:numFmt formatCode="#,##0.0_ ;[Red]\-#,##0.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市区町村別_長期入院!$BU$5:$BU$78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市区町村別_長期入院!$CD$5:$CD$78</c:f>
              <c:numCache>
                <c:formatCode>General</c:formatCode>
                <c:ptCount val="74"/>
                <c:pt idx="0">
                  <c:v>0.30000000000000027</c:v>
                </c:pt>
                <c:pt idx="1">
                  <c:v>-6</c:v>
                </c:pt>
                <c:pt idx="2">
                  <c:v>-0.70000000000000062</c:v>
                </c:pt>
                <c:pt idx="3">
                  <c:v>-2.4999999999999996</c:v>
                </c:pt>
                <c:pt idx="4">
                  <c:v>-2.8</c:v>
                </c:pt>
                <c:pt idx="5">
                  <c:v>-0.20000000000000018</c:v>
                </c:pt>
                <c:pt idx="6">
                  <c:v>1.3999999999999986</c:v>
                </c:pt>
                <c:pt idx="7">
                  <c:v>4.0999999999999996</c:v>
                </c:pt>
                <c:pt idx="8">
                  <c:v>1.6000000000000014</c:v>
                </c:pt>
                <c:pt idx="9">
                  <c:v>-4.5999999999999988</c:v>
                </c:pt>
                <c:pt idx="10">
                  <c:v>-4.3000000000000007</c:v>
                </c:pt>
                <c:pt idx="11">
                  <c:v>-2.1999999999999993</c:v>
                </c:pt>
                <c:pt idx="12">
                  <c:v>0</c:v>
                </c:pt>
                <c:pt idx="13">
                  <c:v>2.1000000000000019</c:v>
                </c:pt>
                <c:pt idx="14">
                  <c:v>-0.80000000000000071</c:v>
                </c:pt>
                <c:pt idx="15">
                  <c:v>1.8000000000000016</c:v>
                </c:pt>
                <c:pt idx="16">
                  <c:v>1.0000000000000009</c:v>
                </c:pt>
                <c:pt idx="17">
                  <c:v>-2.0999999999999992</c:v>
                </c:pt>
                <c:pt idx="18">
                  <c:v>7.1000000000000005</c:v>
                </c:pt>
                <c:pt idx="19">
                  <c:v>-0.59999999999999776</c:v>
                </c:pt>
                <c:pt idx="20">
                  <c:v>-0.20000000000000018</c:v>
                </c:pt>
                <c:pt idx="21">
                  <c:v>2.8</c:v>
                </c:pt>
                <c:pt idx="22">
                  <c:v>2.0999999999999992</c:v>
                </c:pt>
                <c:pt idx="23">
                  <c:v>3.7999999999999994</c:v>
                </c:pt>
                <c:pt idx="24">
                  <c:v>5.5000000000000018</c:v>
                </c:pt>
                <c:pt idx="25">
                  <c:v>-0.70000000000000062</c:v>
                </c:pt>
                <c:pt idx="26">
                  <c:v>-0.79999999999999793</c:v>
                </c:pt>
                <c:pt idx="27">
                  <c:v>-5.4999999999999991</c:v>
                </c:pt>
                <c:pt idx="28">
                  <c:v>0</c:v>
                </c:pt>
                <c:pt idx="29">
                  <c:v>0.10000000000000009</c:v>
                </c:pt>
                <c:pt idx="30">
                  <c:v>0.9000000000000008</c:v>
                </c:pt>
                <c:pt idx="31">
                  <c:v>-0.40000000000000036</c:v>
                </c:pt>
                <c:pt idx="32">
                  <c:v>3.4000000000000004</c:v>
                </c:pt>
                <c:pt idx="33">
                  <c:v>1.2999999999999985</c:v>
                </c:pt>
                <c:pt idx="34">
                  <c:v>-1.0000000000000009</c:v>
                </c:pt>
                <c:pt idx="35">
                  <c:v>0.30000000000000027</c:v>
                </c:pt>
                <c:pt idx="36">
                  <c:v>0.10000000000000009</c:v>
                </c:pt>
                <c:pt idx="37">
                  <c:v>0.10000000000000009</c:v>
                </c:pt>
                <c:pt idx="38">
                  <c:v>-0.59999999999999776</c:v>
                </c:pt>
                <c:pt idx="39">
                  <c:v>2.5999999999999996</c:v>
                </c:pt>
                <c:pt idx="40">
                  <c:v>0.40000000000000036</c:v>
                </c:pt>
                <c:pt idx="41">
                  <c:v>-1.7999999999999989</c:v>
                </c:pt>
                <c:pt idx="42">
                  <c:v>1.3999999999999986</c:v>
                </c:pt>
                <c:pt idx="43">
                  <c:v>3.9000000000000008</c:v>
                </c:pt>
                <c:pt idx="44">
                  <c:v>1.4999999999999987</c:v>
                </c:pt>
                <c:pt idx="45">
                  <c:v>0.59999999999999776</c:v>
                </c:pt>
                <c:pt idx="46">
                  <c:v>0.30000000000000027</c:v>
                </c:pt>
                <c:pt idx="47">
                  <c:v>0.50000000000000044</c:v>
                </c:pt>
                <c:pt idx="48">
                  <c:v>1.2000000000000011</c:v>
                </c:pt>
                <c:pt idx="49">
                  <c:v>-0.40000000000000036</c:v>
                </c:pt>
                <c:pt idx="50">
                  <c:v>0.80000000000000071</c:v>
                </c:pt>
                <c:pt idx="51">
                  <c:v>2.3999999999999995</c:v>
                </c:pt>
                <c:pt idx="52">
                  <c:v>0.99999999999999811</c:v>
                </c:pt>
                <c:pt idx="53">
                  <c:v>3</c:v>
                </c:pt>
                <c:pt idx="54">
                  <c:v>2.0999999999999992</c:v>
                </c:pt>
                <c:pt idx="55">
                  <c:v>5.8</c:v>
                </c:pt>
                <c:pt idx="56">
                  <c:v>0.79999999999999793</c:v>
                </c:pt>
                <c:pt idx="57">
                  <c:v>-6.8000000000000007</c:v>
                </c:pt>
                <c:pt idx="58">
                  <c:v>0.20000000000000018</c:v>
                </c:pt>
                <c:pt idx="59">
                  <c:v>-1.4000000000000012</c:v>
                </c:pt>
                <c:pt idx="60">
                  <c:v>-1.6000000000000014</c:v>
                </c:pt>
                <c:pt idx="61">
                  <c:v>-3.8000000000000007</c:v>
                </c:pt>
                <c:pt idx="62">
                  <c:v>-3.7999999999999994</c:v>
                </c:pt>
                <c:pt idx="63">
                  <c:v>0.9000000000000008</c:v>
                </c:pt>
                <c:pt idx="64">
                  <c:v>4.8999999999999986</c:v>
                </c:pt>
                <c:pt idx="65">
                  <c:v>-2.3999999999999995</c:v>
                </c:pt>
                <c:pt idx="66">
                  <c:v>-0.39999999999999758</c:v>
                </c:pt>
                <c:pt idx="67">
                  <c:v>-5.6999999999999993</c:v>
                </c:pt>
                <c:pt idx="68">
                  <c:v>3.799999999999998</c:v>
                </c:pt>
                <c:pt idx="69">
                  <c:v>5.5000000000000009</c:v>
                </c:pt>
                <c:pt idx="70">
                  <c:v>1.2000000000000011</c:v>
                </c:pt>
                <c:pt idx="71">
                  <c:v>8.9</c:v>
                </c:pt>
                <c:pt idx="72">
                  <c:v>1.0999999999999983</c:v>
                </c:pt>
                <c:pt idx="73">
                  <c:v>3.4000000000000004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1BD-472A-8A0A-89D7631DF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347472"/>
        <c:axId val="383360352"/>
      </c:barChart>
      <c:scatterChart>
        <c:scatterStyle val="lineMarker"/>
        <c:varyColors val="0"/>
        <c:ser>
          <c:idx val="1"/>
          <c:order val="1"/>
          <c:tx>
            <c:strRef>
              <c:f>市区町村別_長期入院!$BU$79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E-01BD-472A-8A0A-89D7631DFE8E}"/>
              </c:ext>
            </c:extLst>
          </c:dPt>
          <c:dLbls>
            <c:dLbl>
              <c:idx val="0"/>
              <c:layout>
                <c:manualLayout>
                  <c:x val="2.8631791483113071E-2"/>
                  <c:y val="-0.85639973958333337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fld id="{CC6698B2-3213-4553-BF3D-285B83313B30}" type="SERIESNAME">
                      <a:rPr lang="ja-JP" altLang="en-US" sz="1000"/>
                      <a:pPr>
                        <a:defRPr sz="800"/>
                      </a:pPr>
                      <a:t>[系列名]</a:t>
                    </a:fld>
                    <a:r>
                      <a:rPr lang="ja-JP" altLang="en-US" sz="1000" baseline="0"/>
                      <a:t>
</a:t>
                    </a:r>
                    <a:fld id="{77901543-651B-4857-8C8F-E039C9952428}" type="XVALUE">
                      <a:rPr lang="en-US" altLang="ja-JP" sz="1000" baseline="0">
                        <a:solidFill>
                          <a:sysClr val="windowText" lastClr="000000"/>
                        </a:solidFill>
                      </a:rPr>
                      <a:pPr>
                        <a:defRPr sz="800"/>
                      </a:pPr>
                      <a:t>[X 値]</a:t>
                    </a:fld>
                    <a:endParaRPr lang="ja-JP" altLang="en-US" sz="1000" baseline="0"/>
                  </a:p>
                </c:rich>
              </c:tx>
              <c:numFmt formatCode="#,##0.0_ ;[Red]\-#,##0.0\ " sourceLinked="0"/>
              <c:spPr/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074645129711209"/>
                      <c:h val="4.7976144547325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01BD-472A-8A0A-89D7631DFE8E}"/>
                </c:ext>
              </c:extLst>
            </c:dLbl>
            <c:numFmt formatCode="#,##0.0_ ;[Red]\-#,##0.0\ 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市区町村別_長期入院!$CZ$5:$CZ$78</c:f>
              <c:numCache>
                <c:formatCode>General</c:formatCode>
                <c:ptCount val="74"/>
                <c:pt idx="0">
                  <c:v>0.30000000000000027</c:v>
                </c:pt>
                <c:pt idx="1">
                  <c:v>0.30000000000000027</c:v>
                </c:pt>
                <c:pt idx="2">
                  <c:v>0.30000000000000027</c:v>
                </c:pt>
                <c:pt idx="3">
                  <c:v>0.30000000000000027</c:v>
                </c:pt>
                <c:pt idx="4">
                  <c:v>0.30000000000000027</c:v>
                </c:pt>
                <c:pt idx="5">
                  <c:v>0.30000000000000027</c:v>
                </c:pt>
                <c:pt idx="6">
                  <c:v>0.30000000000000027</c:v>
                </c:pt>
                <c:pt idx="7">
                  <c:v>0.30000000000000027</c:v>
                </c:pt>
                <c:pt idx="8">
                  <c:v>0.30000000000000027</c:v>
                </c:pt>
                <c:pt idx="9">
                  <c:v>0.30000000000000027</c:v>
                </c:pt>
                <c:pt idx="10">
                  <c:v>0.30000000000000027</c:v>
                </c:pt>
                <c:pt idx="11">
                  <c:v>0.30000000000000027</c:v>
                </c:pt>
                <c:pt idx="12">
                  <c:v>0.30000000000000027</c:v>
                </c:pt>
                <c:pt idx="13">
                  <c:v>0.30000000000000027</c:v>
                </c:pt>
                <c:pt idx="14">
                  <c:v>0.30000000000000027</c:v>
                </c:pt>
                <c:pt idx="15">
                  <c:v>0.30000000000000027</c:v>
                </c:pt>
                <c:pt idx="16">
                  <c:v>0.30000000000000027</c:v>
                </c:pt>
                <c:pt idx="17">
                  <c:v>0.30000000000000027</c:v>
                </c:pt>
                <c:pt idx="18">
                  <c:v>0.30000000000000027</c:v>
                </c:pt>
                <c:pt idx="19">
                  <c:v>0.30000000000000027</c:v>
                </c:pt>
                <c:pt idx="20">
                  <c:v>0.30000000000000027</c:v>
                </c:pt>
                <c:pt idx="21">
                  <c:v>0.30000000000000027</c:v>
                </c:pt>
                <c:pt idx="22">
                  <c:v>0.30000000000000027</c:v>
                </c:pt>
                <c:pt idx="23">
                  <c:v>0.30000000000000027</c:v>
                </c:pt>
                <c:pt idx="24">
                  <c:v>0.30000000000000027</c:v>
                </c:pt>
                <c:pt idx="25">
                  <c:v>0.30000000000000027</c:v>
                </c:pt>
                <c:pt idx="26">
                  <c:v>0.30000000000000027</c:v>
                </c:pt>
                <c:pt idx="27">
                  <c:v>0.30000000000000027</c:v>
                </c:pt>
                <c:pt idx="28">
                  <c:v>0.30000000000000027</c:v>
                </c:pt>
                <c:pt idx="29">
                  <c:v>0.30000000000000027</c:v>
                </c:pt>
                <c:pt idx="30">
                  <c:v>0.30000000000000027</c:v>
                </c:pt>
                <c:pt idx="31">
                  <c:v>0.30000000000000027</c:v>
                </c:pt>
                <c:pt idx="32">
                  <c:v>0.30000000000000027</c:v>
                </c:pt>
                <c:pt idx="33">
                  <c:v>0.30000000000000027</c:v>
                </c:pt>
                <c:pt idx="34">
                  <c:v>0.30000000000000027</c:v>
                </c:pt>
                <c:pt idx="35">
                  <c:v>0.30000000000000027</c:v>
                </c:pt>
                <c:pt idx="36">
                  <c:v>0.30000000000000027</c:v>
                </c:pt>
                <c:pt idx="37">
                  <c:v>0.30000000000000027</c:v>
                </c:pt>
                <c:pt idx="38">
                  <c:v>0.30000000000000027</c:v>
                </c:pt>
                <c:pt idx="39">
                  <c:v>0.30000000000000027</c:v>
                </c:pt>
                <c:pt idx="40">
                  <c:v>0.30000000000000027</c:v>
                </c:pt>
                <c:pt idx="41">
                  <c:v>0.30000000000000027</c:v>
                </c:pt>
                <c:pt idx="42">
                  <c:v>0.30000000000000027</c:v>
                </c:pt>
                <c:pt idx="43">
                  <c:v>0.30000000000000027</c:v>
                </c:pt>
                <c:pt idx="44">
                  <c:v>0.30000000000000027</c:v>
                </c:pt>
                <c:pt idx="45">
                  <c:v>0.30000000000000027</c:v>
                </c:pt>
                <c:pt idx="46">
                  <c:v>0.30000000000000027</c:v>
                </c:pt>
                <c:pt idx="47">
                  <c:v>0.30000000000000027</c:v>
                </c:pt>
                <c:pt idx="48">
                  <c:v>0.30000000000000027</c:v>
                </c:pt>
                <c:pt idx="49">
                  <c:v>0.30000000000000027</c:v>
                </c:pt>
                <c:pt idx="50">
                  <c:v>0.30000000000000027</c:v>
                </c:pt>
                <c:pt idx="51">
                  <c:v>0.30000000000000027</c:v>
                </c:pt>
                <c:pt idx="52">
                  <c:v>0.30000000000000027</c:v>
                </c:pt>
                <c:pt idx="53">
                  <c:v>0.30000000000000027</c:v>
                </c:pt>
                <c:pt idx="54">
                  <c:v>0.30000000000000027</c:v>
                </c:pt>
                <c:pt idx="55">
                  <c:v>0.30000000000000027</c:v>
                </c:pt>
                <c:pt idx="56">
                  <c:v>0.30000000000000027</c:v>
                </c:pt>
                <c:pt idx="57">
                  <c:v>0.30000000000000027</c:v>
                </c:pt>
                <c:pt idx="58">
                  <c:v>0.30000000000000027</c:v>
                </c:pt>
                <c:pt idx="59">
                  <c:v>0.30000000000000027</c:v>
                </c:pt>
                <c:pt idx="60">
                  <c:v>0.30000000000000027</c:v>
                </c:pt>
                <c:pt idx="61">
                  <c:v>0.30000000000000027</c:v>
                </c:pt>
                <c:pt idx="62">
                  <c:v>0.30000000000000027</c:v>
                </c:pt>
                <c:pt idx="63">
                  <c:v>0.30000000000000027</c:v>
                </c:pt>
                <c:pt idx="64">
                  <c:v>0.30000000000000027</c:v>
                </c:pt>
                <c:pt idx="65">
                  <c:v>0.30000000000000027</c:v>
                </c:pt>
                <c:pt idx="66">
                  <c:v>0.30000000000000027</c:v>
                </c:pt>
                <c:pt idx="67">
                  <c:v>0.30000000000000027</c:v>
                </c:pt>
                <c:pt idx="68">
                  <c:v>0.30000000000000027</c:v>
                </c:pt>
                <c:pt idx="69">
                  <c:v>0.30000000000000027</c:v>
                </c:pt>
                <c:pt idx="70">
                  <c:v>0.30000000000000027</c:v>
                </c:pt>
                <c:pt idx="71">
                  <c:v>0.30000000000000027</c:v>
                </c:pt>
                <c:pt idx="72">
                  <c:v>0.30000000000000027</c:v>
                </c:pt>
                <c:pt idx="73">
                  <c:v>0.30000000000000027</c:v>
                </c:pt>
              </c:numCache>
            </c:numRef>
          </c:xVal>
          <c:yVal>
            <c:numRef>
              <c:f>市区町村別_長期入院!$DM$5:$DM$78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1BD-472A-8A0A-89D7631DF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331232"/>
        <c:axId val="383359792"/>
      </c:scatterChart>
      <c:catAx>
        <c:axId val="3833474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383360352"/>
        <c:crossesAt val="0"/>
        <c:auto val="1"/>
        <c:lblAlgn val="ctr"/>
        <c:lblOffset val="100"/>
        <c:noMultiLvlLbl val="0"/>
      </c:catAx>
      <c:valAx>
        <c:axId val="38336035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en-US" altLang="ja-JP" sz="1000" b="1" i="0" u="none" strike="noStrike" baseline="0">
                    <a:effectLst/>
                  </a:rPr>
                  <a:t>pt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415173764072442"/>
              <c:y val="2.4555603780864198E-2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3347472"/>
        <c:crosses val="autoZero"/>
        <c:crossBetween val="between"/>
      </c:valAx>
      <c:valAx>
        <c:axId val="383359792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3331232"/>
        <c:crosses val="max"/>
        <c:crossBetween val="midCat"/>
      </c:valAx>
      <c:valAx>
        <c:axId val="383331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335979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586587911547"/>
          <c:y val="7.2786570031507569E-2"/>
          <c:w val="0.78934432367149765"/>
          <c:h val="0.890564718364197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市区町村別_長期入院!$CG$4</c:f>
              <c:strCache>
                <c:ptCount val="1"/>
                <c:pt idx="0">
                  <c:v>前年度との差分(80歳～84歳)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6"/>
              <c:layout>
                <c:manualLayout>
                  <c:x val="-1.55408712677435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AB-4634-AC69-3ED5E27BFD56}"/>
                </c:ext>
              </c:extLst>
            </c:dLbl>
            <c:dLbl>
              <c:idx val="14"/>
              <c:layout>
                <c:manualLayout>
                  <c:x val="1.55408712677423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AB-4634-AC69-3ED5E27BFD56}"/>
                </c:ext>
              </c:extLst>
            </c:dLbl>
            <c:dLbl>
              <c:idx val="29"/>
              <c:layout>
                <c:manualLayout>
                  <c:x val="-6.2160425844346549E-3"/>
                  <c:y val="-4.0187757201646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800011072844741E-2"/>
                      <c:h val="1.68263596589497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DAB-4634-AC69-3ED5E27BFD56}"/>
                </c:ext>
              </c:extLst>
            </c:dLbl>
            <c:dLbl>
              <c:idx val="33"/>
              <c:layout>
                <c:manualLayout>
                  <c:x val="-4.662016642192853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AB-4634-AC69-3ED5E27BFD56}"/>
                </c:ext>
              </c:extLst>
            </c:dLbl>
            <c:dLbl>
              <c:idx val="41"/>
              <c:layout>
                <c:manualLayout>
                  <c:x val="-4.662016642192853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AB-4634-AC69-3ED5E27BFD56}"/>
                </c:ext>
              </c:extLst>
            </c:dLbl>
            <c:dLbl>
              <c:idx val="45"/>
              <c:layout>
                <c:manualLayout>
                  <c:x val="-3.10805188448354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AB-4634-AC69-3ED5E27BFD56}"/>
                </c:ext>
              </c:extLst>
            </c:dLbl>
            <c:dLbl>
              <c:idx val="47"/>
              <c:layout>
                <c:manualLayout>
                  <c:x val="-3.10805188448354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AB-4634-AC69-3ED5E27BFD56}"/>
                </c:ext>
              </c:extLst>
            </c:dLbl>
            <c:dLbl>
              <c:idx val="52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AB-4634-AC69-3ED5E27BFD56}"/>
                </c:ext>
              </c:extLst>
            </c:dLbl>
            <c:dLbl>
              <c:idx val="60"/>
              <c:layout>
                <c:manualLayout>
                  <c:x val="-6.21598139990204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AB-4634-AC69-3ED5E27BFD56}"/>
                </c:ext>
              </c:extLst>
            </c:dLbl>
            <c:dLbl>
              <c:idx val="61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AB-4634-AC69-3ED5E27BFD56}"/>
                </c:ext>
              </c:extLst>
            </c:dLbl>
            <c:dLbl>
              <c:idx val="72"/>
              <c:layout>
                <c:manualLayout>
                  <c:x val="-4.66201664219279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DAB-4634-AC69-3ED5E27BFD56}"/>
                </c:ext>
              </c:extLst>
            </c:dLbl>
            <c:dLbl>
              <c:idx val="73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AB-4634-AC69-3ED5E27BFD56}"/>
                </c:ext>
              </c:extLst>
            </c:dLbl>
            <c:numFmt formatCode="#,##0.0_ ;[Red]\-#,##0.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市区町村別_長期入院!$BU$5:$BU$78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市区町村別_長期入院!$CG$5:$CG$78</c:f>
              <c:numCache>
                <c:formatCode>General</c:formatCode>
                <c:ptCount val="74"/>
                <c:pt idx="0">
                  <c:v>0.10000000000000009</c:v>
                </c:pt>
                <c:pt idx="1">
                  <c:v>-1.2000000000000011</c:v>
                </c:pt>
                <c:pt idx="2">
                  <c:v>2.300000000000002</c:v>
                </c:pt>
                <c:pt idx="3">
                  <c:v>-5.700000000000002</c:v>
                </c:pt>
                <c:pt idx="4">
                  <c:v>7.9000000000000012</c:v>
                </c:pt>
                <c:pt idx="5">
                  <c:v>5.4000000000000021</c:v>
                </c:pt>
                <c:pt idx="6">
                  <c:v>-2.5000000000000022</c:v>
                </c:pt>
                <c:pt idx="7">
                  <c:v>-1.2000000000000011</c:v>
                </c:pt>
                <c:pt idx="8">
                  <c:v>9.3999999999999968</c:v>
                </c:pt>
                <c:pt idx="9">
                  <c:v>-1.2999999999999985</c:v>
                </c:pt>
                <c:pt idx="10">
                  <c:v>1.9000000000000017</c:v>
                </c:pt>
                <c:pt idx="11">
                  <c:v>4.4000000000000012</c:v>
                </c:pt>
                <c:pt idx="12">
                  <c:v>2.6999999999999997</c:v>
                </c:pt>
                <c:pt idx="13">
                  <c:v>3</c:v>
                </c:pt>
                <c:pt idx="14">
                  <c:v>4.8000000000000016</c:v>
                </c:pt>
                <c:pt idx="15">
                  <c:v>-0.70000000000000062</c:v>
                </c:pt>
                <c:pt idx="16">
                  <c:v>-2.0999999999999992</c:v>
                </c:pt>
                <c:pt idx="17">
                  <c:v>-0.30000000000000027</c:v>
                </c:pt>
                <c:pt idx="18">
                  <c:v>-1.8000000000000016</c:v>
                </c:pt>
                <c:pt idx="19">
                  <c:v>0.10000000000000009</c:v>
                </c:pt>
                <c:pt idx="20">
                  <c:v>-1.5999999999999988</c:v>
                </c:pt>
                <c:pt idx="21">
                  <c:v>0.10000000000000009</c:v>
                </c:pt>
                <c:pt idx="22">
                  <c:v>-2.599999999999997</c:v>
                </c:pt>
                <c:pt idx="23">
                  <c:v>1.3000000000000012</c:v>
                </c:pt>
                <c:pt idx="24">
                  <c:v>-10.5</c:v>
                </c:pt>
                <c:pt idx="25">
                  <c:v>-1.1999999999999984</c:v>
                </c:pt>
                <c:pt idx="26">
                  <c:v>-0.60000000000000053</c:v>
                </c:pt>
                <c:pt idx="27">
                  <c:v>-0.59999999999999776</c:v>
                </c:pt>
                <c:pt idx="28">
                  <c:v>4.5000000000000009</c:v>
                </c:pt>
                <c:pt idx="29">
                  <c:v>-0.69999999999999785</c:v>
                </c:pt>
                <c:pt idx="30">
                  <c:v>-1.6000000000000014</c:v>
                </c:pt>
                <c:pt idx="31">
                  <c:v>-4.0000000000000036</c:v>
                </c:pt>
                <c:pt idx="32">
                  <c:v>-4.1000000000000005</c:v>
                </c:pt>
                <c:pt idx="33">
                  <c:v>-1.0000000000000009</c:v>
                </c:pt>
                <c:pt idx="34">
                  <c:v>-0.60000000000000053</c:v>
                </c:pt>
                <c:pt idx="35">
                  <c:v>2.200000000000002</c:v>
                </c:pt>
                <c:pt idx="36">
                  <c:v>0.50000000000000044</c:v>
                </c:pt>
                <c:pt idx="37">
                  <c:v>1.5999999999999988</c:v>
                </c:pt>
                <c:pt idx="38">
                  <c:v>1.4999999999999958</c:v>
                </c:pt>
                <c:pt idx="39">
                  <c:v>0.50000000000000044</c:v>
                </c:pt>
                <c:pt idx="40">
                  <c:v>-3.099999999999997</c:v>
                </c:pt>
                <c:pt idx="41">
                  <c:v>-1.0000000000000009</c:v>
                </c:pt>
                <c:pt idx="42">
                  <c:v>1.7000000000000015</c:v>
                </c:pt>
                <c:pt idx="43">
                  <c:v>-1.4000000000000012</c:v>
                </c:pt>
                <c:pt idx="44">
                  <c:v>2.6999999999999966</c:v>
                </c:pt>
                <c:pt idx="45">
                  <c:v>-1.100000000000001</c:v>
                </c:pt>
                <c:pt idx="46">
                  <c:v>2.5999999999999996</c:v>
                </c:pt>
                <c:pt idx="47">
                  <c:v>-1.100000000000001</c:v>
                </c:pt>
                <c:pt idx="48">
                  <c:v>2.200000000000002</c:v>
                </c:pt>
                <c:pt idx="49">
                  <c:v>-2.6000000000000023</c:v>
                </c:pt>
                <c:pt idx="50">
                  <c:v>-0.10000000000000009</c:v>
                </c:pt>
                <c:pt idx="51">
                  <c:v>-2.9000000000000026</c:v>
                </c:pt>
                <c:pt idx="52">
                  <c:v>3.5000000000000004</c:v>
                </c:pt>
                <c:pt idx="53">
                  <c:v>-0.79999999999999793</c:v>
                </c:pt>
                <c:pt idx="54">
                  <c:v>-0.20000000000000018</c:v>
                </c:pt>
                <c:pt idx="55">
                  <c:v>-2.1999999999999966</c:v>
                </c:pt>
                <c:pt idx="56">
                  <c:v>-4.1000000000000005</c:v>
                </c:pt>
                <c:pt idx="57">
                  <c:v>-0.59999999999999498</c:v>
                </c:pt>
                <c:pt idx="58">
                  <c:v>-0.80000000000000071</c:v>
                </c:pt>
                <c:pt idx="59">
                  <c:v>-3.1999999999999975</c:v>
                </c:pt>
                <c:pt idx="60">
                  <c:v>-2.0000000000000018</c:v>
                </c:pt>
                <c:pt idx="61">
                  <c:v>3.9000000000000035</c:v>
                </c:pt>
                <c:pt idx="62">
                  <c:v>4.7000000000000011</c:v>
                </c:pt>
                <c:pt idx="63">
                  <c:v>-0.10000000000000009</c:v>
                </c:pt>
                <c:pt idx="64">
                  <c:v>8.6</c:v>
                </c:pt>
                <c:pt idx="65">
                  <c:v>-6.6000000000000005</c:v>
                </c:pt>
                <c:pt idx="66">
                  <c:v>-2.200000000000002</c:v>
                </c:pt>
                <c:pt idx="67">
                  <c:v>-1.1999999999999997</c:v>
                </c:pt>
                <c:pt idx="68">
                  <c:v>-3.2</c:v>
                </c:pt>
                <c:pt idx="69">
                  <c:v>4.1000000000000005</c:v>
                </c:pt>
                <c:pt idx="70">
                  <c:v>-2.7000000000000024</c:v>
                </c:pt>
                <c:pt idx="71">
                  <c:v>-10.500000000000002</c:v>
                </c:pt>
                <c:pt idx="72">
                  <c:v>-2.1000000000000019</c:v>
                </c:pt>
                <c:pt idx="73">
                  <c:v>3.4000000000000004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DAB-4634-AC69-3ED5E27BF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347472"/>
        <c:axId val="383360352"/>
      </c:barChart>
      <c:scatterChart>
        <c:scatterStyle val="lineMarker"/>
        <c:varyColors val="0"/>
        <c:ser>
          <c:idx val="1"/>
          <c:order val="1"/>
          <c:tx>
            <c:strRef>
              <c:f>市区町村別_長期入院!$BU$79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EDAB-4634-AC69-3ED5E27BFD56}"/>
              </c:ext>
            </c:extLst>
          </c:dPt>
          <c:dLbls>
            <c:dLbl>
              <c:idx val="0"/>
              <c:layout>
                <c:manualLayout>
                  <c:x val="-0.35177019089574157"/>
                  <c:y val="-0.86864896797839508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fld id="{CC6698B2-3213-4553-BF3D-285B83313B30}" type="SERIESNAME">
                      <a:rPr lang="ja-JP" altLang="en-US" sz="1000"/>
                      <a:pPr>
                        <a:defRPr sz="800"/>
                      </a:pPr>
                      <a:t>[系列名]</a:t>
                    </a:fld>
                    <a:r>
                      <a:rPr lang="ja-JP" altLang="en-US" sz="1000" baseline="0"/>
                      <a:t>
</a:t>
                    </a:r>
                    <a:fld id="{77901543-651B-4857-8C8F-E039C9952428}" type="XVALUE">
                      <a:rPr lang="en-US" altLang="ja-JP" sz="1000" baseline="0">
                        <a:solidFill>
                          <a:srgbClr val="FF0000"/>
                        </a:solidFill>
                      </a:rPr>
                      <a:pPr>
                        <a:defRPr sz="800"/>
                      </a:pPr>
                      <a:t>[X 値]</a:t>
                    </a:fld>
                    <a:endParaRPr lang="ja-JP" altLang="en-US" sz="1000" baseline="0"/>
                  </a:p>
                </c:rich>
              </c:tx>
              <c:spPr/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628732256485559"/>
                      <c:h val="4.7976144547325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EDAB-4634-AC69-3ED5E27BFD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市区町村別_長期入院!$DC$5:$DC$78</c:f>
              <c:numCache>
                <c:formatCode>General</c:formatCode>
                <c:ptCount val="74"/>
                <c:pt idx="0">
                  <c:v>-0.30000000000000027</c:v>
                </c:pt>
                <c:pt idx="1">
                  <c:v>-0.30000000000000027</c:v>
                </c:pt>
                <c:pt idx="2">
                  <c:v>-0.30000000000000027</c:v>
                </c:pt>
                <c:pt idx="3">
                  <c:v>-0.30000000000000027</c:v>
                </c:pt>
                <c:pt idx="4">
                  <c:v>-0.30000000000000027</c:v>
                </c:pt>
                <c:pt idx="5">
                  <c:v>-0.30000000000000027</c:v>
                </c:pt>
                <c:pt idx="6">
                  <c:v>-0.30000000000000027</c:v>
                </c:pt>
                <c:pt idx="7">
                  <c:v>-0.30000000000000027</c:v>
                </c:pt>
                <c:pt idx="8">
                  <c:v>-0.30000000000000027</c:v>
                </c:pt>
                <c:pt idx="9">
                  <c:v>-0.30000000000000027</c:v>
                </c:pt>
                <c:pt idx="10">
                  <c:v>-0.30000000000000027</c:v>
                </c:pt>
                <c:pt idx="11">
                  <c:v>-0.30000000000000027</c:v>
                </c:pt>
                <c:pt idx="12">
                  <c:v>-0.30000000000000027</c:v>
                </c:pt>
                <c:pt idx="13">
                  <c:v>-0.30000000000000027</c:v>
                </c:pt>
                <c:pt idx="14">
                  <c:v>-0.30000000000000027</c:v>
                </c:pt>
                <c:pt idx="15">
                  <c:v>-0.30000000000000027</c:v>
                </c:pt>
                <c:pt idx="16">
                  <c:v>-0.30000000000000027</c:v>
                </c:pt>
                <c:pt idx="17">
                  <c:v>-0.30000000000000027</c:v>
                </c:pt>
                <c:pt idx="18">
                  <c:v>-0.30000000000000027</c:v>
                </c:pt>
                <c:pt idx="19">
                  <c:v>-0.30000000000000027</c:v>
                </c:pt>
                <c:pt idx="20">
                  <c:v>-0.30000000000000027</c:v>
                </c:pt>
                <c:pt idx="21">
                  <c:v>-0.30000000000000027</c:v>
                </c:pt>
                <c:pt idx="22">
                  <c:v>-0.30000000000000027</c:v>
                </c:pt>
                <c:pt idx="23">
                  <c:v>-0.30000000000000027</c:v>
                </c:pt>
                <c:pt idx="24">
                  <c:v>-0.30000000000000027</c:v>
                </c:pt>
                <c:pt idx="25">
                  <c:v>-0.30000000000000027</c:v>
                </c:pt>
                <c:pt idx="26">
                  <c:v>-0.30000000000000027</c:v>
                </c:pt>
                <c:pt idx="27">
                  <c:v>-0.30000000000000027</c:v>
                </c:pt>
                <c:pt idx="28">
                  <c:v>-0.30000000000000027</c:v>
                </c:pt>
                <c:pt idx="29">
                  <c:v>-0.30000000000000027</c:v>
                </c:pt>
                <c:pt idx="30">
                  <c:v>-0.30000000000000027</c:v>
                </c:pt>
                <c:pt idx="31">
                  <c:v>-0.30000000000000027</c:v>
                </c:pt>
                <c:pt idx="32">
                  <c:v>-0.30000000000000027</c:v>
                </c:pt>
                <c:pt idx="33">
                  <c:v>-0.30000000000000027</c:v>
                </c:pt>
                <c:pt idx="34">
                  <c:v>-0.30000000000000027</c:v>
                </c:pt>
                <c:pt idx="35">
                  <c:v>-0.30000000000000027</c:v>
                </c:pt>
                <c:pt idx="36">
                  <c:v>-0.30000000000000027</c:v>
                </c:pt>
                <c:pt idx="37">
                  <c:v>-0.30000000000000027</c:v>
                </c:pt>
                <c:pt idx="38">
                  <c:v>-0.30000000000000027</c:v>
                </c:pt>
                <c:pt idx="39">
                  <c:v>-0.30000000000000027</c:v>
                </c:pt>
                <c:pt idx="40">
                  <c:v>-0.30000000000000027</c:v>
                </c:pt>
                <c:pt idx="41">
                  <c:v>-0.30000000000000027</c:v>
                </c:pt>
                <c:pt idx="42">
                  <c:v>-0.30000000000000027</c:v>
                </c:pt>
                <c:pt idx="43">
                  <c:v>-0.30000000000000027</c:v>
                </c:pt>
                <c:pt idx="44">
                  <c:v>-0.30000000000000027</c:v>
                </c:pt>
                <c:pt idx="45">
                  <c:v>-0.30000000000000027</c:v>
                </c:pt>
                <c:pt idx="46">
                  <c:v>-0.30000000000000027</c:v>
                </c:pt>
                <c:pt idx="47">
                  <c:v>-0.30000000000000027</c:v>
                </c:pt>
                <c:pt idx="48">
                  <c:v>-0.30000000000000027</c:v>
                </c:pt>
                <c:pt idx="49">
                  <c:v>-0.30000000000000027</c:v>
                </c:pt>
                <c:pt idx="50">
                  <c:v>-0.30000000000000027</c:v>
                </c:pt>
                <c:pt idx="51">
                  <c:v>-0.30000000000000027</c:v>
                </c:pt>
                <c:pt idx="52">
                  <c:v>-0.30000000000000027</c:v>
                </c:pt>
                <c:pt idx="53">
                  <c:v>-0.30000000000000027</c:v>
                </c:pt>
                <c:pt idx="54">
                  <c:v>-0.30000000000000027</c:v>
                </c:pt>
                <c:pt idx="55">
                  <c:v>-0.30000000000000027</c:v>
                </c:pt>
                <c:pt idx="56">
                  <c:v>-0.30000000000000027</c:v>
                </c:pt>
                <c:pt idx="57">
                  <c:v>-0.30000000000000027</c:v>
                </c:pt>
                <c:pt idx="58">
                  <c:v>-0.30000000000000027</c:v>
                </c:pt>
                <c:pt idx="59">
                  <c:v>-0.30000000000000027</c:v>
                </c:pt>
                <c:pt idx="60">
                  <c:v>-0.30000000000000027</c:v>
                </c:pt>
                <c:pt idx="61">
                  <c:v>-0.30000000000000027</c:v>
                </c:pt>
                <c:pt idx="62">
                  <c:v>-0.30000000000000027</c:v>
                </c:pt>
                <c:pt idx="63">
                  <c:v>-0.30000000000000027</c:v>
                </c:pt>
                <c:pt idx="64">
                  <c:v>-0.30000000000000027</c:v>
                </c:pt>
                <c:pt idx="65">
                  <c:v>-0.30000000000000027</c:v>
                </c:pt>
                <c:pt idx="66">
                  <c:v>-0.30000000000000027</c:v>
                </c:pt>
                <c:pt idx="67">
                  <c:v>-0.30000000000000027</c:v>
                </c:pt>
                <c:pt idx="68">
                  <c:v>-0.30000000000000027</c:v>
                </c:pt>
                <c:pt idx="69">
                  <c:v>-0.30000000000000027</c:v>
                </c:pt>
                <c:pt idx="70">
                  <c:v>-0.30000000000000027</c:v>
                </c:pt>
                <c:pt idx="71">
                  <c:v>-0.30000000000000027</c:v>
                </c:pt>
                <c:pt idx="72">
                  <c:v>-0.30000000000000027</c:v>
                </c:pt>
                <c:pt idx="73">
                  <c:v>-0.30000000000000027</c:v>
                </c:pt>
              </c:numCache>
            </c:numRef>
          </c:xVal>
          <c:yVal>
            <c:numRef>
              <c:f>市区町村別_長期入院!$DM$5:$DM$78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DAB-4634-AC69-3ED5E27BF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331232"/>
        <c:axId val="383359792"/>
      </c:scatterChart>
      <c:catAx>
        <c:axId val="3833474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383360352"/>
        <c:crossesAt val="0"/>
        <c:auto val="1"/>
        <c:lblAlgn val="ctr"/>
        <c:lblOffset val="100"/>
        <c:noMultiLvlLbl val="0"/>
      </c:catAx>
      <c:valAx>
        <c:axId val="38336035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en-US" altLang="ja-JP" sz="1000" b="1" i="0" u="none" strike="noStrike" baseline="0">
                    <a:effectLst/>
                  </a:rPr>
                  <a:t>pt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948947626040142"/>
              <c:y val="2.4555603780864198E-2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3347472"/>
        <c:crosses val="autoZero"/>
        <c:crossBetween val="between"/>
      </c:valAx>
      <c:valAx>
        <c:axId val="383359792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3331232"/>
        <c:crosses val="max"/>
        <c:crossBetween val="midCat"/>
      </c:valAx>
      <c:valAx>
        <c:axId val="383331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335979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586587911547"/>
          <c:y val="7.2786570031507569E-2"/>
          <c:w val="0.78934432367149765"/>
          <c:h val="0.890564718364197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市区町村別_長期入院!$CJ$4</c:f>
              <c:strCache>
                <c:ptCount val="1"/>
                <c:pt idx="0">
                  <c:v>前年度との差分(85歳～89歳)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1079295154183883E-3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D9-4A34-92FC-03812DE642BD}"/>
                </c:ext>
              </c:extLst>
            </c:dLbl>
            <c:dLbl>
              <c:idx val="52"/>
              <c:layout>
                <c:manualLayout>
                  <c:x val="-1.55408712677423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D9-4A34-92FC-03812DE642BD}"/>
                </c:ext>
              </c:extLst>
            </c:dLbl>
            <c:dLbl>
              <c:idx val="65"/>
              <c:layout>
                <c:manualLayout>
                  <c:x val="1.55408712677435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D9-4A34-92FC-03812DE642BD}"/>
                </c:ext>
              </c:extLst>
            </c:dLbl>
            <c:dLbl>
              <c:idx val="73"/>
              <c:layout>
                <c:manualLayout>
                  <c:x val="1.55408712677435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D9-4A34-92FC-03812DE642BD}"/>
                </c:ext>
              </c:extLst>
            </c:dLbl>
            <c:numFmt formatCode="#,##0.0_ ;[Red]\-#,##0.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市区町村別_長期入院!$BU$5:$BU$78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市区町村別_長期入院!$CJ$5:$CJ$78</c:f>
              <c:numCache>
                <c:formatCode>General</c:formatCode>
                <c:ptCount val="74"/>
                <c:pt idx="0">
                  <c:v>-1.3000000000000012</c:v>
                </c:pt>
                <c:pt idx="1">
                  <c:v>-2.5000000000000022</c:v>
                </c:pt>
                <c:pt idx="2">
                  <c:v>-3.7000000000000033</c:v>
                </c:pt>
                <c:pt idx="3">
                  <c:v>-0.50000000000000044</c:v>
                </c:pt>
                <c:pt idx="4">
                  <c:v>-0.10000000000000009</c:v>
                </c:pt>
                <c:pt idx="5">
                  <c:v>1.100000000000001</c:v>
                </c:pt>
                <c:pt idx="6">
                  <c:v>-4.0000000000000009</c:v>
                </c:pt>
                <c:pt idx="7">
                  <c:v>3.0000000000000027</c:v>
                </c:pt>
                <c:pt idx="8">
                  <c:v>0.20000000000000018</c:v>
                </c:pt>
                <c:pt idx="9">
                  <c:v>2.6000000000000023</c:v>
                </c:pt>
                <c:pt idx="10">
                  <c:v>1.4000000000000012</c:v>
                </c:pt>
                <c:pt idx="11">
                  <c:v>-7.0999999999999952</c:v>
                </c:pt>
                <c:pt idx="12">
                  <c:v>-1.4000000000000012</c:v>
                </c:pt>
                <c:pt idx="13">
                  <c:v>-4.8000000000000016</c:v>
                </c:pt>
                <c:pt idx="14">
                  <c:v>-0.99999999999999534</c:v>
                </c:pt>
                <c:pt idx="15">
                  <c:v>-1.7000000000000015</c:v>
                </c:pt>
                <c:pt idx="16">
                  <c:v>-1.3999999999999957</c:v>
                </c:pt>
                <c:pt idx="17">
                  <c:v>3</c:v>
                </c:pt>
                <c:pt idx="18">
                  <c:v>-4.3999999999999986</c:v>
                </c:pt>
                <c:pt idx="19">
                  <c:v>-2.6000000000000023</c:v>
                </c:pt>
                <c:pt idx="20">
                  <c:v>4.0999999999999979</c:v>
                </c:pt>
                <c:pt idx="21">
                  <c:v>-4.6999999999999984</c:v>
                </c:pt>
                <c:pt idx="22">
                  <c:v>-2.0000000000000018</c:v>
                </c:pt>
                <c:pt idx="23">
                  <c:v>-2.9000000000000026</c:v>
                </c:pt>
                <c:pt idx="24">
                  <c:v>-2.8999999999999968</c:v>
                </c:pt>
                <c:pt idx="25">
                  <c:v>1.5000000000000013</c:v>
                </c:pt>
                <c:pt idx="26">
                  <c:v>1.9000000000000017</c:v>
                </c:pt>
                <c:pt idx="27">
                  <c:v>4.8999999999999986</c:v>
                </c:pt>
                <c:pt idx="28">
                  <c:v>-5.1000000000000014</c:v>
                </c:pt>
                <c:pt idx="29">
                  <c:v>0.20000000000000018</c:v>
                </c:pt>
                <c:pt idx="30">
                  <c:v>2.8000000000000025</c:v>
                </c:pt>
                <c:pt idx="31">
                  <c:v>2.300000000000002</c:v>
                </c:pt>
                <c:pt idx="32">
                  <c:v>-2.1000000000000019</c:v>
                </c:pt>
                <c:pt idx="33">
                  <c:v>-1.3000000000000012</c:v>
                </c:pt>
                <c:pt idx="34">
                  <c:v>3.5999999999999979</c:v>
                </c:pt>
                <c:pt idx="35">
                  <c:v>-0.70000000000000062</c:v>
                </c:pt>
                <c:pt idx="36">
                  <c:v>1.4000000000000012</c:v>
                </c:pt>
                <c:pt idx="37">
                  <c:v>-1.0999999999999954</c:v>
                </c:pt>
                <c:pt idx="38">
                  <c:v>0.70000000000000062</c:v>
                </c:pt>
                <c:pt idx="39">
                  <c:v>0.20000000000000018</c:v>
                </c:pt>
                <c:pt idx="40">
                  <c:v>4.5999999999999988</c:v>
                </c:pt>
                <c:pt idx="41">
                  <c:v>1.5999999999999959</c:v>
                </c:pt>
                <c:pt idx="42">
                  <c:v>-1.4000000000000012</c:v>
                </c:pt>
                <c:pt idx="43">
                  <c:v>-0.60000000000000053</c:v>
                </c:pt>
                <c:pt idx="44">
                  <c:v>-0.80000000000000071</c:v>
                </c:pt>
                <c:pt idx="45">
                  <c:v>-0.9000000000000008</c:v>
                </c:pt>
                <c:pt idx="46">
                  <c:v>-0.80000000000000071</c:v>
                </c:pt>
                <c:pt idx="47">
                  <c:v>-1.3999999999999986</c:v>
                </c:pt>
                <c:pt idx="48">
                  <c:v>0.80000000000000071</c:v>
                </c:pt>
                <c:pt idx="49">
                  <c:v>4.3999999999999986</c:v>
                </c:pt>
                <c:pt idx="50">
                  <c:v>-1.5000000000000013</c:v>
                </c:pt>
                <c:pt idx="51">
                  <c:v>1.4000000000000012</c:v>
                </c:pt>
                <c:pt idx="52">
                  <c:v>-1.3000000000000012</c:v>
                </c:pt>
                <c:pt idx="53">
                  <c:v>-1.9000000000000017</c:v>
                </c:pt>
                <c:pt idx="54">
                  <c:v>-0.40000000000000036</c:v>
                </c:pt>
                <c:pt idx="55">
                  <c:v>-6.4</c:v>
                </c:pt>
                <c:pt idx="56">
                  <c:v>4.7000000000000011</c:v>
                </c:pt>
                <c:pt idx="57">
                  <c:v>4.0000000000000036</c:v>
                </c:pt>
                <c:pt idx="58">
                  <c:v>0.10000000000000009</c:v>
                </c:pt>
                <c:pt idx="59">
                  <c:v>2.7000000000000024</c:v>
                </c:pt>
                <c:pt idx="60">
                  <c:v>-1.2999999999999956</c:v>
                </c:pt>
                <c:pt idx="61">
                  <c:v>-0.10000000000000009</c:v>
                </c:pt>
                <c:pt idx="62">
                  <c:v>-5.6</c:v>
                </c:pt>
                <c:pt idx="63">
                  <c:v>-2.5000000000000022</c:v>
                </c:pt>
                <c:pt idx="64">
                  <c:v>-8.3000000000000025</c:v>
                </c:pt>
                <c:pt idx="65">
                  <c:v>-6.5</c:v>
                </c:pt>
                <c:pt idx="66">
                  <c:v>6.900000000000003</c:v>
                </c:pt>
                <c:pt idx="67">
                  <c:v>7.4000000000000012</c:v>
                </c:pt>
                <c:pt idx="68">
                  <c:v>0.79999999999999793</c:v>
                </c:pt>
                <c:pt idx="69">
                  <c:v>-14.399999999999999</c:v>
                </c:pt>
                <c:pt idx="70">
                  <c:v>2.200000000000002</c:v>
                </c:pt>
                <c:pt idx="71">
                  <c:v>-7.4000000000000012</c:v>
                </c:pt>
                <c:pt idx="72">
                  <c:v>7.5999999999999988</c:v>
                </c:pt>
                <c:pt idx="73">
                  <c:v>-6.8999999999999977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D9-4A34-92FC-03812DE64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347472"/>
        <c:axId val="383360352"/>
      </c:barChart>
      <c:scatterChart>
        <c:scatterStyle val="lineMarker"/>
        <c:varyColors val="0"/>
        <c:ser>
          <c:idx val="1"/>
          <c:order val="1"/>
          <c:tx>
            <c:strRef>
              <c:f>市区町村別_長期入院!$BU$79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5-77D9-4A34-92FC-03812DE642BD}"/>
              </c:ext>
            </c:extLst>
          </c:dPt>
          <c:dLbls>
            <c:dLbl>
              <c:idx val="0"/>
              <c:layout>
                <c:manualLayout>
                  <c:x val="-9.3245227606462231E-3"/>
                  <c:y val="-0.86558666087962965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fld id="{CC6698B2-3213-4553-BF3D-285B83313B30}" type="SERIESNAME">
                      <a:rPr lang="ja-JP" altLang="en-US" sz="1000"/>
                      <a:pPr>
                        <a:defRPr sz="800"/>
                      </a:pPr>
                      <a:t>[系列名]</a:t>
                    </a:fld>
                    <a:r>
                      <a:rPr lang="ja-JP" altLang="en-US" sz="1000" baseline="0"/>
                      <a:t>
</a:t>
                    </a:r>
                    <a:fld id="{77901543-651B-4857-8C8F-E039C9952428}" type="XVALUE">
                      <a:rPr lang="en-US" altLang="ja-JP" sz="1000" baseline="0"/>
                      <a:pPr>
                        <a:defRPr sz="800"/>
                      </a:pPr>
                      <a:t>[X 値]</a:t>
                    </a:fld>
                    <a:endParaRPr lang="ja-JP" altLang="en-US" sz="1000" baseline="0"/>
                  </a:p>
                </c:rich>
              </c:tx>
              <c:numFmt formatCode="#,##0.0_ ;[Red]\-#,##0.0\ " sourceLinked="0"/>
              <c:spPr/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628732256485559"/>
                      <c:h val="4.7976144547325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77D9-4A34-92FC-03812DE642B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市区町村別_長期入院!$DF$5:$DF$78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</c:numCache>
            </c:numRef>
          </c:xVal>
          <c:yVal>
            <c:numRef>
              <c:f>市区町村別_長期入院!$DM$5:$DM$78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D9-4A34-92FC-03812DE64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331232"/>
        <c:axId val="383359792"/>
      </c:scatterChart>
      <c:catAx>
        <c:axId val="3833474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383360352"/>
        <c:crossesAt val="0"/>
        <c:auto val="1"/>
        <c:lblAlgn val="ctr"/>
        <c:lblOffset val="100"/>
        <c:noMultiLvlLbl val="0"/>
      </c:catAx>
      <c:valAx>
        <c:axId val="38336035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en-US" altLang="ja-JP" sz="1000" b="1" i="0" u="none" strike="noStrike" baseline="0">
                    <a:effectLst/>
                  </a:rPr>
                  <a:t>pt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793538913362702"/>
              <c:y val="2.4555603780864198E-2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3347472"/>
        <c:crosses val="autoZero"/>
        <c:crossBetween val="between"/>
      </c:valAx>
      <c:valAx>
        <c:axId val="383359792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3331232"/>
        <c:crosses val="max"/>
        <c:crossBetween val="midCat"/>
      </c:valAx>
      <c:valAx>
        <c:axId val="383331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335979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586587911547"/>
          <c:y val="7.2786570031507569E-2"/>
          <c:w val="0.78934432367149765"/>
          <c:h val="0.890564718364197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市区町村別_長期入院!$CM$4</c:f>
              <c:strCache>
                <c:ptCount val="1"/>
                <c:pt idx="0">
                  <c:v>前年度との差分(90歳～94歳)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108174253548759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E5-4543-B0B9-C5F861C5DD3B}"/>
                </c:ext>
              </c:extLst>
            </c:dLbl>
            <c:dLbl>
              <c:idx val="1"/>
              <c:layout>
                <c:manualLayout>
                  <c:x val="-3.107072931962799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E5-4543-B0B9-C5F861C5DD3B}"/>
                </c:ext>
              </c:extLst>
            </c:dLbl>
            <c:dLbl>
              <c:idx val="2"/>
              <c:layout>
                <c:manualLayout>
                  <c:x val="-3.10731767009300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E5-4543-B0B9-C5F861C5DD3B}"/>
                </c:ext>
              </c:extLst>
            </c:dLbl>
            <c:dLbl>
              <c:idx val="3"/>
              <c:layout>
                <c:manualLayout>
                  <c:x val="-3.10707293196274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E5-4543-B0B9-C5F861C5DD3B}"/>
                </c:ext>
              </c:extLst>
            </c:dLbl>
            <c:dLbl>
              <c:idx val="4"/>
              <c:layout>
                <c:manualLayout>
                  <c:x val="-4.662261380323111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E5-4543-B0B9-C5F861C5DD3B}"/>
                </c:ext>
              </c:extLst>
            </c:dLbl>
            <c:dLbl>
              <c:idx val="5"/>
              <c:layout>
                <c:manualLayout>
                  <c:x val="-3.1067058247675559E-3"/>
                  <c:y val="1.878529544209703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E5-4543-B0B9-C5F861C5DD3B}"/>
                </c:ext>
              </c:extLst>
            </c:dLbl>
            <c:dLbl>
              <c:idx val="6"/>
              <c:layout>
                <c:manualLayout>
                  <c:x val="1.243991678903573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E5-4543-B0B9-C5F861C5DD3B}"/>
                </c:ext>
              </c:extLst>
            </c:dLbl>
            <c:dLbl>
              <c:idx val="7"/>
              <c:layout>
                <c:manualLayout>
                  <c:x val="-3.0988742046010767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E5-4543-B0B9-C5F861C5DD3B}"/>
                </c:ext>
              </c:extLst>
            </c:dLbl>
            <c:dLbl>
              <c:idx val="8"/>
              <c:layout>
                <c:manualLayout>
                  <c:x val="-3.10364659814004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E5-4543-B0B9-C5F861C5DD3B}"/>
                </c:ext>
              </c:extLst>
            </c:dLbl>
            <c:dLbl>
              <c:idx val="9"/>
              <c:layout>
                <c:manualLayout>
                  <c:x val="-3.1057268722467532E-3"/>
                  <c:y val="7.912930543539989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E5-4543-B0B9-C5F861C5DD3B}"/>
                </c:ext>
              </c:extLst>
            </c:dLbl>
            <c:dLbl>
              <c:idx val="10"/>
              <c:layout>
                <c:manualLayout>
                  <c:x val="7.7728830151737637E-3"/>
                  <c:y val="1.582586109076472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E5-4543-B0B9-C5F861C5DD3B}"/>
                </c:ext>
              </c:extLst>
            </c:dLbl>
            <c:dLbl>
              <c:idx val="11"/>
              <c:layout>
                <c:manualLayout>
                  <c:x val="-2.95766030347528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E5-4543-B0B9-C5F861C5DD3B}"/>
                </c:ext>
              </c:extLst>
            </c:dLbl>
            <c:dLbl>
              <c:idx val="12"/>
              <c:layout>
                <c:manualLayout>
                  <c:x val="1.4916789035731768E-4"/>
                  <c:y val="3.827160115553675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2E5-4543-B0B9-C5F861C5DD3B}"/>
                </c:ext>
              </c:extLst>
            </c:dLbl>
            <c:dLbl>
              <c:idx val="13"/>
              <c:layout>
                <c:manualLayout>
                  <c:x val="-2.9590063631913851E-3"/>
                  <c:y val="3.827160115553675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2E5-4543-B0B9-C5F861C5DD3B}"/>
                </c:ext>
              </c:extLst>
            </c:dLbl>
            <c:dLbl>
              <c:idx val="14"/>
              <c:layout>
                <c:manualLayout>
                  <c:x val="-4.51162506118447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2E5-4543-B0B9-C5F861C5DD3B}"/>
                </c:ext>
              </c:extLst>
            </c:dLbl>
            <c:dLbl>
              <c:idx val="15"/>
              <c:layout>
                <c:manualLayout>
                  <c:x val="4.81277533039641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2E5-4543-B0B9-C5F861C5DD3B}"/>
                </c:ext>
              </c:extLst>
            </c:dLbl>
            <c:dLbl>
              <c:idx val="16"/>
              <c:layout>
                <c:manualLayout>
                  <c:x val="3.2573421439060207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2E5-4543-B0B9-C5F861C5DD3B}"/>
                </c:ext>
              </c:extLst>
            </c:dLbl>
            <c:dLbl>
              <c:idx val="17"/>
              <c:layout>
                <c:manualLayout>
                  <c:x val="1.4916789035731768E-4"/>
                  <c:y val="3.827160115553675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2E5-4543-B0B9-C5F861C5DD3B}"/>
                </c:ext>
              </c:extLst>
            </c:dLbl>
            <c:dLbl>
              <c:idx val="18"/>
              <c:layout>
                <c:manualLayout>
                  <c:x val="-4.5130934899657365E-3"/>
                  <c:y val="8.218763770256469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2E5-4543-B0B9-C5F861C5DD3B}"/>
                </c:ext>
              </c:extLst>
            </c:dLbl>
            <c:dLbl>
              <c:idx val="19"/>
              <c:layout>
                <c:manualLayout>
                  <c:x val="-1.4073666177190406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2E5-4543-B0B9-C5F861C5DD3B}"/>
                </c:ext>
              </c:extLst>
            </c:dLbl>
            <c:dLbl>
              <c:idx val="20"/>
              <c:layout>
                <c:manualLayout>
                  <c:x val="-3.1090308370044055E-3"/>
                  <c:y val="1.582586109076472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2E5-4543-B0B9-C5F861C5DD3B}"/>
                </c:ext>
              </c:extLst>
            </c:dLbl>
            <c:dLbl>
              <c:idx val="21"/>
              <c:layout>
                <c:manualLayout>
                  <c:x val="-2.9711209006363193E-3"/>
                  <c:y val="1.582586108707997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2E5-4543-B0B9-C5F861C5DD3B}"/>
                </c:ext>
              </c:extLst>
            </c:dLbl>
            <c:dLbl>
              <c:idx val="22"/>
              <c:layout>
                <c:manualLayout>
                  <c:x val="-2.9711209006363193E-3"/>
                  <c:y val="3.165172217415995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2E5-4543-B0B9-C5F861C5DD3B}"/>
                </c:ext>
              </c:extLst>
            </c:dLbl>
            <c:dLbl>
              <c:idx val="23"/>
              <c:layout>
                <c:manualLayout>
                  <c:x val="-4.527043563387176E-3"/>
                  <c:y val="4.747758326860943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2E5-4543-B0B9-C5F861C5DD3B}"/>
                </c:ext>
              </c:extLst>
            </c:dLbl>
            <c:dLbl>
              <c:idx val="24"/>
              <c:layout>
                <c:manualLayout>
                  <c:x val="-2.9714880078316203E-3"/>
                  <c:y val="1.58258610944494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2E5-4543-B0B9-C5F861C5DD3B}"/>
                </c:ext>
              </c:extLst>
            </c:dLbl>
            <c:dLbl>
              <c:idx val="25"/>
              <c:layout>
                <c:manualLayout>
                  <c:x val="1.1013827704356282E-2"/>
                  <c:y val="1.582586108707997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2E5-4543-B0B9-C5F861C5DD3B}"/>
                </c:ext>
              </c:extLst>
            </c:dLbl>
            <c:dLbl>
              <c:idx val="26"/>
              <c:layout>
                <c:manualLayout>
                  <c:x val="-4.5258198727361155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2E5-4543-B0B9-C5F861C5DD3B}"/>
                </c:ext>
              </c:extLst>
            </c:dLbl>
            <c:dLbl>
              <c:idx val="27"/>
              <c:layout>
                <c:manualLayout>
                  <c:x val="-3.1210230053842387E-3"/>
                  <c:y val="7.912930543539989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2E5-4543-B0B9-C5F861C5DD3B}"/>
                </c:ext>
              </c:extLst>
            </c:dLbl>
            <c:dLbl>
              <c:idx val="28"/>
              <c:layout>
                <c:manualLayout>
                  <c:x val="-2.9757709251101321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2E5-4543-B0B9-C5F861C5DD3B}"/>
                </c:ext>
              </c:extLst>
            </c:dLbl>
            <c:dLbl>
              <c:idx val="29"/>
              <c:layout>
                <c:manualLayout>
                  <c:x val="-5.9363680861477652E-3"/>
                  <c:y val="-9.627379115225589E-4"/>
                </c:manualLayout>
              </c:layout>
              <c:numFmt formatCode="#,##0.0_ ;[Red]\-#,##0.0\ 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en-US" altLang="ja-JP" sz="800" b="0" i="0" u="none" strike="noStrike" kern="1200" baseline="0">
                      <a:solidFill>
                        <a:sysClr val="windowText" lastClr="000000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718061674008813E-2"/>
                      <c:h val="1.359953703703703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D-92E5-4543-B0B9-C5F861C5DD3B}"/>
                </c:ext>
              </c:extLst>
            </c:dLbl>
            <c:dLbl>
              <c:idx val="30"/>
              <c:layout>
                <c:manualLayout>
                  <c:x val="-4.5400146842878688E-3"/>
                  <c:y val="1.756670580673247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2E5-4543-B0B9-C5F861C5DD3B}"/>
                </c:ext>
              </c:extLst>
            </c:dLbl>
            <c:dLbl>
              <c:idx val="31"/>
              <c:layout>
                <c:manualLayout>
                  <c:x val="-1.5734214390602625E-3"/>
                  <c:y val="-1.02654447941336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2E5-4543-B0B9-C5F861C5DD3B}"/>
                </c:ext>
              </c:extLst>
            </c:dLbl>
            <c:dLbl>
              <c:idx val="32"/>
              <c:layout>
                <c:manualLayout>
                  <c:x val="-1.7189182574645699E-3"/>
                  <c:y val="-1.02646535010800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2E5-4543-B0B9-C5F861C5DD3B}"/>
                </c:ext>
              </c:extLst>
            </c:dLbl>
            <c:dLbl>
              <c:idx val="33"/>
              <c:layout>
                <c:manualLayout>
                  <c:x val="-1.573543808125249E-3"/>
                  <c:y val="-1.04343492798353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2E5-4543-B0B9-C5F861C5DD3B}"/>
                </c:ext>
              </c:extLst>
            </c:dLbl>
            <c:dLbl>
              <c:idx val="34"/>
              <c:layout>
                <c:manualLayout>
                  <c:x val="-3.1257953989230953E-3"/>
                  <c:y val="3.95646527176999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2E5-4543-B0B9-C5F861C5DD3B}"/>
                </c:ext>
              </c:extLst>
            </c:dLbl>
            <c:dLbl>
              <c:idx val="35"/>
              <c:layout>
                <c:manualLayout>
                  <c:x val="-1.7211209006363761E-3"/>
                  <c:y val="3.956465272506944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2E5-4543-B0B9-C5F861C5DD3B}"/>
                </c:ext>
              </c:extLst>
            </c:dLbl>
            <c:dLbl>
              <c:idx val="36"/>
              <c:layout>
                <c:manualLayout>
                  <c:x val="-4.8312530592266841E-3"/>
                  <c:y val="4.018775720913164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2E5-4543-B0B9-C5F861C5DD3B}"/>
                </c:ext>
              </c:extLst>
            </c:dLbl>
            <c:dLbl>
              <c:idx val="37"/>
              <c:layout>
                <c:manualLayout>
                  <c:x val="-4.8337004405286915E-3"/>
                  <c:y val="4.01877572016460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2E5-4543-B0B9-C5F861C5DD3B}"/>
                </c:ext>
              </c:extLst>
            </c:dLbl>
            <c:dLbl>
              <c:idx val="38"/>
              <c:layout>
                <c:manualLayout>
                  <c:x val="1.0704601076847715E-2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2E5-4543-B0B9-C5F861C5DD3B}"/>
                </c:ext>
              </c:extLst>
            </c:dLbl>
            <c:dLbl>
              <c:idx val="39"/>
              <c:layout>
                <c:manualLayout>
                  <c:x val="-4.6886930983847282E-3"/>
                  <c:y val="2.373879163798946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2E5-4543-B0B9-C5F861C5DD3B}"/>
                </c:ext>
              </c:extLst>
            </c:dLbl>
            <c:dLbl>
              <c:idx val="40"/>
              <c:layout>
                <c:manualLayout>
                  <c:x val="-4.8359030837004406E-3"/>
                  <c:y val="3.95646527176999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2E5-4543-B0B9-C5F861C5DD3B}"/>
                </c:ext>
              </c:extLst>
            </c:dLbl>
            <c:dLbl>
              <c:idx val="41"/>
              <c:layout>
                <c:manualLayout>
                  <c:x val="-3.283896231032795E-3"/>
                  <c:y val="6.330344435568941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2E5-4543-B0B9-C5F861C5DD3B}"/>
                </c:ext>
              </c:extLst>
            </c:dLbl>
            <c:dLbl>
              <c:idx val="42"/>
              <c:layout>
                <c:manualLayout>
                  <c:x val="-4.8367596671561432E-3"/>
                  <c:y val="-1.02012602880658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2E5-4543-B0B9-C5F861C5DD3B}"/>
                </c:ext>
              </c:extLst>
            </c:dLbl>
            <c:dLbl>
              <c:idx val="43"/>
              <c:layout>
                <c:manualLayout>
                  <c:x val="-1.583210964268233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92E5-4543-B0B9-C5F861C5DD3B}"/>
                </c:ext>
              </c:extLst>
            </c:dLbl>
            <c:dLbl>
              <c:idx val="44"/>
              <c:layout>
                <c:manualLayout>
                  <c:x val="-3.1369309838472264E-3"/>
                  <c:y val="-1.669628344679568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2E5-4543-B0B9-C5F861C5DD3B}"/>
                </c:ext>
              </c:extLst>
            </c:dLbl>
            <c:dLbl>
              <c:idx val="45"/>
              <c:layout>
                <c:manualLayout>
                  <c:x val="-3.1815956926089081E-5"/>
                  <c:y val="1.582586107971049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2E5-4543-B0B9-C5F861C5DD3B}"/>
                </c:ext>
              </c:extLst>
            </c:dLbl>
            <c:dLbl>
              <c:idx val="46"/>
              <c:layout>
                <c:manualLayout>
                  <c:x val="-3.2874449339207619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92E5-4543-B0B9-C5F861C5DD3B}"/>
                </c:ext>
              </c:extLst>
            </c:dLbl>
            <c:dLbl>
              <c:idx val="47"/>
              <c:layout>
                <c:manualLayout>
                  <c:x val="-3.2867107195300458E-3"/>
                  <c:y val="2.373879163798946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2E5-4543-B0B9-C5F861C5DD3B}"/>
                </c:ext>
              </c:extLst>
            </c:dLbl>
            <c:dLbl>
              <c:idx val="48"/>
              <c:layout>
                <c:manualLayout>
                  <c:x val="7.7362946647087615E-3"/>
                  <c:y val="3.215020576131687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2E5-4543-B0B9-C5F861C5DD3B}"/>
                </c:ext>
              </c:extLst>
            </c:dLbl>
            <c:dLbl>
              <c:idx val="49"/>
              <c:layout>
                <c:manualLayout>
                  <c:x val="-4.8430004894762036E-3"/>
                  <c:y val="1.582586108707997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92E5-4543-B0B9-C5F861C5DD3B}"/>
                </c:ext>
              </c:extLst>
            </c:dLbl>
            <c:dLbl>
              <c:idx val="50"/>
              <c:layout>
                <c:manualLayout>
                  <c:x val="-4.5517621145374446E-3"/>
                  <c:y val="4.822530864946085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92E5-4543-B0B9-C5F861C5DD3B}"/>
                </c:ext>
              </c:extLst>
            </c:dLbl>
            <c:dLbl>
              <c:idx val="51"/>
              <c:layout>
                <c:manualLayout>
                  <c:x val="-6.3165687714145866E-3"/>
                  <c:y val="4.822530865694641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92E5-4543-B0B9-C5F861C5DD3B}"/>
                </c:ext>
              </c:extLst>
            </c:dLbl>
            <c:dLbl>
              <c:idx val="52"/>
              <c:layout>
                <c:manualLayout>
                  <c:x val="-2.9993881546744984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92E5-4543-B0B9-C5F861C5DD3B}"/>
                </c:ext>
              </c:extLst>
            </c:dLbl>
            <c:dLbl>
              <c:idx val="53"/>
              <c:layout>
                <c:manualLayout>
                  <c:x val="-4.1238374938929432E-5"/>
                  <c:y val="4.01877572016460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92E5-4543-B0B9-C5F861C5DD3B}"/>
                </c:ext>
              </c:extLst>
            </c:dLbl>
            <c:dLbl>
              <c:idx val="54"/>
              <c:layout>
                <c:manualLayout>
                  <c:x val="-4.7059471365638768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92E5-4543-B0B9-C5F861C5DD3B}"/>
                </c:ext>
              </c:extLst>
            </c:dLbl>
            <c:dLbl>
              <c:idx val="55"/>
              <c:layout>
                <c:manualLayout>
                  <c:x val="-3.1507586882036222E-3"/>
                  <c:y val="7.912930543539989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92E5-4543-B0B9-C5F861C5DD3B}"/>
                </c:ext>
              </c:extLst>
            </c:dLbl>
            <c:dLbl>
              <c:idx val="56"/>
              <c:layout>
                <c:manualLayout>
                  <c:x val="-4.708027410670639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92E5-4543-B0B9-C5F861C5DD3B}"/>
                </c:ext>
              </c:extLst>
            </c:dLbl>
            <c:dLbl>
              <c:idx val="57"/>
              <c:layout>
                <c:manualLayout>
                  <c:x val="-1.5966715614293278E-3"/>
                  <c:y val="2.37387916306199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92E5-4543-B0B9-C5F861C5DD3B}"/>
                </c:ext>
              </c:extLst>
            </c:dLbl>
            <c:dLbl>
              <c:idx val="58"/>
              <c:layout>
                <c:manualLayout>
                  <c:x val="-3.1534508076358297E-3"/>
                  <c:y val="3.95646527176999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92E5-4543-B0B9-C5F861C5DD3B}"/>
                </c:ext>
              </c:extLst>
            </c:dLbl>
            <c:dLbl>
              <c:idx val="59"/>
              <c:layout>
                <c:manualLayout>
                  <c:x val="-3.3040871267744085E-3"/>
                  <c:y val="5.626286008230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92E5-4543-B0B9-C5F861C5DD3B}"/>
                </c:ext>
              </c:extLst>
            </c:dLbl>
            <c:dLbl>
              <c:idx val="60"/>
              <c:layout>
                <c:manualLayout>
                  <c:x val="-4.7262604013705908E-3"/>
                  <c:y val="5.626286008230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92E5-4543-B0B9-C5F861C5DD3B}"/>
                </c:ext>
              </c:extLst>
            </c:dLbl>
            <c:dLbl>
              <c:idx val="61"/>
              <c:layout>
                <c:manualLayout>
                  <c:x val="-3.2015418502202644E-3"/>
                  <c:y val="8.218763781737949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92E5-4543-B0B9-C5F861C5DD3B}"/>
                </c:ext>
              </c:extLst>
            </c:dLbl>
            <c:dLbl>
              <c:idx val="62"/>
              <c:layout>
                <c:manualLayout>
                  <c:x val="-3.2058247674987763E-3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92E5-4543-B0B9-C5F861C5DD3B}"/>
                </c:ext>
              </c:extLst>
            </c:dLbl>
            <c:dLbl>
              <c:idx val="63"/>
              <c:layout>
                <c:manualLayout>
                  <c:x val="-4.6162506118453258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92E5-4543-B0B9-C5F861C5DD3B}"/>
                </c:ext>
              </c:extLst>
            </c:dLbl>
            <c:dLbl>
              <c:idx val="64"/>
              <c:layout>
                <c:manualLayout>
                  <c:x val="-4.9495839451786303E-3"/>
                  <c:y val="2.465629131459656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92E5-4543-B0B9-C5F861C5DD3B}"/>
                </c:ext>
              </c:extLst>
            </c:dLbl>
            <c:dLbl>
              <c:idx val="65"/>
              <c:layout>
                <c:manualLayout>
                  <c:x val="-4.8082476749877635E-3"/>
                  <c:y val="-1.0135379476760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92E5-4543-B0B9-C5F861C5DD3B}"/>
                </c:ext>
              </c:extLst>
            </c:dLbl>
            <c:dLbl>
              <c:idx val="66"/>
              <c:layout>
                <c:manualLayout>
                  <c:x val="-1.6987273617230134E-3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92E5-4543-B0B9-C5F861C5DD3B}"/>
                </c:ext>
              </c:extLst>
            </c:dLbl>
            <c:dLbl>
              <c:idx val="67"/>
              <c:layout>
                <c:manualLayout>
                  <c:x val="-3.10768477728830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92E5-4543-B0B9-C5F861C5DD3B}"/>
                </c:ext>
              </c:extLst>
            </c:dLbl>
            <c:dLbl>
              <c:idx val="68"/>
              <c:layout>
                <c:manualLayout>
                  <c:x val="-1.553597650514007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92E5-4543-B0B9-C5F861C5DD3B}"/>
                </c:ext>
              </c:extLst>
            </c:dLbl>
            <c:dLbl>
              <c:idx val="69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92E5-4543-B0B9-C5F861C5DD3B}"/>
                </c:ext>
              </c:extLst>
            </c:dLbl>
            <c:dLbl>
              <c:idx val="70"/>
              <c:layout>
                <c:manualLayout>
                  <c:x val="-4.66140479686735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92E5-4543-B0B9-C5F861C5DD3B}"/>
                </c:ext>
              </c:extLst>
            </c:dLbl>
            <c:dLbl>
              <c:idx val="71"/>
              <c:layout>
                <c:manualLayout>
                  <c:x val="-3.108174253548759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92E5-4543-B0B9-C5F861C5DD3B}"/>
                </c:ext>
              </c:extLst>
            </c:dLbl>
            <c:dLbl>
              <c:idx val="72"/>
              <c:layout>
                <c:manualLayout>
                  <c:x val="6.2209985315712186E-3"/>
                  <c:y val="2.41126543209876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92E5-4543-B0B9-C5F861C5DD3B}"/>
                </c:ext>
              </c:extLst>
            </c:dLbl>
            <c:dLbl>
              <c:idx val="73"/>
              <c:layout>
                <c:manualLayout>
                  <c:x val="7.770925110132158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92E5-4543-B0B9-C5F861C5DD3B}"/>
                </c:ext>
              </c:extLst>
            </c:dLbl>
            <c:numFmt formatCode="#,##0.0_ ;[Red]\-#,##0.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市区町村別_長期入院!$BU$5:$BU$78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市区町村別_長期入院!$CM$5:$CM$78</c:f>
              <c:numCache>
                <c:formatCode>General</c:formatCode>
                <c:ptCount val="74"/>
                <c:pt idx="0">
                  <c:v>1.4999999999999987</c:v>
                </c:pt>
                <c:pt idx="1">
                  <c:v>4.4999999999999982</c:v>
                </c:pt>
                <c:pt idx="2">
                  <c:v>3</c:v>
                </c:pt>
                <c:pt idx="3">
                  <c:v>5.700000000000002</c:v>
                </c:pt>
                <c:pt idx="4">
                  <c:v>-3</c:v>
                </c:pt>
                <c:pt idx="5">
                  <c:v>-1.4000000000000012</c:v>
                </c:pt>
                <c:pt idx="6">
                  <c:v>8.6</c:v>
                </c:pt>
                <c:pt idx="7">
                  <c:v>3</c:v>
                </c:pt>
                <c:pt idx="8">
                  <c:v>-4.9000000000000012</c:v>
                </c:pt>
                <c:pt idx="9">
                  <c:v>4.3000000000000007</c:v>
                </c:pt>
                <c:pt idx="10">
                  <c:v>0.50000000000000044</c:v>
                </c:pt>
                <c:pt idx="11">
                  <c:v>3.8000000000000007</c:v>
                </c:pt>
                <c:pt idx="12">
                  <c:v>-0.40000000000000036</c:v>
                </c:pt>
                <c:pt idx="13">
                  <c:v>-1.3000000000000012</c:v>
                </c:pt>
                <c:pt idx="14">
                  <c:v>-3</c:v>
                </c:pt>
                <c:pt idx="15">
                  <c:v>0.60000000000000053</c:v>
                </c:pt>
                <c:pt idx="16">
                  <c:v>0.69999999999999785</c:v>
                </c:pt>
                <c:pt idx="17">
                  <c:v>3.5000000000000004</c:v>
                </c:pt>
                <c:pt idx="18">
                  <c:v>1.0000000000000009</c:v>
                </c:pt>
                <c:pt idx="19">
                  <c:v>3.6000000000000005</c:v>
                </c:pt>
                <c:pt idx="20">
                  <c:v>-2.300000000000002</c:v>
                </c:pt>
                <c:pt idx="21">
                  <c:v>4.9999999999999991</c:v>
                </c:pt>
                <c:pt idx="22">
                  <c:v>1.899999999999999</c:v>
                </c:pt>
                <c:pt idx="23">
                  <c:v>-2.2999999999999994</c:v>
                </c:pt>
                <c:pt idx="24">
                  <c:v>7.299999999999998</c:v>
                </c:pt>
                <c:pt idx="25">
                  <c:v>0.40000000000000036</c:v>
                </c:pt>
                <c:pt idx="26">
                  <c:v>-0.10000000000000009</c:v>
                </c:pt>
                <c:pt idx="27">
                  <c:v>-0.59999999999999776</c:v>
                </c:pt>
                <c:pt idx="28">
                  <c:v>1.0999999999999983</c:v>
                </c:pt>
                <c:pt idx="29">
                  <c:v>1.100000000000001</c:v>
                </c:pt>
                <c:pt idx="30">
                  <c:v>-0.10000000000000009</c:v>
                </c:pt>
                <c:pt idx="31">
                  <c:v>1.5000000000000013</c:v>
                </c:pt>
                <c:pt idx="32">
                  <c:v>1.1999999999999984</c:v>
                </c:pt>
                <c:pt idx="33">
                  <c:v>1.2000000000000011</c:v>
                </c:pt>
                <c:pt idx="34">
                  <c:v>-1.3999999999999986</c:v>
                </c:pt>
                <c:pt idx="35">
                  <c:v>1.2999999999999985</c:v>
                </c:pt>
                <c:pt idx="36">
                  <c:v>-0.10000000000000009</c:v>
                </c:pt>
                <c:pt idx="37">
                  <c:v>-3.1</c:v>
                </c:pt>
                <c:pt idx="38">
                  <c:v>0.40000000000000036</c:v>
                </c:pt>
                <c:pt idx="39">
                  <c:v>-0.30000000000000027</c:v>
                </c:pt>
                <c:pt idx="40">
                  <c:v>-0.99999999999999811</c:v>
                </c:pt>
                <c:pt idx="41">
                  <c:v>0.99999999999999811</c:v>
                </c:pt>
                <c:pt idx="42">
                  <c:v>0.10000000000000009</c:v>
                </c:pt>
                <c:pt idx="43">
                  <c:v>-1.0000000000000009</c:v>
                </c:pt>
                <c:pt idx="44">
                  <c:v>-2.2999999999999994</c:v>
                </c:pt>
                <c:pt idx="45">
                  <c:v>1.4000000000000012</c:v>
                </c:pt>
                <c:pt idx="46">
                  <c:v>-1.100000000000001</c:v>
                </c:pt>
                <c:pt idx="47">
                  <c:v>3.8000000000000007</c:v>
                </c:pt>
                <c:pt idx="48">
                  <c:v>-2.8999999999999986</c:v>
                </c:pt>
                <c:pt idx="49">
                  <c:v>2.1999999999999993</c:v>
                </c:pt>
                <c:pt idx="50">
                  <c:v>2.5000000000000022</c:v>
                </c:pt>
                <c:pt idx="51">
                  <c:v>2.0999999999999992</c:v>
                </c:pt>
                <c:pt idx="52">
                  <c:v>0.99999999999999811</c:v>
                </c:pt>
                <c:pt idx="53">
                  <c:v>1.7999999999999989</c:v>
                </c:pt>
                <c:pt idx="54">
                  <c:v>0.10000000000000009</c:v>
                </c:pt>
                <c:pt idx="55">
                  <c:v>2.200000000000002</c:v>
                </c:pt>
                <c:pt idx="56">
                  <c:v>-0.70000000000000062</c:v>
                </c:pt>
                <c:pt idx="57">
                  <c:v>1.100000000000001</c:v>
                </c:pt>
                <c:pt idx="58">
                  <c:v>0.70000000000000062</c:v>
                </c:pt>
                <c:pt idx="59">
                  <c:v>0.80000000000000071</c:v>
                </c:pt>
                <c:pt idx="60">
                  <c:v>3.9999999999999982</c:v>
                </c:pt>
                <c:pt idx="61">
                  <c:v>0.70000000000000062</c:v>
                </c:pt>
                <c:pt idx="62">
                  <c:v>0.10000000000000009</c:v>
                </c:pt>
                <c:pt idx="63">
                  <c:v>4.3000000000000007</c:v>
                </c:pt>
                <c:pt idx="64">
                  <c:v>-3.9000000000000008</c:v>
                </c:pt>
                <c:pt idx="65">
                  <c:v>4.4000000000000012</c:v>
                </c:pt>
                <c:pt idx="66">
                  <c:v>-4.0000000000000009</c:v>
                </c:pt>
                <c:pt idx="67">
                  <c:v>3.1</c:v>
                </c:pt>
                <c:pt idx="68">
                  <c:v>0.70000000000000062</c:v>
                </c:pt>
                <c:pt idx="69">
                  <c:v>2.7000000000000024</c:v>
                </c:pt>
                <c:pt idx="70">
                  <c:v>4.0999999999999979</c:v>
                </c:pt>
                <c:pt idx="71">
                  <c:v>10.000000000000004</c:v>
                </c:pt>
                <c:pt idx="72">
                  <c:v>-5</c:v>
                </c:pt>
                <c:pt idx="73">
                  <c:v>-2.0000000000000004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92E5-4543-B0B9-C5F861C5D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347472"/>
        <c:axId val="383360352"/>
      </c:barChart>
      <c:scatterChart>
        <c:scatterStyle val="lineMarker"/>
        <c:varyColors val="0"/>
        <c:ser>
          <c:idx val="1"/>
          <c:order val="1"/>
          <c:tx>
            <c:strRef>
              <c:f>市区町村別_長期入院!$BU$79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4B-92E5-4543-B0B9-C5F861C5DD3B}"/>
              </c:ext>
            </c:extLst>
          </c:dPt>
          <c:dLbls>
            <c:dLbl>
              <c:idx val="0"/>
              <c:layout>
                <c:manualLayout>
                  <c:x val="0.23932941752325002"/>
                  <c:y val="-0.86762819894547327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fld id="{CC6698B2-3213-4553-BF3D-285B83313B30}" type="SERIESNAME">
                      <a:rPr lang="ja-JP" altLang="en-US" sz="1000"/>
                      <a:pPr>
                        <a:defRPr sz="800"/>
                      </a:pPr>
                      <a:t>[系列名]</a:t>
                    </a:fld>
                    <a:r>
                      <a:rPr lang="ja-JP" altLang="en-US" sz="1000" baseline="0"/>
                      <a:t>
</a:t>
                    </a:r>
                    <a:fld id="{77901543-651B-4857-8C8F-E039C9952428}" type="XVALUE">
                      <a:rPr lang="en-US" altLang="ja-JP" sz="1000" baseline="0"/>
                      <a:pPr>
                        <a:defRPr sz="800"/>
                      </a:pPr>
                      <a:t>[X 値]</a:t>
                    </a:fld>
                    <a:endParaRPr lang="ja-JP" altLang="en-US" sz="1000" baseline="0"/>
                  </a:p>
                </c:rich>
              </c:tx>
              <c:numFmt formatCode="#,##0.0_ ;[Red]\-#,##0.0\ " sourceLinked="0"/>
              <c:spPr/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628732256485559"/>
                      <c:h val="4.7976144547325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C-92E5-4543-B0B9-C5F861C5DD3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市区町村別_長期入院!$DI$5:$DI$78</c:f>
              <c:numCache>
                <c:formatCode>General</c:formatCode>
                <c:ptCount val="74"/>
                <c:pt idx="0">
                  <c:v>0.70000000000000062</c:v>
                </c:pt>
                <c:pt idx="1">
                  <c:v>0.70000000000000062</c:v>
                </c:pt>
                <c:pt idx="2">
                  <c:v>0.70000000000000062</c:v>
                </c:pt>
                <c:pt idx="3">
                  <c:v>0.70000000000000062</c:v>
                </c:pt>
                <c:pt idx="4">
                  <c:v>0.70000000000000062</c:v>
                </c:pt>
                <c:pt idx="5">
                  <c:v>0.70000000000000062</c:v>
                </c:pt>
                <c:pt idx="6">
                  <c:v>0.70000000000000062</c:v>
                </c:pt>
                <c:pt idx="7">
                  <c:v>0.70000000000000062</c:v>
                </c:pt>
                <c:pt idx="8">
                  <c:v>0.70000000000000062</c:v>
                </c:pt>
                <c:pt idx="9">
                  <c:v>0.70000000000000062</c:v>
                </c:pt>
                <c:pt idx="10">
                  <c:v>0.70000000000000062</c:v>
                </c:pt>
                <c:pt idx="11">
                  <c:v>0.70000000000000062</c:v>
                </c:pt>
                <c:pt idx="12">
                  <c:v>0.70000000000000062</c:v>
                </c:pt>
                <c:pt idx="13">
                  <c:v>0.70000000000000062</c:v>
                </c:pt>
                <c:pt idx="14">
                  <c:v>0.70000000000000062</c:v>
                </c:pt>
                <c:pt idx="15">
                  <c:v>0.70000000000000062</c:v>
                </c:pt>
                <c:pt idx="16">
                  <c:v>0.70000000000000062</c:v>
                </c:pt>
                <c:pt idx="17">
                  <c:v>0.70000000000000062</c:v>
                </c:pt>
                <c:pt idx="18">
                  <c:v>0.70000000000000062</c:v>
                </c:pt>
                <c:pt idx="19">
                  <c:v>0.70000000000000062</c:v>
                </c:pt>
                <c:pt idx="20">
                  <c:v>0.70000000000000062</c:v>
                </c:pt>
                <c:pt idx="21">
                  <c:v>0.70000000000000062</c:v>
                </c:pt>
                <c:pt idx="22">
                  <c:v>0.70000000000000062</c:v>
                </c:pt>
                <c:pt idx="23">
                  <c:v>0.70000000000000062</c:v>
                </c:pt>
                <c:pt idx="24">
                  <c:v>0.70000000000000062</c:v>
                </c:pt>
                <c:pt idx="25">
                  <c:v>0.70000000000000062</c:v>
                </c:pt>
                <c:pt idx="26">
                  <c:v>0.70000000000000062</c:v>
                </c:pt>
                <c:pt idx="27">
                  <c:v>0.70000000000000062</c:v>
                </c:pt>
                <c:pt idx="28">
                  <c:v>0.70000000000000062</c:v>
                </c:pt>
                <c:pt idx="29">
                  <c:v>0.70000000000000062</c:v>
                </c:pt>
                <c:pt idx="30">
                  <c:v>0.70000000000000062</c:v>
                </c:pt>
                <c:pt idx="31">
                  <c:v>0.70000000000000062</c:v>
                </c:pt>
                <c:pt idx="32">
                  <c:v>0.70000000000000062</c:v>
                </c:pt>
                <c:pt idx="33">
                  <c:v>0.70000000000000062</c:v>
                </c:pt>
                <c:pt idx="34">
                  <c:v>0.70000000000000062</c:v>
                </c:pt>
                <c:pt idx="35">
                  <c:v>0.70000000000000062</c:v>
                </c:pt>
                <c:pt idx="36">
                  <c:v>0.70000000000000062</c:v>
                </c:pt>
                <c:pt idx="37">
                  <c:v>0.70000000000000062</c:v>
                </c:pt>
                <c:pt idx="38">
                  <c:v>0.70000000000000062</c:v>
                </c:pt>
                <c:pt idx="39">
                  <c:v>0.70000000000000062</c:v>
                </c:pt>
                <c:pt idx="40">
                  <c:v>0.70000000000000062</c:v>
                </c:pt>
                <c:pt idx="41">
                  <c:v>0.70000000000000062</c:v>
                </c:pt>
                <c:pt idx="42">
                  <c:v>0.70000000000000062</c:v>
                </c:pt>
                <c:pt idx="43">
                  <c:v>0.70000000000000062</c:v>
                </c:pt>
                <c:pt idx="44">
                  <c:v>0.70000000000000062</c:v>
                </c:pt>
                <c:pt idx="45">
                  <c:v>0.70000000000000062</c:v>
                </c:pt>
                <c:pt idx="46">
                  <c:v>0.70000000000000062</c:v>
                </c:pt>
                <c:pt idx="47">
                  <c:v>0.70000000000000062</c:v>
                </c:pt>
                <c:pt idx="48">
                  <c:v>0.70000000000000062</c:v>
                </c:pt>
                <c:pt idx="49">
                  <c:v>0.70000000000000062</c:v>
                </c:pt>
                <c:pt idx="50">
                  <c:v>0.70000000000000062</c:v>
                </c:pt>
                <c:pt idx="51">
                  <c:v>0.70000000000000062</c:v>
                </c:pt>
                <c:pt idx="52">
                  <c:v>0.70000000000000062</c:v>
                </c:pt>
                <c:pt idx="53">
                  <c:v>0.70000000000000062</c:v>
                </c:pt>
                <c:pt idx="54">
                  <c:v>0.70000000000000062</c:v>
                </c:pt>
                <c:pt idx="55">
                  <c:v>0.70000000000000062</c:v>
                </c:pt>
                <c:pt idx="56">
                  <c:v>0.70000000000000062</c:v>
                </c:pt>
                <c:pt idx="57">
                  <c:v>0.70000000000000062</c:v>
                </c:pt>
                <c:pt idx="58">
                  <c:v>0.70000000000000062</c:v>
                </c:pt>
                <c:pt idx="59">
                  <c:v>0.70000000000000062</c:v>
                </c:pt>
                <c:pt idx="60">
                  <c:v>0.70000000000000062</c:v>
                </c:pt>
                <c:pt idx="61">
                  <c:v>0.70000000000000062</c:v>
                </c:pt>
                <c:pt idx="62">
                  <c:v>0.70000000000000062</c:v>
                </c:pt>
                <c:pt idx="63">
                  <c:v>0.70000000000000062</c:v>
                </c:pt>
                <c:pt idx="64">
                  <c:v>0.70000000000000062</c:v>
                </c:pt>
                <c:pt idx="65">
                  <c:v>0.70000000000000062</c:v>
                </c:pt>
                <c:pt idx="66">
                  <c:v>0.70000000000000062</c:v>
                </c:pt>
                <c:pt idx="67">
                  <c:v>0.70000000000000062</c:v>
                </c:pt>
                <c:pt idx="68">
                  <c:v>0.70000000000000062</c:v>
                </c:pt>
                <c:pt idx="69">
                  <c:v>0.70000000000000062</c:v>
                </c:pt>
                <c:pt idx="70">
                  <c:v>0.70000000000000062</c:v>
                </c:pt>
                <c:pt idx="71">
                  <c:v>0.70000000000000062</c:v>
                </c:pt>
                <c:pt idx="72">
                  <c:v>0.70000000000000062</c:v>
                </c:pt>
                <c:pt idx="73">
                  <c:v>0.70000000000000062</c:v>
                </c:pt>
              </c:numCache>
            </c:numRef>
          </c:xVal>
          <c:yVal>
            <c:numRef>
              <c:f>市区町村別_長期入院!$DM$5:$DM$78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92E5-4543-B0B9-C5F861C5D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331232"/>
        <c:axId val="383359792"/>
      </c:scatterChart>
      <c:catAx>
        <c:axId val="3833474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383360352"/>
        <c:crossesAt val="0"/>
        <c:auto val="1"/>
        <c:lblAlgn val="ctr"/>
        <c:lblOffset val="100"/>
        <c:noMultiLvlLbl val="0"/>
      </c:catAx>
      <c:valAx>
        <c:axId val="38336035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en-US" altLang="ja-JP" sz="1000" b="1" i="0" u="none" strike="noStrike" baseline="0">
                    <a:effectLst/>
                  </a:rPr>
                  <a:t>pt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482721488007832"/>
              <c:y val="2.4555603780864198E-2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3347472"/>
        <c:crosses val="autoZero"/>
        <c:crossBetween val="between"/>
      </c:valAx>
      <c:valAx>
        <c:axId val="383359792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3331232"/>
        <c:crosses val="max"/>
        <c:crossBetween val="midCat"/>
      </c:valAx>
      <c:valAx>
        <c:axId val="383331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335979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7586587911547"/>
          <c:y val="7.2786570031507569E-2"/>
          <c:w val="0.78934432367149765"/>
          <c:h val="0.890564718364197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市区町村別_長期入院!$CP$4</c:f>
              <c:strCache>
                <c:ptCount val="1"/>
                <c:pt idx="0">
                  <c:v>前年度との差分(95歳～)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2"/>
              <c:layout>
                <c:manualLayout>
                  <c:x val="1.55408712677435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54-494B-B3B3-B95C23FE1923}"/>
                </c:ext>
              </c:extLst>
            </c:dLbl>
            <c:dLbl>
              <c:idx val="6"/>
              <c:layout>
                <c:manualLayout>
                  <c:x val="1.55408712677435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54-494B-B3B3-B95C23FE1923}"/>
                </c:ext>
              </c:extLst>
            </c:dLbl>
            <c:dLbl>
              <c:idx val="25"/>
              <c:layout>
                <c:manualLayout>
                  <c:x val="-1.55408712677435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54-494B-B3B3-B95C23FE1923}"/>
                </c:ext>
              </c:extLst>
            </c:dLbl>
            <c:dLbl>
              <c:idx val="29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091532060695053E-2"/>
                      <c:h val="1.5641075102880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C54-494B-B3B3-B95C23FE1923}"/>
                </c:ext>
              </c:extLst>
            </c:dLbl>
            <c:dLbl>
              <c:idx val="30"/>
              <c:layout>
                <c:manualLayout>
                  <c:x val="-1.55408712677435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54-494B-B3B3-B95C23FE1923}"/>
                </c:ext>
              </c:extLst>
            </c:dLbl>
            <c:dLbl>
              <c:idx val="33"/>
              <c:layout>
                <c:manualLayout>
                  <c:x val="1.554087126774294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54-494B-B3B3-B95C23FE1923}"/>
                </c:ext>
              </c:extLst>
            </c:dLbl>
            <c:dLbl>
              <c:idx val="36"/>
              <c:layout>
                <c:manualLayout>
                  <c:x val="1.55408712677440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54-494B-B3B3-B95C23FE1923}"/>
                </c:ext>
              </c:extLst>
            </c:dLbl>
            <c:dLbl>
              <c:idx val="38"/>
              <c:layout>
                <c:manualLayout>
                  <c:x val="1.08859520313270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54-494B-B3B3-B95C23FE1923}"/>
                </c:ext>
              </c:extLst>
            </c:dLbl>
            <c:dLbl>
              <c:idx val="41"/>
              <c:layout>
                <c:manualLayout>
                  <c:x val="1.55408712677435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54-494B-B3B3-B95C23FE1923}"/>
                </c:ext>
              </c:extLst>
            </c:dLbl>
            <c:dLbl>
              <c:idx val="43"/>
              <c:layout>
                <c:manualLayout>
                  <c:x val="1.55408712677435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54-494B-B3B3-B95C23FE1923}"/>
                </c:ext>
              </c:extLst>
            </c:dLbl>
            <c:dLbl>
              <c:idx val="46"/>
              <c:layout>
                <c:manualLayout>
                  <c:x val="1.55408712677435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54-494B-B3B3-B95C23FE1923}"/>
                </c:ext>
              </c:extLst>
            </c:dLbl>
            <c:dLbl>
              <c:idx val="52"/>
              <c:layout>
                <c:manualLayout>
                  <c:x val="7.7765540871267745E-4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C54-494B-B3B3-B95C23FE1923}"/>
                </c:ext>
              </c:extLst>
            </c:dLbl>
            <c:dLbl>
              <c:idx val="54"/>
              <c:layout>
                <c:manualLayout>
                  <c:x val="1.55408712677435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C54-494B-B3B3-B95C23FE1923}"/>
                </c:ext>
              </c:extLst>
            </c:dLbl>
            <c:dLbl>
              <c:idx val="59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C54-494B-B3B3-B95C23FE1923}"/>
                </c:ext>
              </c:extLst>
            </c:dLbl>
            <c:dLbl>
              <c:idx val="60"/>
              <c:layout>
                <c:manualLayout>
                  <c:x val="1.55408712677435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C54-494B-B3B3-B95C23FE1923}"/>
                </c:ext>
              </c:extLst>
            </c:dLbl>
            <c:numFmt formatCode="#,##0.0_ ;[Red]\-#,##0.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市区町村別_長期入院!$BU$5:$BU$78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市区町村別_長期入院!$CP$5:$CP$78</c:f>
              <c:numCache>
                <c:formatCode>General</c:formatCode>
                <c:ptCount val="74"/>
                <c:pt idx="0">
                  <c:v>0.10000000000000009</c:v>
                </c:pt>
                <c:pt idx="1">
                  <c:v>4.7</c:v>
                </c:pt>
                <c:pt idx="2">
                  <c:v>0.80000000000000071</c:v>
                </c:pt>
                <c:pt idx="3">
                  <c:v>2.5000000000000009</c:v>
                </c:pt>
                <c:pt idx="4">
                  <c:v>-0.70000000000000062</c:v>
                </c:pt>
                <c:pt idx="5">
                  <c:v>-4.2000000000000011</c:v>
                </c:pt>
                <c:pt idx="6">
                  <c:v>0.60000000000000053</c:v>
                </c:pt>
                <c:pt idx="7">
                  <c:v>-7.1000000000000005</c:v>
                </c:pt>
                <c:pt idx="8">
                  <c:v>-5.6</c:v>
                </c:pt>
                <c:pt idx="9">
                  <c:v>1.5</c:v>
                </c:pt>
                <c:pt idx="10">
                  <c:v>1.7000000000000002</c:v>
                </c:pt>
                <c:pt idx="11">
                  <c:v>1.9000000000000004</c:v>
                </c:pt>
                <c:pt idx="12">
                  <c:v>-0.40000000000000036</c:v>
                </c:pt>
                <c:pt idx="13">
                  <c:v>-0.30000000000000027</c:v>
                </c:pt>
                <c:pt idx="14">
                  <c:v>1.1999999999999997</c:v>
                </c:pt>
                <c:pt idx="15">
                  <c:v>-0.40000000000000036</c:v>
                </c:pt>
                <c:pt idx="16">
                  <c:v>2.2000000000000006</c:v>
                </c:pt>
                <c:pt idx="17">
                  <c:v>-3.3000000000000003</c:v>
                </c:pt>
                <c:pt idx="18">
                  <c:v>-1.4</c:v>
                </c:pt>
                <c:pt idx="19">
                  <c:v>0.39999999999999897</c:v>
                </c:pt>
                <c:pt idx="20">
                  <c:v>-0.79999999999999938</c:v>
                </c:pt>
                <c:pt idx="21">
                  <c:v>-0.70000000000000062</c:v>
                </c:pt>
                <c:pt idx="22">
                  <c:v>0.9000000000000008</c:v>
                </c:pt>
                <c:pt idx="23">
                  <c:v>0.40000000000000036</c:v>
                </c:pt>
                <c:pt idx="24">
                  <c:v>1.4000000000000012</c:v>
                </c:pt>
                <c:pt idx="25">
                  <c:v>0.29999999999999888</c:v>
                </c:pt>
                <c:pt idx="26">
                  <c:v>1.2999999999999985</c:v>
                </c:pt>
                <c:pt idx="27">
                  <c:v>1.4</c:v>
                </c:pt>
                <c:pt idx="28">
                  <c:v>-0.70000000000000062</c:v>
                </c:pt>
                <c:pt idx="29">
                  <c:v>-0.70000000000000062</c:v>
                </c:pt>
                <c:pt idx="30">
                  <c:v>-1.2000000000000011</c:v>
                </c:pt>
                <c:pt idx="31">
                  <c:v>1.1999999999999997</c:v>
                </c:pt>
                <c:pt idx="32">
                  <c:v>3.399999999999999</c:v>
                </c:pt>
                <c:pt idx="33">
                  <c:v>0.50000000000000044</c:v>
                </c:pt>
                <c:pt idx="34">
                  <c:v>-0.19999999999999879</c:v>
                </c:pt>
                <c:pt idx="35">
                  <c:v>-3.5999999999999992</c:v>
                </c:pt>
                <c:pt idx="36">
                  <c:v>-1.2999999999999998</c:v>
                </c:pt>
                <c:pt idx="37">
                  <c:v>1.8000000000000003</c:v>
                </c:pt>
                <c:pt idx="38">
                  <c:v>-1.3000000000000012</c:v>
                </c:pt>
                <c:pt idx="39">
                  <c:v>-1.0000000000000002</c:v>
                </c:pt>
                <c:pt idx="40">
                  <c:v>-1.0999999999999996</c:v>
                </c:pt>
                <c:pt idx="41">
                  <c:v>0.40000000000000036</c:v>
                </c:pt>
                <c:pt idx="42">
                  <c:v>-2.2000000000000006</c:v>
                </c:pt>
                <c:pt idx="43">
                  <c:v>-1.7000000000000002</c:v>
                </c:pt>
                <c:pt idx="44">
                  <c:v>-0.79999999999999938</c:v>
                </c:pt>
                <c:pt idx="45">
                  <c:v>1.2999999999999998</c:v>
                </c:pt>
                <c:pt idx="46">
                  <c:v>0.10000000000000009</c:v>
                </c:pt>
                <c:pt idx="47">
                  <c:v>-0.99999999999999811</c:v>
                </c:pt>
                <c:pt idx="48">
                  <c:v>-0.70000000000000062</c:v>
                </c:pt>
                <c:pt idx="49">
                  <c:v>-3.2</c:v>
                </c:pt>
                <c:pt idx="50">
                  <c:v>-0.79999999999999938</c:v>
                </c:pt>
                <c:pt idx="51">
                  <c:v>-3.3000000000000003</c:v>
                </c:pt>
                <c:pt idx="52">
                  <c:v>-1.2000000000000011</c:v>
                </c:pt>
                <c:pt idx="53">
                  <c:v>-0.79999999999999938</c:v>
                </c:pt>
                <c:pt idx="54">
                  <c:v>0.30000000000000027</c:v>
                </c:pt>
                <c:pt idx="55">
                  <c:v>0.8</c:v>
                </c:pt>
                <c:pt idx="56">
                  <c:v>0.69999999999999929</c:v>
                </c:pt>
                <c:pt idx="57">
                  <c:v>2.9000000000000012</c:v>
                </c:pt>
                <c:pt idx="58">
                  <c:v>-0.10000000000000009</c:v>
                </c:pt>
                <c:pt idx="59">
                  <c:v>0</c:v>
                </c:pt>
                <c:pt idx="60">
                  <c:v>0.90000000000000013</c:v>
                </c:pt>
                <c:pt idx="61">
                  <c:v>-1.1000000000000003</c:v>
                </c:pt>
                <c:pt idx="62">
                  <c:v>5.1999999999999993</c:v>
                </c:pt>
                <c:pt idx="63">
                  <c:v>-0.19999999999999879</c:v>
                </c:pt>
                <c:pt idx="64">
                  <c:v>2.1999999999999997</c:v>
                </c:pt>
                <c:pt idx="65">
                  <c:v>11.1</c:v>
                </c:pt>
                <c:pt idx="66">
                  <c:v>1.4999999999999987</c:v>
                </c:pt>
                <c:pt idx="67">
                  <c:v>-4.3</c:v>
                </c:pt>
                <c:pt idx="68">
                  <c:v>-2.1999999999999993</c:v>
                </c:pt>
                <c:pt idx="69">
                  <c:v>3.2</c:v>
                </c:pt>
                <c:pt idx="70">
                  <c:v>-1.7999999999999989</c:v>
                </c:pt>
                <c:pt idx="71">
                  <c:v>-0.40000000000000036</c:v>
                </c:pt>
                <c:pt idx="72">
                  <c:v>-1.5000000000000013</c:v>
                </c:pt>
                <c:pt idx="73">
                  <c:v>2.200000000000002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C54-494B-B3B3-B95C23FE1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347472"/>
        <c:axId val="383360352"/>
      </c:barChart>
      <c:scatterChart>
        <c:scatterStyle val="lineMarker"/>
        <c:varyColors val="0"/>
        <c:ser>
          <c:idx val="1"/>
          <c:order val="1"/>
          <c:tx>
            <c:strRef>
              <c:f>市区町村別_長期入院!$BU$79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0-3C54-494B-B3B3-B95C23FE1923}"/>
              </c:ext>
            </c:extLst>
          </c:dPt>
          <c:dLbls>
            <c:dLbl>
              <c:idx val="0"/>
              <c:layout>
                <c:manualLayout>
                  <c:x val="-0.18338228095937353"/>
                  <c:y val="-0.86558666087962965"/>
                </c:manualLayout>
              </c:layout>
              <c:tx>
                <c:rich>
                  <a:bodyPr/>
                  <a:lstStyle/>
                  <a:p>
                    <a:pPr>
                      <a:defRPr sz="800"/>
                    </a:pPr>
                    <a:fld id="{CC6698B2-3213-4553-BF3D-285B83313B30}" type="SERIESNAME">
                      <a:rPr lang="ja-JP" altLang="en-US" sz="1000"/>
                      <a:pPr>
                        <a:defRPr sz="800"/>
                      </a:pPr>
                      <a:t>[系列名]</a:t>
                    </a:fld>
                    <a:r>
                      <a:rPr lang="ja-JP" altLang="en-US" sz="1000" baseline="0"/>
                      <a:t>
</a:t>
                    </a:r>
                    <a:fld id="{77901543-651B-4857-8C8F-E039C9952428}" type="XVALUE">
                      <a:rPr lang="en-US" altLang="ja-JP" sz="1000" baseline="0">
                        <a:solidFill>
                          <a:srgbClr val="FF0000"/>
                        </a:solidFill>
                      </a:rPr>
                      <a:pPr>
                        <a:defRPr sz="800"/>
                      </a:pPr>
                      <a:t>[X 値]</a:t>
                    </a:fld>
                    <a:endParaRPr lang="ja-JP" altLang="en-US" sz="1000" baseline="0"/>
                  </a:p>
                </c:rich>
              </c:tx>
              <c:numFmt formatCode="#,##0.0_ ;[Red]\-#,##0.0\ " sourceLinked="0"/>
              <c:spPr/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628732256485559"/>
                      <c:h val="4.7976144547325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3C54-494B-B3B3-B95C23FE19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市区町村別_長期入院!$DL$5:$DL$78</c:f>
              <c:numCache>
                <c:formatCode>General</c:formatCode>
                <c:ptCount val="74"/>
                <c:pt idx="0">
                  <c:v>-0.29999999999999888</c:v>
                </c:pt>
                <c:pt idx="1">
                  <c:v>-0.29999999999999888</c:v>
                </c:pt>
                <c:pt idx="2">
                  <c:v>-0.29999999999999888</c:v>
                </c:pt>
                <c:pt idx="3">
                  <c:v>-0.29999999999999888</c:v>
                </c:pt>
                <c:pt idx="4">
                  <c:v>-0.29999999999999888</c:v>
                </c:pt>
                <c:pt idx="5">
                  <c:v>-0.29999999999999888</c:v>
                </c:pt>
                <c:pt idx="6">
                  <c:v>-0.29999999999999888</c:v>
                </c:pt>
                <c:pt idx="7">
                  <c:v>-0.29999999999999888</c:v>
                </c:pt>
                <c:pt idx="8">
                  <c:v>-0.29999999999999888</c:v>
                </c:pt>
                <c:pt idx="9">
                  <c:v>-0.29999999999999888</c:v>
                </c:pt>
                <c:pt idx="10">
                  <c:v>-0.29999999999999888</c:v>
                </c:pt>
                <c:pt idx="11">
                  <c:v>-0.29999999999999888</c:v>
                </c:pt>
                <c:pt idx="12">
                  <c:v>-0.29999999999999888</c:v>
                </c:pt>
                <c:pt idx="13">
                  <c:v>-0.29999999999999888</c:v>
                </c:pt>
                <c:pt idx="14">
                  <c:v>-0.29999999999999888</c:v>
                </c:pt>
                <c:pt idx="15">
                  <c:v>-0.29999999999999888</c:v>
                </c:pt>
                <c:pt idx="16">
                  <c:v>-0.29999999999999888</c:v>
                </c:pt>
                <c:pt idx="17">
                  <c:v>-0.29999999999999888</c:v>
                </c:pt>
                <c:pt idx="18">
                  <c:v>-0.29999999999999888</c:v>
                </c:pt>
                <c:pt idx="19">
                  <c:v>-0.29999999999999888</c:v>
                </c:pt>
                <c:pt idx="20">
                  <c:v>-0.29999999999999888</c:v>
                </c:pt>
                <c:pt idx="21">
                  <c:v>-0.29999999999999888</c:v>
                </c:pt>
                <c:pt idx="22">
                  <c:v>-0.29999999999999888</c:v>
                </c:pt>
                <c:pt idx="23">
                  <c:v>-0.29999999999999888</c:v>
                </c:pt>
                <c:pt idx="24">
                  <c:v>-0.29999999999999888</c:v>
                </c:pt>
                <c:pt idx="25">
                  <c:v>-0.29999999999999888</c:v>
                </c:pt>
                <c:pt idx="26">
                  <c:v>-0.29999999999999888</c:v>
                </c:pt>
                <c:pt idx="27">
                  <c:v>-0.29999999999999888</c:v>
                </c:pt>
                <c:pt idx="28">
                  <c:v>-0.29999999999999888</c:v>
                </c:pt>
                <c:pt idx="29">
                  <c:v>-0.29999999999999888</c:v>
                </c:pt>
                <c:pt idx="30">
                  <c:v>-0.29999999999999888</c:v>
                </c:pt>
                <c:pt idx="31">
                  <c:v>-0.29999999999999888</c:v>
                </c:pt>
                <c:pt idx="32">
                  <c:v>-0.29999999999999888</c:v>
                </c:pt>
                <c:pt idx="33">
                  <c:v>-0.29999999999999888</c:v>
                </c:pt>
                <c:pt idx="34">
                  <c:v>-0.29999999999999888</c:v>
                </c:pt>
                <c:pt idx="35">
                  <c:v>-0.29999999999999888</c:v>
                </c:pt>
                <c:pt idx="36">
                  <c:v>-0.29999999999999888</c:v>
                </c:pt>
                <c:pt idx="37">
                  <c:v>-0.29999999999999888</c:v>
                </c:pt>
                <c:pt idx="38">
                  <c:v>-0.29999999999999888</c:v>
                </c:pt>
                <c:pt idx="39">
                  <c:v>-0.29999999999999888</c:v>
                </c:pt>
                <c:pt idx="40">
                  <c:v>-0.29999999999999888</c:v>
                </c:pt>
                <c:pt idx="41">
                  <c:v>-0.29999999999999888</c:v>
                </c:pt>
                <c:pt idx="42">
                  <c:v>-0.29999999999999888</c:v>
                </c:pt>
                <c:pt idx="43">
                  <c:v>-0.29999999999999888</c:v>
                </c:pt>
                <c:pt idx="44">
                  <c:v>-0.29999999999999888</c:v>
                </c:pt>
                <c:pt idx="45">
                  <c:v>-0.29999999999999888</c:v>
                </c:pt>
                <c:pt idx="46">
                  <c:v>-0.29999999999999888</c:v>
                </c:pt>
                <c:pt idx="47">
                  <c:v>-0.29999999999999888</c:v>
                </c:pt>
                <c:pt idx="48">
                  <c:v>-0.29999999999999888</c:v>
                </c:pt>
                <c:pt idx="49">
                  <c:v>-0.29999999999999888</c:v>
                </c:pt>
                <c:pt idx="50">
                  <c:v>-0.29999999999999888</c:v>
                </c:pt>
                <c:pt idx="51">
                  <c:v>-0.29999999999999888</c:v>
                </c:pt>
                <c:pt idx="52">
                  <c:v>-0.29999999999999888</c:v>
                </c:pt>
                <c:pt idx="53">
                  <c:v>-0.29999999999999888</c:v>
                </c:pt>
                <c:pt idx="54">
                  <c:v>-0.29999999999999888</c:v>
                </c:pt>
                <c:pt idx="55">
                  <c:v>-0.29999999999999888</c:v>
                </c:pt>
                <c:pt idx="56">
                  <c:v>-0.29999999999999888</c:v>
                </c:pt>
                <c:pt idx="57">
                  <c:v>-0.29999999999999888</c:v>
                </c:pt>
                <c:pt idx="58">
                  <c:v>-0.29999999999999888</c:v>
                </c:pt>
                <c:pt idx="59">
                  <c:v>-0.29999999999999888</c:v>
                </c:pt>
                <c:pt idx="60">
                  <c:v>-0.29999999999999888</c:v>
                </c:pt>
                <c:pt idx="61">
                  <c:v>-0.29999999999999888</c:v>
                </c:pt>
                <c:pt idx="62">
                  <c:v>-0.29999999999999888</c:v>
                </c:pt>
                <c:pt idx="63">
                  <c:v>-0.29999999999999888</c:v>
                </c:pt>
                <c:pt idx="64">
                  <c:v>-0.29999999999999888</c:v>
                </c:pt>
                <c:pt idx="65">
                  <c:v>-0.29999999999999888</c:v>
                </c:pt>
                <c:pt idx="66">
                  <c:v>-0.29999999999999888</c:v>
                </c:pt>
                <c:pt idx="67">
                  <c:v>-0.29999999999999888</c:v>
                </c:pt>
                <c:pt idx="68">
                  <c:v>-0.29999999999999888</c:v>
                </c:pt>
                <c:pt idx="69">
                  <c:v>-0.29999999999999888</c:v>
                </c:pt>
                <c:pt idx="70">
                  <c:v>-0.29999999999999888</c:v>
                </c:pt>
                <c:pt idx="71">
                  <c:v>-0.29999999999999888</c:v>
                </c:pt>
                <c:pt idx="72">
                  <c:v>-0.29999999999999888</c:v>
                </c:pt>
                <c:pt idx="73">
                  <c:v>-0.29999999999999888</c:v>
                </c:pt>
              </c:numCache>
            </c:numRef>
          </c:xVal>
          <c:yVal>
            <c:numRef>
              <c:f>市区町村別_長期入院!$DM$5:$DM$78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3C54-494B-B3B3-B95C23FE1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331232"/>
        <c:axId val="383359792"/>
      </c:scatterChart>
      <c:catAx>
        <c:axId val="3833474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383360352"/>
        <c:crossesAt val="0"/>
        <c:auto val="1"/>
        <c:lblAlgn val="ctr"/>
        <c:lblOffset val="100"/>
        <c:noMultiLvlLbl val="0"/>
      </c:catAx>
      <c:valAx>
        <c:axId val="38336035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en-US" altLang="ja-JP" sz="1000" b="1" i="0" baseline="0">
                    <a:effectLst/>
                  </a:rPr>
                  <a:t>(pt)</a:t>
                </a:r>
                <a:endParaRPr lang="ja-JP" altLang="ja-JP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0192217327459634"/>
              <c:y val="3.1700987011316871E-2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3347472"/>
        <c:crosses val="autoZero"/>
        <c:crossBetween val="between"/>
      </c:valAx>
      <c:valAx>
        <c:axId val="383359792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3331232"/>
        <c:crosses val="max"/>
        <c:crossBetween val="midCat"/>
      </c:valAx>
      <c:valAx>
        <c:axId val="383331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335979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025459271"/>
          <c:y val="1.34544592335390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37919172219513"/>
          <c:y val="0.14033676729177599"/>
          <c:w val="0.86076927244162738"/>
          <c:h val="0.8098277496984929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被保険者数!$B$5</c:f>
              <c:strCache>
                <c:ptCount val="1"/>
                <c:pt idx="0">
                  <c:v>65歳～69歳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6117476569695002E-2"/>
                  <c:y val="-0.1403032562764105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74-4474-BF0A-BD09614BC776}"/>
                </c:ext>
              </c:extLst>
            </c:dLbl>
            <c:dLbl>
              <c:idx val="1"/>
              <c:layout>
                <c:manualLayout>
                  <c:x val="3.439893818733409E-2"/>
                  <c:y val="-0.1449800683109159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74-4474-BF0A-BD09614BC776}"/>
                </c:ext>
              </c:extLst>
            </c:dLbl>
            <c:dLbl>
              <c:idx val="2"/>
              <c:layout>
                <c:manualLayout>
                  <c:x val="3.4399073622623108E-2"/>
                  <c:y val="-0.1403014150118301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74-4474-BF0A-BD09614BC7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被保険者数!$M$56:$M$58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(被保険者数!$D$5,被保険者数!$F$5,被保険者数!$H$5)</c:f>
              <c:numCache>
                <c:formatCode>0.0%</c:formatCode>
                <c:ptCount val="3"/>
                <c:pt idx="0">
                  <c:v>2.0878255140879352E-3</c:v>
                </c:pt>
                <c:pt idx="1">
                  <c:v>9.2854803598605253E-4</c:v>
                </c:pt>
                <c:pt idx="2">
                  <c:v>1.388187001423066E-3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4-4474-BF0A-BD09614BC776}"/>
            </c:ext>
          </c:extLst>
        </c:ser>
        <c:ser>
          <c:idx val="1"/>
          <c:order val="1"/>
          <c:tx>
            <c:strRef>
              <c:f>被保険者数!$B$6</c:f>
              <c:strCache>
                <c:ptCount val="1"/>
                <c:pt idx="0">
                  <c:v>70歳～74歳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7409122921068317E-2"/>
                  <c:y val="-0.10298349306303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5.8697654260794194E-2"/>
                      <c:h val="3.95503631894385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57F7-4128-882F-C00015B60736}"/>
                </c:ext>
              </c:extLst>
            </c:dLbl>
            <c:dLbl>
              <c:idx val="1"/>
              <c:layout>
                <c:manualLayout>
                  <c:x val="4.0420662007692724E-2"/>
                  <c:y val="-0.1040570423767043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F7-4128-882F-C00015B60736}"/>
                </c:ext>
              </c:extLst>
            </c:dLbl>
            <c:dLbl>
              <c:idx val="2"/>
              <c:layout>
                <c:manualLayout>
                  <c:x val="4.214069017823284E-2"/>
                  <c:y val="-9.93796779628246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7F7-4128-882F-C00015B607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被保険者数!$M$56:$M$58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(被保険者数!$D$6,被保険者数!$F$6,被保険者数!$H$6)</c:f>
              <c:numCache>
                <c:formatCode>0.0%</c:formatCode>
                <c:ptCount val="3"/>
                <c:pt idx="0">
                  <c:v>7.1881408382971322E-3</c:v>
                </c:pt>
                <c:pt idx="1">
                  <c:v>3.5973209526928536E-3</c:v>
                </c:pt>
                <c:pt idx="2">
                  <c:v>5.0210359548959367E-3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F7-4128-882F-C00015B60736}"/>
            </c:ext>
          </c:extLst>
        </c:ser>
        <c:ser>
          <c:idx val="2"/>
          <c:order val="2"/>
          <c:tx>
            <c:strRef>
              <c:f>被保険者数!$B$7</c:f>
              <c:strCache>
                <c:ptCount val="1"/>
                <c:pt idx="0">
                  <c:v>75歳～79歳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被保険者数!$M$56:$M$58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(被保険者数!$D$7,被保険者数!$F$7,被保険者数!$H$7)</c:f>
              <c:numCache>
                <c:formatCode>0.0%</c:formatCode>
                <c:ptCount val="3"/>
                <c:pt idx="0">
                  <c:v>0.40813274504092567</c:v>
                </c:pt>
                <c:pt idx="1">
                  <c:v>0.34775600891303371</c:v>
                </c:pt>
                <c:pt idx="2">
                  <c:v>0.37169462676294324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F7-4128-882F-C00015B60736}"/>
            </c:ext>
          </c:extLst>
        </c:ser>
        <c:ser>
          <c:idx val="3"/>
          <c:order val="3"/>
          <c:tx>
            <c:strRef>
              <c:f>被保険者数!$B$8</c:f>
              <c:strCache>
                <c:ptCount val="1"/>
                <c:pt idx="0">
                  <c:v>80歳～84歳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被保険者数!$M$56:$M$58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(被保険者数!$D$8,被保険者数!$F$8,被保険者数!$H$8)</c:f>
              <c:numCache>
                <c:formatCode>0.0%</c:formatCode>
                <c:ptCount val="3"/>
                <c:pt idx="0">
                  <c:v>0.32153099384795236</c:v>
                </c:pt>
                <c:pt idx="1">
                  <c:v>0.29739094697772384</c:v>
                </c:pt>
                <c:pt idx="2">
                  <c:v>0.30696217248552904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F7-4128-882F-C00015B60736}"/>
            </c:ext>
          </c:extLst>
        </c:ser>
        <c:ser>
          <c:idx val="4"/>
          <c:order val="4"/>
          <c:tx>
            <c:strRef>
              <c:f>被保険者数!$B$9</c:f>
              <c:strCache>
                <c:ptCount val="1"/>
                <c:pt idx="0">
                  <c:v>85歳～89歳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被保険者数!$M$56:$M$58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(被保険者数!$D$9,被保険者数!$F$9,被保険者数!$H$9)</c:f>
              <c:numCache>
                <c:formatCode>0.0%</c:formatCode>
                <c:ptCount val="3"/>
                <c:pt idx="0">
                  <c:v>0.18152352615744316</c:v>
                </c:pt>
                <c:pt idx="1">
                  <c:v>0.20422919596473316</c:v>
                </c:pt>
                <c:pt idx="2">
                  <c:v>0.19522668295390072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F7-4128-882F-C00015B60736}"/>
            </c:ext>
          </c:extLst>
        </c:ser>
        <c:ser>
          <c:idx val="5"/>
          <c:order val="5"/>
          <c:tx>
            <c:strRef>
              <c:f>被保険者数!$B$10</c:f>
              <c:strCache>
                <c:ptCount val="1"/>
                <c:pt idx="0">
                  <c:v>90歳～94歳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被保険者数!$M$56:$M$58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(被保険者数!$D$10,被保険者数!$F$10,被保険者数!$H$10)</c:f>
              <c:numCache>
                <c:formatCode>0.0%</c:formatCode>
                <c:ptCount val="3"/>
                <c:pt idx="0">
                  <c:v>6.4243642199879963E-2</c:v>
                </c:pt>
                <c:pt idx="1">
                  <c:v>0.10508518111823897</c:v>
                </c:pt>
                <c:pt idx="2">
                  <c:v>8.8892023699165698E-2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F7-4128-882F-C00015B60736}"/>
            </c:ext>
          </c:extLst>
        </c:ser>
        <c:ser>
          <c:idx val="6"/>
          <c:order val="6"/>
          <c:tx>
            <c:strRef>
              <c:f>被保険者数!$B$11</c:f>
              <c:strCache>
                <c:ptCount val="1"/>
                <c:pt idx="0">
                  <c:v>95歳～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200281705401159E-2"/>
                  <c:y val="-0.1028898647591165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F7-4128-882F-C00015B6073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57F7-4128-882F-C00015B60736}"/>
                </c:ext>
              </c:extLst>
            </c:dLbl>
            <c:dLbl>
              <c:idx val="2"/>
              <c:layout>
                <c:manualLayout>
                  <c:x val="-1.1180183108510754E-2"/>
                  <c:y val="-0.109898086005468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99834768947398E-2"/>
                      <c:h val="4.67681203450529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57F7-4128-882F-C00015B607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ysClr val="windowText" lastClr="00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被保険者数!$M$56:$M$58</c:f>
              <c:strCache>
                <c:ptCount val="3"/>
                <c:pt idx="0">
                  <c:v>男性　</c:v>
                </c:pt>
                <c:pt idx="1">
                  <c:v>女性　</c:v>
                </c:pt>
                <c:pt idx="2">
                  <c:v>広域連合
全体</c:v>
                </c:pt>
              </c:strCache>
            </c:strRef>
          </c:cat>
          <c:val>
            <c:numRef>
              <c:f>(被保険者数!$D$11,被保険者数!$F$11,被保険者数!$H$11)</c:f>
              <c:numCache>
                <c:formatCode>0.0%</c:formatCode>
                <c:ptCount val="3"/>
                <c:pt idx="0">
                  <c:v>1.5293126401413778E-2</c:v>
                </c:pt>
                <c:pt idx="1">
                  <c:v>4.1012798037591426E-2</c:v>
                </c:pt>
                <c:pt idx="2">
                  <c:v>3.0815271142142289E-2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F7-4128-882F-C00015B6073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212353199"/>
        <c:axId val="1484028559"/>
      </c:barChart>
      <c:catAx>
        <c:axId val="121235319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6868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484028559"/>
        <c:crosses val="autoZero"/>
        <c:auto val="1"/>
        <c:lblAlgn val="ctr"/>
        <c:lblOffset val="100"/>
        <c:noMultiLvlLbl val="0"/>
      </c:catAx>
      <c:valAx>
        <c:axId val="1484028559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en-US" altLang="ja-JP" b="1">
                    <a:solidFill>
                      <a:sysClr val="windowText" lastClr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(%)</a:t>
                </a:r>
                <a:endParaRPr lang="ja-JP" altLang="en-US" b="1">
                  <a:solidFill>
                    <a:sysClr val="windowText" lastClr="000000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</a:endParaRPr>
              </a:p>
            </c:rich>
          </c:tx>
          <c:layout>
            <c:manualLayout>
              <c:xMode val="edge"/>
              <c:yMode val="edge"/>
              <c:x val="0.93992767755566387"/>
              <c:y val="3.572163762071790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ＭＳ Ｐ明朝" panose="02020600040205080304" pitchFamily="18" charset="-128"/>
                  <a:ea typeface="ＭＳ Ｐ明朝" panose="02020600040205080304" pitchFamily="18" charset="-128"/>
                  <a:cs typeface="+mn-cs"/>
                </a:defRPr>
              </a:pPr>
              <a:endParaRPr lang="ja-JP"/>
            </a:p>
          </c:txPr>
        </c:title>
        <c:numFmt formatCode="0.0%" sourceLinked="1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212353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3199523267782655E-2"/>
          <c:y val="1.8262415392805539E-2"/>
          <c:w val="0.84111923722845228"/>
          <c:h val="6.6987046703676084E-2"/>
        </c:manualLayout>
      </c:layout>
      <c:overlay val="0"/>
      <c:spPr>
        <a:noFill/>
        <a:ln>
          <a:solidFill>
            <a:srgbClr val="7F7F7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7F7F7F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52849738392909"/>
          <c:y val="0.10966895486287723"/>
          <c:w val="0.81057405420257767"/>
          <c:h val="0.829848965860068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介護認定率!$K$20</c:f>
              <c:strCache>
                <c:ptCount val="1"/>
                <c:pt idx="0">
                  <c:v>大阪府後期高齢者医療広域連合</c:v>
                </c:pt>
              </c:strCache>
            </c:strRef>
          </c:tx>
          <c:spPr>
            <a:solidFill>
              <a:srgbClr val="CC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1.2832326137224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70-47A5-88F3-518472645747}"/>
                </c:ext>
              </c:extLst>
            </c:dLbl>
            <c:dLbl>
              <c:idx val="1"/>
              <c:layout>
                <c:manualLayout>
                  <c:x val="0"/>
                  <c:y val="2.467792394535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70-47A5-88F3-518472645747}"/>
                </c:ext>
              </c:extLst>
            </c:dLbl>
            <c:dLbl>
              <c:idx val="2"/>
              <c:layout>
                <c:manualLayout>
                  <c:x val="0"/>
                  <c:y val="4.935584789071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70-47A5-88F3-518472645747}"/>
                </c:ext>
              </c:extLst>
            </c:dLbl>
            <c:dLbl>
              <c:idx val="3"/>
              <c:layout>
                <c:manualLayout>
                  <c:x val="0"/>
                  <c:y val="-4.935584789071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70-47A5-88F3-518472645747}"/>
                </c:ext>
              </c:extLst>
            </c:dLbl>
            <c:dLbl>
              <c:idx val="4"/>
              <c:layout>
                <c:manualLayout>
                  <c:x val="0"/>
                  <c:y val="-7.4033771836076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70-47A5-88F3-518472645747}"/>
                </c:ext>
              </c:extLst>
            </c:dLbl>
            <c:dLbl>
              <c:idx val="5"/>
              <c:layout>
                <c:manualLayout>
                  <c:x val="0"/>
                  <c:y val="-2.9613508734430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70-47A5-88F3-518472645747}"/>
                </c:ext>
              </c:extLst>
            </c:dLbl>
            <c:dLbl>
              <c:idx val="6"/>
              <c:layout>
                <c:manualLayout>
                  <c:x val="-1.4056061310523188E-16"/>
                  <c:y val="-2.998348327924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470-47A5-88F3-518472645747}"/>
                </c:ext>
              </c:extLst>
            </c:dLbl>
            <c:dLbl>
              <c:idx val="7"/>
              <c:layout>
                <c:manualLayout>
                  <c:x val="0"/>
                  <c:y val="-1.9988924081378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70-47A5-88F3-51847264574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介護認定率!$C$7:$C$14</c:f>
              <c:strCache>
                <c:ptCount val="8"/>
                <c:pt idx="0">
                  <c:v>給付費</c:v>
                </c:pt>
                <c:pt idx="1">
                  <c:v>要支援1</c:v>
                </c:pt>
                <c:pt idx="2">
                  <c:v>要支援2</c:v>
                </c:pt>
                <c:pt idx="3">
                  <c:v>要介護1</c:v>
                </c:pt>
                <c:pt idx="4">
                  <c:v>要介護2</c:v>
                </c:pt>
                <c:pt idx="5">
                  <c:v>要介護3</c:v>
                </c:pt>
                <c:pt idx="6">
                  <c:v>要介護4</c:v>
                </c:pt>
                <c:pt idx="7">
                  <c:v>要介護5</c:v>
                </c:pt>
              </c:strCache>
            </c:strRef>
          </c:cat>
          <c:val>
            <c:numRef>
              <c:f>介護認定率!$D$7:$D$14</c:f>
              <c:numCache>
                <c:formatCode>General</c:formatCode>
                <c:ptCount val="8"/>
                <c:pt idx="0">
                  <c:v>50199</c:v>
                </c:pt>
                <c:pt idx="1">
                  <c:v>8850</c:v>
                </c:pt>
                <c:pt idx="2">
                  <c:v>11940</c:v>
                </c:pt>
                <c:pt idx="3">
                  <c:v>31858</c:v>
                </c:pt>
                <c:pt idx="4">
                  <c:v>38217</c:v>
                </c:pt>
                <c:pt idx="5">
                  <c:v>62569</c:v>
                </c:pt>
                <c:pt idx="6">
                  <c:v>81032</c:v>
                </c:pt>
                <c:pt idx="7">
                  <c:v>88180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70-47A5-88F3-518472645747}"/>
            </c:ext>
          </c:extLst>
        </c:ser>
        <c:ser>
          <c:idx val="2"/>
          <c:order val="1"/>
          <c:tx>
            <c:strRef>
              <c:f>介護認定率!$E$3</c:f>
              <c:strCache>
                <c:ptCount val="1"/>
                <c:pt idx="0">
                  <c:v>同規模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strRef>
              <c:f>介護認定率!$C$7:$C$14</c:f>
              <c:strCache>
                <c:ptCount val="8"/>
                <c:pt idx="0">
                  <c:v>給付費</c:v>
                </c:pt>
                <c:pt idx="1">
                  <c:v>要支援1</c:v>
                </c:pt>
                <c:pt idx="2">
                  <c:v>要支援2</c:v>
                </c:pt>
                <c:pt idx="3">
                  <c:v>要介護1</c:v>
                </c:pt>
                <c:pt idx="4">
                  <c:v>要介護2</c:v>
                </c:pt>
                <c:pt idx="5">
                  <c:v>要介護3</c:v>
                </c:pt>
                <c:pt idx="6">
                  <c:v>要介護4</c:v>
                </c:pt>
                <c:pt idx="7">
                  <c:v>要介護5</c:v>
                </c:pt>
              </c:strCache>
            </c:strRef>
          </c:cat>
          <c:val>
            <c:numRef>
              <c:f>介護認定率!$E$7:$E$14</c:f>
              <c:numCache>
                <c:formatCode>General</c:formatCode>
                <c:ptCount val="8"/>
                <c:pt idx="0">
                  <c:v>53744</c:v>
                </c:pt>
                <c:pt idx="1">
                  <c:v>9807</c:v>
                </c:pt>
                <c:pt idx="2">
                  <c:v>12418</c:v>
                </c:pt>
                <c:pt idx="3">
                  <c:v>34138</c:v>
                </c:pt>
                <c:pt idx="4">
                  <c:v>41059</c:v>
                </c:pt>
                <c:pt idx="5">
                  <c:v>68979</c:v>
                </c:pt>
                <c:pt idx="6">
                  <c:v>87408</c:v>
                </c:pt>
                <c:pt idx="7">
                  <c:v>93661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70-47A5-88F3-518472645747}"/>
            </c:ext>
          </c:extLst>
        </c:ser>
        <c:ser>
          <c:idx val="3"/>
          <c:order val="2"/>
          <c:tx>
            <c:strRef>
              <c:f>介護認定率!$F$3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介護認定率!$C$7:$C$14</c:f>
              <c:strCache>
                <c:ptCount val="8"/>
                <c:pt idx="0">
                  <c:v>給付費</c:v>
                </c:pt>
                <c:pt idx="1">
                  <c:v>要支援1</c:v>
                </c:pt>
                <c:pt idx="2">
                  <c:v>要支援2</c:v>
                </c:pt>
                <c:pt idx="3">
                  <c:v>要介護1</c:v>
                </c:pt>
                <c:pt idx="4">
                  <c:v>要介護2</c:v>
                </c:pt>
                <c:pt idx="5">
                  <c:v>要介護3</c:v>
                </c:pt>
                <c:pt idx="6">
                  <c:v>要介護4</c:v>
                </c:pt>
                <c:pt idx="7">
                  <c:v>要介護5</c:v>
                </c:pt>
              </c:strCache>
            </c:strRef>
          </c:cat>
          <c:val>
            <c:numRef>
              <c:f>介護認定率!$F$7:$F$14</c:f>
              <c:numCache>
                <c:formatCode>General</c:formatCode>
                <c:ptCount val="8"/>
                <c:pt idx="0">
                  <c:v>59662</c:v>
                </c:pt>
                <c:pt idx="1">
                  <c:v>9568</c:v>
                </c:pt>
                <c:pt idx="2">
                  <c:v>12723</c:v>
                </c:pt>
                <c:pt idx="3">
                  <c:v>37331</c:v>
                </c:pt>
                <c:pt idx="4">
                  <c:v>45837</c:v>
                </c:pt>
                <c:pt idx="5">
                  <c:v>78504</c:v>
                </c:pt>
                <c:pt idx="6">
                  <c:v>103025</c:v>
                </c:pt>
                <c:pt idx="7">
                  <c:v>113314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70-47A5-88F3-518472645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4"/>
        <c:axId val="52583936"/>
        <c:axId val="443927360"/>
      </c:barChart>
      <c:catAx>
        <c:axId val="5258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/>
        </c:spPr>
        <c:crossAx val="443927360"/>
        <c:crosses val="autoZero"/>
        <c:auto val="1"/>
        <c:lblAlgn val="ctr"/>
        <c:lblOffset val="100"/>
        <c:noMultiLvlLbl val="0"/>
      </c:catAx>
      <c:valAx>
        <c:axId val="443927360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1"/>
                </a:pPr>
                <a:r>
                  <a:rPr lang="ja-JP" altLang="en-US" b="1"/>
                  <a:t>一件当たり</a:t>
                </a:r>
                <a:endParaRPr lang="en-US" altLang="ja-JP" b="1"/>
              </a:p>
              <a:p>
                <a:pPr>
                  <a:defRPr b="1"/>
                </a:pPr>
                <a:r>
                  <a:rPr lang="ja-JP" altLang="en-US" b="1"/>
                  <a:t>給付費</a:t>
                </a:r>
                <a:r>
                  <a:rPr lang="en-US" b="1"/>
                  <a:t>(</a:t>
                </a:r>
                <a:r>
                  <a:rPr lang="ja-JP" b="1"/>
                  <a:t>円</a:t>
                </a:r>
                <a:r>
                  <a:rPr lang="en-US" b="1"/>
                  <a:t>)</a:t>
                </a:r>
                <a:endParaRPr lang="ja-JP" b="1"/>
              </a:p>
            </c:rich>
          </c:tx>
          <c:layout>
            <c:manualLayout>
              <c:xMode val="edge"/>
              <c:yMode val="edge"/>
              <c:x val="2.3994027567357003E-2"/>
              <c:y val="1.4546959408492901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2583936"/>
        <c:crosses val="autoZero"/>
        <c:crossBetween val="between"/>
      </c:valAx>
    </c:plotArea>
    <c:legend>
      <c:legendPos val="t"/>
      <c:overlay val="0"/>
      <c:spPr>
        <a:ln>
          <a:solidFill>
            <a:srgbClr val="7F7F7F"/>
          </a:solidFill>
        </a:ln>
      </c:spPr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itchFamily="18" charset="-128"/>
          <a:ea typeface="ＭＳ Ｐ明朝" pitchFamily="18" charset="-128"/>
        </a:defRPr>
      </a:pPr>
      <a:endParaRPr lang="ja-JP"/>
    </a:p>
  </c:txPr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58172176819444"/>
          <c:y val="8.3025289499604873E-2"/>
          <c:w val="0.81989844773638265"/>
          <c:h val="0.85330536348973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介護疾病別有病状況!$M$26</c:f>
              <c:strCache>
                <c:ptCount val="1"/>
                <c:pt idx="0">
                  <c:v>大阪府後期高齢者医療広域連合</c:v>
                </c:pt>
              </c:strCache>
            </c:strRef>
          </c:tx>
          <c:spPr>
            <a:solidFill>
              <a:srgbClr val="CC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4.9504950495049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4C-446E-AE67-EBEC5084F98C}"/>
                </c:ext>
              </c:extLst>
            </c:dLbl>
            <c:dLbl>
              <c:idx val="1"/>
              <c:layout>
                <c:manualLayout>
                  <c:x val="-3.0103647861328063E-17"/>
                  <c:y val="4.9504950495049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4C-446E-AE67-EBEC5084F98C}"/>
                </c:ext>
              </c:extLst>
            </c:dLbl>
            <c:dLbl>
              <c:idx val="2"/>
              <c:layout>
                <c:manualLayout>
                  <c:x val="0"/>
                  <c:y val="7.425742574257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4C-446E-AE67-EBEC5084F98C}"/>
                </c:ext>
              </c:extLst>
            </c:dLbl>
            <c:dLbl>
              <c:idx val="3"/>
              <c:layout>
                <c:manualLayout>
                  <c:x val="-4.9261083743842365E-3"/>
                  <c:y val="4.9504950495049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4C-446E-AE67-EBEC5084F98C}"/>
                </c:ext>
              </c:extLst>
            </c:dLbl>
            <c:dLbl>
              <c:idx val="4"/>
              <c:layout>
                <c:manualLayout>
                  <c:x val="-1.6420361247947454E-3"/>
                  <c:y val="4.9504950495049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4C-446E-AE67-EBEC5084F98C}"/>
                </c:ext>
              </c:extLst>
            </c:dLbl>
            <c:dLbl>
              <c:idx val="5"/>
              <c:layout>
                <c:manualLayout>
                  <c:x val="0"/>
                  <c:y val="4.9504950495049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4C-446E-AE67-EBEC5084F98C}"/>
                </c:ext>
              </c:extLst>
            </c:dLbl>
            <c:dLbl>
              <c:idx val="6"/>
              <c:layout>
                <c:manualLayout>
                  <c:x val="0"/>
                  <c:y val="4.95049504950490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4C-446E-AE67-EBEC5084F98C}"/>
                </c:ext>
              </c:extLst>
            </c:dLbl>
            <c:dLbl>
              <c:idx val="7"/>
              <c:layout>
                <c:manualLayout>
                  <c:x val="0"/>
                  <c:y val="-4.9504950495050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4C-446E-AE67-EBEC5084F9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明朝" pitchFamily="18" charset="-128"/>
                    <a:ea typeface="ＭＳ Ｐ明朝" pitchFamily="18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(介護疾病別有病状況!$B$5,介護疾病別有病状況!$B$7,介護疾病別有病状況!$B$9,介護疾病別有病状況!$B$11,介護疾病別有病状況!$B$13,介護疾病別有病状況!$B$15,介護疾病別有病状況!$B$17,介護疾病別有病状況!$B$19)</c:f>
              <c:strCache>
                <c:ptCount val="8"/>
                <c:pt idx="0">
                  <c:v>糖尿病</c:v>
                </c:pt>
                <c:pt idx="1">
                  <c:v>高血圧症</c:v>
                </c:pt>
                <c:pt idx="2">
                  <c:v>脂質異常症</c:v>
                </c:pt>
                <c:pt idx="3">
                  <c:v>心臓病</c:v>
                </c:pt>
                <c:pt idx="4">
                  <c:v>脳疾患</c:v>
                </c:pt>
                <c:pt idx="5">
                  <c:v>悪性新生物</c:v>
                </c:pt>
                <c:pt idx="6">
                  <c:v>筋・骨格</c:v>
                </c:pt>
                <c:pt idx="7">
                  <c:v>精神</c:v>
                </c:pt>
              </c:strCache>
            </c:strRef>
          </c:cat>
          <c:val>
            <c:numRef>
              <c:f>(介護疾病別有病状況!$D$6,介護疾病別有病状況!$D$8,介護疾病別有病状況!$D$10,介護疾病別有病状況!$D$12,介護疾病別有病状況!$D$14,介護疾病別有病状況!$D$16,介護疾病別有病状況!$D$18,介護疾病別有病状況!$D$20)</c:f>
              <c:numCache>
                <c:formatCode>0.0%</c:formatCode>
                <c:ptCount val="8"/>
                <c:pt idx="0">
                  <c:v>0.24199999999999999</c:v>
                </c:pt>
                <c:pt idx="1">
                  <c:v>0.52100000000000002</c:v>
                </c:pt>
                <c:pt idx="2">
                  <c:v>0.33600000000000002</c:v>
                </c:pt>
                <c:pt idx="3">
                  <c:v>0.59</c:v>
                </c:pt>
                <c:pt idx="4">
                  <c:v>0.214</c:v>
                </c:pt>
                <c:pt idx="5">
                  <c:v>0.13200000000000001</c:v>
                </c:pt>
                <c:pt idx="6">
                  <c:v>0.54600000000000004</c:v>
                </c:pt>
                <c:pt idx="7">
                  <c:v>0.33600000000000002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4C-446E-AE67-EBEC5084F98C}"/>
            </c:ext>
          </c:extLst>
        </c:ser>
        <c:ser>
          <c:idx val="2"/>
          <c:order val="1"/>
          <c:tx>
            <c:strRef>
              <c:f>介護疾病別有病状況!$F$3</c:f>
              <c:strCache>
                <c:ptCount val="1"/>
                <c:pt idx="0">
                  <c:v>同規模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strRef>
              <c:f>(介護疾病別有病状況!$B$5,介護疾病別有病状況!$B$7,介護疾病別有病状況!$B$9,介護疾病別有病状況!$B$11,介護疾病別有病状況!$B$13,介護疾病別有病状況!$B$15,介護疾病別有病状況!$B$17,介護疾病別有病状況!$B$19)</c:f>
              <c:strCache>
                <c:ptCount val="8"/>
                <c:pt idx="0">
                  <c:v>糖尿病</c:v>
                </c:pt>
                <c:pt idx="1">
                  <c:v>高血圧症</c:v>
                </c:pt>
                <c:pt idx="2">
                  <c:v>脂質異常症</c:v>
                </c:pt>
                <c:pt idx="3">
                  <c:v>心臓病</c:v>
                </c:pt>
                <c:pt idx="4">
                  <c:v>脳疾患</c:v>
                </c:pt>
                <c:pt idx="5">
                  <c:v>悪性新生物</c:v>
                </c:pt>
                <c:pt idx="6">
                  <c:v>筋・骨格</c:v>
                </c:pt>
                <c:pt idx="7">
                  <c:v>精神</c:v>
                </c:pt>
              </c:strCache>
            </c:strRef>
          </c:cat>
          <c:val>
            <c:numRef>
              <c:f>(介護疾病別有病状況!$F$6,介護疾病別有病状況!$F$8,介護疾病別有病状況!$F$10,介護疾病別有病状況!$F$12,介護疾病別有病状況!$F$14,介護疾病別有病状況!$F$16,介護疾病別有病状況!$F$18,介護疾病別有病状況!$F$20)</c:f>
              <c:numCache>
                <c:formatCode>0.0%</c:formatCode>
                <c:ptCount val="8"/>
                <c:pt idx="0">
                  <c:v>0.24100000000000002</c:v>
                </c:pt>
                <c:pt idx="1">
                  <c:v>0.51700000000000002</c:v>
                </c:pt>
                <c:pt idx="2">
                  <c:v>0.32500000000000001</c:v>
                </c:pt>
                <c:pt idx="3">
                  <c:v>0.58499999999999996</c:v>
                </c:pt>
                <c:pt idx="4">
                  <c:v>0.214</c:v>
                </c:pt>
                <c:pt idx="5">
                  <c:v>0.11900000000000001</c:v>
                </c:pt>
                <c:pt idx="6">
                  <c:v>0.52100000000000002</c:v>
                </c:pt>
                <c:pt idx="7">
                  <c:v>0.35200000000000004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4C-446E-AE67-EBEC5084F98C}"/>
            </c:ext>
          </c:extLst>
        </c:ser>
        <c:ser>
          <c:idx val="3"/>
          <c:order val="2"/>
          <c:tx>
            <c:strRef>
              <c:f>介護疾病別有病状況!$H$3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(介護疾病別有病状況!$B$5,介護疾病別有病状況!$B$7,介護疾病別有病状況!$B$9,介護疾病別有病状況!$B$11,介護疾病別有病状況!$B$13,介護疾病別有病状況!$B$15,介護疾病別有病状況!$B$17,介護疾病別有病状況!$B$19)</c:f>
              <c:strCache>
                <c:ptCount val="8"/>
                <c:pt idx="0">
                  <c:v>糖尿病</c:v>
                </c:pt>
                <c:pt idx="1">
                  <c:v>高血圧症</c:v>
                </c:pt>
                <c:pt idx="2">
                  <c:v>脂質異常症</c:v>
                </c:pt>
                <c:pt idx="3">
                  <c:v>心臓病</c:v>
                </c:pt>
                <c:pt idx="4">
                  <c:v>脳疾患</c:v>
                </c:pt>
                <c:pt idx="5">
                  <c:v>悪性新生物</c:v>
                </c:pt>
                <c:pt idx="6">
                  <c:v>筋・骨格</c:v>
                </c:pt>
                <c:pt idx="7">
                  <c:v>精神</c:v>
                </c:pt>
              </c:strCache>
            </c:strRef>
          </c:cat>
          <c:val>
            <c:numRef>
              <c:f>(介護疾病別有病状況!$H$6,介護疾病別有病状況!$H$8,介護疾病別有病状況!$H$10,介護疾病別有病状況!$H$12,介護疾病別有病状況!$H$14,介護疾病別有病状況!$H$16,介護疾病別有病状況!$H$18,介護疾病別有病状況!$H$20)</c:f>
              <c:numCache>
                <c:formatCode>0.0%</c:formatCode>
                <c:ptCount val="8"/>
                <c:pt idx="0">
                  <c:v>0.24299999999999999</c:v>
                </c:pt>
                <c:pt idx="1">
                  <c:v>0.53299999999999992</c:v>
                </c:pt>
                <c:pt idx="2">
                  <c:v>0.32600000000000001</c:v>
                </c:pt>
                <c:pt idx="3">
                  <c:v>0.60299999999999998</c:v>
                </c:pt>
                <c:pt idx="4">
                  <c:v>0.22600000000000001</c:v>
                </c:pt>
                <c:pt idx="5">
                  <c:v>0.11800000000000001</c:v>
                </c:pt>
                <c:pt idx="6">
                  <c:v>0.53400000000000003</c:v>
                </c:pt>
                <c:pt idx="7">
                  <c:v>0.36799999999999999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A4C-446E-AE67-EBEC5084F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288576"/>
        <c:axId val="451069056"/>
      </c:barChart>
      <c:catAx>
        <c:axId val="5928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451069056"/>
        <c:crosses val="autoZero"/>
        <c:auto val="1"/>
        <c:lblAlgn val="ctr"/>
        <c:lblOffset val="100"/>
        <c:noMultiLvlLbl val="0"/>
      </c:catAx>
      <c:valAx>
        <c:axId val="451069056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1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b="1">
                    <a:latin typeface="ＭＳ Ｐ明朝" pitchFamily="18" charset="-128"/>
                    <a:ea typeface="ＭＳ Ｐ明朝" pitchFamily="18" charset="-128"/>
                  </a:rPr>
                  <a:t>有病状況</a:t>
                </a:r>
                <a:r>
                  <a:rPr lang="en-US" altLang="ja-JP" b="1">
                    <a:latin typeface="ＭＳ Ｐ明朝" pitchFamily="18" charset="-128"/>
                    <a:ea typeface="ＭＳ Ｐ明朝" pitchFamily="18" charset="-128"/>
                  </a:rPr>
                  <a:t>(%)</a:t>
                </a:r>
              </a:p>
            </c:rich>
          </c:tx>
          <c:layout>
            <c:manualLayout>
              <c:xMode val="edge"/>
              <c:yMode val="edge"/>
              <c:x val="2.5515917359170887E-2"/>
              <c:y val="2.3936511077953717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59288576"/>
        <c:crosses val="autoZero"/>
        <c:crossBetween val="between"/>
      </c:valAx>
    </c:plotArea>
    <c:legend>
      <c:legendPos val="t"/>
      <c:overlay val="0"/>
      <c:spPr>
        <a:ln>
          <a:solidFill>
            <a:srgbClr val="7F7F7F"/>
          </a:solidFill>
        </a:ln>
      </c:spPr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7F7F7F"/>
      </a:solidFill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912937620941"/>
          <c:y val="0.11211612443083954"/>
          <c:w val="0.80450079693621179"/>
          <c:h val="0.801905729935458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標準化死亡比!$I$12</c:f>
              <c:strCache>
                <c:ptCount val="1"/>
                <c:pt idx="0">
                  <c:v>大阪府後期高齢者医療広域連合</c:v>
                </c:pt>
              </c:strCache>
            </c:strRef>
          </c:tx>
          <c:spPr>
            <a:solidFill>
              <a:srgbClr val="CC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明朝" pitchFamily="18" charset="-128"/>
                    <a:ea typeface="ＭＳ Ｐ明朝" pitchFamily="18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標準化死亡比!$B$4:$B$5</c:f>
              <c:strCache>
                <c:ptCount val="2"/>
                <c:pt idx="0">
                  <c:v>男性</c:v>
                </c:pt>
                <c:pt idx="1">
                  <c:v>女性</c:v>
                </c:pt>
              </c:strCache>
            </c:strRef>
          </c:cat>
          <c:val>
            <c:numRef>
              <c:f>標準化死亡比!$C$4:$C$5</c:f>
              <c:numCache>
                <c:formatCode>General</c:formatCode>
                <c:ptCount val="2"/>
                <c:pt idx="0">
                  <c:v>105.9</c:v>
                </c:pt>
                <c:pt idx="1">
                  <c:v>103.6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55-4F74-87CB-62C99AE19B4D}"/>
            </c:ext>
          </c:extLst>
        </c:ser>
        <c:ser>
          <c:idx val="2"/>
          <c:order val="1"/>
          <c:tx>
            <c:strRef>
              <c:f>標準化死亡比!$D$3</c:f>
              <c:strCache>
                <c:ptCount val="1"/>
                <c:pt idx="0">
                  <c:v>同規模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strRef>
              <c:f>標準化死亡比!$B$4:$B$5</c:f>
              <c:strCache>
                <c:ptCount val="2"/>
                <c:pt idx="0">
                  <c:v>男性</c:v>
                </c:pt>
                <c:pt idx="1">
                  <c:v>女性</c:v>
                </c:pt>
              </c:strCache>
            </c:strRef>
          </c:cat>
          <c:val>
            <c:numRef>
              <c:f>標準化死亡比!$D$4:$D$5</c:f>
              <c:numCache>
                <c:formatCode>General</c:formatCode>
                <c:ptCount val="2"/>
                <c:pt idx="0">
                  <c:v>99.5</c:v>
                </c:pt>
                <c:pt idx="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55-4F74-87CB-62C99AE19B4D}"/>
            </c:ext>
          </c:extLst>
        </c:ser>
        <c:ser>
          <c:idx val="3"/>
          <c:order val="2"/>
          <c:tx>
            <c:strRef>
              <c:f>標準化死亡比!$E$3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標準化死亡比!$B$4:$B$5</c:f>
              <c:strCache>
                <c:ptCount val="2"/>
                <c:pt idx="0">
                  <c:v>男性</c:v>
                </c:pt>
                <c:pt idx="1">
                  <c:v>女性</c:v>
                </c:pt>
              </c:strCache>
            </c:strRef>
          </c:cat>
          <c:val>
            <c:numRef>
              <c:f>標準化死亡比!$E$4:$E$5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55-4F74-87CB-62C99AE19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83680"/>
        <c:axId val="451072512"/>
      </c:barChart>
      <c:catAx>
        <c:axId val="80583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451072512"/>
        <c:crosses val="autoZero"/>
        <c:auto val="1"/>
        <c:lblAlgn val="ctr"/>
        <c:lblOffset val="100"/>
        <c:noMultiLvlLbl val="0"/>
      </c:catAx>
      <c:valAx>
        <c:axId val="451072512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#,##0.0_);[Red]\(#,##0.0\)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805836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3795216498480656"/>
          <c:y val="2.0164322122912949E-2"/>
          <c:w val="0.56041264616641395"/>
          <c:h val="8.6706831358309117E-2"/>
        </c:manualLayout>
      </c:layout>
      <c:overlay val="0"/>
      <c:spPr>
        <a:ln>
          <a:solidFill>
            <a:srgbClr val="7F7F7F"/>
          </a:solidFill>
        </a:ln>
      </c:spPr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7F7F7F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823300653594765"/>
          <c:y val="6.5275952380952393E-2"/>
          <c:w val="0.70272875816993463"/>
          <c:h val="0.905617278023173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市区町村別_標準化死亡比!$V$5</c:f>
              <c:strCache>
                <c:ptCount val="1"/>
                <c:pt idx="0">
                  <c:v>標準化死亡比 女性</c:v>
                </c:pt>
              </c:strCache>
            </c:strRef>
          </c:tx>
          <c:spPr>
            <a:solidFill>
              <a:srgbClr val="FFCCCC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8.326688800585742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FE-42B2-9FF1-0A85994AE58E}"/>
                </c:ext>
              </c:extLst>
            </c:dLbl>
            <c:dLbl>
              <c:idx val="1"/>
              <c:layout>
                <c:manualLayout>
                  <c:x val="-4.07658423088988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FE-42B2-9FF1-0A85994AE58E}"/>
                </c:ext>
              </c:extLst>
            </c:dLbl>
            <c:dLbl>
              <c:idx val="2"/>
              <c:layout>
                <c:manualLayout>
                  <c:x val="-8.2397652410331479E-3"/>
                  <c:y val="1.489495740898641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FE-42B2-9FF1-0A85994AE58E}"/>
                </c:ext>
              </c:extLst>
            </c:dLbl>
            <c:dLbl>
              <c:idx val="3"/>
              <c:layout>
                <c:manualLayout>
                  <c:x val="-8.23976524103330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FE-42B2-9FF1-0A85994AE58E}"/>
                </c:ext>
              </c:extLst>
            </c:dLbl>
            <c:dLbl>
              <c:idx val="4"/>
              <c:layout>
                <c:manualLayout>
                  <c:x val="1.575734602112307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FE-42B2-9FF1-0A85994AE58E}"/>
                </c:ext>
              </c:extLst>
            </c:dLbl>
            <c:dLbl>
              <c:idx val="5"/>
              <c:layout>
                <c:manualLayout>
                  <c:x val="-1.04151416919378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FE-42B2-9FF1-0A85994AE58E}"/>
                </c:ext>
              </c:extLst>
            </c:dLbl>
            <c:dLbl>
              <c:idx val="6"/>
              <c:layout>
                <c:manualLayout>
                  <c:x val="-6.776769842099759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FE-42B2-9FF1-0A85994AE58E}"/>
                </c:ext>
              </c:extLst>
            </c:dLbl>
            <c:dLbl>
              <c:idx val="7"/>
              <c:layout>
                <c:manualLayout>
                  <c:x val="1.61413128725295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FE-42B2-9FF1-0A85994AE58E}"/>
                </c:ext>
              </c:extLst>
            </c:dLbl>
            <c:dLbl>
              <c:idx val="8"/>
              <c:layout>
                <c:manualLayout>
                  <c:x val="-8.23976524103314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EFE-42B2-9FF1-0A85994AE58E}"/>
                </c:ext>
              </c:extLst>
            </c:dLbl>
            <c:dLbl>
              <c:idx val="9"/>
              <c:layout>
                <c:manualLayout>
                  <c:x val="-1.24032730314754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FE-42B2-9FF1-0A85994AE58E}"/>
                </c:ext>
              </c:extLst>
            </c:dLbl>
            <c:dLbl>
              <c:idx val="10"/>
              <c:layout>
                <c:manualLayout>
                  <c:x val="4.9899351667886645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EFE-42B2-9FF1-0A85994AE58E}"/>
                </c:ext>
              </c:extLst>
            </c:dLbl>
            <c:dLbl>
              <c:idx val="11"/>
              <c:layout>
                <c:manualLayout>
                  <c:x val="-5.3271724354283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FE-42B2-9FF1-0A85994AE58E}"/>
                </c:ext>
              </c:extLst>
            </c:dLbl>
            <c:dLbl>
              <c:idx val="12"/>
              <c:layout>
                <c:manualLayout>
                  <c:x val="2.487451636515737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EFE-42B2-9FF1-0A85994AE58E}"/>
                </c:ext>
              </c:extLst>
            </c:dLbl>
            <c:dLbl>
              <c:idx val="13"/>
              <c:layout>
                <c:manualLayout>
                  <c:x val="-1.4278991948133431E-2"/>
                  <c:y val="1.489495740898641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EFE-42B2-9FF1-0A85994AE58E}"/>
                </c:ext>
              </c:extLst>
            </c:dLbl>
            <c:dLbl>
              <c:idx val="14"/>
              <c:layout>
                <c:manualLayout>
                  <c:x val="-3.23904632437534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EFE-42B2-9FF1-0A85994AE58E}"/>
                </c:ext>
              </c:extLst>
            </c:dLbl>
            <c:dLbl>
              <c:idx val="15"/>
              <c:layout>
                <c:manualLayout>
                  <c:x val="-2.51392084074035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EFE-42B2-9FF1-0A85994AE58E}"/>
                </c:ext>
              </c:extLst>
            </c:dLbl>
            <c:dLbl>
              <c:idx val="16"/>
              <c:layout>
                <c:manualLayout>
                  <c:x val="1.2490196591027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EFE-42B2-9FF1-0A85994AE58E}"/>
                </c:ext>
              </c:extLst>
            </c:dLbl>
            <c:dLbl>
              <c:idx val="17"/>
              <c:layout>
                <c:manualLayout>
                  <c:x val="-7.927363275122868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EFE-42B2-9FF1-0A85994AE58E}"/>
                </c:ext>
              </c:extLst>
            </c:dLbl>
            <c:dLbl>
              <c:idx val="18"/>
              <c:layout>
                <c:manualLayout>
                  <c:x val="-2.78843344454270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EFE-42B2-9FF1-0A85994AE58E}"/>
                </c:ext>
              </c:extLst>
            </c:dLbl>
            <c:dLbl>
              <c:idx val="19"/>
              <c:layout>
                <c:manualLayout>
                  <c:x val="-4.07658423088988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EFE-42B2-9FF1-0A85994AE58E}"/>
                </c:ext>
              </c:extLst>
            </c:dLbl>
            <c:dLbl>
              <c:idx val="20"/>
              <c:layout>
                <c:manualLayout>
                  <c:x val="-8.23976524103314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EFE-42B2-9FF1-0A85994AE58E}"/>
                </c:ext>
              </c:extLst>
            </c:dLbl>
            <c:dLbl>
              <c:idx val="21"/>
              <c:layout>
                <c:manualLayout>
                  <c:x val="8.6923559552441702E-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EFE-42B2-9FF1-0A85994AE58E}"/>
                </c:ext>
              </c:extLst>
            </c:dLbl>
            <c:dLbl>
              <c:idx val="22"/>
              <c:layout>
                <c:manualLayout>
                  <c:x val="-1.13526743699677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EFE-42B2-9FF1-0A85994AE58E}"/>
                </c:ext>
              </c:extLst>
            </c:dLbl>
            <c:dLbl>
              <c:idx val="23"/>
              <c:layout>
                <c:manualLayout>
                  <c:x val="4.163507790442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EFE-42B2-9FF1-0A85994AE58E}"/>
                </c:ext>
              </c:extLst>
            </c:dLbl>
            <c:dLbl>
              <c:idx val="24"/>
              <c:layout>
                <c:manualLayout>
                  <c:x val="-4.076584230890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EFE-42B2-9FF1-0A85994AE58E}"/>
                </c:ext>
              </c:extLst>
            </c:dLbl>
            <c:dLbl>
              <c:idx val="25"/>
              <c:layout>
                <c:manualLayout>
                  <c:x val="4.163507790442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EFE-42B2-9FF1-0A85994AE58E}"/>
                </c:ext>
              </c:extLst>
            </c:dLbl>
            <c:dLbl>
              <c:idx val="26"/>
              <c:layout>
                <c:manualLayout>
                  <c:x val="-4.07658423088988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EFE-42B2-9FF1-0A85994AE58E}"/>
                </c:ext>
              </c:extLst>
            </c:dLbl>
            <c:dLbl>
              <c:idx val="27"/>
              <c:layout>
                <c:manualLayout>
                  <c:x val="1.0176592073617065E-2"/>
                  <c:y val="7.8020245629578912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EFE-42B2-9FF1-0A85994AE58E}"/>
                </c:ext>
              </c:extLst>
            </c:dLbl>
            <c:dLbl>
              <c:idx val="28"/>
              <c:layout>
                <c:manualLayout>
                  <c:x val="8.9256770887796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EFE-42B2-9FF1-0A85994AE58E}"/>
                </c:ext>
              </c:extLst>
            </c:dLbl>
            <c:dLbl>
              <c:idx val="29"/>
              <c:layout>
                <c:manualLayout>
                  <c:x val="4.25043134999477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EFE-42B2-9FF1-0A85994AE58E}"/>
                </c:ext>
              </c:extLst>
            </c:dLbl>
            <c:dLbl>
              <c:idx val="30"/>
              <c:layout>
                <c:manualLayout>
                  <c:x val="3.19417938931297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EFE-42B2-9FF1-0A85994AE58E}"/>
                </c:ext>
              </c:extLst>
            </c:dLbl>
            <c:dLbl>
              <c:idx val="31"/>
              <c:layout>
                <c:manualLayout>
                  <c:x val="-2.2580518665705899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EFE-42B2-9FF1-0A85994AE58E}"/>
                </c:ext>
              </c:extLst>
            </c:dLbl>
            <c:dLbl>
              <c:idx val="32"/>
              <c:layout>
                <c:manualLayout>
                  <c:x val="1.2490196591027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EFE-42B2-9FF1-0A85994AE58E}"/>
                </c:ext>
              </c:extLst>
            </c:dLbl>
            <c:dLbl>
              <c:idx val="33"/>
              <c:layout>
                <c:manualLayout>
                  <c:x val="-6.57743385966762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EFE-42B2-9FF1-0A85994AE58E}"/>
                </c:ext>
              </c:extLst>
            </c:dLbl>
            <c:dLbl>
              <c:idx val="34"/>
              <c:layout>
                <c:manualLayout>
                  <c:x val="2.3288324793474851E-2"/>
                  <c:y val="7.595218604300523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EFE-42B2-9FF1-0A85994AE58E}"/>
                </c:ext>
              </c:extLst>
            </c:dLbl>
            <c:dLbl>
              <c:idx val="35"/>
              <c:layout>
                <c:manualLayout>
                  <c:x val="4.6430578793265558E-2"/>
                  <c:y val="7.26620160318714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EFE-42B2-9FF1-0A85994AE58E}"/>
                </c:ext>
              </c:extLst>
            </c:dLbl>
            <c:dLbl>
              <c:idx val="36"/>
              <c:layout>
                <c:manualLayout>
                  <c:x val="4.4389509045278677E-2"/>
                  <c:y val="7.595218597226924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EFE-42B2-9FF1-0A85994AE58E}"/>
                </c:ext>
              </c:extLst>
            </c:dLbl>
            <c:dLbl>
              <c:idx val="37"/>
              <c:layout>
                <c:manualLayout>
                  <c:x val="4.25043134999477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EFE-42B2-9FF1-0A85994AE58E}"/>
                </c:ext>
              </c:extLst>
            </c:dLbl>
            <c:dLbl>
              <c:idx val="38"/>
              <c:layout>
                <c:manualLayout>
                  <c:x val="2.9545513960054375E-2"/>
                  <c:y val="1.5604049125915782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EFE-42B2-9FF1-0A85994AE58E}"/>
                </c:ext>
              </c:extLst>
            </c:dLbl>
            <c:dLbl>
              <c:idx val="39"/>
              <c:layout>
                <c:manualLayout>
                  <c:x val="-1.24032730314754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EFE-42B2-9FF1-0A85994AE58E}"/>
                </c:ext>
              </c:extLst>
            </c:dLbl>
            <c:dLbl>
              <c:idx val="40"/>
              <c:layout>
                <c:manualLayout>
                  <c:x val="8.6923559552441702E-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EFE-42B2-9FF1-0A85994AE58E}"/>
                </c:ext>
              </c:extLst>
            </c:dLbl>
            <c:dLbl>
              <c:idx val="41"/>
              <c:layout>
                <c:manualLayout>
                  <c:x val="4.2790899822231367E-2"/>
                  <c:y val="7.595218597226924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EFE-42B2-9FF1-0A85994AE58E}"/>
                </c:ext>
              </c:extLst>
            </c:dLbl>
            <c:dLbl>
              <c:idx val="42"/>
              <c:layout>
                <c:manualLayout>
                  <c:x val="4.0207701558088463E-2"/>
                  <c:y val="7.8020245629578912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EFE-42B2-9FF1-0A85994AE58E}"/>
                </c:ext>
              </c:extLst>
            </c:dLbl>
            <c:dLbl>
              <c:idx val="43"/>
              <c:layout>
                <c:manualLayout>
                  <c:x val="-8.32668880058558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EEFE-42B2-9FF1-0A85994AE58E}"/>
                </c:ext>
              </c:extLst>
            </c:dLbl>
            <c:dLbl>
              <c:idx val="44"/>
              <c:layout>
                <c:manualLayout>
                  <c:x val="-9.80308219178082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EFE-42B2-9FF1-0A85994AE58E}"/>
                </c:ext>
              </c:extLst>
            </c:dLbl>
            <c:dLbl>
              <c:idx val="45"/>
              <c:layout>
                <c:manualLayout>
                  <c:x val="8.6923559552289534E-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EFE-42B2-9FF1-0A85994AE58E}"/>
                </c:ext>
              </c:extLst>
            </c:dLbl>
            <c:dLbl>
              <c:idx val="46"/>
              <c:layout>
                <c:manualLayout>
                  <c:x val="-1.24032730314754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EFE-42B2-9FF1-0A85994AE58E}"/>
                </c:ext>
              </c:extLst>
            </c:dLbl>
            <c:dLbl>
              <c:idx val="47"/>
              <c:layout>
                <c:manualLayout>
                  <c:x val="1.6087394123183101E-2"/>
                  <c:y val="7.26620160318714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EFE-42B2-9FF1-0A85994AE58E}"/>
                </c:ext>
              </c:extLst>
            </c:dLbl>
            <c:dLbl>
              <c:idx val="48"/>
              <c:layout>
                <c:manualLayout>
                  <c:x val="-8.23976524103314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EFE-42B2-9FF1-0A85994AE58E}"/>
                </c:ext>
              </c:extLst>
            </c:dLbl>
            <c:dLbl>
              <c:idx val="49"/>
              <c:layout>
                <c:manualLayout>
                  <c:x val="-1.24032730314754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EEFE-42B2-9FF1-0A85994AE58E}"/>
                </c:ext>
              </c:extLst>
            </c:dLbl>
            <c:dLbl>
              <c:idx val="50"/>
              <c:layout>
                <c:manualLayout>
                  <c:x val="-8.23976524103314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EEFE-42B2-9FF1-0A85994AE58E}"/>
                </c:ext>
              </c:extLst>
            </c:dLbl>
            <c:dLbl>
              <c:idx val="51"/>
              <c:layout>
                <c:manualLayout>
                  <c:x val="4.850296644794425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EEFE-42B2-9FF1-0A85994AE58E}"/>
                </c:ext>
              </c:extLst>
            </c:dLbl>
            <c:dLbl>
              <c:idx val="52"/>
              <c:layout>
                <c:manualLayout>
                  <c:x val="-6.989830597093114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EEFE-42B2-9FF1-0A85994AE58E}"/>
                </c:ext>
              </c:extLst>
            </c:dLbl>
            <c:dLbl>
              <c:idx val="53"/>
              <c:layout>
                <c:manualLayout>
                  <c:x val="-1.5216893473143209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EEFE-42B2-9FF1-0A85994AE58E}"/>
                </c:ext>
              </c:extLst>
            </c:dLbl>
            <c:dLbl>
              <c:idx val="54"/>
              <c:layout>
                <c:manualLayout>
                  <c:x val="-1.24032730314754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EEFE-42B2-9FF1-0A85994AE58E}"/>
                </c:ext>
              </c:extLst>
            </c:dLbl>
            <c:dLbl>
              <c:idx val="55"/>
              <c:layout>
                <c:manualLayout>
                  <c:x val="4.163507790442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EEFE-42B2-9FF1-0A85994AE58E}"/>
                </c:ext>
              </c:extLst>
            </c:dLbl>
            <c:dLbl>
              <c:idx val="56"/>
              <c:layout>
                <c:manualLayout>
                  <c:x val="1.19928369758444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EEFE-42B2-9FF1-0A85994AE58E}"/>
                </c:ext>
              </c:extLst>
            </c:dLbl>
            <c:dLbl>
              <c:idx val="57"/>
              <c:layout>
                <c:manualLayout>
                  <c:x val="4.25043134999477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EEFE-42B2-9FF1-0A85994AE58E}"/>
                </c:ext>
              </c:extLst>
            </c:dLbl>
            <c:dLbl>
              <c:idx val="58"/>
              <c:layout>
                <c:manualLayout>
                  <c:x val="8.6923559552441702E-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EEFE-42B2-9FF1-0A85994AE58E}"/>
                </c:ext>
              </c:extLst>
            </c:dLbl>
            <c:dLbl>
              <c:idx val="59"/>
              <c:layout>
                <c:manualLayout>
                  <c:x val="4.250431349994771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EEFE-42B2-9FF1-0A85994AE58E}"/>
                </c:ext>
              </c:extLst>
            </c:dLbl>
            <c:dLbl>
              <c:idx val="60"/>
              <c:layout>
                <c:manualLayout>
                  <c:x val="5.3337080414094474E-3"/>
                  <c:y val="7.4661371483104095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EEFE-42B2-9FF1-0A85994AE58E}"/>
                </c:ext>
              </c:extLst>
            </c:dLbl>
            <c:dLbl>
              <c:idx val="61"/>
              <c:layout>
                <c:manualLayout>
                  <c:x val="-2.5645717870960995E-3"/>
                  <c:y val="1.453240320637429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EEFE-42B2-9FF1-0A85994AE58E}"/>
                </c:ext>
              </c:extLst>
            </c:dLbl>
            <c:dLbl>
              <c:idx val="62"/>
              <c:layout>
                <c:manualLayout>
                  <c:x val="5.5681729059918438E-2"/>
                  <c:y val="3.12080982663639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EEFE-42B2-9FF1-0A85994AE58E}"/>
                </c:ext>
              </c:extLst>
            </c:dLbl>
            <c:dLbl>
              <c:idx val="63"/>
              <c:layout>
                <c:manualLayout>
                  <c:x val="-1.24032730314754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EEFE-42B2-9FF1-0A85994AE58E}"/>
                </c:ext>
              </c:extLst>
            </c:dLbl>
            <c:dLbl>
              <c:idx val="64"/>
              <c:layout>
                <c:manualLayout>
                  <c:x val="8.32668880058558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EEFE-42B2-9FF1-0A85994AE58E}"/>
                </c:ext>
              </c:extLst>
            </c:dLbl>
            <c:dLbl>
              <c:idx val="65"/>
              <c:layout>
                <c:manualLayout>
                  <c:x val="2.49803931820558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EEFE-42B2-9FF1-0A85994AE58E}"/>
                </c:ext>
              </c:extLst>
            </c:dLbl>
            <c:dLbl>
              <c:idx val="66"/>
              <c:layout>
                <c:manualLayout>
                  <c:x val="-8.23976524103330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EEFE-42B2-9FF1-0A85994AE58E}"/>
                </c:ext>
              </c:extLst>
            </c:dLbl>
            <c:dLbl>
              <c:idx val="67"/>
              <c:layout>
                <c:manualLayout>
                  <c:x val="1.9451597302101852E-2"/>
                  <c:y val="7.8020245629578912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EEFE-42B2-9FF1-0A85994AE58E}"/>
                </c:ext>
              </c:extLst>
            </c:dLbl>
            <c:dLbl>
              <c:idx val="68"/>
              <c:layout>
                <c:manualLayout>
                  <c:x val="1.48881104255986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EEFE-42B2-9FF1-0A85994AE58E}"/>
                </c:ext>
              </c:extLst>
            </c:dLbl>
            <c:dLbl>
              <c:idx val="69"/>
              <c:layout>
                <c:manualLayout>
                  <c:x val="-9.5259724981700301E-3"/>
                  <c:y val="1.453240320637429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EEFE-42B2-9FF1-0A85994AE58E}"/>
                </c:ext>
              </c:extLst>
            </c:dLbl>
            <c:dLbl>
              <c:idx val="70"/>
              <c:layout>
                <c:manualLayout>
                  <c:x val="-8.23976524103330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EEFE-42B2-9FF1-0A85994AE58E}"/>
                </c:ext>
              </c:extLst>
            </c:dLbl>
            <c:dLbl>
              <c:idx val="71"/>
              <c:layout>
                <c:manualLayout>
                  <c:x val="1.9451597302101852E-2"/>
                  <c:y val="1.453240320637429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EEFE-42B2-9FF1-0A85994AE58E}"/>
                </c:ext>
              </c:extLst>
            </c:dLbl>
            <c:dLbl>
              <c:idx val="72"/>
              <c:layout>
                <c:manualLayout>
                  <c:x val="-1.765267175572671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EEFE-42B2-9FF1-0A85994AE58E}"/>
                </c:ext>
              </c:extLst>
            </c:dLbl>
            <c:dLbl>
              <c:idx val="73"/>
              <c:layout>
                <c:manualLayout>
                  <c:x val="4.796481229739621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EEFE-42B2-9FF1-0A85994AE58E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市区町村別_標準化死亡比!$C$5:$C$78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市区町村別_標準化死亡比!$E$5:$E$78</c:f>
              <c:numCache>
                <c:formatCode>General</c:formatCode>
                <c:ptCount val="74"/>
                <c:pt idx="0">
                  <c:v>108.1</c:v>
                </c:pt>
                <c:pt idx="1">
                  <c:v>104</c:v>
                </c:pt>
                <c:pt idx="2">
                  <c:v>112.5</c:v>
                </c:pt>
                <c:pt idx="3">
                  <c:v>116.8</c:v>
                </c:pt>
                <c:pt idx="4">
                  <c:v>102.4</c:v>
                </c:pt>
                <c:pt idx="5">
                  <c:v>107.3</c:v>
                </c:pt>
                <c:pt idx="6">
                  <c:v>113.7</c:v>
                </c:pt>
                <c:pt idx="7">
                  <c:v>97.8</c:v>
                </c:pt>
                <c:pt idx="8">
                  <c:v>119.7</c:v>
                </c:pt>
                <c:pt idx="9">
                  <c:v>112.7</c:v>
                </c:pt>
                <c:pt idx="10">
                  <c:v>104.1</c:v>
                </c:pt>
                <c:pt idx="11">
                  <c:v>108.4</c:v>
                </c:pt>
                <c:pt idx="12">
                  <c:v>100.9</c:v>
                </c:pt>
                <c:pt idx="13">
                  <c:v>106.8</c:v>
                </c:pt>
                <c:pt idx="14">
                  <c:v>108.1</c:v>
                </c:pt>
                <c:pt idx="15">
                  <c:v>102.7</c:v>
                </c:pt>
                <c:pt idx="16">
                  <c:v>98</c:v>
                </c:pt>
                <c:pt idx="17">
                  <c:v>108.9</c:v>
                </c:pt>
                <c:pt idx="18">
                  <c:v>132</c:v>
                </c:pt>
                <c:pt idx="19">
                  <c:v>104.8</c:v>
                </c:pt>
                <c:pt idx="20">
                  <c:v>110.5</c:v>
                </c:pt>
                <c:pt idx="21">
                  <c:v>104.6</c:v>
                </c:pt>
                <c:pt idx="22">
                  <c:v>115.4</c:v>
                </c:pt>
                <c:pt idx="23">
                  <c:v>101.2</c:v>
                </c:pt>
                <c:pt idx="24">
                  <c:v>105.2</c:v>
                </c:pt>
                <c:pt idx="25">
                  <c:v>102.8</c:v>
                </c:pt>
                <c:pt idx="26">
                  <c:v>106.8</c:v>
                </c:pt>
                <c:pt idx="27">
                  <c:v>103</c:v>
                </c:pt>
                <c:pt idx="28">
                  <c:v>98.8</c:v>
                </c:pt>
                <c:pt idx="29">
                  <c:v>107.3</c:v>
                </c:pt>
                <c:pt idx="30">
                  <c:v>96.1</c:v>
                </c:pt>
                <c:pt idx="31">
                  <c:v>105.5</c:v>
                </c:pt>
                <c:pt idx="32">
                  <c:v>97.7</c:v>
                </c:pt>
                <c:pt idx="33">
                  <c:v>112.8</c:v>
                </c:pt>
                <c:pt idx="34">
                  <c:v>96.2</c:v>
                </c:pt>
                <c:pt idx="35">
                  <c:v>91</c:v>
                </c:pt>
                <c:pt idx="36">
                  <c:v>91.1</c:v>
                </c:pt>
                <c:pt idx="37">
                  <c:v>104.3</c:v>
                </c:pt>
                <c:pt idx="38">
                  <c:v>95.8</c:v>
                </c:pt>
                <c:pt idx="39">
                  <c:v>110.9</c:v>
                </c:pt>
                <c:pt idx="40">
                  <c:v>106</c:v>
                </c:pt>
                <c:pt idx="41">
                  <c:v>91.7</c:v>
                </c:pt>
                <c:pt idx="42">
                  <c:v>93.2</c:v>
                </c:pt>
                <c:pt idx="43">
                  <c:v>105.7</c:v>
                </c:pt>
                <c:pt idx="44">
                  <c:v>110</c:v>
                </c:pt>
                <c:pt idx="45">
                  <c:v>106.7</c:v>
                </c:pt>
                <c:pt idx="46">
                  <c:v>106.4</c:v>
                </c:pt>
                <c:pt idx="47">
                  <c:v>97.3</c:v>
                </c:pt>
                <c:pt idx="48">
                  <c:v>111.2</c:v>
                </c:pt>
                <c:pt idx="49">
                  <c:v>110.6</c:v>
                </c:pt>
                <c:pt idx="50">
                  <c:v>106.3</c:v>
                </c:pt>
                <c:pt idx="51">
                  <c:v>84.6</c:v>
                </c:pt>
                <c:pt idx="52">
                  <c:v>107.5</c:v>
                </c:pt>
                <c:pt idx="53">
                  <c:v>102.6</c:v>
                </c:pt>
                <c:pt idx="54">
                  <c:v>115.1</c:v>
                </c:pt>
                <c:pt idx="55">
                  <c:v>103.9</c:v>
                </c:pt>
                <c:pt idx="56">
                  <c:v>110.2</c:v>
                </c:pt>
                <c:pt idx="57">
                  <c:v>100.5</c:v>
                </c:pt>
                <c:pt idx="58">
                  <c:v>109.6</c:v>
                </c:pt>
                <c:pt idx="59">
                  <c:v>105.4</c:v>
                </c:pt>
                <c:pt idx="60">
                  <c:v>102.5</c:v>
                </c:pt>
                <c:pt idx="61">
                  <c:v>102.1</c:v>
                </c:pt>
                <c:pt idx="62">
                  <c:v>88.2</c:v>
                </c:pt>
                <c:pt idx="63">
                  <c:v>106.6</c:v>
                </c:pt>
                <c:pt idx="64">
                  <c:v>100.7</c:v>
                </c:pt>
                <c:pt idx="65">
                  <c:v>96.5</c:v>
                </c:pt>
                <c:pt idx="66">
                  <c:v>119.9</c:v>
                </c:pt>
                <c:pt idx="67">
                  <c:v>98.8</c:v>
                </c:pt>
                <c:pt idx="68">
                  <c:v>98.2</c:v>
                </c:pt>
                <c:pt idx="69">
                  <c:v>109.8</c:v>
                </c:pt>
                <c:pt idx="70">
                  <c:v>110</c:v>
                </c:pt>
                <c:pt idx="71">
                  <c:v>96.4</c:v>
                </c:pt>
                <c:pt idx="72">
                  <c:v>105.7</c:v>
                </c:pt>
                <c:pt idx="73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EEFE-42B2-9FF1-0A85994A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06688"/>
        <c:axId val="451228736"/>
      </c:barChart>
      <c:scatterChart>
        <c:scatterStyle val="lineMarker"/>
        <c:varyColors val="0"/>
        <c:ser>
          <c:idx val="1"/>
          <c:order val="1"/>
          <c:tx>
            <c:strRef>
              <c:f>市区町村別_標準化死亡比!$V$6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4B-EEFE-42B2-9FF1-0A85994AE58E}"/>
              </c:ext>
            </c:extLst>
          </c:dPt>
          <c:xVal>
            <c:numRef>
              <c:f>市区町村別_標準化死亡比!$S$5:$S$78</c:f>
              <c:numCache>
                <c:formatCode>General</c:formatCode>
                <c:ptCount val="74"/>
                <c:pt idx="0">
                  <c:v>103.6</c:v>
                </c:pt>
                <c:pt idx="1">
                  <c:v>103.6</c:v>
                </c:pt>
                <c:pt idx="2">
                  <c:v>103.6</c:v>
                </c:pt>
                <c:pt idx="3">
                  <c:v>103.6</c:v>
                </c:pt>
                <c:pt idx="4">
                  <c:v>103.6</c:v>
                </c:pt>
                <c:pt idx="5">
                  <c:v>103.6</c:v>
                </c:pt>
                <c:pt idx="6">
                  <c:v>103.6</c:v>
                </c:pt>
                <c:pt idx="7">
                  <c:v>103.6</c:v>
                </c:pt>
                <c:pt idx="8">
                  <c:v>103.6</c:v>
                </c:pt>
                <c:pt idx="9">
                  <c:v>103.6</c:v>
                </c:pt>
                <c:pt idx="10">
                  <c:v>103.6</c:v>
                </c:pt>
                <c:pt idx="11">
                  <c:v>103.6</c:v>
                </c:pt>
                <c:pt idx="12">
                  <c:v>103.6</c:v>
                </c:pt>
                <c:pt idx="13">
                  <c:v>103.6</c:v>
                </c:pt>
                <c:pt idx="14">
                  <c:v>103.6</c:v>
                </c:pt>
                <c:pt idx="15">
                  <c:v>103.6</c:v>
                </c:pt>
                <c:pt idx="16">
                  <c:v>103.6</c:v>
                </c:pt>
                <c:pt idx="17">
                  <c:v>103.6</c:v>
                </c:pt>
                <c:pt idx="18">
                  <c:v>103.6</c:v>
                </c:pt>
                <c:pt idx="19">
                  <c:v>103.6</c:v>
                </c:pt>
                <c:pt idx="20">
                  <c:v>103.6</c:v>
                </c:pt>
                <c:pt idx="21">
                  <c:v>103.6</c:v>
                </c:pt>
                <c:pt idx="22">
                  <c:v>103.6</c:v>
                </c:pt>
                <c:pt idx="23">
                  <c:v>103.6</c:v>
                </c:pt>
                <c:pt idx="24">
                  <c:v>103.6</c:v>
                </c:pt>
                <c:pt idx="25">
                  <c:v>103.6</c:v>
                </c:pt>
                <c:pt idx="26">
                  <c:v>103.6</c:v>
                </c:pt>
                <c:pt idx="27">
                  <c:v>103.6</c:v>
                </c:pt>
                <c:pt idx="28">
                  <c:v>103.6</c:v>
                </c:pt>
                <c:pt idx="29">
                  <c:v>103.6</c:v>
                </c:pt>
                <c:pt idx="30">
                  <c:v>103.6</c:v>
                </c:pt>
                <c:pt idx="31">
                  <c:v>103.6</c:v>
                </c:pt>
                <c:pt idx="32">
                  <c:v>103.6</c:v>
                </c:pt>
                <c:pt idx="33">
                  <c:v>103.6</c:v>
                </c:pt>
                <c:pt idx="34">
                  <c:v>103.6</c:v>
                </c:pt>
                <c:pt idx="35">
                  <c:v>103.6</c:v>
                </c:pt>
                <c:pt idx="36">
                  <c:v>103.6</c:v>
                </c:pt>
                <c:pt idx="37">
                  <c:v>103.6</c:v>
                </c:pt>
                <c:pt idx="38">
                  <c:v>103.6</c:v>
                </c:pt>
                <c:pt idx="39">
                  <c:v>103.6</c:v>
                </c:pt>
                <c:pt idx="40">
                  <c:v>103.6</c:v>
                </c:pt>
                <c:pt idx="41">
                  <c:v>103.6</c:v>
                </c:pt>
                <c:pt idx="42">
                  <c:v>103.6</c:v>
                </c:pt>
                <c:pt idx="43">
                  <c:v>103.6</c:v>
                </c:pt>
                <c:pt idx="44">
                  <c:v>103.6</c:v>
                </c:pt>
                <c:pt idx="45">
                  <c:v>103.6</c:v>
                </c:pt>
                <c:pt idx="46">
                  <c:v>103.6</c:v>
                </c:pt>
                <c:pt idx="47">
                  <c:v>103.6</c:v>
                </c:pt>
                <c:pt idx="48">
                  <c:v>103.6</c:v>
                </c:pt>
                <c:pt idx="49">
                  <c:v>103.6</c:v>
                </c:pt>
                <c:pt idx="50">
                  <c:v>103.6</c:v>
                </c:pt>
                <c:pt idx="51">
                  <c:v>103.6</c:v>
                </c:pt>
                <c:pt idx="52">
                  <c:v>103.6</c:v>
                </c:pt>
                <c:pt idx="53">
                  <c:v>103.6</c:v>
                </c:pt>
                <c:pt idx="54">
                  <c:v>103.6</c:v>
                </c:pt>
                <c:pt idx="55">
                  <c:v>103.6</c:v>
                </c:pt>
                <c:pt idx="56">
                  <c:v>103.6</c:v>
                </c:pt>
                <c:pt idx="57">
                  <c:v>103.6</c:v>
                </c:pt>
                <c:pt idx="58">
                  <c:v>103.6</c:v>
                </c:pt>
                <c:pt idx="59">
                  <c:v>103.6</c:v>
                </c:pt>
                <c:pt idx="60">
                  <c:v>103.6</c:v>
                </c:pt>
                <c:pt idx="61">
                  <c:v>103.6</c:v>
                </c:pt>
                <c:pt idx="62">
                  <c:v>103.6</c:v>
                </c:pt>
                <c:pt idx="63">
                  <c:v>103.6</c:v>
                </c:pt>
                <c:pt idx="64">
                  <c:v>103.6</c:v>
                </c:pt>
                <c:pt idx="65">
                  <c:v>103.6</c:v>
                </c:pt>
                <c:pt idx="66">
                  <c:v>103.6</c:v>
                </c:pt>
                <c:pt idx="67">
                  <c:v>103.6</c:v>
                </c:pt>
                <c:pt idx="68">
                  <c:v>103.6</c:v>
                </c:pt>
                <c:pt idx="69">
                  <c:v>103.6</c:v>
                </c:pt>
                <c:pt idx="70">
                  <c:v>103.6</c:v>
                </c:pt>
                <c:pt idx="71">
                  <c:v>103.6</c:v>
                </c:pt>
                <c:pt idx="72">
                  <c:v>103.6</c:v>
                </c:pt>
                <c:pt idx="73">
                  <c:v>103.6</c:v>
                </c:pt>
              </c:numCache>
            </c:numRef>
          </c:xVal>
          <c:yVal>
            <c:numRef>
              <c:f>市区町村別_標準化死亡比!$T$5:$T$78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C-EEFE-42B2-9FF1-0A85994AE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229888"/>
        <c:axId val="451229312"/>
      </c:scatterChart>
      <c:catAx>
        <c:axId val="184306688"/>
        <c:scaling>
          <c:orientation val="maxMin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>
            <a:solidFill>
              <a:srgbClr val="868686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1228736"/>
        <c:crossesAt val="0"/>
        <c:auto val="1"/>
        <c:lblAlgn val="ctr"/>
        <c:lblOffset val="100"/>
        <c:noMultiLvlLbl val="0"/>
      </c:catAx>
      <c:valAx>
        <c:axId val="451228736"/>
        <c:scaling>
          <c:orientation val="minMax"/>
          <c:max val="20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>
            <a:solidFill>
              <a:srgbClr val="868686"/>
            </a:solidFill>
          </a:ln>
        </c:spPr>
        <c:crossAx val="184306688"/>
        <c:crosses val="autoZero"/>
        <c:crossBetween val="between"/>
      </c:valAx>
      <c:valAx>
        <c:axId val="451229312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51229888"/>
        <c:crosses val="max"/>
        <c:crossBetween val="midCat"/>
      </c:valAx>
      <c:valAx>
        <c:axId val="4512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22931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39656862745098"/>
          <c:y val="4.3830158730158728E-3"/>
          <c:w val="0.63560202906255536"/>
          <c:h val="2.8098333333333333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12190637187302"/>
          <c:y val="6.2266031746031743E-2"/>
          <c:w val="0.77988194444444447"/>
          <c:h val="0.908565862965271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市区町村別_標準化死亡比!$V$4</c:f>
              <c:strCache>
                <c:ptCount val="1"/>
                <c:pt idx="0">
                  <c:v>標準化死亡比 男性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8.29204991552889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F3-4637-A575-39D2B073FEFC}"/>
                </c:ext>
              </c:extLst>
            </c:dLbl>
            <c:dLbl>
              <c:idx val="1"/>
              <c:layout>
                <c:manualLayout>
                  <c:x val="-1.24380748732933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F3-4637-A575-39D2B073FEFC}"/>
                </c:ext>
              </c:extLst>
            </c:dLbl>
            <c:dLbl>
              <c:idx val="2"/>
              <c:layout>
                <c:manualLayout>
                  <c:x val="-8.29204991552897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F3-4637-A575-39D2B073FEFC}"/>
                </c:ext>
              </c:extLst>
            </c:dLbl>
            <c:dLbl>
              <c:idx val="3"/>
              <c:layout>
                <c:manualLayout>
                  <c:x val="-1.24380748732931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F3-4637-A575-39D2B073FEFC}"/>
                </c:ext>
              </c:extLst>
            </c:dLbl>
            <c:dLbl>
              <c:idx val="4"/>
              <c:layout>
                <c:manualLayout>
                  <c:x val="-6.66400058762573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F3-4637-A575-39D2B073FEFC}"/>
                </c:ext>
              </c:extLst>
            </c:dLbl>
            <c:dLbl>
              <c:idx val="5"/>
              <c:layout>
                <c:manualLayout>
                  <c:x val="-1.041501056909913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F3-4637-A575-39D2B073FEFC}"/>
                </c:ext>
              </c:extLst>
            </c:dLbl>
            <c:dLbl>
              <c:idx val="6"/>
              <c:layout>
                <c:manualLayout>
                  <c:x val="-1.095758485884743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F3-4637-A575-39D2B073FEFC}"/>
                </c:ext>
              </c:extLst>
            </c:dLbl>
            <c:dLbl>
              <c:idx val="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F3-4637-A575-39D2B073FEFC}"/>
                </c:ext>
              </c:extLst>
            </c:dLbl>
            <c:dLbl>
              <c:idx val="8"/>
              <c:layout>
                <c:manualLayout>
                  <c:x val="-1.243807487329338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0F3-4637-A575-39D2B073FEFC}"/>
                </c:ext>
              </c:extLst>
            </c:dLbl>
            <c:dLbl>
              <c:idx val="9"/>
              <c:layout>
                <c:manualLayout>
                  <c:x val="-8.29204991552882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F3-4637-A575-39D2B073FEFC}"/>
                </c:ext>
              </c:extLst>
            </c:dLbl>
            <c:dLbl>
              <c:idx val="10"/>
              <c:layout>
                <c:manualLayout>
                  <c:x val="-1.20949668236389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0F3-4637-A575-39D2B073FEFC}"/>
                </c:ext>
              </c:extLst>
            </c:dLbl>
            <c:dLbl>
              <c:idx val="11"/>
              <c:layout>
                <c:manualLayout>
                  <c:x val="-9.577317652435865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0F3-4637-A575-39D2B073FEFC}"/>
                </c:ext>
              </c:extLst>
            </c:dLbl>
            <c:dLbl>
              <c:idx val="12"/>
              <c:layout>
                <c:manualLayout>
                  <c:x val="-1.00199955928080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0F3-4637-A575-39D2B073FEFC}"/>
                </c:ext>
              </c:extLst>
            </c:dLbl>
            <c:dLbl>
              <c:idx val="13"/>
              <c:layout>
                <c:manualLayout>
                  <c:x val="-6.07343687513780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0F3-4637-A575-39D2B073FEFC}"/>
                </c:ext>
              </c:extLst>
            </c:dLbl>
            <c:dLbl>
              <c:idx val="14"/>
              <c:layout>
                <c:manualLayout>
                  <c:x val="-1.16000554979718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0F3-4637-A575-39D2B073FEFC}"/>
                </c:ext>
              </c:extLst>
            </c:dLbl>
            <c:dLbl>
              <c:idx val="15"/>
              <c:layout>
                <c:manualLayout>
                  <c:x val="9.82020289405600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0F3-4637-A575-39D2B073FEFC}"/>
                </c:ext>
              </c:extLst>
            </c:dLbl>
            <c:dLbl>
              <c:idx val="16"/>
              <c:layout>
                <c:manualLayout>
                  <c:x val="-8.29204991552882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0F3-4637-A575-39D2B073FEFC}"/>
                </c:ext>
              </c:extLst>
            </c:dLbl>
            <c:dLbl>
              <c:idx val="17"/>
              <c:layout>
                <c:manualLayout>
                  <c:x val="-7.996931288613862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0F3-4637-A575-39D2B073FEFC}"/>
                </c:ext>
              </c:extLst>
            </c:dLbl>
            <c:dLbl>
              <c:idx val="18"/>
              <c:layout>
                <c:manualLayout>
                  <c:x val="0"/>
                  <c:y val="3.291436094711073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793178279945275"/>
                      <c:h val="1.46102523729647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90F3-4637-A575-39D2B073FEFC}"/>
                </c:ext>
              </c:extLst>
            </c:dLbl>
            <c:dLbl>
              <c:idx val="19"/>
              <c:layout>
                <c:manualLayout>
                  <c:x val="-8.29204991552889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0F3-4637-A575-39D2B073FEFC}"/>
                </c:ext>
              </c:extLst>
            </c:dLbl>
            <c:dLbl>
              <c:idx val="20"/>
              <c:layout>
                <c:manualLayout>
                  <c:x val="-1.243807487329323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0F3-4637-A575-39D2B073FEFC}"/>
                </c:ext>
              </c:extLst>
            </c:dLbl>
            <c:dLbl>
              <c:idx val="21"/>
              <c:layout>
                <c:manualLayout>
                  <c:x val="-8.29204991552889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0F3-4637-A575-39D2B073FEFC}"/>
                </c:ext>
              </c:extLst>
            </c:dLbl>
            <c:dLbl>
              <c:idx val="22"/>
              <c:layout>
                <c:manualLayout>
                  <c:x val="-1.135259983513830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0F3-4637-A575-39D2B073FEFC}"/>
                </c:ext>
              </c:extLst>
            </c:dLbl>
            <c:dLbl>
              <c:idx val="23"/>
              <c:layout>
                <c:manualLayout>
                  <c:x val="4.14602495776433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0F3-4637-A575-39D2B073FEFC}"/>
                </c:ext>
              </c:extLst>
            </c:dLbl>
            <c:dLbl>
              <c:idx val="25"/>
              <c:layout>
                <c:manualLayout>
                  <c:x val="4.146024957764411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0F3-4637-A575-39D2B073FEFC}"/>
                </c:ext>
              </c:extLst>
            </c:dLbl>
            <c:dLbl>
              <c:idx val="26"/>
              <c:layout>
                <c:manualLayout>
                  <c:x val="-8.29204991552882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0F3-4637-A575-39D2B073FEFC}"/>
                </c:ext>
              </c:extLst>
            </c:dLbl>
            <c:dLbl>
              <c:idx val="27"/>
              <c:layout>
                <c:manualLayout>
                  <c:x val="-3.0605499196095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0F3-4637-A575-39D2B073FEFC}"/>
                </c:ext>
              </c:extLst>
            </c:dLbl>
            <c:dLbl>
              <c:idx val="28"/>
              <c:layout>
                <c:manualLayout>
                  <c:x val="4.4267794037240212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0F3-4637-A575-39D2B073FEFC}"/>
                </c:ext>
              </c:extLst>
            </c:dLbl>
            <c:dLbl>
              <c:idx val="29"/>
              <c:layout>
                <c:manualLayout>
                  <c:x val="-4.146024957764487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0F3-4637-A575-39D2B073FEFC}"/>
                </c:ext>
              </c:extLst>
            </c:dLbl>
            <c:dLbl>
              <c:idx val="30"/>
              <c:layout>
                <c:manualLayout>
                  <c:x val="1.9024051841634904E-2"/>
                  <c:y val="7.2770173298320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0F3-4637-A575-39D2B073FEFC}"/>
                </c:ext>
              </c:extLst>
            </c:dLbl>
            <c:dLbl>
              <c:idx val="31"/>
              <c:layout>
                <c:manualLayout>
                  <c:x val="1.2090722861083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0F3-4637-A575-39D2B073FEFC}"/>
                </c:ext>
              </c:extLst>
            </c:dLbl>
            <c:dLbl>
              <c:idx val="32"/>
              <c:layout>
                <c:manualLayout>
                  <c:x val="4.146024957764487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0F3-4637-A575-39D2B073FEFC}"/>
                </c:ext>
              </c:extLst>
            </c:dLbl>
            <c:dLbl>
              <c:idx val="33"/>
              <c:layout>
                <c:manualLayout>
                  <c:x val="9.92009924343198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0F3-4637-A575-39D2B073FEFC}"/>
                </c:ext>
              </c:extLst>
            </c:dLbl>
            <c:dLbl>
              <c:idx val="34"/>
              <c:layout>
                <c:manualLayout>
                  <c:x val="1.91497384250002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0F3-4637-A575-39D2B073FEFC}"/>
                </c:ext>
              </c:extLst>
            </c:dLbl>
            <c:dLbl>
              <c:idx val="35"/>
              <c:layout>
                <c:manualLayout>
                  <c:x val="5.7541858235192804E-2"/>
                  <c:y val="3.724259408671029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0F3-4637-A575-39D2B073FEFC}"/>
                </c:ext>
              </c:extLst>
            </c:dLbl>
            <c:dLbl>
              <c:idx val="36"/>
              <c:layout>
                <c:manualLayout>
                  <c:x val="4.9648159181241686E-2"/>
                  <c:y val="7.6062239600922723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0F3-4637-A575-39D2B073FEFC}"/>
                </c:ext>
              </c:extLst>
            </c:dLbl>
            <c:dLbl>
              <c:idx val="37"/>
              <c:layout>
                <c:manualLayout>
                  <c:x val="-4.146024957764487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0F3-4637-A575-39D2B073FEFC}"/>
                </c:ext>
              </c:extLst>
            </c:dLbl>
            <c:dLbl>
              <c:idx val="38"/>
              <c:layout>
                <c:manualLayout>
                  <c:x val="4.1512809421596873E-2"/>
                  <c:y val="1.562727572930403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0F3-4637-A575-39D2B073FEFC}"/>
                </c:ext>
              </c:extLst>
            </c:dLbl>
            <c:dLbl>
              <c:idx val="39"/>
              <c:layout>
                <c:manualLayout>
                  <c:x val="-8.29204991552889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0F3-4637-A575-39D2B073FEFC}"/>
                </c:ext>
              </c:extLst>
            </c:dLbl>
            <c:dLbl>
              <c:idx val="40"/>
              <c:layout>
                <c:manualLayout>
                  <c:x val="-8.29204991552882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0F3-4637-A575-39D2B073FEFC}"/>
                </c:ext>
              </c:extLst>
            </c:dLbl>
            <c:dLbl>
              <c:idx val="41"/>
              <c:layout>
                <c:manualLayout>
                  <c:x val="4.0974479094403604E-2"/>
                  <c:y val="7.813637861013510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0F3-4637-A575-39D2B073FEFC}"/>
                </c:ext>
              </c:extLst>
            </c:dLbl>
            <c:dLbl>
              <c:idx val="42"/>
              <c:layout>
                <c:manualLayout>
                  <c:x val="3.9790740000163305E-2"/>
                  <c:y val="7.813637861013510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0F3-4637-A575-39D2B073FEFC}"/>
                </c:ext>
              </c:extLst>
            </c:dLbl>
            <c:dLbl>
              <c:idx val="43"/>
              <c:layout>
                <c:manualLayout>
                  <c:x val="4.146024957764411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0F3-4637-A575-39D2B073FEFC}"/>
                </c:ext>
              </c:extLst>
            </c:dLbl>
            <c:dLbl>
              <c:idx val="44"/>
              <c:layout>
                <c:manualLayout>
                  <c:x val="6.71166355170704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90F3-4637-A575-39D2B073FEFC}"/>
                </c:ext>
              </c:extLst>
            </c:dLbl>
            <c:dLbl>
              <c:idx val="45"/>
              <c:layout>
                <c:manualLayout>
                  <c:x val="1.8620548940233506E-2"/>
                  <c:y val="1.01807075591753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0F3-4637-A575-39D2B073FEFC}"/>
                </c:ext>
              </c:extLst>
            </c:dLbl>
            <c:dLbl>
              <c:idx val="46"/>
              <c:layout>
                <c:manualLayout>
                  <c:x val="2.48761497465865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0F3-4637-A575-39D2B073FEFC}"/>
                </c:ext>
              </c:extLst>
            </c:dLbl>
            <c:dLbl>
              <c:idx val="47"/>
              <c:layout>
                <c:manualLayout>
                  <c:x val="4.0542900748406552E-2"/>
                  <c:y val="2.274083970550612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90F3-4637-A575-39D2B073FEFC}"/>
                </c:ext>
              </c:extLst>
            </c:dLbl>
            <c:dLbl>
              <c:idx val="48"/>
              <c:layout>
                <c:manualLayout>
                  <c:x val="4.14602495776433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0F3-4637-A575-39D2B073FEFC}"/>
                </c:ext>
              </c:extLst>
            </c:dLbl>
            <c:dLbl>
              <c:idx val="50"/>
              <c:layout>
                <c:manualLayout>
                  <c:x val="8.29204991552882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0F3-4637-A575-39D2B073FEFC}"/>
                </c:ext>
              </c:extLst>
            </c:dLbl>
            <c:dLbl>
              <c:idx val="51"/>
              <c:layout>
                <c:manualLayout>
                  <c:x val="-1.8617610812310833E-2"/>
                  <c:y val="7.813637861013510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90F3-4637-A575-39D2B073FEFC}"/>
                </c:ext>
              </c:extLst>
            </c:dLbl>
            <c:dLbl>
              <c:idx val="52"/>
              <c:layout>
                <c:manualLayout>
                  <c:x val="1.353171137789886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90F3-4637-A575-39D2B073FEFC}"/>
                </c:ext>
              </c:extLst>
            </c:dLbl>
            <c:dLbl>
              <c:idx val="53"/>
              <c:layout>
                <c:manualLayout>
                  <c:x val="1.24380748732931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90F3-4637-A575-39D2B073FEFC}"/>
                </c:ext>
              </c:extLst>
            </c:dLbl>
            <c:dLbl>
              <c:idx val="54"/>
              <c:layout>
                <c:manualLayout>
                  <c:x val="-1.23778338660783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90F3-4637-A575-39D2B073FEFC}"/>
                </c:ext>
              </c:extLst>
            </c:dLbl>
            <c:dLbl>
              <c:idx val="56"/>
              <c:layout>
                <c:manualLayout>
                  <c:x val="-6.0394851747037902E-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90F3-4637-A575-39D2B073FEFC}"/>
                </c:ext>
              </c:extLst>
            </c:dLbl>
            <c:dLbl>
              <c:idx val="57"/>
              <c:layout>
                <c:manualLayout>
                  <c:x val="1.03580044671253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90F3-4637-A575-39D2B073FEFC}"/>
                </c:ext>
              </c:extLst>
            </c:dLbl>
            <c:dLbl>
              <c:idx val="58"/>
              <c:layout>
                <c:manualLayout>
                  <c:x val="4.14602495776433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90F3-4637-A575-39D2B073FEFC}"/>
                </c:ext>
              </c:extLst>
            </c:dLbl>
            <c:dLbl>
              <c:idx val="60"/>
              <c:layout>
                <c:manualLayout>
                  <c:x val="-1.7341483917831116E-3"/>
                  <c:y val="7.5078378072789089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90F3-4637-A575-39D2B073FEFC}"/>
                </c:ext>
              </c:extLst>
            </c:dLbl>
            <c:dLbl>
              <c:idx val="61"/>
              <c:layout>
                <c:manualLayout>
                  <c:x val="4.5499196095554376E-2"/>
                  <c:y val="7.5078378072789089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90F3-4637-A575-39D2B073FEFC}"/>
                </c:ext>
              </c:extLst>
            </c:dLbl>
            <c:dLbl>
              <c:idx val="62"/>
              <c:layout>
                <c:manualLayout>
                  <c:x val="4.34937605588971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90F3-4637-A575-39D2B073FEFC}"/>
                </c:ext>
              </c:extLst>
            </c:dLbl>
            <c:dLbl>
              <c:idx val="63"/>
              <c:layout>
                <c:manualLayout>
                  <c:x val="4.146024957764411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90F3-4637-A575-39D2B073FEFC}"/>
                </c:ext>
              </c:extLst>
            </c:dLbl>
            <c:dLbl>
              <c:idx val="64"/>
              <c:layout>
                <c:manualLayout>
                  <c:x val="2.4361977360091984E-2"/>
                  <c:y val="7.507837821263346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90F3-4637-A575-39D2B073FEFC}"/>
                </c:ext>
              </c:extLst>
            </c:dLbl>
            <c:dLbl>
              <c:idx val="65"/>
              <c:layout>
                <c:manualLayout>
                  <c:x val="-9.51202592081745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90F3-4637-A575-39D2B073FEFC}"/>
                </c:ext>
              </c:extLst>
            </c:dLbl>
            <c:dLbl>
              <c:idx val="66"/>
              <c:layout>
                <c:manualLayout>
                  <c:x val="-8.23165506378186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90F3-4637-A575-39D2B073FEFC}"/>
                </c:ext>
              </c:extLst>
            </c:dLbl>
            <c:dLbl>
              <c:idx val="67"/>
              <c:layout>
                <c:manualLayout>
                  <c:x val="-8.29204991552889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90F3-4637-A575-39D2B073FEFC}"/>
                </c:ext>
              </c:extLst>
            </c:dLbl>
            <c:dLbl>
              <c:idx val="68"/>
              <c:layout>
                <c:manualLayout>
                  <c:x val="2.398361177536379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90F3-4637-A575-39D2B073FEFC}"/>
                </c:ext>
              </c:extLst>
            </c:dLbl>
            <c:dLbl>
              <c:idx val="69"/>
              <c:layout>
                <c:manualLayout>
                  <c:x val="8.35244476727578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90F3-4637-A575-39D2B073FEFC}"/>
                </c:ext>
              </c:extLst>
            </c:dLbl>
            <c:dLbl>
              <c:idx val="70"/>
              <c:layout>
                <c:manualLayout>
                  <c:x val="4.20641980951137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90F3-4637-A575-39D2B073FEFC}"/>
                </c:ext>
              </c:extLst>
            </c:dLbl>
            <c:dLbl>
              <c:idx val="71"/>
              <c:layout>
                <c:manualLayout>
                  <c:x val="2.35768442873814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90F3-4637-A575-39D2B073FEFC}"/>
                </c:ext>
              </c:extLst>
            </c:dLbl>
            <c:dLbl>
              <c:idx val="72"/>
              <c:layout>
                <c:manualLayout>
                  <c:x val="2.9321863752479044E-2"/>
                  <c:y val="2.252351342183672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90F3-4637-A575-39D2B073FEFC}"/>
                </c:ext>
              </c:extLst>
            </c:dLbl>
            <c:dLbl>
              <c:idx val="73"/>
              <c:layout>
                <c:manualLayout>
                  <c:x val="2.90221747043508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90F3-4637-A575-39D2B073FEF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市区町村別_標準化死亡比!$C$5:$C$78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市区町村別_標準化死亡比!$D$5:$D$78</c:f>
              <c:numCache>
                <c:formatCode>General</c:formatCode>
                <c:ptCount val="74"/>
                <c:pt idx="0">
                  <c:v>119.9</c:v>
                </c:pt>
                <c:pt idx="1">
                  <c:v>113.7</c:v>
                </c:pt>
                <c:pt idx="2">
                  <c:v>105.3</c:v>
                </c:pt>
                <c:pt idx="3">
                  <c:v>119.1</c:v>
                </c:pt>
                <c:pt idx="4">
                  <c:v>106.8</c:v>
                </c:pt>
                <c:pt idx="5">
                  <c:v>123.2</c:v>
                </c:pt>
                <c:pt idx="6">
                  <c:v>131.1</c:v>
                </c:pt>
                <c:pt idx="7">
                  <c:v>96.5</c:v>
                </c:pt>
                <c:pt idx="8">
                  <c:v>141.5</c:v>
                </c:pt>
                <c:pt idx="9">
                  <c:v>123.3</c:v>
                </c:pt>
                <c:pt idx="10">
                  <c:v>116</c:v>
                </c:pt>
                <c:pt idx="11">
                  <c:v>111.3</c:v>
                </c:pt>
                <c:pt idx="12">
                  <c:v>114.3</c:v>
                </c:pt>
                <c:pt idx="13">
                  <c:v>112.6</c:v>
                </c:pt>
                <c:pt idx="14">
                  <c:v>112.1</c:v>
                </c:pt>
                <c:pt idx="15">
                  <c:v>101.8</c:v>
                </c:pt>
                <c:pt idx="16">
                  <c:v>107.7</c:v>
                </c:pt>
                <c:pt idx="17">
                  <c:v>121.7</c:v>
                </c:pt>
                <c:pt idx="18">
                  <c:v>189.5</c:v>
                </c:pt>
                <c:pt idx="19">
                  <c:v>107.9</c:v>
                </c:pt>
                <c:pt idx="20">
                  <c:v>109.8</c:v>
                </c:pt>
                <c:pt idx="21">
                  <c:v>115.8</c:v>
                </c:pt>
                <c:pt idx="22">
                  <c:v>124.4</c:v>
                </c:pt>
                <c:pt idx="23">
                  <c:v>103.3</c:v>
                </c:pt>
                <c:pt idx="24">
                  <c:v>101.9</c:v>
                </c:pt>
                <c:pt idx="25">
                  <c:v>104.6</c:v>
                </c:pt>
                <c:pt idx="26">
                  <c:v>114.6</c:v>
                </c:pt>
                <c:pt idx="27">
                  <c:v>108.2</c:v>
                </c:pt>
                <c:pt idx="28">
                  <c:v>101.9</c:v>
                </c:pt>
                <c:pt idx="29">
                  <c:v>106.9</c:v>
                </c:pt>
                <c:pt idx="30">
                  <c:v>96.9</c:v>
                </c:pt>
                <c:pt idx="31">
                  <c:v>99.9</c:v>
                </c:pt>
                <c:pt idx="32">
                  <c:v>102.4</c:v>
                </c:pt>
                <c:pt idx="33">
                  <c:v>111.4</c:v>
                </c:pt>
                <c:pt idx="34">
                  <c:v>96.5</c:v>
                </c:pt>
                <c:pt idx="35">
                  <c:v>85.8</c:v>
                </c:pt>
                <c:pt idx="36">
                  <c:v>87.3</c:v>
                </c:pt>
                <c:pt idx="37">
                  <c:v>105.8</c:v>
                </c:pt>
                <c:pt idx="38">
                  <c:v>94.1</c:v>
                </c:pt>
                <c:pt idx="39">
                  <c:v>111</c:v>
                </c:pt>
                <c:pt idx="40">
                  <c:v>107.7</c:v>
                </c:pt>
                <c:pt idx="41">
                  <c:v>90.8</c:v>
                </c:pt>
                <c:pt idx="42">
                  <c:v>90.7</c:v>
                </c:pt>
                <c:pt idx="43">
                  <c:v>106.9</c:v>
                </c:pt>
                <c:pt idx="44">
                  <c:v>112.4</c:v>
                </c:pt>
                <c:pt idx="45">
                  <c:v>100</c:v>
                </c:pt>
                <c:pt idx="46">
                  <c:v>100.7</c:v>
                </c:pt>
                <c:pt idx="47">
                  <c:v>89</c:v>
                </c:pt>
                <c:pt idx="48">
                  <c:v>108.4</c:v>
                </c:pt>
                <c:pt idx="49">
                  <c:v>105.6</c:v>
                </c:pt>
                <c:pt idx="50">
                  <c:v>102.9</c:v>
                </c:pt>
                <c:pt idx="51">
                  <c:v>81.400000000000006</c:v>
                </c:pt>
                <c:pt idx="52">
                  <c:v>102.3</c:v>
                </c:pt>
                <c:pt idx="53">
                  <c:v>99.3</c:v>
                </c:pt>
                <c:pt idx="54">
                  <c:v>120.6</c:v>
                </c:pt>
                <c:pt idx="55">
                  <c:v>106.4</c:v>
                </c:pt>
                <c:pt idx="56">
                  <c:v>106.1</c:v>
                </c:pt>
                <c:pt idx="57">
                  <c:v>98.1</c:v>
                </c:pt>
                <c:pt idx="58">
                  <c:v>107.3</c:v>
                </c:pt>
                <c:pt idx="59">
                  <c:v>109.8</c:v>
                </c:pt>
                <c:pt idx="60">
                  <c:v>106.2</c:v>
                </c:pt>
                <c:pt idx="61">
                  <c:v>90.6</c:v>
                </c:pt>
                <c:pt idx="62">
                  <c:v>89.8</c:v>
                </c:pt>
                <c:pt idx="63">
                  <c:v>102.2</c:v>
                </c:pt>
                <c:pt idx="64">
                  <c:v>96.3</c:v>
                </c:pt>
                <c:pt idx="65">
                  <c:v>77.7</c:v>
                </c:pt>
                <c:pt idx="66">
                  <c:v>110.1</c:v>
                </c:pt>
                <c:pt idx="67">
                  <c:v>113.6</c:v>
                </c:pt>
                <c:pt idx="68">
                  <c:v>96</c:v>
                </c:pt>
                <c:pt idx="69">
                  <c:v>102.1</c:v>
                </c:pt>
                <c:pt idx="70">
                  <c:v>105.3</c:v>
                </c:pt>
                <c:pt idx="71">
                  <c:v>96.5</c:v>
                </c:pt>
                <c:pt idx="72">
                  <c:v>94.5</c:v>
                </c:pt>
                <c:pt idx="73">
                  <c:v>93.1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6-90F3-4637-A575-39D2B073F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67296"/>
        <c:axId val="456548352"/>
      </c:barChart>
      <c:scatterChart>
        <c:scatterStyle val="lineMarker"/>
        <c:varyColors val="0"/>
        <c:ser>
          <c:idx val="1"/>
          <c:order val="1"/>
          <c:tx>
            <c:strRef>
              <c:f>市区町村別_標準化死亡比!$V$6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47-90F3-4637-A575-39D2B073FEFC}"/>
              </c:ext>
            </c:extLst>
          </c:dPt>
          <c:xVal>
            <c:numRef>
              <c:f>市区町村別_標準化死亡比!$R$5:$R$78</c:f>
              <c:numCache>
                <c:formatCode>General</c:formatCode>
                <c:ptCount val="74"/>
                <c:pt idx="0">
                  <c:v>105.9</c:v>
                </c:pt>
                <c:pt idx="1">
                  <c:v>105.9</c:v>
                </c:pt>
                <c:pt idx="2">
                  <c:v>105.9</c:v>
                </c:pt>
                <c:pt idx="3">
                  <c:v>105.9</c:v>
                </c:pt>
                <c:pt idx="4">
                  <c:v>105.9</c:v>
                </c:pt>
                <c:pt idx="5">
                  <c:v>105.9</c:v>
                </c:pt>
                <c:pt idx="6">
                  <c:v>105.9</c:v>
                </c:pt>
                <c:pt idx="7">
                  <c:v>105.9</c:v>
                </c:pt>
                <c:pt idx="8">
                  <c:v>105.9</c:v>
                </c:pt>
                <c:pt idx="9">
                  <c:v>105.9</c:v>
                </c:pt>
                <c:pt idx="10">
                  <c:v>105.9</c:v>
                </c:pt>
                <c:pt idx="11">
                  <c:v>105.9</c:v>
                </c:pt>
                <c:pt idx="12">
                  <c:v>105.9</c:v>
                </c:pt>
                <c:pt idx="13">
                  <c:v>105.9</c:v>
                </c:pt>
                <c:pt idx="14">
                  <c:v>105.9</c:v>
                </c:pt>
                <c:pt idx="15">
                  <c:v>105.9</c:v>
                </c:pt>
                <c:pt idx="16">
                  <c:v>105.9</c:v>
                </c:pt>
                <c:pt idx="17">
                  <c:v>105.9</c:v>
                </c:pt>
                <c:pt idx="18">
                  <c:v>105.9</c:v>
                </c:pt>
                <c:pt idx="19">
                  <c:v>105.9</c:v>
                </c:pt>
                <c:pt idx="20">
                  <c:v>105.9</c:v>
                </c:pt>
                <c:pt idx="21">
                  <c:v>105.9</c:v>
                </c:pt>
                <c:pt idx="22">
                  <c:v>105.9</c:v>
                </c:pt>
                <c:pt idx="23">
                  <c:v>105.9</c:v>
                </c:pt>
                <c:pt idx="24">
                  <c:v>105.9</c:v>
                </c:pt>
                <c:pt idx="25">
                  <c:v>105.9</c:v>
                </c:pt>
                <c:pt idx="26">
                  <c:v>105.9</c:v>
                </c:pt>
                <c:pt idx="27">
                  <c:v>105.9</c:v>
                </c:pt>
                <c:pt idx="28">
                  <c:v>105.9</c:v>
                </c:pt>
                <c:pt idx="29">
                  <c:v>105.9</c:v>
                </c:pt>
                <c:pt idx="30">
                  <c:v>105.9</c:v>
                </c:pt>
                <c:pt idx="31">
                  <c:v>105.9</c:v>
                </c:pt>
                <c:pt idx="32">
                  <c:v>105.9</c:v>
                </c:pt>
                <c:pt idx="33">
                  <c:v>105.9</c:v>
                </c:pt>
                <c:pt idx="34">
                  <c:v>105.9</c:v>
                </c:pt>
                <c:pt idx="35">
                  <c:v>105.9</c:v>
                </c:pt>
                <c:pt idx="36">
                  <c:v>105.9</c:v>
                </c:pt>
                <c:pt idx="37">
                  <c:v>105.9</c:v>
                </c:pt>
                <c:pt idx="38">
                  <c:v>105.9</c:v>
                </c:pt>
                <c:pt idx="39">
                  <c:v>105.9</c:v>
                </c:pt>
                <c:pt idx="40">
                  <c:v>105.9</c:v>
                </c:pt>
                <c:pt idx="41">
                  <c:v>105.9</c:v>
                </c:pt>
                <c:pt idx="42">
                  <c:v>105.9</c:v>
                </c:pt>
                <c:pt idx="43">
                  <c:v>105.9</c:v>
                </c:pt>
                <c:pt idx="44">
                  <c:v>105.9</c:v>
                </c:pt>
                <c:pt idx="45">
                  <c:v>105.9</c:v>
                </c:pt>
                <c:pt idx="46">
                  <c:v>105.9</c:v>
                </c:pt>
                <c:pt idx="47">
                  <c:v>105.9</c:v>
                </c:pt>
                <c:pt idx="48">
                  <c:v>105.9</c:v>
                </c:pt>
                <c:pt idx="49">
                  <c:v>105.9</c:v>
                </c:pt>
                <c:pt idx="50">
                  <c:v>105.9</c:v>
                </c:pt>
                <c:pt idx="51">
                  <c:v>105.9</c:v>
                </c:pt>
                <c:pt idx="52">
                  <c:v>105.9</c:v>
                </c:pt>
                <c:pt idx="53">
                  <c:v>105.9</c:v>
                </c:pt>
                <c:pt idx="54">
                  <c:v>105.9</c:v>
                </c:pt>
                <c:pt idx="55">
                  <c:v>105.9</c:v>
                </c:pt>
                <c:pt idx="56">
                  <c:v>105.9</c:v>
                </c:pt>
                <c:pt idx="57">
                  <c:v>105.9</c:v>
                </c:pt>
                <c:pt idx="58">
                  <c:v>105.9</c:v>
                </c:pt>
                <c:pt idx="59">
                  <c:v>105.9</c:v>
                </c:pt>
                <c:pt idx="60">
                  <c:v>105.9</c:v>
                </c:pt>
                <c:pt idx="61">
                  <c:v>105.9</c:v>
                </c:pt>
                <c:pt idx="62">
                  <c:v>105.9</c:v>
                </c:pt>
                <c:pt idx="63">
                  <c:v>105.9</c:v>
                </c:pt>
                <c:pt idx="64">
                  <c:v>105.9</c:v>
                </c:pt>
                <c:pt idx="65">
                  <c:v>105.9</c:v>
                </c:pt>
                <c:pt idx="66">
                  <c:v>105.9</c:v>
                </c:pt>
                <c:pt idx="67">
                  <c:v>105.9</c:v>
                </c:pt>
                <c:pt idx="68">
                  <c:v>105.9</c:v>
                </c:pt>
                <c:pt idx="69">
                  <c:v>105.9</c:v>
                </c:pt>
                <c:pt idx="70">
                  <c:v>105.9</c:v>
                </c:pt>
                <c:pt idx="71">
                  <c:v>105.9</c:v>
                </c:pt>
                <c:pt idx="72">
                  <c:v>105.9</c:v>
                </c:pt>
                <c:pt idx="73">
                  <c:v>105.9</c:v>
                </c:pt>
              </c:numCache>
            </c:numRef>
          </c:xVal>
          <c:yVal>
            <c:numRef>
              <c:f>市区町村別_標準化死亡比!$T$5:$T$78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8-90F3-4637-A575-39D2B073F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549504"/>
        <c:axId val="456548928"/>
      </c:scatterChart>
      <c:catAx>
        <c:axId val="184567296"/>
        <c:scaling>
          <c:orientation val="maxMin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>
            <a:solidFill>
              <a:srgbClr val="868686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6548352"/>
        <c:crossesAt val="0"/>
        <c:auto val="1"/>
        <c:lblAlgn val="ctr"/>
        <c:lblOffset val="100"/>
        <c:noMultiLvlLbl val="0"/>
      </c:catAx>
      <c:valAx>
        <c:axId val="45654835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>
            <a:solidFill>
              <a:srgbClr val="868686"/>
            </a:solidFill>
          </a:ln>
        </c:spPr>
        <c:crossAx val="184567296"/>
        <c:crosses val="autoZero"/>
        <c:crossBetween val="between"/>
      </c:valAx>
      <c:valAx>
        <c:axId val="45654892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56549504"/>
        <c:crosses val="max"/>
        <c:crossBetween val="midCat"/>
      </c:valAx>
      <c:valAx>
        <c:axId val="456549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654892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01307189541"/>
          <c:y val="4.3830158730158737E-3"/>
          <c:w val="0.63560202906255536"/>
          <c:h val="3.0114206349206349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912937620941"/>
          <c:y val="0.11211612443083954"/>
          <c:w val="0.80450079693621179"/>
          <c:h val="0.801905729935458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疾病別死因割合!$I$17</c:f>
              <c:strCache>
                <c:ptCount val="1"/>
                <c:pt idx="0">
                  <c:v>大阪府後期高齢者医療広域連合</c:v>
                </c:pt>
              </c:strCache>
            </c:strRef>
          </c:tx>
          <c:spPr>
            <a:solidFill>
              <a:srgbClr val="CC0000"/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-1.48232156456901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D4-43C1-9571-4100336BFF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明朝" pitchFamily="18" charset="-128"/>
                    <a:ea typeface="ＭＳ Ｐ明朝" pitchFamily="18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疾病別死因割合!$B$4:$B$9</c:f>
              <c:strCache>
                <c:ptCount val="6"/>
                <c:pt idx="0">
                  <c:v>悪性新生物</c:v>
                </c:pt>
                <c:pt idx="1">
                  <c:v>心臓病</c:v>
                </c:pt>
                <c:pt idx="2">
                  <c:v>脳疾患</c:v>
                </c:pt>
                <c:pt idx="3">
                  <c:v>自殺</c:v>
                </c:pt>
                <c:pt idx="4">
                  <c:v>腎不全</c:v>
                </c:pt>
                <c:pt idx="5">
                  <c:v>糖尿病</c:v>
                </c:pt>
              </c:strCache>
            </c:strRef>
          </c:cat>
          <c:val>
            <c:numRef>
              <c:f>疾病別死因割合!$D$4:$D$9</c:f>
              <c:numCache>
                <c:formatCode>0.0%</c:formatCode>
                <c:ptCount val="6"/>
                <c:pt idx="0">
                  <c:v>0.52</c:v>
                </c:pt>
                <c:pt idx="1">
                  <c:v>0.28699999999999998</c:v>
                </c:pt>
                <c:pt idx="2">
                  <c:v>0.106</c:v>
                </c:pt>
                <c:pt idx="3">
                  <c:v>0.03</c:v>
                </c:pt>
                <c:pt idx="4">
                  <c:v>3.9E-2</c:v>
                </c:pt>
                <c:pt idx="5">
                  <c:v>1.7000000000000001E-2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D4-43C1-9571-4100336BFF75}"/>
            </c:ext>
          </c:extLst>
        </c:ser>
        <c:ser>
          <c:idx val="2"/>
          <c:order val="1"/>
          <c:tx>
            <c:strRef>
              <c:f>疾病別死因割合!$E$3</c:f>
              <c:strCache>
                <c:ptCount val="1"/>
                <c:pt idx="0">
                  <c:v>同規模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cat>
            <c:strRef>
              <c:f>疾病別死因割合!$B$4:$B$9</c:f>
              <c:strCache>
                <c:ptCount val="6"/>
                <c:pt idx="0">
                  <c:v>悪性新生物</c:v>
                </c:pt>
                <c:pt idx="1">
                  <c:v>心臓病</c:v>
                </c:pt>
                <c:pt idx="2">
                  <c:v>脳疾患</c:v>
                </c:pt>
                <c:pt idx="3">
                  <c:v>自殺</c:v>
                </c:pt>
                <c:pt idx="4">
                  <c:v>腎不全</c:v>
                </c:pt>
                <c:pt idx="5">
                  <c:v>糖尿病</c:v>
                </c:pt>
              </c:strCache>
            </c:strRef>
          </c:cat>
          <c:val>
            <c:numRef>
              <c:f>疾病別死因割合!$E$4:$E$9</c:f>
              <c:numCache>
                <c:formatCode>0.0%</c:formatCode>
                <c:ptCount val="6"/>
                <c:pt idx="0">
                  <c:v>0.52400000000000002</c:v>
                </c:pt>
                <c:pt idx="1">
                  <c:v>0.27100000000000002</c:v>
                </c:pt>
                <c:pt idx="2">
                  <c:v>0.124</c:v>
                </c:pt>
                <c:pt idx="3">
                  <c:v>0.03</c:v>
                </c:pt>
                <c:pt idx="4">
                  <c:v>3.4000000000000002E-2</c:v>
                </c:pt>
                <c:pt idx="5">
                  <c:v>1.7000000000000001E-2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ED4-43C1-9571-4100336BFF75}"/>
            </c:ext>
          </c:extLst>
        </c:ser>
        <c:ser>
          <c:idx val="3"/>
          <c:order val="2"/>
          <c:tx>
            <c:strRef>
              <c:f>疾病別死因割合!$F$3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cat>
            <c:strRef>
              <c:f>疾病別死因割合!$B$4:$B$9</c:f>
              <c:strCache>
                <c:ptCount val="6"/>
                <c:pt idx="0">
                  <c:v>悪性新生物</c:v>
                </c:pt>
                <c:pt idx="1">
                  <c:v>心臓病</c:v>
                </c:pt>
                <c:pt idx="2">
                  <c:v>脳疾患</c:v>
                </c:pt>
                <c:pt idx="3">
                  <c:v>自殺</c:v>
                </c:pt>
                <c:pt idx="4">
                  <c:v>腎不全</c:v>
                </c:pt>
                <c:pt idx="5">
                  <c:v>糖尿病</c:v>
                </c:pt>
              </c:strCache>
            </c:strRef>
          </c:cat>
          <c:val>
            <c:numRef>
              <c:f>疾病別死因割合!$F$4:$F$9</c:f>
              <c:numCache>
                <c:formatCode>0.0%</c:formatCode>
                <c:ptCount val="6"/>
                <c:pt idx="0">
                  <c:v>0.50600000000000001</c:v>
                </c:pt>
                <c:pt idx="1">
                  <c:v>0.27500000000000002</c:v>
                </c:pt>
                <c:pt idx="2">
                  <c:v>0.13800000000000001</c:v>
                </c:pt>
                <c:pt idx="3">
                  <c:v>2.7000000000000003E-2</c:v>
                </c:pt>
                <c:pt idx="4">
                  <c:v>3.6000000000000004E-2</c:v>
                </c:pt>
                <c:pt idx="5">
                  <c:v>1.9E-2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ED4-43C1-9571-4100336BF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821824"/>
        <c:axId val="456554688"/>
      </c:barChart>
      <c:catAx>
        <c:axId val="295821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456554688"/>
        <c:crosses val="autoZero"/>
        <c:auto val="1"/>
        <c:lblAlgn val="ctr"/>
        <c:lblOffset val="100"/>
        <c:noMultiLvlLbl val="0"/>
      </c:catAx>
      <c:valAx>
        <c:axId val="456554688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1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en-US" b="1">
                    <a:latin typeface="ＭＳ Ｐ明朝" pitchFamily="18" charset="-128"/>
                    <a:ea typeface="ＭＳ Ｐ明朝" pitchFamily="18" charset="-128"/>
                  </a:rPr>
                  <a:t>死因割合</a:t>
                </a:r>
                <a:r>
                  <a:rPr lang="en-US" altLang="ja-JP" b="1">
                    <a:latin typeface="ＭＳ Ｐ明朝" pitchFamily="18" charset="-128"/>
                    <a:ea typeface="ＭＳ Ｐ明朝" pitchFamily="18" charset="-128"/>
                  </a:rPr>
                  <a:t>(%)</a:t>
                </a:r>
                <a:endParaRPr lang="ja-JP" altLang="en-US" b="1"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2.8032740165147663E-2"/>
              <c:y val="3.6331299175811786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2958218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3795216498480656"/>
          <c:y val="2.0164322122912949E-2"/>
          <c:w val="0.56041264616641395"/>
          <c:h val="8.6706831358309117E-2"/>
        </c:manualLayout>
      </c:layout>
      <c:overlay val="0"/>
      <c:spPr>
        <a:ln>
          <a:solidFill>
            <a:srgbClr val="7F7F7F"/>
          </a:solidFill>
        </a:ln>
      </c:spPr>
      <c:txPr>
        <a:bodyPr/>
        <a:lstStyle/>
        <a:p>
          <a:pPr>
            <a:defRPr>
              <a:latin typeface="ＭＳ Ｐ明朝" pitchFamily="18" charset="-128"/>
              <a:ea typeface="ＭＳ Ｐ明朝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7F7F7F"/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586216048836592"/>
          <c:y val="9.8742324561403513E-2"/>
          <c:w val="0.45491187197105981"/>
          <c:h val="0.84570211988304089"/>
        </c:manualLayout>
      </c:layout>
      <c:pieChart>
        <c:varyColors val="1"/>
        <c:ser>
          <c:idx val="0"/>
          <c:order val="0"/>
          <c:tx>
            <c:strRef>
              <c:f>長期入院!$D$3</c:f>
              <c:strCache>
                <c:ptCount val="1"/>
                <c:pt idx="0">
                  <c:v>患者数(人)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Pt>
            <c:idx val="1"/>
            <c:bubble3D val="0"/>
            <c:spPr>
              <a:pattFill prst="pct60">
                <a:fgClr>
                  <a:srgbClr val="FFC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B51-4D70-A0BC-94D99664DD43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B51-4D70-A0BC-94D99664DD43}"/>
              </c:ext>
            </c:extLst>
          </c:dPt>
          <c:dPt>
            <c:idx val="4"/>
            <c:bubble3D val="0"/>
            <c:spPr>
              <a:solidFill>
                <a:srgbClr val="FFFFC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B51-4D70-A0BC-94D99664DD43}"/>
              </c:ext>
            </c:extLst>
          </c:dPt>
          <c:dPt>
            <c:idx val="6"/>
            <c:bubble3D val="0"/>
            <c:spPr>
              <a:solidFill>
                <a:srgbClr val="FFCCCC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B51-4D70-A0BC-94D99664DD43}"/>
              </c:ext>
            </c:extLst>
          </c:dPt>
          <c:dLbls>
            <c:dLbl>
              <c:idx val="0"/>
              <c:layout>
                <c:manualLayout>
                  <c:x val="-0.21905079280820233"/>
                  <c:y val="1.50858918128654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74-4681-B233-BE2100F9207B}"/>
                </c:ext>
              </c:extLst>
            </c:dLbl>
            <c:dLbl>
              <c:idx val="1"/>
              <c:layout>
                <c:manualLayout>
                  <c:x val="0.10642405654349386"/>
                  <c:y val="1.39798976608187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51-4D70-A0BC-94D99664DD43}"/>
                </c:ext>
              </c:extLst>
            </c:dLbl>
            <c:dLbl>
              <c:idx val="2"/>
              <c:layout>
                <c:manualLayout>
                  <c:x val="-0.1233329611678743"/>
                  <c:y val="0.226402046783625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51-4D70-A0BC-94D99664DD43}"/>
                </c:ext>
              </c:extLst>
            </c:dLbl>
            <c:dLbl>
              <c:idx val="3"/>
              <c:layout>
                <c:manualLayout>
                  <c:x val="-0.16161752651201769"/>
                  <c:y val="-0.115137061403508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51-4D70-A0BC-94D99664DD43}"/>
                </c:ext>
              </c:extLst>
            </c:dLbl>
            <c:dLbl>
              <c:idx val="4"/>
              <c:layout>
                <c:manualLayout>
                  <c:x val="0.10907387102653726"/>
                  <c:y val="-0.176964912280701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51-4D70-A0BC-94D99664DD43}"/>
                </c:ext>
              </c:extLst>
            </c:dLbl>
            <c:dLbl>
              <c:idx val="5"/>
              <c:layout>
                <c:manualLayout>
                  <c:x val="0.15967310512910798"/>
                  <c:y val="0.108056652046783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51-4D70-A0BC-94D99664DD43}"/>
                </c:ext>
              </c:extLst>
            </c:dLbl>
            <c:dLbl>
              <c:idx val="6"/>
              <c:layout>
                <c:manualLayout>
                  <c:x val="6.6501387032037715E-2"/>
                  <c:y val="0.171747076023391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51-4D70-A0BC-94D99664DD4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ＭＳ Ｐ明朝" panose="02020600040205080304" pitchFamily="18" charset="-128"/>
                    <a:ea typeface="ＭＳ Ｐ明朝" panose="02020600040205080304" pitchFamily="18" charset="-128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長期入院!$B$4:$B$10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長期入院!$D$4:$D$10</c:f>
              <c:numCache>
                <c:formatCode>General</c:formatCode>
                <c:ptCount val="7"/>
                <c:pt idx="0">
                  <c:v>141</c:v>
                </c:pt>
                <c:pt idx="1">
                  <c:v>429</c:v>
                </c:pt>
                <c:pt idx="2">
                  <c:v>3647</c:v>
                </c:pt>
                <c:pt idx="3">
                  <c:v>5148</c:v>
                </c:pt>
                <c:pt idx="4">
                  <c:v>5798</c:v>
                </c:pt>
                <c:pt idx="5">
                  <c:v>4260</c:v>
                </c:pt>
                <c:pt idx="6">
                  <c:v>2168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51-4D70-A0BC-94D99664D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solidFill>
        <a:srgbClr val="7F7F7F"/>
      </a:solidFill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10</xdr:col>
      <xdr:colOff>552450</xdr:colOff>
      <xdr:row>48</xdr:row>
      <xdr:rowOff>117203</xdr:rowOff>
    </xdr:to>
    <xdr:graphicFrame macro="">
      <xdr:nvGraphicFramePr>
        <xdr:cNvPr id="2" name="グラフ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10</xdr:col>
      <xdr:colOff>554175</xdr:colOff>
      <xdr:row>85</xdr:row>
      <xdr:rowOff>116100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17352CF-5CE0-4C5C-8526-E24EBF5FAE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7</xdr:col>
      <xdr:colOff>501650</xdr:colOff>
      <xdr:row>44</xdr:row>
      <xdr:rowOff>168535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3BEB62E-3FC5-4575-9383-1756C76E0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7200</xdr:rowOff>
    </xdr:from>
    <xdr:to>
      <xdr:col>5</xdr:col>
      <xdr:colOff>505680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68</xdr:row>
      <xdr:rowOff>7200</xdr:rowOff>
    </xdr:from>
    <xdr:to>
      <xdr:col>5</xdr:col>
      <xdr:colOff>505680</xdr:colOff>
      <xdr:row>84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12</xdr:col>
      <xdr:colOff>281100</xdr:colOff>
      <xdr:row>75</xdr:row>
      <xdr:rowOff>84150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7939D38-363E-46B7-A084-1FDCCB6097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7</xdr:col>
      <xdr:colOff>1142550</xdr:colOff>
      <xdr:row>75</xdr:row>
      <xdr:rowOff>97200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8F667AC-839C-413B-A62C-BD73AACB3B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3</xdr:row>
      <xdr:rowOff>0</xdr:rowOff>
    </xdr:from>
    <xdr:to>
      <xdr:col>20</xdr:col>
      <xdr:colOff>285300</xdr:colOff>
      <xdr:row>75</xdr:row>
      <xdr:rowOff>97200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B249BFF7-0194-454D-9BF7-EFECD3D877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81</xdr:row>
      <xdr:rowOff>0</xdr:rowOff>
    </xdr:from>
    <xdr:to>
      <xdr:col>7</xdr:col>
      <xdr:colOff>1142550</xdr:colOff>
      <xdr:row>153</xdr:row>
      <xdr:rowOff>97200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052C172-6E29-4447-AA44-68C177C334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0</xdr:colOff>
      <xdr:row>81</xdr:row>
      <xdr:rowOff>0</xdr:rowOff>
    </xdr:from>
    <xdr:to>
      <xdr:col>20</xdr:col>
      <xdr:colOff>285300</xdr:colOff>
      <xdr:row>153</xdr:row>
      <xdr:rowOff>97200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CE81D4F4-FD42-4AD9-B42E-FB887F99A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159</xdr:row>
      <xdr:rowOff>0</xdr:rowOff>
    </xdr:from>
    <xdr:to>
      <xdr:col>7</xdr:col>
      <xdr:colOff>1142550</xdr:colOff>
      <xdr:row>231</xdr:row>
      <xdr:rowOff>97200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8651E5D8-6138-441C-B836-8D63C8CD9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9</xdr:col>
      <xdr:colOff>0</xdr:colOff>
      <xdr:row>159</xdr:row>
      <xdr:rowOff>0</xdr:rowOff>
    </xdr:from>
    <xdr:to>
      <xdr:col>20</xdr:col>
      <xdr:colOff>285300</xdr:colOff>
      <xdr:row>231</xdr:row>
      <xdr:rowOff>97200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605F4E71-9642-44AA-9D30-26981C781F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0</xdr:colOff>
      <xdr:row>237</xdr:row>
      <xdr:rowOff>0</xdr:rowOff>
    </xdr:from>
    <xdr:to>
      <xdr:col>7</xdr:col>
      <xdr:colOff>1142550</xdr:colOff>
      <xdr:row>309</xdr:row>
      <xdr:rowOff>97200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EA79A016-8443-4203-BD7A-098E9CC1E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0.75142</cdr:x>
      <cdr:y>0.02518</cdr:y>
    </cdr:from>
    <cdr:ext cx="633600" cy="230400"/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883304" y="114496"/>
          <a:ext cx="633600" cy="230400"/>
        </a:xfrm>
        <a:prstGeom xmlns:a="http://schemas.openxmlformats.org/drawingml/2006/main" prst="rect">
          <a:avLst/>
        </a:prstGeom>
        <a:solidFill xmlns:a="http://schemas.openxmlformats.org/drawingml/2006/main">
          <a:srgbClr val="FFCCFF"/>
        </a:solidFill>
        <a:ln xmlns:a="http://schemas.openxmlformats.org/drawingml/2006/main" w="12700">
          <a:solidFill>
            <a:sysClr val="windowText" lastClr="000000"/>
          </a:solidFill>
        </a:ln>
      </cdr:spPr>
      <cdr:txBody>
        <a:bodyPr xmlns:a="http://schemas.openxmlformats.org/drawingml/2006/main" vertOverflow="overflow" horzOverflow="overflow" wrap="none" lIns="90000" tIns="36000" bIns="36000" rtlCol="0" anchor="ctr" anchorCtr="1"/>
        <a:lstStyle xmlns:a="http://schemas.openxmlformats.org/drawingml/2006/main"/>
        <a:p xmlns:a="http://schemas.openxmlformats.org/drawingml/2006/main">
          <a:pPr algn="ctr"/>
          <a:r>
            <a:rPr lang="ja-JP" altLang="en-US" sz="1000" b="1">
              <a:latin typeface="ＭＳ Ｐ明朝" pitchFamily="18" charset="-128"/>
              <a:ea typeface="ＭＳ Ｐ明朝" pitchFamily="18" charset="-128"/>
            </a:rPr>
            <a:t>女性</a:t>
          </a:r>
        </a:p>
      </cdr:txBody>
    </cdr:sp>
  </cdr:absSizeAnchor>
  <cdr:absSizeAnchor xmlns:cdr="http://schemas.openxmlformats.org/drawingml/2006/chartDrawing">
    <cdr:from>
      <cdr:x>0.23702</cdr:x>
      <cdr:y>0.02937</cdr:y>
    </cdr:from>
    <cdr:ext cx="633600" cy="230398"/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855744" y="133546"/>
          <a:ext cx="633600" cy="230398"/>
        </a:xfrm>
        <a:prstGeom xmlns:a="http://schemas.openxmlformats.org/drawingml/2006/main" prst="rect">
          <a:avLst/>
        </a:prstGeom>
        <a:solidFill xmlns:a="http://schemas.openxmlformats.org/drawingml/2006/main">
          <a:srgbClr val="CCECFF"/>
        </a:solidFill>
        <a:ln xmlns:a="http://schemas.openxmlformats.org/drawingml/2006/main" w="12700">
          <a:solidFill>
            <a:sysClr val="windowText" lastClr="000000"/>
          </a:solidFill>
        </a:ln>
      </cdr:spPr>
      <cdr:txBody>
        <a:bodyPr xmlns:a="http://schemas.openxmlformats.org/drawingml/2006/main" vertOverflow="overflow" horzOverflow="overflow" wrap="none" lIns="90000" tIns="36000" bIns="36000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>
              <a:latin typeface="ＭＳ Ｐ明朝" pitchFamily="18" charset="-128"/>
              <a:ea typeface="ＭＳ Ｐ明朝" pitchFamily="18" charset="-128"/>
            </a:rPr>
            <a:t>男性</a:t>
          </a:r>
        </a:p>
      </cdr:txBody>
    </cdr:sp>
  </cdr:abs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18</xdr:row>
      <xdr:rowOff>28575</xdr:rowOff>
    </xdr:from>
    <xdr:to>
      <xdr:col>13</xdr:col>
      <xdr:colOff>582675</xdr:colOff>
      <xdr:row>81</xdr:row>
      <xdr:rowOff>28575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86FF459-4CCA-4946-AF2D-D40456FCC4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1391"/>
        <a:stretch/>
      </xdr:blipFill>
      <xdr:spPr>
        <a:xfrm>
          <a:off x="1181100" y="3190875"/>
          <a:ext cx="7221600" cy="10801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19</xdr:row>
      <xdr:rowOff>0</xdr:rowOff>
    </xdr:from>
    <xdr:to>
      <xdr:col>9</xdr:col>
      <xdr:colOff>174626</xdr:colOff>
      <xdr:row>48</xdr:row>
      <xdr:rowOff>174250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71D84E-D0B0-4E5B-A6CC-5D044B416A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</xdr:row>
      <xdr:rowOff>19049</xdr:rowOff>
    </xdr:from>
    <xdr:to>
      <xdr:col>7</xdr:col>
      <xdr:colOff>841299</xdr:colOff>
      <xdr:row>1</xdr:row>
      <xdr:rowOff>193549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9D2DEB-E060-4DBC-8120-FE2BA7E3E73F}"/>
            </a:ext>
          </a:extLst>
        </xdr:cNvPr>
        <xdr:cNvSpPr txBox="1"/>
      </xdr:nvSpPr>
      <xdr:spPr>
        <a:xfrm>
          <a:off x="5314949" y="228599"/>
          <a:ext cx="784150" cy="174500"/>
        </a:xfrm>
        <a:prstGeom prst="rect">
          <a:avLst/>
        </a:prstGeom>
        <a:solidFill>
          <a:srgbClr val="FFE07D"/>
        </a:solidFill>
        <a:ln>
          <a:solidFill>
            <a:sysClr val="windowText" lastClr="000000"/>
          </a:solidFill>
        </a:ln>
      </xdr:spPr>
      <xdr:txBody>
        <a:bodyPr vertOverflow="clip" horzOverflow="clip" wrap="square" lIns="90000" tIns="36000" bIns="36000" rtlCol="0" anchor="ctr" anchorCtr="1"/>
        <a:lstStyle/>
        <a:p>
          <a:pPr algn="ctr"/>
          <a:r>
            <a:rPr kumimoji="1" lang="ja-JP" altLang="en-US" sz="800" b="0">
              <a:latin typeface="ＭＳ Ｐ明朝" pitchFamily="18" charset="-128"/>
              <a:ea typeface="ＭＳ Ｐ明朝" pitchFamily="18" charset="-128"/>
            </a:rPr>
            <a:t>網掛け</a:t>
          </a:r>
        </a:p>
      </xdr:txBody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11</xdr:col>
      <xdr:colOff>9525</xdr:colOff>
      <xdr:row>58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E51CC71-F0B6-4CA6-BE8A-100EE917A1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7</xdr:col>
      <xdr:colOff>504825</xdr:colOff>
      <xdr:row>40</xdr:row>
      <xdr:rowOff>2800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C08BC54-91C4-41A9-B978-0C46F46C8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15</xdr:col>
      <xdr:colOff>129391</xdr:colOff>
      <xdr:row>78</xdr:row>
      <xdr:rowOff>116175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E87D997-6ED1-4E8C-9899-D1BB2A30B4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0</xdr:colOff>
      <xdr:row>2</xdr:row>
      <xdr:rowOff>0</xdr:rowOff>
    </xdr:from>
    <xdr:to>
      <xdr:col>10</xdr:col>
      <xdr:colOff>129475</xdr:colOff>
      <xdr:row>78</xdr:row>
      <xdr:rowOff>114300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A9E3EAA-3AFF-4718-8FD3-85634414BB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0.55144</cdr:x>
      <cdr:y>0.96862</cdr:y>
    </cdr:from>
    <cdr:to>
      <cdr:x>0.8918</cdr:x>
      <cdr:y>1</cdr:y>
    </cdr:to>
    <cdr:sp macro="" textlink="市区町村別_標準化死亡比!$V$8">
      <cdr:nvSpPr>
        <cdr:cNvPr id="2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57C0F3B6-0FB6-4820-8C46-3D8EDA6EFD40}"/>
            </a:ext>
          </a:extLst>
        </cdr:cNvPr>
        <cdr:cNvSpPr txBox="1"/>
      </cdr:nvSpPr>
      <cdr:spPr>
        <a:xfrm xmlns:a="http://schemas.openxmlformats.org/drawingml/2006/main">
          <a:off x="1689100" y="12780000"/>
          <a:ext cx="1042555" cy="41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CB2B0AF-EF5C-4678-9AED-C8A9EE0F37EB}" type="TxLink">
            <a:rPr kumimoji="1" lang="ja-JP" altLang="en-US" sz="800" b="0" i="0" u="none" strike="noStrike">
              <a:solidFill>
                <a:srgbClr val="000000"/>
              </a:solidFill>
              <a:latin typeface="ＭＳ 明朝"/>
              <a:ea typeface="ＭＳ 明朝"/>
            </a:rPr>
            <a:pPr algn="ctr"/>
            <a:t>広域連合全体
103.6</a:t>
          </a:fld>
          <a:endParaRPr kumimoji="1" lang="ja-JP" altLang="en-US" sz="6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0.43637</cdr:x>
      <cdr:y>0.96862</cdr:y>
    </cdr:from>
    <cdr:to>
      <cdr:x>0.77672</cdr:x>
      <cdr:y>1</cdr:y>
    </cdr:to>
    <cdr:sp macro="" textlink="市区町村別_標準化死亡比!$V$7">
      <cdr:nvSpPr>
        <cdr:cNvPr id="2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57C0F3B6-0FB6-4820-8C46-3D8EDA6EFD40}"/>
            </a:ext>
          </a:extLst>
        </cdr:cNvPr>
        <cdr:cNvSpPr txBox="1"/>
      </cdr:nvSpPr>
      <cdr:spPr>
        <a:xfrm xmlns:a="http://schemas.openxmlformats.org/drawingml/2006/main">
          <a:off x="1336675" y="12778125"/>
          <a:ext cx="1042555" cy="414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90186B0-BA82-4B26-A800-963E3E0BD249}" type="TxLink">
            <a:rPr kumimoji="1" lang="ja-JP" altLang="en-US" sz="800" b="0" i="0" u="none" strike="noStrike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pPr algn="ctr"/>
            <a:t>広域連合全体
105.9</a:t>
          </a:fld>
          <a:endParaRPr kumimoji="1" lang="ja-JP" altLang="en-US" sz="6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M88"/>
  <sheetViews>
    <sheetView showGridLines="0" tabSelected="1" zoomScaleNormal="100" zoomScaleSheetLayoutView="100" workbookViewId="0"/>
  </sheetViews>
  <sheetFormatPr defaultColWidth="9" defaultRowHeight="13.5"/>
  <cols>
    <col min="1" max="1" width="4.625" style="1" customWidth="1"/>
    <col min="2" max="2" width="11" style="1" customWidth="1"/>
    <col min="3" max="3" width="12.5" style="1" bestFit="1" customWidth="1"/>
    <col min="4" max="4" width="9.875" style="1" customWidth="1"/>
    <col min="5" max="5" width="12.5" style="1" customWidth="1"/>
    <col min="6" max="6" width="9.875" style="1" customWidth="1"/>
    <col min="7" max="7" width="12.5" style="1" customWidth="1"/>
    <col min="8" max="8" width="9.875" style="1" customWidth="1"/>
    <col min="9" max="9" width="9" style="1"/>
    <col min="10" max="10" width="2.5" style="1" customWidth="1"/>
    <col min="11" max="16384" width="9" style="1"/>
  </cols>
  <sheetData>
    <row r="1" spans="2:13" ht="16.5" customHeight="1">
      <c r="B1" s="63" t="s">
        <v>69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3" ht="16.5" customHeight="1">
      <c r="B2" s="63" t="s">
        <v>187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>
      <c r="B3" s="223" t="s">
        <v>57</v>
      </c>
      <c r="C3" s="225" t="s">
        <v>58</v>
      </c>
      <c r="D3" s="226"/>
      <c r="E3" s="225" t="s">
        <v>59</v>
      </c>
      <c r="F3" s="227"/>
      <c r="G3" s="225" t="s">
        <v>67</v>
      </c>
      <c r="H3" s="227"/>
      <c r="I3" s="3"/>
      <c r="J3" s="3"/>
      <c r="K3" s="3"/>
      <c r="L3" s="3"/>
      <c r="M3" s="3"/>
    </row>
    <row r="4" spans="2:13">
      <c r="B4" s="224"/>
      <c r="C4" s="5" t="s">
        <v>136</v>
      </c>
      <c r="D4" s="6" t="s">
        <v>158</v>
      </c>
      <c r="E4" s="5" t="s">
        <v>136</v>
      </c>
      <c r="F4" s="6" t="s">
        <v>158</v>
      </c>
      <c r="G4" s="5" t="s">
        <v>136</v>
      </c>
      <c r="H4" s="6" t="s">
        <v>158</v>
      </c>
      <c r="I4" s="3"/>
      <c r="J4" s="3"/>
      <c r="K4" s="3"/>
      <c r="L4" s="3"/>
      <c r="M4" s="3"/>
    </row>
    <row r="5" spans="2:13">
      <c r="B5" s="152" t="s">
        <v>61</v>
      </c>
      <c r="C5" s="88">
        <f>市区町村別_被保険者数!D79</f>
        <v>1068</v>
      </c>
      <c r="D5" s="57">
        <f>IFERROR(C5/$C$12,0)</f>
        <v>2.0878255140879352E-3</v>
      </c>
      <c r="E5" s="88">
        <f>市区町村別_被保険者数!L79</f>
        <v>723</v>
      </c>
      <c r="F5" s="57">
        <f>IFERROR(E5/$E$12,0)</f>
        <v>9.2854803598605253E-4</v>
      </c>
      <c r="G5" s="88">
        <f>市区町村別_被保険者数!T79</f>
        <v>1791</v>
      </c>
      <c r="H5" s="57">
        <f>IFERROR(G5/$G$12,0)</f>
        <v>1.388187001423066E-3</v>
      </c>
      <c r="I5" s="3"/>
      <c r="J5" s="3"/>
      <c r="K5" s="3"/>
      <c r="L5" s="3"/>
      <c r="M5" s="3"/>
    </row>
    <row r="6" spans="2:13">
      <c r="B6" s="152" t="s">
        <v>62</v>
      </c>
      <c r="C6" s="89">
        <f>市区町村別_被保険者数!E79</f>
        <v>3677</v>
      </c>
      <c r="D6" s="57">
        <f t="shared" ref="D6:D11" si="0">IFERROR(C6/$C$12,0)</f>
        <v>7.1881408382971322E-3</v>
      </c>
      <c r="E6" s="89">
        <f>市区町村別_被保険者数!M79</f>
        <v>2801</v>
      </c>
      <c r="F6" s="57">
        <f t="shared" ref="F6:F11" si="1">IFERROR(E6/$E$12,0)</f>
        <v>3.5973209526928536E-3</v>
      </c>
      <c r="G6" s="88">
        <f>市区町村別_被保険者数!U79</f>
        <v>6478</v>
      </c>
      <c r="H6" s="57">
        <f t="shared" ref="H6:H10" si="2">IFERROR(G6/$G$12,0)</f>
        <v>5.0210359548959367E-3</v>
      </c>
      <c r="I6" s="3"/>
      <c r="J6" s="3"/>
      <c r="K6" s="3"/>
      <c r="L6" s="3"/>
      <c r="M6" s="3"/>
    </row>
    <row r="7" spans="2:13">
      <c r="B7" s="152" t="s">
        <v>63</v>
      </c>
      <c r="C7" s="89">
        <f>市区町村別_被保険者数!F79</f>
        <v>208775</v>
      </c>
      <c r="D7" s="57">
        <f t="shared" si="0"/>
        <v>0.40813274504092567</v>
      </c>
      <c r="E7" s="89">
        <f>市区町村別_被保険者数!N79</f>
        <v>270775</v>
      </c>
      <c r="F7" s="57">
        <f t="shared" si="1"/>
        <v>0.34775600891303371</v>
      </c>
      <c r="G7" s="88">
        <f>市区町村別_被保険者数!V79</f>
        <v>479550</v>
      </c>
      <c r="H7" s="57">
        <f t="shared" si="2"/>
        <v>0.37169462676294324</v>
      </c>
      <c r="I7" s="3"/>
      <c r="J7" s="3"/>
      <c r="K7" s="3"/>
      <c r="L7" s="3"/>
      <c r="M7" s="3"/>
    </row>
    <row r="8" spans="2:13">
      <c r="B8" s="152" t="s">
        <v>64</v>
      </c>
      <c r="C8" s="89">
        <f>市区町村別_被保険者数!G79</f>
        <v>164475</v>
      </c>
      <c r="D8" s="57">
        <f t="shared" si="0"/>
        <v>0.32153099384795236</v>
      </c>
      <c r="E8" s="89">
        <f>市区町村別_被保険者数!O79</f>
        <v>231559</v>
      </c>
      <c r="F8" s="57">
        <f t="shared" si="1"/>
        <v>0.29739094697772384</v>
      </c>
      <c r="G8" s="88">
        <f>市区町村別_被保険者数!W79</f>
        <v>396034</v>
      </c>
      <c r="H8" s="57">
        <f t="shared" si="2"/>
        <v>0.30696217248552904</v>
      </c>
      <c r="I8" s="3"/>
      <c r="J8" s="3"/>
      <c r="K8" s="3"/>
      <c r="L8" s="3"/>
      <c r="M8" s="3"/>
    </row>
    <row r="9" spans="2:13">
      <c r="B9" s="152" t="s">
        <v>65</v>
      </c>
      <c r="C9" s="89">
        <f>市区町村別_被保険者数!H79</f>
        <v>92856</v>
      </c>
      <c r="D9" s="57">
        <f t="shared" si="0"/>
        <v>0.18152352615744316</v>
      </c>
      <c r="E9" s="89">
        <f>市区町村別_被保険者数!P79</f>
        <v>159020</v>
      </c>
      <c r="F9" s="57">
        <f t="shared" si="1"/>
        <v>0.20422919596473316</v>
      </c>
      <c r="G9" s="88">
        <f>市区町村別_被保険者数!X79</f>
        <v>251876</v>
      </c>
      <c r="H9" s="57">
        <f t="shared" si="2"/>
        <v>0.19522668295390072</v>
      </c>
      <c r="I9" s="3"/>
      <c r="J9" s="3"/>
      <c r="K9" s="3"/>
      <c r="L9" s="3"/>
      <c r="M9" s="3"/>
    </row>
    <row r="10" spans="2:13">
      <c r="B10" s="152" t="s">
        <v>66</v>
      </c>
      <c r="C10" s="89">
        <f>市区町村別_被保険者数!I79</f>
        <v>32863</v>
      </c>
      <c r="D10" s="57">
        <f t="shared" si="0"/>
        <v>6.4243642199879963E-2</v>
      </c>
      <c r="E10" s="89">
        <f>市区町村別_被保険者数!Q79</f>
        <v>81823</v>
      </c>
      <c r="F10" s="57">
        <f t="shared" si="1"/>
        <v>0.10508518111823897</v>
      </c>
      <c r="G10" s="88">
        <f>市区町村別_被保険者数!Y79</f>
        <v>114686</v>
      </c>
      <c r="H10" s="57">
        <f t="shared" si="2"/>
        <v>8.8892023699165698E-2</v>
      </c>
      <c r="I10" s="3"/>
      <c r="J10" s="3"/>
      <c r="K10" s="3"/>
      <c r="L10" s="3"/>
      <c r="M10" s="3"/>
    </row>
    <row r="11" spans="2:13" ht="14.25" thickBot="1">
      <c r="B11" s="152" t="s">
        <v>68</v>
      </c>
      <c r="C11" s="88">
        <f>市区町村別_被保険者数!J79</f>
        <v>7823</v>
      </c>
      <c r="D11" s="57">
        <f t="shared" si="0"/>
        <v>1.5293126401413778E-2</v>
      </c>
      <c r="E11" s="88">
        <f>市区町村別_被保険者数!R79</f>
        <v>31934</v>
      </c>
      <c r="F11" s="57">
        <f t="shared" si="1"/>
        <v>4.1012798037591426E-2</v>
      </c>
      <c r="G11" s="88">
        <f>市区町村別_被保険者数!Z79</f>
        <v>39757</v>
      </c>
      <c r="H11" s="57">
        <f>IFERROR(G11/$G$12,0)</f>
        <v>3.0815271142142289E-2</v>
      </c>
      <c r="I11" s="3"/>
      <c r="J11" s="3"/>
      <c r="K11" s="3"/>
      <c r="L11" s="3"/>
      <c r="M11" s="3"/>
    </row>
    <row r="12" spans="2:13" ht="14.25" thickTop="1">
      <c r="B12" s="7" t="s">
        <v>170</v>
      </c>
      <c r="C12" s="90">
        <f>市区町村別_被保険者数!K79</f>
        <v>511537</v>
      </c>
      <c r="D12" s="131">
        <f>IFERROR(C12/$C$12,0)</f>
        <v>1</v>
      </c>
      <c r="E12" s="90">
        <f>市区町村別_被保険者数!S79</f>
        <v>778635</v>
      </c>
      <c r="F12" s="131">
        <f>IFERROR(E12/$E$12,0)</f>
        <v>1</v>
      </c>
      <c r="G12" s="90">
        <f>市区町村別_被保険者数!AA79</f>
        <v>1290172</v>
      </c>
      <c r="H12" s="131">
        <f>IFERROR(G12/$G$12,0)</f>
        <v>1</v>
      </c>
      <c r="I12" s="3"/>
      <c r="J12" s="3"/>
      <c r="K12" s="3"/>
      <c r="L12" s="3"/>
      <c r="M12" s="3"/>
    </row>
    <row r="13" spans="2:13">
      <c r="B13" s="48" t="s">
        <v>221</v>
      </c>
      <c r="C13" s="26"/>
      <c r="D13" s="26"/>
      <c r="E13" s="26"/>
      <c r="F13" s="26"/>
      <c r="G13" s="26"/>
      <c r="H13" s="26"/>
      <c r="I13" s="26"/>
      <c r="J13" s="26"/>
      <c r="K13" s="26"/>
      <c r="L13" s="3"/>
      <c r="M13" s="3"/>
    </row>
    <row r="14" spans="2:13">
      <c r="B14" s="48" t="s">
        <v>222</v>
      </c>
      <c r="C14" s="26"/>
      <c r="D14" s="26"/>
      <c r="E14" s="26"/>
      <c r="F14" s="26"/>
      <c r="G14" s="26"/>
      <c r="H14" s="26"/>
      <c r="I14" s="26"/>
      <c r="J14" s="26"/>
      <c r="K14" s="26"/>
      <c r="L14" s="3"/>
      <c r="M14" s="3"/>
    </row>
    <row r="15" spans="2:13">
      <c r="B15" s="48"/>
      <c r="C15" s="26"/>
      <c r="D15" s="26"/>
      <c r="E15" s="26"/>
      <c r="F15" s="26"/>
      <c r="G15" s="26"/>
      <c r="H15" s="26"/>
      <c r="I15" s="26"/>
      <c r="J15" s="26"/>
      <c r="K15" s="26"/>
      <c r="L15" s="3"/>
      <c r="M15" s="3"/>
    </row>
    <row r="16" spans="2:13">
      <c r="B16" s="48"/>
      <c r="C16" s="26"/>
      <c r="D16" s="26"/>
      <c r="E16" s="26"/>
      <c r="F16" s="26"/>
      <c r="G16" s="26"/>
      <c r="H16" s="26"/>
      <c r="I16" s="26"/>
      <c r="J16" s="26"/>
      <c r="K16" s="26"/>
      <c r="L16" s="3"/>
      <c r="M16" s="3"/>
    </row>
    <row r="17" spans="2:13" ht="16.5" customHeight="1">
      <c r="B17" s="63" t="s">
        <v>188</v>
      </c>
      <c r="C17" s="26"/>
      <c r="D17" s="26"/>
      <c r="E17" s="26"/>
      <c r="F17" s="26"/>
      <c r="G17" s="26"/>
      <c r="H17" s="26"/>
      <c r="I17" s="26"/>
      <c r="J17" s="26"/>
      <c r="K17" s="26"/>
      <c r="L17" s="3"/>
      <c r="M17" s="3"/>
    </row>
    <row r="18" spans="2:13" ht="16.5" customHeight="1">
      <c r="B18" s="63" t="s">
        <v>187</v>
      </c>
      <c r="C18" s="26"/>
      <c r="D18" s="26"/>
      <c r="E18" s="26"/>
      <c r="F18" s="26"/>
      <c r="G18" s="26"/>
      <c r="H18" s="26"/>
      <c r="I18" s="26"/>
      <c r="J18" s="26"/>
      <c r="K18" s="26"/>
      <c r="L18" s="3"/>
      <c r="M18" s="3"/>
    </row>
    <row r="19" spans="2:13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2:1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1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2:1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2:1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2:13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2:1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2:13" ht="13.5" customHeight="1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1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2:13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2:13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2:13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2:13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2:13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2:13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2:13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2:13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2:13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2:13">
      <c r="B50" s="48" t="s">
        <v>221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2:13">
      <c r="B51" s="48" t="s">
        <v>222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2:13">
      <c r="B52" s="48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2:13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2:13" ht="16.5" customHeight="1">
      <c r="B54" s="63" t="s">
        <v>189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2:13" ht="16.5" customHeight="1">
      <c r="B55" s="63" t="s">
        <v>187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 t="s">
        <v>171</v>
      </c>
    </row>
    <row r="56" spans="2:13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63" t="s">
        <v>173</v>
      </c>
    </row>
    <row r="57" spans="2:13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 t="s">
        <v>174</v>
      </c>
    </row>
    <row r="58" spans="2:13" ht="27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153" t="s">
        <v>172</v>
      </c>
    </row>
    <row r="59" spans="2:13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2:13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2:13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2:13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2:13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2:13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2:13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2:13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2:13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2:13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2:13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2:13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2:13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2:13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2:13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2:13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2:13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2:13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2:13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2:13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2:13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2:13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2:13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2:13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2:13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2:13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2:13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2:13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2:13">
      <c r="B87" s="48" t="s">
        <v>221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2:13">
      <c r="B88" s="48" t="s">
        <v>222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</sheetData>
  <customSheetViews>
    <customSheetView guid="{637B1C33-F0B9-40A6-9BF1-AD79E7C69DA0}" showGridLines="0"/>
  </customSheetViews>
  <mergeCells count="4">
    <mergeCell ref="B3:B4"/>
    <mergeCell ref="C3:D3"/>
    <mergeCell ref="E3:F3"/>
    <mergeCell ref="G3:H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  <rowBreaks count="1" manualBreakCount="1">
    <brk id="53" max="1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DFF42-542A-4295-95EC-02A2D81A79E4}">
  <sheetPr codeName="Sheet11"/>
  <dimension ref="B1:N46"/>
  <sheetViews>
    <sheetView showGridLines="0" zoomScaleNormal="100" zoomScaleSheetLayoutView="70" workbookViewId="0"/>
  </sheetViews>
  <sheetFormatPr defaultColWidth="9" defaultRowHeight="13.5"/>
  <cols>
    <col min="1" max="1" width="4.625" style="1" customWidth="1"/>
    <col min="2" max="2" width="11.375" style="1" customWidth="1"/>
    <col min="3" max="6" width="15.25" style="1" customWidth="1"/>
    <col min="7" max="9" width="9" style="1"/>
    <col min="10" max="10" width="17.125" style="1" bestFit="1" customWidth="1"/>
    <col min="11" max="16384" width="9" style="1"/>
  </cols>
  <sheetData>
    <row r="1" spans="2:14" ht="16.5" customHeight="1">
      <c r="B1" s="3" t="s">
        <v>195</v>
      </c>
      <c r="C1" s="3"/>
      <c r="D1" s="3"/>
      <c r="E1" s="3"/>
      <c r="F1" s="3"/>
      <c r="G1" s="3"/>
      <c r="H1" s="3"/>
      <c r="I1" s="3"/>
      <c r="J1" s="3"/>
      <c r="K1" s="46"/>
      <c r="L1" s="46"/>
      <c r="M1" s="46"/>
      <c r="N1" s="46"/>
    </row>
    <row r="2" spans="2:14" ht="16.5" customHeight="1">
      <c r="B2" s="3" t="s">
        <v>163</v>
      </c>
      <c r="C2" s="3"/>
      <c r="D2" s="3"/>
      <c r="E2" s="3"/>
      <c r="F2" s="3"/>
      <c r="G2" s="3"/>
      <c r="H2" s="3"/>
      <c r="I2" s="3"/>
      <c r="J2" s="3"/>
      <c r="K2" s="46"/>
      <c r="L2" s="46"/>
      <c r="M2" s="46"/>
      <c r="N2" s="46"/>
    </row>
    <row r="3" spans="2:14" ht="42.75" customHeight="1">
      <c r="B3" s="149" t="s">
        <v>104</v>
      </c>
      <c r="C3" s="20" t="s">
        <v>139</v>
      </c>
      <c r="D3" s="21" t="s">
        <v>137</v>
      </c>
      <c r="E3" s="149" t="s">
        <v>105</v>
      </c>
      <c r="F3" s="149" t="s">
        <v>60</v>
      </c>
      <c r="G3" s="3"/>
      <c r="H3" s="3"/>
      <c r="I3" s="3"/>
      <c r="J3" s="3"/>
      <c r="K3" s="3"/>
      <c r="L3" s="3"/>
      <c r="M3" s="3"/>
      <c r="N3" s="3"/>
    </row>
    <row r="4" spans="2:14" ht="21" customHeight="1">
      <c r="B4" s="22" t="s">
        <v>91</v>
      </c>
      <c r="C4" s="193">
        <v>26728</v>
      </c>
      <c r="D4" s="217">
        <v>0.52</v>
      </c>
      <c r="E4" s="188">
        <v>0.52400000000000002</v>
      </c>
      <c r="F4" s="188">
        <v>0.50600000000000001</v>
      </c>
      <c r="G4" s="3"/>
      <c r="H4" s="3"/>
      <c r="I4" s="3"/>
      <c r="J4" s="3"/>
      <c r="K4" s="3"/>
      <c r="L4" s="3"/>
      <c r="M4" s="3"/>
      <c r="N4" s="3"/>
    </row>
    <row r="5" spans="2:14" ht="21" customHeight="1">
      <c r="B5" s="22" t="s">
        <v>89</v>
      </c>
      <c r="C5" s="193">
        <v>14754</v>
      </c>
      <c r="D5" s="217">
        <v>0.28699999999999998</v>
      </c>
      <c r="E5" s="188">
        <v>0.27100000000000002</v>
      </c>
      <c r="F5" s="188">
        <v>0.27500000000000002</v>
      </c>
      <c r="G5" s="3"/>
      <c r="H5" s="3"/>
      <c r="I5" s="3"/>
      <c r="J5" s="3"/>
      <c r="K5" s="3"/>
      <c r="L5" s="3"/>
      <c r="M5" s="3"/>
      <c r="N5" s="3"/>
    </row>
    <row r="6" spans="2:14" ht="21" customHeight="1">
      <c r="B6" s="22" t="s">
        <v>90</v>
      </c>
      <c r="C6" s="193">
        <v>5437</v>
      </c>
      <c r="D6" s="217">
        <v>0.106</v>
      </c>
      <c r="E6" s="188">
        <v>0.124</v>
      </c>
      <c r="F6" s="188">
        <v>0.13800000000000001</v>
      </c>
      <c r="G6" s="3"/>
      <c r="H6" s="3"/>
      <c r="I6" s="3"/>
      <c r="J6" s="3"/>
      <c r="K6" s="3"/>
      <c r="L6" s="3"/>
      <c r="M6" s="3"/>
      <c r="N6" s="3"/>
    </row>
    <row r="7" spans="2:14" ht="21" customHeight="1">
      <c r="B7" s="22" t="s">
        <v>106</v>
      </c>
      <c r="C7" s="193">
        <v>1515</v>
      </c>
      <c r="D7" s="217">
        <v>0.03</v>
      </c>
      <c r="E7" s="188">
        <v>0.03</v>
      </c>
      <c r="F7" s="188">
        <v>2.7000000000000003E-2</v>
      </c>
      <c r="G7" s="3"/>
      <c r="H7" s="3"/>
      <c r="I7" s="3"/>
      <c r="J7" s="3"/>
      <c r="K7" s="3"/>
      <c r="L7" s="3"/>
      <c r="M7" s="3"/>
      <c r="N7" s="3"/>
    </row>
    <row r="8" spans="2:14" ht="21" customHeight="1">
      <c r="B8" s="22" t="s">
        <v>107</v>
      </c>
      <c r="C8" s="193">
        <v>2024</v>
      </c>
      <c r="D8" s="217">
        <v>3.9E-2</v>
      </c>
      <c r="E8" s="188">
        <v>3.4000000000000002E-2</v>
      </c>
      <c r="F8" s="188">
        <v>3.6000000000000004E-2</v>
      </c>
      <c r="G8" s="3"/>
      <c r="H8" s="3"/>
      <c r="I8" s="3"/>
      <c r="J8" s="3"/>
      <c r="K8" s="3"/>
      <c r="L8" s="3"/>
      <c r="M8" s="3"/>
      <c r="N8" s="3"/>
    </row>
    <row r="9" spans="2:14" ht="21" customHeight="1" thickBot="1">
      <c r="B9" s="23" t="s">
        <v>86</v>
      </c>
      <c r="C9" s="218">
        <v>893</v>
      </c>
      <c r="D9" s="217">
        <v>1.7000000000000001E-2</v>
      </c>
      <c r="E9" s="188">
        <v>1.7000000000000001E-2</v>
      </c>
      <c r="F9" s="188">
        <v>1.9E-2</v>
      </c>
      <c r="G9" s="3"/>
      <c r="H9" s="3"/>
      <c r="I9" s="3"/>
      <c r="J9" s="3"/>
      <c r="K9" s="3"/>
      <c r="L9" s="3"/>
      <c r="M9" s="3"/>
      <c r="N9" s="3"/>
    </row>
    <row r="10" spans="2:14" ht="21" customHeight="1" thickTop="1">
      <c r="B10" s="7" t="s">
        <v>67</v>
      </c>
      <c r="C10" s="219">
        <v>51351</v>
      </c>
      <c r="D10" s="61"/>
      <c r="E10" s="61"/>
      <c r="F10" s="61"/>
      <c r="G10" s="3"/>
      <c r="H10" s="3"/>
      <c r="I10" s="3"/>
      <c r="J10" s="3"/>
      <c r="K10" s="3"/>
      <c r="L10" s="3"/>
      <c r="M10" s="3"/>
      <c r="N10" s="3"/>
    </row>
    <row r="11" spans="2:14">
      <c r="B11" s="51" t="s">
        <v>224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2:14">
      <c r="B12" s="51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2:14">
      <c r="B13" s="51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14" ht="16.5" customHeight="1">
      <c r="B14" s="3" t="s">
        <v>195</v>
      </c>
      <c r="C14" s="3"/>
      <c r="D14" s="3"/>
      <c r="E14" s="3"/>
      <c r="F14" s="3"/>
      <c r="G14" s="3"/>
      <c r="H14" s="3"/>
      <c r="I14" s="3"/>
      <c r="J14" s="3"/>
      <c r="K14" s="46"/>
      <c r="L14" s="46"/>
      <c r="M14" s="46"/>
      <c r="N14" s="46"/>
    </row>
    <row r="15" spans="2:14" ht="16.5" customHeight="1">
      <c r="B15" s="3" t="s">
        <v>163</v>
      </c>
      <c r="C15" s="3"/>
      <c r="D15" s="3"/>
      <c r="E15" s="3"/>
      <c r="F15" s="3"/>
      <c r="G15" s="3"/>
      <c r="H15" s="3"/>
      <c r="I15" s="3"/>
      <c r="J15" s="3"/>
      <c r="K15" s="46"/>
      <c r="L15" s="46"/>
      <c r="M15" s="46"/>
      <c r="N15" s="46"/>
    </row>
    <row r="16" spans="2:14">
      <c r="B16" s="3"/>
      <c r="C16" s="3"/>
      <c r="D16" s="3"/>
      <c r="E16" s="3"/>
      <c r="F16" s="3"/>
      <c r="G16" s="3"/>
      <c r="H16" s="3"/>
      <c r="I16" s="26" t="s">
        <v>168</v>
      </c>
      <c r="J16" s="3"/>
      <c r="K16" s="3"/>
      <c r="L16" s="3"/>
      <c r="M16" s="3"/>
      <c r="N16" s="3"/>
    </row>
    <row r="17" spans="2:14">
      <c r="B17" s="3"/>
      <c r="C17" s="3"/>
      <c r="D17" s="3"/>
      <c r="E17" s="3"/>
      <c r="F17" s="3"/>
      <c r="G17" s="3"/>
      <c r="H17" s="3"/>
      <c r="I17" s="26" t="s">
        <v>160</v>
      </c>
      <c r="J17" s="3"/>
      <c r="K17" s="3"/>
      <c r="L17" s="3"/>
      <c r="M17" s="3"/>
      <c r="N17" s="3"/>
    </row>
    <row r="18" spans="2:14">
      <c r="B18" s="3"/>
      <c r="C18" s="3"/>
      <c r="D18" s="3"/>
      <c r="E18" s="3"/>
      <c r="F18" s="3"/>
      <c r="G18" s="3"/>
      <c r="H18" s="3"/>
      <c r="I18" s="3"/>
      <c r="J18" s="184"/>
      <c r="K18" s="185"/>
      <c r="L18" s="185"/>
      <c r="M18" s="185"/>
      <c r="N18" s="185"/>
    </row>
    <row r="19" spans="2:14">
      <c r="B19" s="180"/>
      <c r="C19" s="180"/>
      <c r="D19" s="180"/>
      <c r="E19" s="3"/>
      <c r="F19" s="3"/>
      <c r="G19" s="3"/>
      <c r="H19" s="3"/>
      <c r="I19" s="3"/>
      <c r="J19" s="184"/>
      <c r="K19" s="185"/>
      <c r="L19" s="185"/>
      <c r="M19" s="185"/>
      <c r="N19" s="185"/>
    </row>
    <row r="20" spans="2:14">
      <c r="B20" s="180"/>
      <c r="C20" s="180"/>
      <c r="D20" s="180"/>
      <c r="E20" s="180"/>
      <c r="F20" s="180"/>
      <c r="G20" s="3"/>
      <c r="H20" s="3"/>
      <c r="I20" s="3"/>
      <c r="J20" s="184"/>
      <c r="K20" s="184"/>
      <c r="L20" s="184"/>
      <c r="M20" s="184"/>
      <c r="N20" s="184"/>
    </row>
    <row r="21" spans="2:14">
      <c r="B21" s="180"/>
      <c r="C21" s="180"/>
      <c r="D21" s="180"/>
      <c r="E21" s="180"/>
      <c r="F21" s="180"/>
      <c r="G21" s="3"/>
      <c r="H21" s="3"/>
      <c r="I21" s="3"/>
      <c r="J21" s="184"/>
      <c r="K21" s="185"/>
      <c r="L21" s="185"/>
      <c r="M21" s="185"/>
      <c r="N21" s="185"/>
    </row>
    <row r="22" spans="2:14">
      <c r="B22" s="3"/>
      <c r="C22" s="3"/>
      <c r="D22" s="3"/>
      <c r="E22" s="3"/>
      <c r="F22" s="3"/>
      <c r="G22" s="3"/>
      <c r="H22" s="3"/>
      <c r="I22" s="3"/>
      <c r="J22" s="184"/>
      <c r="K22" s="184"/>
      <c r="L22" s="184"/>
      <c r="M22" s="184"/>
      <c r="N22" s="184"/>
    </row>
    <row r="23" spans="2:14">
      <c r="B23" s="180"/>
      <c r="C23" s="3"/>
      <c r="D23" s="3"/>
      <c r="E23" s="3"/>
      <c r="F23" s="3"/>
      <c r="G23" s="3"/>
      <c r="H23" s="3"/>
      <c r="I23" s="3"/>
      <c r="J23" s="184"/>
      <c r="K23" s="185"/>
      <c r="L23" s="185"/>
      <c r="M23" s="185"/>
      <c r="N23" s="185"/>
    </row>
    <row r="24" spans="2:14">
      <c r="B24" s="3"/>
      <c r="C24" s="3"/>
      <c r="D24" s="3"/>
      <c r="E24" s="3"/>
      <c r="F24" s="3"/>
      <c r="G24" s="3"/>
      <c r="H24" s="3"/>
      <c r="I24" s="3"/>
      <c r="J24" s="184"/>
      <c r="K24" s="184"/>
      <c r="L24" s="184"/>
      <c r="M24" s="184"/>
      <c r="N24" s="184"/>
    </row>
    <row r="25" spans="2:14">
      <c r="B25" s="3"/>
      <c r="C25" s="3"/>
      <c r="D25" s="3"/>
      <c r="E25" s="3"/>
      <c r="F25" s="3"/>
      <c r="G25" s="3"/>
      <c r="H25" s="3"/>
      <c r="I25" s="3"/>
      <c r="J25" s="184"/>
      <c r="K25" s="184"/>
      <c r="L25" s="184"/>
      <c r="M25" s="185"/>
      <c r="N25" s="185"/>
    </row>
    <row r="26" spans="2:14">
      <c r="B26" s="3"/>
      <c r="C26" s="3"/>
      <c r="D26" s="3"/>
      <c r="E26" s="3"/>
      <c r="F26" s="3"/>
      <c r="G26" s="3"/>
      <c r="H26" s="3"/>
      <c r="I26" s="3"/>
      <c r="J26" s="184"/>
      <c r="K26" s="184"/>
      <c r="L26" s="184"/>
      <c r="M26" s="184"/>
      <c r="N26" s="184"/>
    </row>
    <row r="27" spans="2:14">
      <c r="B27" s="3"/>
      <c r="C27" s="3"/>
      <c r="D27" s="3"/>
      <c r="E27" s="3"/>
      <c r="F27" s="3"/>
      <c r="G27" s="3"/>
      <c r="H27" s="3"/>
      <c r="I27" s="3"/>
      <c r="J27" s="184"/>
      <c r="K27" s="185"/>
      <c r="L27" s="185"/>
      <c r="M27" s="185"/>
      <c r="N27" s="185"/>
    </row>
    <row r="28" spans="2:14">
      <c r="B28" s="3"/>
      <c r="C28" s="3"/>
      <c r="D28" s="3"/>
      <c r="E28" s="3"/>
      <c r="F28" s="3"/>
      <c r="G28" s="3"/>
      <c r="H28" s="3"/>
      <c r="I28" s="3"/>
      <c r="J28" s="184"/>
      <c r="K28" s="184"/>
      <c r="L28" s="184"/>
      <c r="M28" s="184"/>
      <c r="N28" s="184"/>
    </row>
    <row r="29" spans="2:14">
      <c r="B29" s="3"/>
      <c r="C29" s="3"/>
      <c r="D29" s="3"/>
      <c r="E29" s="3"/>
      <c r="F29" s="3"/>
      <c r="G29" s="3"/>
      <c r="H29" s="3"/>
      <c r="I29" s="3"/>
      <c r="J29" s="184"/>
      <c r="K29" s="185"/>
      <c r="L29" s="185"/>
      <c r="M29" s="185"/>
      <c r="N29" s="185"/>
    </row>
    <row r="30" spans="2:14">
      <c r="B30" s="3"/>
      <c r="C30" s="3"/>
      <c r="D30" s="3"/>
      <c r="E30" s="3"/>
      <c r="F30" s="3"/>
      <c r="G30" s="3"/>
      <c r="H30" s="3"/>
      <c r="I30" s="3"/>
      <c r="J30" s="184"/>
      <c r="K30" s="184"/>
      <c r="L30" s="184"/>
      <c r="M30" s="184"/>
      <c r="N30" s="184"/>
    </row>
    <row r="31" spans="2:14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2:14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2:14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2:14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2:14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2:14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2:14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2:14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2:14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2:14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2:14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2:14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2:14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2:14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2:14">
      <c r="B46" s="51" t="s">
        <v>224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phoneticPr fontId="3"/>
  <pageMargins left="0.70866141732283472" right="0.19685039370078741" top="0.59055118110236227" bottom="0.59055118110236227" header="0.31496062992125984" footer="0.31496062992125984"/>
  <pageSetup paperSize="8" scale="75" orientation="landscape" r:id="rId1"/>
  <headerFooter>
    <oddHeader>&amp;R&amp;"ＭＳ 明朝,標準"&amp;12 1.基礎統計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3DF7C-C083-4AC4-8658-8D1AE2C8F574}">
  <sheetPr codeName="Sheet12"/>
  <dimension ref="A1:P84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25" style="1" customWidth="1"/>
    <col min="3" max="3" width="10.625" style="1" customWidth="1"/>
    <col min="4" max="15" width="8.375" style="1" customWidth="1"/>
    <col min="16" max="16" width="8.375" style="4" customWidth="1"/>
    <col min="17" max="16384" width="9" style="1"/>
  </cols>
  <sheetData>
    <row r="1" spans="1:16" ht="16.5" customHeight="1">
      <c r="A1" s="3"/>
      <c r="B1" s="63" t="s">
        <v>196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175"/>
    </row>
    <row r="2" spans="1:16" ht="16.5" customHeight="1">
      <c r="A2" s="3"/>
      <c r="B2" s="63" t="s">
        <v>194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175"/>
    </row>
    <row r="3" spans="1:16" ht="16.5" customHeight="1">
      <c r="A3" s="63"/>
      <c r="B3" s="223"/>
      <c r="C3" s="231" t="s">
        <v>129</v>
      </c>
      <c r="D3" s="243" t="s">
        <v>91</v>
      </c>
      <c r="E3" s="243"/>
      <c r="F3" s="243" t="s">
        <v>89</v>
      </c>
      <c r="G3" s="243"/>
      <c r="H3" s="243" t="s">
        <v>90</v>
      </c>
      <c r="I3" s="243"/>
      <c r="J3" s="243" t="s">
        <v>106</v>
      </c>
      <c r="K3" s="243"/>
      <c r="L3" s="243" t="s">
        <v>107</v>
      </c>
      <c r="M3" s="243"/>
      <c r="N3" s="243" t="s">
        <v>86</v>
      </c>
      <c r="O3" s="243"/>
      <c r="P3" s="223" t="s">
        <v>110</v>
      </c>
    </row>
    <row r="4" spans="1:16" ht="24">
      <c r="A4" s="63"/>
      <c r="B4" s="224"/>
      <c r="C4" s="232"/>
      <c r="D4" s="150" t="s">
        <v>139</v>
      </c>
      <c r="E4" s="150" t="s">
        <v>156</v>
      </c>
      <c r="F4" s="150" t="s">
        <v>139</v>
      </c>
      <c r="G4" s="150" t="s">
        <v>156</v>
      </c>
      <c r="H4" s="150" t="s">
        <v>139</v>
      </c>
      <c r="I4" s="150" t="s">
        <v>156</v>
      </c>
      <c r="J4" s="150" t="s">
        <v>139</v>
      </c>
      <c r="K4" s="150" t="s">
        <v>156</v>
      </c>
      <c r="L4" s="150" t="s">
        <v>139</v>
      </c>
      <c r="M4" s="150" t="s">
        <v>156</v>
      </c>
      <c r="N4" s="150" t="s">
        <v>139</v>
      </c>
      <c r="O4" s="150" t="s">
        <v>156</v>
      </c>
      <c r="P4" s="224"/>
    </row>
    <row r="5" spans="1:16">
      <c r="A5" s="63"/>
      <c r="B5" s="52">
        <v>1</v>
      </c>
      <c r="C5" s="62" t="s">
        <v>50</v>
      </c>
      <c r="D5" s="117">
        <v>8300</v>
      </c>
      <c r="E5" s="220">
        <v>0.52</v>
      </c>
      <c r="F5" s="159">
        <v>4323</v>
      </c>
      <c r="G5" s="220">
        <v>0.27100000000000002</v>
      </c>
      <c r="H5" s="159">
        <v>1831</v>
      </c>
      <c r="I5" s="221">
        <v>0.115</v>
      </c>
      <c r="J5" s="159">
        <v>532</v>
      </c>
      <c r="K5" s="220">
        <v>3.3000000000000002E-2</v>
      </c>
      <c r="L5" s="159">
        <v>664</v>
      </c>
      <c r="M5" s="220">
        <v>4.2000000000000003E-2</v>
      </c>
      <c r="N5" s="159">
        <v>308</v>
      </c>
      <c r="O5" s="221">
        <v>1.9E-2</v>
      </c>
      <c r="P5" s="159">
        <v>15958</v>
      </c>
    </row>
    <row r="6" spans="1:16">
      <c r="A6" s="63"/>
      <c r="B6" s="52">
        <v>2</v>
      </c>
      <c r="C6" s="62" t="s">
        <v>111</v>
      </c>
      <c r="D6" s="117">
        <v>342</v>
      </c>
      <c r="E6" s="220">
        <v>0.50700000000000001</v>
      </c>
      <c r="F6" s="159">
        <v>191</v>
      </c>
      <c r="G6" s="220">
        <v>0.28300000000000003</v>
      </c>
      <c r="H6" s="159">
        <v>67</v>
      </c>
      <c r="I6" s="221">
        <v>9.9000000000000005E-2</v>
      </c>
      <c r="J6" s="159">
        <v>26</v>
      </c>
      <c r="K6" s="220">
        <v>3.9E-2</v>
      </c>
      <c r="L6" s="159">
        <v>35</v>
      </c>
      <c r="M6" s="220">
        <v>5.2000000000000005E-2</v>
      </c>
      <c r="N6" s="159">
        <v>14</v>
      </c>
      <c r="O6" s="221">
        <v>2.1000000000000001E-2</v>
      </c>
      <c r="P6" s="159">
        <v>675</v>
      </c>
    </row>
    <row r="7" spans="1:16">
      <c r="A7" s="63"/>
      <c r="B7" s="52">
        <v>3</v>
      </c>
      <c r="C7" s="62" t="s">
        <v>112</v>
      </c>
      <c r="D7" s="117">
        <v>150</v>
      </c>
      <c r="E7" s="220">
        <v>0.52300000000000002</v>
      </c>
      <c r="F7" s="159">
        <v>69</v>
      </c>
      <c r="G7" s="220">
        <v>0.24</v>
      </c>
      <c r="H7" s="159">
        <v>41</v>
      </c>
      <c r="I7" s="221">
        <v>0.14300000000000002</v>
      </c>
      <c r="J7" s="159">
        <v>9</v>
      </c>
      <c r="K7" s="220">
        <v>3.1E-2</v>
      </c>
      <c r="L7" s="159">
        <v>12</v>
      </c>
      <c r="M7" s="220">
        <v>4.2000000000000003E-2</v>
      </c>
      <c r="N7" s="159">
        <v>6</v>
      </c>
      <c r="O7" s="221">
        <v>2.1000000000000001E-2</v>
      </c>
      <c r="P7" s="159">
        <v>287</v>
      </c>
    </row>
    <row r="8" spans="1:16">
      <c r="A8" s="63"/>
      <c r="B8" s="52">
        <v>4</v>
      </c>
      <c r="C8" s="62" t="s">
        <v>113</v>
      </c>
      <c r="D8" s="117">
        <v>230</v>
      </c>
      <c r="E8" s="220">
        <v>0.57600000000000007</v>
      </c>
      <c r="F8" s="159">
        <v>82</v>
      </c>
      <c r="G8" s="220">
        <v>0.20600000000000002</v>
      </c>
      <c r="H8" s="159">
        <v>49</v>
      </c>
      <c r="I8" s="221">
        <v>0.12300000000000001</v>
      </c>
      <c r="J8" s="159">
        <v>8</v>
      </c>
      <c r="K8" s="220">
        <v>0.02</v>
      </c>
      <c r="L8" s="159">
        <v>16</v>
      </c>
      <c r="M8" s="220">
        <v>0.04</v>
      </c>
      <c r="N8" s="159">
        <v>14</v>
      </c>
      <c r="O8" s="221">
        <v>3.5000000000000003E-2</v>
      </c>
      <c r="P8" s="159">
        <v>399</v>
      </c>
    </row>
    <row r="9" spans="1:16">
      <c r="A9" s="63"/>
      <c r="B9" s="52">
        <v>5</v>
      </c>
      <c r="C9" s="62" t="s">
        <v>114</v>
      </c>
      <c r="D9" s="117">
        <v>175</v>
      </c>
      <c r="E9" s="220">
        <v>0.49700000000000005</v>
      </c>
      <c r="F9" s="159">
        <v>100</v>
      </c>
      <c r="G9" s="220">
        <v>0.28399999999999997</v>
      </c>
      <c r="H9" s="159">
        <v>38</v>
      </c>
      <c r="I9" s="221">
        <v>0.10800000000000001</v>
      </c>
      <c r="J9" s="159">
        <v>17</v>
      </c>
      <c r="K9" s="220">
        <v>4.8000000000000001E-2</v>
      </c>
      <c r="L9" s="159">
        <v>17</v>
      </c>
      <c r="M9" s="220">
        <v>4.8000000000000001E-2</v>
      </c>
      <c r="N9" s="159">
        <v>5</v>
      </c>
      <c r="O9" s="221">
        <v>1.3999999999999999E-2</v>
      </c>
      <c r="P9" s="159">
        <v>352</v>
      </c>
    </row>
    <row r="10" spans="1:16">
      <c r="A10" s="63"/>
      <c r="B10" s="52">
        <v>6</v>
      </c>
      <c r="C10" s="62" t="s">
        <v>115</v>
      </c>
      <c r="D10" s="117">
        <v>273</v>
      </c>
      <c r="E10" s="220">
        <v>0.51200000000000001</v>
      </c>
      <c r="F10" s="159">
        <v>139</v>
      </c>
      <c r="G10" s="220">
        <v>0.26100000000000001</v>
      </c>
      <c r="H10" s="159">
        <v>73</v>
      </c>
      <c r="I10" s="221">
        <v>0.13699999999999998</v>
      </c>
      <c r="J10" s="159">
        <v>16</v>
      </c>
      <c r="K10" s="220">
        <v>0.03</v>
      </c>
      <c r="L10" s="159">
        <v>16</v>
      </c>
      <c r="M10" s="220">
        <v>0.03</v>
      </c>
      <c r="N10" s="159">
        <v>16</v>
      </c>
      <c r="O10" s="221">
        <v>0.03</v>
      </c>
      <c r="P10" s="159">
        <v>533</v>
      </c>
    </row>
    <row r="11" spans="1:16">
      <c r="A11" s="63"/>
      <c r="B11" s="52">
        <v>7</v>
      </c>
      <c r="C11" s="93" t="s">
        <v>116</v>
      </c>
      <c r="D11" s="117">
        <v>231</v>
      </c>
      <c r="E11" s="220">
        <v>0.53799999999999992</v>
      </c>
      <c r="F11" s="159">
        <v>109</v>
      </c>
      <c r="G11" s="220">
        <v>0.254</v>
      </c>
      <c r="H11" s="159">
        <v>45</v>
      </c>
      <c r="I11" s="221">
        <v>0.105</v>
      </c>
      <c r="J11" s="159">
        <v>15</v>
      </c>
      <c r="K11" s="220">
        <v>3.5000000000000003E-2</v>
      </c>
      <c r="L11" s="159">
        <v>20</v>
      </c>
      <c r="M11" s="220">
        <v>4.7E-2</v>
      </c>
      <c r="N11" s="159">
        <v>9</v>
      </c>
      <c r="O11" s="221">
        <v>2.1000000000000001E-2</v>
      </c>
      <c r="P11" s="159">
        <v>429</v>
      </c>
    </row>
    <row r="12" spans="1:16">
      <c r="A12" s="63"/>
      <c r="B12" s="52">
        <v>8</v>
      </c>
      <c r="C12" s="93" t="s">
        <v>51</v>
      </c>
      <c r="D12" s="117">
        <v>157</v>
      </c>
      <c r="E12" s="220">
        <v>0.495</v>
      </c>
      <c r="F12" s="159">
        <v>90</v>
      </c>
      <c r="G12" s="220">
        <v>0.28399999999999997</v>
      </c>
      <c r="H12" s="159">
        <v>43</v>
      </c>
      <c r="I12" s="221">
        <v>0.13600000000000001</v>
      </c>
      <c r="J12" s="159">
        <v>13</v>
      </c>
      <c r="K12" s="220">
        <v>4.0999999999999995E-2</v>
      </c>
      <c r="L12" s="159">
        <v>10</v>
      </c>
      <c r="M12" s="220">
        <v>3.2000000000000001E-2</v>
      </c>
      <c r="N12" s="159">
        <v>4</v>
      </c>
      <c r="O12" s="221">
        <v>1.3000000000000001E-2</v>
      </c>
      <c r="P12" s="159">
        <v>317</v>
      </c>
    </row>
    <row r="13" spans="1:16">
      <c r="A13" s="63"/>
      <c r="B13" s="52">
        <v>9</v>
      </c>
      <c r="C13" s="93" t="s">
        <v>117</v>
      </c>
      <c r="D13" s="117">
        <v>167</v>
      </c>
      <c r="E13" s="220">
        <v>0.46899999999999997</v>
      </c>
      <c r="F13" s="159">
        <v>105</v>
      </c>
      <c r="G13" s="220">
        <v>0.29499999999999998</v>
      </c>
      <c r="H13" s="159">
        <v>43</v>
      </c>
      <c r="I13" s="221">
        <v>0.121</v>
      </c>
      <c r="J13" s="159">
        <v>17</v>
      </c>
      <c r="K13" s="220">
        <v>4.8000000000000001E-2</v>
      </c>
      <c r="L13" s="159">
        <v>20</v>
      </c>
      <c r="M13" s="220">
        <v>5.5999999999999994E-2</v>
      </c>
      <c r="N13" s="159">
        <v>4</v>
      </c>
      <c r="O13" s="221">
        <v>1.1000000000000001E-2</v>
      </c>
      <c r="P13" s="159">
        <v>356</v>
      </c>
    </row>
    <row r="14" spans="1:16">
      <c r="A14" s="63"/>
      <c r="B14" s="52">
        <v>10</v>
      </c>
      <c r="C14" s="93" t="s">
        <v>52</v>
      </c>
      <c r="D14" s="117">
        <v>299</v>
      </c>
      <c r="E14" s="220">
        <v>0.54500000000000004</v>
      </c>
      <c r="F14" s="159">
        <v>132</v>
      </c>
      <c r="G14" s="220">
        <v>0.24</v>
      </c>
      <c r="H14" s="159">
        <v>67</v>
      </c>
      <c r="I14" s="221">
        <v>0.122</v>
      </c>
      <c r="J14" s="159">
        <v>15</v>
      </c>
      <c r="K14" s="220">
        <v>2.7000000000000003E-2</v>
      </c>
      <c r="L14" s="159">
        <v>25</v>
      </c>
      <c r="M14" s="220">
        <v>4.5999999999999999E-2</v>
      </c>
      <c r="N14" s="159">
        <v>11</v>
      </c>
      <c r="O14" s="221">
        <v>0.02</v>
      </c>
      <c r="P14" s="159">
        <v>549</v>
      </c>
    </row>
    <row r="15" spans="1:16">
      <c r="A15" s="63"/>
      <c r="B15" s="52">
        <v>11</v>
      </c>
      <c r="C15" s="93" t="s">
        <v>53</v>
      </c>
      <c r="D15" s="117">
        <v>503</v>
      </c>
      <c r="E15" s="220">
        <v>0.52600000000000002</v>
      </c>
      <c r="F15" s="159">
        <v>254</v>
      </c>
      <c r="G15" s="220">
        <v>0.26500000000000001</v>
      </c>
      <c r="H15" s="159">
        <v>114</v>
      </c>
      <c r="I15" s="221">
        <v>0.11900000000000001</v>
      </c>
      <c r="J15" s="159">
        <v>32</v>
      </c>
      <c r="K15" s="220">
        <v>3.3000000000000002E-2</v>
      </c>
      <c r="L15" s="159">
        <v>34</v>
      </c>
      <c r="M15" s="220">
        <v>3.6000000000000004E-2</v>
      </c>
      <c r="N15" s="159">
        <v>20</v>
      </c>
      <c r="O15" s="221">
        <v>2.1000000000000001E-2</v>
      </c>
      <c r="P15" s="159">
        <v>957</v>
      </c>
    </row>
    <row r="16" spans="1:16">
      <c r="A16" s="63"/>
      <c r="B16" s="52">
        <v>12</v>
      </c>
      <c r="C16" s="93" t="s">
        <v>118</v>
      </c>
      <c r="D16" s="117">
        <v>223</v>
      </c>
      <c r="E16" s="220">
        <v>0.503</v>
      </c>
      <c r="F16" s="159">
        <v>126</v>
      </c>
      <c r="G16" s="220">
        <v>0.28399999999999997</v>
      </c>
      <c r="H16" s="159">
        <v>56</v>
      </c>
      <c r="I16" s="221">
        <v>0.126</v>
      </c>
      <c r="J16" s="159">
        <v>16</v>
      </c>
      <c r="K16" s="220">
        <v>3.6000000000000004E-2</v>
      </c>
      <c r="L16" s="159">
        <v>17</v>
      </c>
      <c r="M16" s="220">
        <v>3.7999999999999999E-2</v>
      </c>
      <c r="N16" s="159">
        <v>5</v>
      </c>
      <c r="O16" s="221">
        <v>1.1000000000000001E-2</v>
      </c>
      <c r="P16" s="159">
        <v>443</v>
      </c>
    </row>
    <row r="17" spans="1:16">
      <c r="A17" s="63"/>
      <c r="B17" s="52">
        <v>13</v>
      </c>
      <c r="C17" s="93" t="s">
        <v>119</v>
      </c>
      <c r="D17" s="117">
        <v>432</v>
      </c>
      <c r="E17" s="220">
        <v>0.51400000000000001</v>
      </c>
      <c r="F17" s="159">
        <v>220</v>
      </c>
      <c r="G17" s="220">
        <v>0.26200000000000001</v>
      </c>
      <c r="H17" s="159">
        <v>108</v>
      </c>
      <c r="I17" s="221">
        <v>0.128</v>
      </c>
      <c r="J17" s="159">
        <v>20</v>
      </c>
      <c r="K17" s="220">
        <v>2.4E-2</v>
      </c>
      <c r="L17" s="159">
        <v>38</v>
      </c>
      <c r="M17" s="220">
        <v>4.4999999999999998E-2</v>
      </c>
      <c r="N17" s="159">
        <v>23</v>
      </c>
      <c r="O17" s="221">
        <v>2.7000000000000003E-2</v>
      </c>
      <c r="P17" s="159">
        <v>841</v>
      </c>
    </row>
    <row r="18" spans="1:16">
      <c r="A18" s="63"/>
      <c r="B18" s="52">
        <v>14</v>
      </c>
      <c r="C18" s="93" t="s">
        <v>120</v>
      </c>
      <c r="D18" s="117">
        <v>311</v>
      </c>
      <c r="E18" s="220">
        <v>0.501</v>
      </c>
      <c r="F18" s="159">
        <v>169</v>
      </c>
      <c r="G18" s="220">
        <v>0.27200000000000002</v>
      </c>
      <c r="H18" s="159">
        <v>85</v>
      </c>
      <c r="I18" s="221">
        <v>0.13699999999999998</v>
      </c>
      <c r="J18" s="159">
        <v>14</v>
      </c>
      <c r="K18" s="220">
        <v>2.3E-2</v>
      </c>
      <c r="L18" s="159">
        <v>27</v>
      </c>
      <c r="M18" s="220">
        <v>4.2999999999999997E-2</v>
      </c>
      <c r="N18" s="159">
        <v>15</v>
      </c>
      <c r="O18" s="221">
        <v>2.4E-2</v>
      </c>
      <c r="P18" s="159">
        <v>621</v>
      </c>
    </row>
    <row r="19" spans="1:16">
      <c r="A19" s="63"/>
      <c r="B19" s="52">
        <v>15</v>
      </c>
      <c r="C19" s="93" t="s">
        <v>121</v>
      </c>
      <c r="D19" s="117">
        <v>531</v>
      </c>
      <c r="E19" s="220">
        <v>0.54</v>
      </c>
      <c r="F19" s="159">
        <v>260</v>
      </c>
      <c r="G19" s="220">
        <v>0.26400000000000001</v>
      </c>
      <c r="H19" s="159">
        <v>106</v>
      </c>
      <c r="I19" s="221">
        <v>0.10800000000000001</v>
      </c>
      <c r="J19" s="159">
        <v>32</v>
      </c>
      <c r="K19" s="220">
        <v>3.3000000000000002E-2</v>
      </c>
      <c r="L19" s="159">
        <v>36</v>
      </c>
      <c r="M19" s="220">
        <v>3.7000000000000005E-2</v>
      </c>
      <c r="N19" s="159">
        <v>19</v>
      </c>
      <c r="O19" s="221">
        <v>1.9E-2</v>
      </c>
      <c r="P19" s="159">
        <v>984</v>
      </c>
    </row>
    <row r="20" spans="1:16">
      <c r="A20" s="63"/>
      <c r="B20" s="52">
        <v>16</v>
      </c>
      <c r="C20" s="93" t="s">
        <v>54</v>
      </c>
      <c r="D20" s="117">
        <v>309</v>
      </c>
      <c r="E20" s="220">
        <v>0.55899999999999994</v>
      </c>
      <c r="F20" s="159">
        <v>146</v>
      </c>
      <c r="G20" s="220">
        <v>0.26400000000000001</v>
      </c>
      <c r="H20" s="159">
        <v>55</v>
      </c>
      <c r="I20" s="221">
        <v>9.9000000000000005E-2</v>
      </c>
      <c r="J20" s="159">
        <v>15</v>
      </c>
      <c r="K20" s="220">
        <v>2.7000000000000003E-2</v>
      </c>
      <c r="L20" s="159">
        <v>23</v>
      </c>
      <c r="M20" s="220">
        <v>4.2000000000000003E-2</v>
      </c>
      <c r="N20" s="159">
        <v>5</v>
      </c>
      <c r="O20" s="221">
        <v>9.0000000000000011E-3</v>
      </c>
      <c r="P20" s="159">
        <v>553</v>
      </c>
    </row>
    <row r="21" spans="1:16">
      <c r="A21" s="63"/>
      <c r="B21" s="52">
        <v>17</v>
      </c>
      <c r="C21" s="93" t="s">
        <v>122</v>
      </c>
      <c r="D21" s="117">
        <v>515</v>
      </c>
      <c r="E21" s="220">
        <v>0.52900000000000003</v>
      </c>
      <c r="F21" s="159">
        <v>275</v>
      </c>
      <c r="G21" s="220">
        <v>0.28300000000000003</v>
      </c>
      <c r="H21" s="159">
        <v>105</v>
      </c>
      <c r="I21" s="221">
        <v>0.10800000000000001</v>
      </c>
      <c r="J21" s="159">
        <v>29</v>
      </c>
      <c r="K21" s="220">
        <v>0.03</v>
      </c>
      <c r="L21" s="159">
        <v>30</v>
      </c>
      <c r="M21" s="220">
        <v>3.1E-2</v>
      </c>
      <c r="N21" s="159">
        <v>19</v>
      </c>
      <c r="O21" s="221">
        <v>0.02</v>
      </c>
      <c r="P21" s="159">
        <v>973</v>
      </c>
    </row>
    <row r="22" spans="1:16">
      <c r="A22" s="63"/>
      <c r="B22" s="52">
        <v>18</v>
      </c>
      <c r="C22" s="93" t="s">
        <v>55</v>
      </c>
      <c r="D22" s="117">
        <v>474</v>
      </c>
      <c r="E22" s="220">
        <v>0.52</v>
      </c>
      <c r="F22" s="159">
        <v>251</v>
      </c>
      <c r="G22" s="220">
        <v>0.27600000000000002</v>
      </c>
      <c r="H22" s="159">
        <v>99</v>
      </c>
      <c r="I22" s="221">
        <v>0.109</v>
      </c>
      <c r="J22" s="159">
        <v>18</v>
      </c>
      <c r="K22" s="220">
        <v>0.02</v>
      </c>
      <c r="L22" s="159">
        <v>51</v>
      </c>
      <c r="M22" s="220">
        <v>5.5999999999999994E-2</v>
      </c>
      <c r="N22" s="159">
        <v>18</v>
      </c>
      <c r="O22" s="221">
        <v>0.02</v>
      </c>
      <c r="P22" s="159">
        <v>911</v>
      </c>
    </row>
    <row r="23" spans="1:16">
      <c r="A23" s="63"/>
      <c r="B23" s="52">
        <v>19</v>
      </c>
      <c r="C23" s="93" t="s">
        <v>123</v>
      </c>
      <c r="D23" s="117">
        <v>637</v>
      </c>
      <c r="E23" s="220">
        <v>0.46700000000000003</v>
      </c>
      <c r="F23" s="159">
        <v>413</v>
      </c>
      <c r="G23" s="220">
        <v>0.30299999999999999</v>
      </c>
      <c r="H23" s="159">
        <v>166</v>
      </c>
      <c r="I23" s="221">
        <v>0.122</v>
      </c>
      <c r="J23" s="159">
        <v>45</v>
      </c>
      <c r="K23" s="220">
        <v>3.3000000000000002E-2</v>
      </c>
      <c r="L23" s="159">
        <v>66</v>
      </c>
      <c r="M23" s="220">
        <v>4.8000000000000001E-2</v>
      </c>
      <c r="N23" s="159">
        <v>36</v>
      </c>
      <c r="O23" s="221">
        <v>2.6000000000000002E-2</v>
      </c>
      <c r="P23" s="159">
        <v>1363</v>
      </c>
    </row>
    <row r="24" spans="1:16">
      <c r="A24" s="63"/>
      <c r="B24" s="52">
        <v>20</v>
      </c>
      <c r="C24" s="93" t="s">
        <v>124</v>
      </c>
      <c r="D24" s="117">
        <v>456</v>
      </c>
      <c r="E24" s="220">
        <v>0.52700000000000002</v>
      </c>
      <c r="F24" s="159">
        <v>243</v>
      </c>
      <c r="G24" s="220">
        <v>0.28100000000000003</v>
      </c>
      <c r="H24" s="159">
        <v>80</v>
      </c>
      <c r="I24" s="221">
        <v>9.1999999999999998E-2</v>
      </c>
      <c r="J24" s="159">
        <v>32</v>
      </c>
      <c r="K24" s="220">
        <v>3.7000000000000005E-2</v>
      </c>
      <c r="L24" s="159">
        <v>36</v>
      </c>
      <c r="M24" s="220">
        <v>4.2000000000000003E-2</v>
      </c>
      <c r="N24" s="159">
        <v>18</v>
      </c>
      <c r="O24" s="221">
        <v>2.1000000000000001E-2</v>
      </c>
      <c r="P24" s="159">
        <v>865</v>
      </c>
    </row>
    <row r="25" spans="1:16">
      <c r="A25" s="63"/>
      <c r="B25" s="52">
        <v>21</v>
      </c>
      <c r="C25" s="93" t="s">
        <v>125</v>
      </c>
      <c r="D25" s="117">
        <v>309</v>
      </c>
      <c r="E25" s="220">
        <v>0.54799999999999993</v>
      </c>
      <c r="F25" s="159">
        <v>136</v>
      </c>
      <c r="G25" s="220">
        <v>0.24100000000000002</v>
      </c>
      <c r="H25" s="159">
        <v>64</v>
      </c>
      <c r="I25" s="221">
        <v>0.113</v>
      </c>
      <c r="J25" s="159">
        <v>32</v>
      </c>
      <c r="K25" s="220">
        <v>5.7000000000000002E-2</v>
      </c>
      <c r="L25" s="159">
        <v>18</v>
      </c>
      <c r="M25" s="220">
        <v>3.2000000000000001E-2</v>
      </c>
      <c r="N25" s="159">
        <v>5</v>
      </c>
      <c r="O25" s="221">
        <v>9.0000000000000011E-3</v>
      </c>
      <c r="P25" s="159">
        <v>564</v>
      </c>
    </row>
    <row r="26" spans="1:16">
      <c r="A26" s="63"/>
      <c r="B26" s="52">
        <v>22</v>
      </c>
      <c r="C26" s="93" t="s">
        <v>56</v>
      </c>
      <c r="D26" s="117">
        <v>414</v>
      </c>
      <c r="E26" s="220">
        <v>0.51500000000000001</v>
      </c>
      <c r="F26" s="159">
        <v>224</v>
      </c>
      <c r="G26" s="220">
        <v>0.27899999999999997</v>
      </c>
      <c r="H26" s="159">
        <v>93</v>
      </c>
      <c r="I26" s="221">
        <v>0.11599999999999999</v>
      </c>
      <c r="J26" s="159">
        <v>27</v>
      </c>
      <c r="K26" s="220">
        <v>3.4000000000000002E-2</v>
      </c>
      <c r="L26" s="159">
        <v>38</v>
      </c>
      <c r="M26" s="220">
        <v>4.7E-2</v>
      </c>
      <c r="N26" s="159">
        <v>8</v>
      </c>
      <c r="O26" s="221">
        <v>0.01</v>
      </c>
      <c r="P26" s="159">
        <v>804</v>
      </c>
    </row>
    <row r="27" spans="1:16">
      <c r="A27" s="63"/>
      <c r="B27" s="52">
        <v>23</v>
      </c>
      <c r="C27" s="93" t="s">
        <v>126</v>
      </c>
      <c r="D27" s="117">
        <v>691</v>
      </c>
      <c r="E27" s="220">
        <v>0.52600000000000002</v>
      </c>
      <c r="F27" s="159">
        <v>356</v>
      </c>
      <c r="G27" s="220">
        <v>0.27100000000000002</v>
      </c>
      <c r="H27" s="159">
        <v>147</v>
      </c>
      <c r="I27" s="221">
        <v>0.11199999999999999</v>
      </c>
      <c r="J27" s="159">
        <v>43</v>
      </c>
      <c r="K27" s="220">
        <v>3.3000000000000002E-2</v>
      </c>
      <c r="L27" s="159">
        <v>55</v>
      </c>
      <c r="M27" s="220">
        <v>4.2000000000000003E-2</v>
      </c>
      <c r="N27" s="159">
        <v>22</v>
      </c>
      <c r="O27" s="221">
        <v>1.7000000000000001E-2</v>
      </c>
      <c r="P27" s="159">
        <v>1314</v>
      </c>
    </row>
    <row r="28" spans="1:16">
      <c r="A28" s="63"/>
      <c r="B28" s="52">
        <v>24</v>
      </c>
      <c r="C28" s="93" t="s">
        <v>127</v>
      </c>
      <c r="D28" s="117">
        <v>299</v>
      </c>
      <c r="E28" s="220">
        <v>0.54600000000000004</v>
      </c>
      <c r="F28" s="159">
        <v>150</v>
      </c>
      <c r="G28" s="220">
        <v>0.27399999999999997</v>
      </c>
      <c r="H28" s="159">
        <v>51</v>
      </c>
      <c r="I28" s="221">
        <v>9.3000000000000013E-2</v>
      </c>
      <c r="J28" s="159">
        <v>24</v>
      </c>
      <c r="K28" s="220">
        <v>4.4000000000000004E-2</v>
      </c>
      <c r="L28" s="159">
        <v>15</v>
      </c>
      <c r="M28" s="220">
        <v>2.7000000000000003E-2</v>
      </c>
      <c r="N28" s="159">
        <v>9</v>
      </c>
      <c r="O28" s="221">
        <v>1.6E-2</v>
      </c>
      <c r="P28" s="159">
        <v>548</v>
      </c>
    </row>
    <row r="29" spans="1:16">
      <c r="A29" s="63"/>
      <c r="B29" s="52">
        <v>25</v>
      </c>
      <c r="C29" s="93" t="s">
        <v>128</v>
      </c>
      <c r="D29" s="117">
        <v>172</v>
      </c>
      <c r="E29" s="220">
        <v>0.53799999999999992</v>
      </c>
      <c r="F29" s="159">
        <v>83</v>
      </c>
      <c r="G29" s="220">
        <v>0.25900000000000001</v>
      </c>
      <c r="H29" s="159">
        <v>36</v>
      </c>
      <c r="I29" s="221">
        <v>0.113</v>
      </c>
      <c r="J29" s="159">
        <v>17</v>
      </c>
      <c r="K29" s="220">
        <v>5.2999999999999999E-2</v>
      </c>
      <c r="L29" s="159">
        <v>9</v>
      </c>
      <c r="M29" s="220">
        <v>2.7999999999999997E-2</v>
      </c>
      <c r="N29" s="159">
        <v>3</v>
      </c>
      <c r="O29" s="221">
        <v>9.0000000000000011E-3</v>
      </c>
      <c r="P29" s="159">
        <v>320</v>
      </c>
    </row>
    <row r="30" spans="1:16">
      <c r="A30" s="63"/>
      <c r="B30" s="52">
        <v>26</v>
      </c>
      <c r="C30" s="93" t="s">
        <v>30</v>
      </c>
      <c r="D30" s="117">
        <v>2635</v>
      </c>
      <c r="E30" s="220">
        <v>0.53600000000000003</v>
      </c>
      <c r="F30" s="159">
        <v>1262</v>
      </c>
      <c r="G30" s="220">
        <v>0.25700000000000001</v>
      </c>
      <c r="H30" s="159">
        <v>605</v>
      </c>
      <c r="I30" s="221">
        <v>0.12300000000000001</v>
      </c>
      <c r="J30" s="159">
        <v>143</v>
      </c>
      <c r="K30" s="220">
        <v>2.8999999999999998E-2</v>
      </c>
      <c r="L30" s="159">
        <v>198</v>
      </c>
      <c r="M30" s="220">
        <v>0.04</v>
      </c>
      <c r="N30" s="159">
        <v>72</v>
      </c>
      <c r="O30" s="221">
        <v>1.4999999999999999E-2</v>
      </c>
      <c r="P30" s="159">
        <v>4915</v>
      </c>
    </row>
    <row r="31" spans="1:16">
      <c r="A31" s="63"/>
      <c r="B31" s="52">
        <v>27</v>
      </c>
      <c r="C31" s="93" t="s">
        <v>31</v>
      </c>
      <c r="D31" s="117">
        <v>472</v>
      </c>
      <c r="E31" s="220">
        <v>0.51200000000000001</v>
      </c>
      <c r="F31" s="159">
        <v>250</v>
      </c>
      <c r="G31" s="220">
        <v>0.27100000000000002</v>
      </c>
      <c r="H31" s="159">
        <v>122</v>
      </c>
      <c r="I31" s="221">
        <v>0.13200000000000001</v>
      </c>
      <c r="J31" s="159">
        <v>26</v>
      </c>
      <c r="K31" s="220">
        <v>2.7999999999999997E-2</v>
      </c>
      <c r="L31" s="159">
        <v>38</v>
      </c>
      <c r="M31" s="220">
        <v>4.0999999999999995E-2</v>
      </c>
      <c r="N31" s="159">
        <v>14</v>
      </c>
      <c r="O31" s="221">
        <v>1.4999999999999999E-2</v>
      </c>
      <c r="P31" s="159">
        <v>922</v>
      </c>
    </row>
    <row r="32" spans="1:16">
      <c r="A32" s="63"/>
      <c r="B32" s="52">
        <v>28</v>
      </c>
      <c r="C32" s="93" t="s">
        <v>32</v>
      </c>
      <c r="D32" s="117">
        <v>389</v>
      </c>
      <c r="E32" s="220">
        <v>0.55600000000000005</v>
      </c>
      <c r="F32" s="159">
        <v>155</v>
      </c>
      <c r="G32" s="220">
        <v>0.221</v>
      </c>
      <c r="H32" s="159">
        <v>89</v>
      </c>
      <c r="I32" s="221">
        <v>0.127</v>
      </c>
      <c r="J32" s="159">
        <v>20</v>
      </c>
      <c r="K32" s="220">
        <v>2.8999999999999998E-2</v>
      </c>
      <c r="L32" s="159">
        <v>33</v>
      </c>
      <c r="M32" s="220">
        <v>4.7E-2</v>
      </c>
      <c r="N32" s="159">
        <v>14</v>
      </c>
      <c r="O32" s="221">
        <v>0.02</v>
      </c>
      <c r="P32" s="159">
        <v>700</v>
      </c>
    </row>
    <row r="33" spans="1:16">
      <c r="A33" s="63"/>
      <c r="B33" s="52">
        <v>29</v>
      </c>
      <c r="C33" s="93" t="s">
        <v>33</v>
      </c>
      <c r="D33" s="117">
        <v>316</v>
      </c>
      <c r="E33" s="220">
        <v>0.53900000000000003</v>
      </c>
      <c r="F33" s="159">
        <v>171</v>
      </c>
      <c r="G33" s="220">
        <v>0.29199999999999998</v>
      </c>
      <c r="H33" s="159">
        <v>59</v>
      </c>
      <c r="I33" s="221">
        <v>0.10099999999999999</v>
      </c>
      <c r="J33" s="159">
        <v>15</v>
      </c>
      <c r="K33" s="220">
        <v>2.6000000000000002E-2</v>
      </c>
      <c r="L33" s="159">
        <v>18</v>
      </c>
      <c r="M33" s="220">
        <v>3.1E-2</v>
      </c>
      <c r="N33" s="159">
        <v>7</v>
      </c>
      <c r="O33" s="221">
        <v>1.2E-2</v>
      </c>
      <c r="P33" s="159">
        <v>586</v>
      </c>
    </row>
    <row r="34" spans="1:16">
      <c r="A34" s="63"/>
      <c r="B34" s="52">
        <v>30</v>
      </c>
      <c r="C34" s="93" t="s">
        <v>34</v>
      </c>
      <c r="D34" s="117">
        <v>409</v>
      </c>
      <c r="E34" s="220">
        <v>0.52500000000000002</v>
      </c>
      <c r="F34" s="159">
        <v>199</v>
      </c>
      <c r="G34" s="220">
        <v>0.255</v>
      </c>
      <c r="H34" s="159">
        <v>107</v>
      </c>
      <c r="I34" s="221">
        <v>0.13699999999999998</v>
      </c>
      <c r="J34" s="159">
        <v>26</v>
      </c>
      <c r="K34" s="220">
        <v>3.3000000000000002E-2</v>
      </c>
      <c r="L34" s="159">
        <v>25</v>
      </c>
      <c r="M34" s="220">
        <v>3.2000000000000001E-2</v>
      </c>
      <c r="N34" s="159">
        <v>13</v>
      </c>
      <c r="O34" s="221">
        <v>1.7000000000000001E-2</v>
      </c>
      <c r="P34" s="159">
        <v>779</v>
      </c>
    </row>
    <row r="35" spans="1:16">
      <c r="A35" s="63"/>
      <c r="B35" s="52">
        <v>31</v>
      </c>
      <c r="C35" s="93" t="s">
        <v>35</v>
      </c>
      <c r="D35" s="117">
        <v>437</v>
      </c>
      <c r="E35" s="220">
        <v>0.51200000000000001</v>
      </c>
      <c r="F35" s="159">
        <v>212</v>
      </c>
      <c r="G35" s="220">
        <v>0.249</v>
      </c>
      <c r="H35" s="159">
        <v>134</v>
      </c>
      <c r="I35" s="221">
        <v>0.157</v>
      </c>
      <c r="J35" s="159">
        <v>25</v>
      </c>
      <c r="K35" s="220">
        <v>2.8999999999999998E-2</v>
      </c>
      <c r="L35" s="159">
        <v>36</v>
      </c>
      <c r="M35" s="220">
        <v>4.2000000000000003E-2</v>
      </c>
      <c r="N35" s="159">
        <v>9</v>
      </c>
      <c r="O35" s="221">
        <v>1.1000000000000001E-2</v>
      </c>
      <c r="P35" s="159">
        <v>853</v>
      </c>
    </row>
    <row r="36" spans="1:16">
      <c r="A36" s="63"/>
      <c r="B36" s="52">
        <v>32</v>
      </c>
      <c r="C36" s="93" t="s">
        <v>36</v>
      </c>
      <c r="D36" s="117">
        <v>473</v>
      </c>
      <c r="E36" s="220">
        <v>0.57899999999999996</v>
      </c>
      <c r="F36" s="159">
        <v>200</v>
      </c>
      <c r="G36" s="220">
        <v>0.245</v>
      </c>
      <c r="H36" s="159">
        <v>73</v>
      </c>
      <c r="I36" s="221">
        <v>8.900000000000001E-2</v>
      </c>
      <c r="J36" s="159">
        <v>26</v>
      </c>
      <c r="K36" s="220">
        <v>3.2000000000000001E-2</v>
      </c>
      <c r="L36" s="159">
        <v>34</v>
      </c>
      <c r="M36" s="220">
        <v>4.2000000000000003E-2</v>
      </c>
      <c r="N36" s="159">
        <v>11</v>
      </c>
      <c r="O36" s="221">
        <v>1.3000000000000001E-2</v>
      </c>
      <c r="P36" s="159">
        <v>817</v>
      </c>
    </row>
    <row r="37" spans="1:16">
      <c r="A37" s="63"/>
      <c r="B37" s="52">
        <v>33</v>
      </c>
      <c r="C37" s="93" t="s">
        <v>37</v>
      </c>
      <c r="D37" s="117">
        <v>139</v>
      </c>
      <c r="E37" s="220">
        <v>0.53900000000000003</v>
      </c>
      <c r="F37" s="159">
        <v>75</v>
      </c>
      <c r="G37" s="220">
        <v>0.29100000000000004</v>
      </c>
      <c r="H37" s="159">
        <v>21</v>
      </c>
      <c r="I37" s="221">
        <v>8.1000000000000003E-2</v>
      </c>
      <c r="J37" s="159">
        <v>5</v>
      </c>
      <c r="K37" s="220">
        <v>1.9E-2</v>
      </c>
      <c r="L37" s="159">
        <v>14</v>
      </c>
      <c r="M37" s="220">
        <v>5.4000000000000006E-2</v>
      </c>
      <c r="N37" s="159">
        <v>4</v>
      </c>
      <c r="O37" s="221">
        <v>1.6E-2</v>
      </c>
      <c r="P37" s="159">
        <v>258</v>
      </c>
    </row>
    <row r="38" spans="1:16">
      <c r="A38" s="63"/>
      <c r="B38" s="52">
        <v>34</v>
      </c>
      <c r="C38" s="93" t="s">
        <v>38</v>
      </c>
      <c r="D38" s="117">
        <v>624</v>
      </c>
      <c r="E38" s="92">
        <v>0.48100000000000004</v>
      </c>
      <c r="F38" s="117">
        <v>432</v>
      </c>
      <c r="G38" s="92">
        <v>0.33299999999999996</v>
      </c>
      <c r="H38" s="117">
        <v>111</v>
      </c>
      <c r="I38" s="210">
        <v>8.5999999999999993E-2</v>
      </c>
      <c r="J38" s="117">
        <v>39</v>
      </c>
      <c r="K38" s="92">
        <v>0.03</v>
      </c>
      <c r="L38" s="117">
        <v>65</v>
      </c>
      <c r="M38" s="92">
        <v>0.05</v>
      </c>
      <c r="N38" s="117">
        <v>26</v>
      </c>
      <c r="O38" s="210">
        <v>0.02</v>
      </c>
      <c r="P38" s="117">
        <v>1297</v>
      </c>
    </row>
    <row r="39" spans="1:16">
      <c r="A39" s="63"/>
      <c r="B39" s="52">
        <v>35</v>
      </c>
      <c r="C39" s="93" t="s">
        <v>1</v>
      </c>
      <c r="D39" s="117">
        <v>1158</v>
      </c>
      <c r="E39" s="92">
        <v>0.53200000000000003</v>
      </c>
      <c r="F39" s="183">
        <v>647</v>
      </c>
      <c r="G39" s="188">
        <v>0.29699999999999999</v>
      </c>
      <c r="H39" s="183">
        <v>204</v>
      </c>
      <c r="I39" s="188">
        <v>9.4E-2</v>
      </c>
      <c r="J39" s="183">
        <v>68</v>
      </c>
      <c r="K39" s="188">
        <v>3.1E-2</v>
      </c>
      <c r="L39" s="183">
        <v>77</v>
      </c>
      <c r="M39" s="188">
        <v>3.5000000000000003E-2</v>
      </c>
      <c r="N39" s="183">
        <v>24</v>
      </c>
      <c r="O39" s="188">
        <v>1.1000000000000001E-2</v>
      </c>
      <c r="P39" s="183">
        <v>2178</v>
      </c>
    </row>
    <row r="40" spans="1:16">
      <c r="A40" s="63"/>
      <c r="B40" s="52">
        <v>36</v>
      </c>
      <c r="C40" s="93" t="s">
        <v>2</v>
      </c>
      <c r="D40" s="183">
        <v>300</v>
      </c>
      <c r="E40" s="188">
        <v>0.52800000000000002</v>
      </c>
      <c r="F40" s="183">
        <v>163</v>
      </c>
      <c r="G40" s="188">
        <v>0.28699999999999998</v>
      </c>
      <c r="H40" s="183">
        <v>63</v>
      </c>
      <c r="I40" s="188">
        <v>0.111</v>
      </c>
      <c r="J40" s="183">
        <v>10</v>
      </c>
      <c r="K40" s="188">
        <v>1.8000000000000002E-2</v>
      </c>
      <c r="L40" s="183">
        <v>20</v>
      </c>
      <c r="M40" s="188">
        <v>3.5000000000000003E-2</v>
      </c>
      <c r="N40" s="183">
        <v>12</v>
      </c>
      <c r="O40" s="188">
        <v>2.1000000000000001E-2</v>
      </c>
      <c r="P40" s="117">
        <v>568</v>
      </c>
    </row>
    <row r="41" spans="1:16">
      <c r="A41" s="63"/>
      <c r="B41" s="52">
        <v>37</v>
      </c>
      <c r="C41" s="93" t="s">
        <v>3</v>
      </c>
      <c r="D41" s="183">
        <v>934</v>
      </c>
      <c r="E41" s="188">
        <v>0.55700000000000005</v>
      </c>
      <c r="F41" s="183">
        <v>422</v>
      </c>
      <c r="G41" s="188">
        <v>0.251</v>
      </c>
      <c r="H41" s="183">
        <v>188</v>
      </c>
      <c r="I41" s="188">
        <v>0.11199999999999999</v>
      </c>
      <c r="J41" s="183">
        <v>51</v>
      </c>
      <c r="K41" s="188">
        <v>0.03</v>
      </c>
      <c r="L41" s="183">
        <v>59</v>
      </c>
      <c r="M41" s="188">
        <v>3.5000000000000003E-2</v>
      </c>
      <c r="N41" s="183">
        <v>24</v>
      </c>
      <c r="O41" s="188">
        <v>1.3999999999999999E-2</v>
      </c>
      <c r="P41" s="117">
        <v>1678</v>
      </c>
    </row>
    <row r="42" spans="1:16">
      <c r="A42" s="63"/>
      <c r="B42" s="52">
        <v>38</v>
      </c>
      <c r="C42" s="93" t="s">
        <v>39</v>
      </c>
      <c r="D42" s="183">
        <v>203</v>
      </c>
      <c r="E42" s="188">
        <v>0.45700000000000002</v>
      </c>
      <c r="F42" s="183">
        <v>157</v>
      </c>
      <c r="G42" s="188">
        <v>0.35399999999999998</v>
      </c>
      <c r="H42" s="183">
        <v>46</v>
      </c>
      <c r="I42" s="188">
        <v>0.10400000000000001</v>
      </c>
      <c r="J42" s="183">
        <v>15</v>
      </c>
      <c r="K42" s="188">
        <v>3.4000000000000002E-2</v>
      </c>
      <c r="L42" s="183">
        <v>17</v>
      </c>
      <c r="M42" s="188">
        <v>3.7999999999999999E-2</v>
      </c>
      <c r="N42" s="183">
        <v>6</v>
      </c>
      <c r="O42" s="188">
        <v>1.3999999999999999E-2</v>
      </c>
      <c r="P42" s="117">
        <v>444</v>
      </c>
    </row>
    <row r="43" spans="1:16">
      <c r="A43" s="63"/>
      <c r="B43" s="52">
        <v>39</v>
      </c>
      <c r="C43" s="93" t="s">
        <v>7</v>
      </c>
      <c r="D43" s="183">
        <v>992</v>
      </c>
      <c r="E43" s="188">
        <v>0.50600000000000001</v>
      </c>
      <c r="F43" s="183">
        <v>632</v>
      </c>
      <c r="G43" s="188">
        <v>0.32200000000000001</v>
      </c>
      <c r="H43" s="183">
        <v>173</v>
      </c>
      <c r="I43" s="188">
        <v>8.8000000000000009E-2</v>
      </c>
      <c r="J43" s="183">
        <v>50</v>
      </c>
      <c r="K43" s="188">
        <v>2.6000000000000002E-2</v>
      </c>
      <c r="L43" s="183">
        <v>74</v>
      </c>
      <c r="M43" s="188">
        <v>3.7999999999999999E-2</v>
      </c>
      <c r="N43" s="183">
        <v>39</v>
      </c>
      <c r="O43" s="188">
        <v>0.02</v>
      </c>
      <c r="P43" s="117">
        <v>1960</v>
      </c>
    </row>
    <row r="44" spans="1:16">
      <c r="A44" s="63"/>
      <c r="B44" s="52">
        <v>40</v>
      </c>
      <c r="C44" s="93" t="s">
        <v>40</v>
      </c>
      <c r="D44" s="183">
        <v>236</v>
      </c>
      <c r="E44" s="188">
        <v>0.47299999999999998</v>
      </c>
      <c r="F44" s="183">
        <v>174</v>
      </c>
      <c r="G44" s="188">
        <v>0.34899999999999998</v>
      </c>
      <c r="H44" s="183">
        <v>42</v>
      </c>
      <c r="I44" s="188">
        <v>8.4000000000000005E-2</v>
      </c>
      <c r="J44" s="183">
        <v>13</v>
      </c>
      <c r="K44" s="188">
        <v>2.6000000000000002E-2</v>
      </c>
      <c r="L44" s="183">
        <v>27</v>
      </c>
      <c r="M44" s="188">
        <v>5.4000000000000006E-2</v>
      </c>
      <c r="N44" s="183">
        <v>7</v>
      </c>
      <c r="O44" s="188">
        <v>1.3999999999999999E-2</v>
      </c>
      <c r="P44" s="117">
        <v>499</v>
      </c>
    </row>
    <row r="45" spans="1:16">
      <c r="A45" s="63"/>
      <c r="B45" s="52">
        <v>41</v>
      </c>
      <c r="C45" s="93" t="s">
        <v>11</v>
      </c>
      <c r="D45" s="183">
        <v>478</v>
      </c>
      <c r="E45" s="188">
        <v>0.52900000000000003</v>
      </c>
      <c r="F45" s="183">
        <v>236</v>
      </c>
      <c r="G45" s="188">
        <v>0.26100000000000001</v>
      </c>
      <c r="H45" s="183">
        <v>97</v>
      </c>
      <c r="I45" s="188">
        <v>0.107</v>
      </c>
      <c r="J45" s="183">
        <v>30</v>
      </c>
      <c r="K45" s="188">
        <v>3.3000000000000002E-2</v>
      </c>
      <c r="L45" s="183">
        <v>34</v>
      </c>
      <c r="M45" s="188">
        <v>3.7999999999999999E-2</v>
      </c>
      <c r="N45" s="183">
        <v>29</v>
      </c>
      <c r="O45" s="188">
        <v>3.2000000000000001E-2</v>
      </c>
      <c r="P45" s="183">
        <v>904</v>
      </c>
    </row>
    <row r="46" spans="1:16">
      <c r="A46" s="63"/>
      <c r="B46" s="52">
        <v>42</v>
      </c>
      <c r="C46" s="93" t="s">
        <v>12</v>
      </c>
      <c r="D46" s="183">
        <v>1160</v>
      </c>
      <c r="E46" s="188">
        <v>0.52300000000000002</v>
      </c>
      <c r="F46" s="183">
        <v>664</v>
      </c>
      <c r="G46" s="188">
        <v>0.29899999999999999</v>
      </c>
      <c r="H46" s="183">
        <v>226</v>
      </c>
      <c r="I46" s="188">
        <v>0.10199999999999999</v>
      </c>
      <c r="J46" s="183">
        <v>56</v>
      </c>
      <c r="K46" s="188">
        <v>2.5000000000000001E-2</v>
      </c>
      <c r="L46" s="183">
        <v>82</v>
      </c>
      <c r="M46" s="188">
        <v>3.7000000000000005E-2</v>
      </c>
      <c r="N46" s="183">
        <v>31</v>
      </c>
      <c r="O46" s="188">
        <v>1.3999999999999999E-2</v>
      </c>
      <c r="P46" s="117">
        <v>2219</v>
      </c>
    </row>
    <row r="47" spans="1:16">
      <c r="A47" s="63"/>
      <c r="B47" s="52">
        <v>43</v>
      </c>
      <c r="C47" s="93" t="s">
        <v>8</v>
      </c>
      <c r="D47" s="183">
        <v>777</v>
      </c>
      <c r="E47" s="188">
        <v>0.54700000000000004</v>
      </c>
      <c r="F47" s="183">
        <v>389</v>
      </c>
      <c r="G47" s="188">
        <v>0.27399999999999997</v>
      </c>
      <c r="H47" s="183">
        <v>135</v>
      </c>
      <c r="I47" s="188">
        <v>9.5000000000000001E-2</v>
      </c>
      <c r="J47" s="183">
        <v>39</v>
      </c>
      <c r="K47" s="188">
        <v>2.7000000000000003E-2</v>
      </c>
      <c r="L47" s="183">
        <v>44</v>
      </c>
      <c r="M47" s="188">
        <v>3.1E-2</v>
      </c>
      <c r="N47" s="183">
        <v>36</v>
      </c>
      <c r="O47" s="188">
        <v>2.5000000000000001E-2</v>
      </c>
      <c r="P47" s="117">
        <v>1420</v>
      </c>
    </row>
    <row r="48" spans="1:16">
      <c r="A48" s="63"/>
      <c r="B48" s="52">
        <v>44</v>
      </c>
      <c r="C48" s="93" t="s">
        <v>18</v>
      </c>
      <c r="D48" s="183">
        <v>859</v>
      </c>
      <c r="E48" s="188">
        <v>0.51300000000000001</v>
      </c>
      <c r="F48" s="183">
        <v>485</v>
      </c>
      <c r="G48" s="188">
        <v>0.28999999999999998</v>
      </c>
      <c r="H48" s="183">
        <v>179</v>
      </c>
      <c r="I48" s="188">
        <v>0.107</v>
      </c>
      <c r="J48" s="183">
        <v>39</v>
      </c>
      <c r="K48" s="188">
        <v>2.3E-2</v>
      </c>
      <c r="L48" s="183">
        <v>69</v>
      </c>
      <c r="M48" s="188">
        <v>4.0999999999999995E-2</v>
      </c>
      <c r="N48" s="183">
        <v>44</v>
      </c>
      <c r="O48" s="188">
        <v>2.6000000000000002E-2</v>
      </c>
      <c r="P48" s="117">
        <v>1675</v>
      </c>
    </row>
    <row r="49" spans="1:16">
      <c r="A49" s="63"/>
      <c r="B49" s="52">
        <v>45</v>
      </c>
      <c r="C49" s="93" t="s">
        <v>41</v>
      </c>
      <c r="D49" s="183">
        <v>321</v>
      </c>
      <c r="E49" s="188">
        <v>0.498</v>
      </c>
      <c r="F49" s="183">
        <v>215</v>
      </c>
      <c r="G49" s="188">
        <v>0.33299999999999996</v>
      </c>
      <c r="H49" s="183">
        <v>58</v>
      </c>
      <c r="I49" s="188">
        <v>0.09</v>
      </c>
      <c r="J49" s="183">
        <v>18</v>
      </c>
      <c r="K49" s="188">
        <v>2.7999999999999997E-2</v>
      </c>
      <c r="L49" s="183">
        <v>28</v>
      </c>
      <c r="M49" s="188">
        <v>4.2999999999999997E-2</v>
      </c>
      <c r="N49" s="183">
        <v>5</v>
      </c>
      <c r="O49" s="188">
        <v>8.0000000000000002E-3</v>
      </c>
      <c r="P49" s="117">
        <v>645</v>
      </c>
    </row>
    <row r="50" spans="1:16">
      <c r="A50" s="63"/>
      <c r="B50" s="52">
        <v>46</v>
      </c>
      <c r="C50" s="93" t="s">
        <v>21</v>
      </c>
      <c r="D50" s="183">
        <v>363</v>
      </c>
      <c r="E50" s="188">
        <v>0.49099999999999999</v>
      </c>
      <c r="F50" s="183">
        <v>231</v>
      </c>
      <c r="G50" s="188">
        <v>0.312</v>
      </c>
      <c r="H50" s="183">
        <v>86</v>
      </c>
      <c r="I50" s="188">
        <v>0.11599999999999999</v>
      </c>
      <c r="J50" s="183">
        <v>18</v>
      </c>
      <c r="K50" s="188">
        <v>2.4E-2</v>
      </c>
      <c r="L50" s="183">
        <v>32</v>
      </c>
      <c r="M50" s="188">
        <v>4.2999999999999997E-2</v>
      </c>
      <c r="N50" s="183">
        <v>10</v>
      </c>
      <c r="O50" s="188">
        <v>1.3999999999999999E-2</v>
      </c>
      <c r="P50" s="117">
        <v>740</v>
      </c>
    </row>
    <row r="51" spans="1:16">
      <c r="A51" s="63"/>
      <c r="B51" s="52">
        <v>47</v>
      </c>
      <c r="C51" s="93" t="s">
        <v>13</v>
      </c>
      <c r="D51" s="183">
        <v>723</v>
      </c>
      <c r="E51" s="188">
        <v>0.52</v>
      </c>
      <c r="F51" s="183">
        <v>397</v>
      </c>
      <c r="G51" s="188">
        <v>0.28600000000000003</v>
      </c>
      <c r="H51" s="183">
        <v>137</v>
      </c>
      <c r="I51" s="188">
        <v>9.9000000000000005E-2</v>
      </c>
      <c r="J51" s="183">
        <v>48</v>
      </c>
      <c r="K51" s="188">
        <v>3.5000000000000003E-2</v>
      </c>
      <c r="L51" s="183">
        <v>61</v>
      </c>
      <c r="M51" s="188">
        <v>4.4000000000000004E-2</v>
      </c>
      <c r="N51" s="183">
        <v>24</v>
      </c>
      <c r="O51" s="188">
        <v>1.7000000000000001E-2</v>
      </c>
      <c r="P51" s="117">
        <v>1390</v>
      </c>
    </row>
    <row r="52" spans="1:16">
      <c r="A52" s="63"/>
      <c r="B52" s="52">
        <v>48</v>
      </c>
      <c r="C52" s="93" t="s">
        <v>22</v>
      </c>
      <c r="D52" s="183">
        <v>335</v>
      </c>
      <c r="E52" s="188">
        <v>0.53500000000000003</v>
      </c>
      <c r="F52" s="183">
        <v>199</v>
      </c>
      <c r="G52" s="188">
        <v>0.318</v>
      </c>
      <c r="H52" s="183">
        <v>50</v>
      </c>
      <c r="I52" s="188">
        <v>0.08</v>
      </c>
      <c r="J52" s="183">
        <v>12</v>
      </c>
      <c r="K52" s="188">
        <v>1.9E-2</v>
      </c>
      <c r="L52" s="183">
        <v>26</v>
      </c>
      <c r="M52" s="188">
        <v>4.2000000000000003E-2</v>
      </c>
      <c r="N52" s="183">
        <v>4</v>
      </c>
      <c r="O52" s="188">
        <v>6.0000000000000001E-3</v>
      </c>
      <c r="P52" s="117">
        <v>626</v>
      </c>
    </row>
    <row r="53" spans="1:16">
      <c r="A53" s="63"/>
      <c r="B53" s="52">
        <v>49</v>
      </c>
      <c r="C53" s="93" t="s">
        <v>23</v>
      </c>
      <c r="D53" s="183">
        <v>422</v>
      </c>
      <c r="E53" s="188">
        <v>0.50700000000000001</v>
      </c>
      <c r="F53" s="183">
        <v>266</v>
      </c>
      <c r="G53" s="188">
        <v>0.32</v>
      </c>
      <c r="H53" s="183">
        <v>70</v>
      </c>
      <c r="I53" s="188">
        <v>8.4000000000000005E-2</v>
      </c>
      <c r="J53" s="183">
        <v>23</v>
      </c>
      <c r="K53" s="188">
        <v>2.7999999999999997E-2</v>
      </c>
      <c r="L53" s="183">
        <v>41</v>
      </c>
      <c r="M53" s="188">
        <v>4.9000000000000002E-2</v>
      </c>
      <c r="N53" s="183">
        <v>10</v>
      </c>
      <c r="O53" s="188">
        <v>1.2E-2</v>
      </c>
      <c r="P53" s="117">
        <v>832</v>
      </c>
    </row>
    <row r="54" spans="1:16">
      <c r="A54" s="63"/>
      <c r="B54" s="52">
        <v>50</v>
      </c>
      <c r="C54" s="93" t="s">
        <v>14</v>
      </c>
      <c r="D54" s="183">
        <v>360</v>
      </c>
      <c r="E54" s="188">
        <v>0.49</v>
      </c>
      <c r="F54" s="183">
        <v>245</v>
      </c>
      <c r="G54" s="188">
        <v>0.33399999999999996</v>
      </c>
      <c r="H54" s="183">
        <v>69</v>
      </c>
      <c r="I54" s="188">
        <v>9.4E-2</v>
      </c>
      <c r="J54" s="183">
        <v>22</v>
      </c>
      <c r="K54" s="188">
        <v>0.03</v>
      </c>
      <c r="L54" s="183">
        <v>25</v>
      </c>
      <c r="M54" s="188">
        <v>3.4000000000000002E-2</v>
      </c>
      <c r="N54" s="183">
        <v>13</v>
      </c>
      <c r="O54" s="188">
        <v>1.8000000000000002E-2</v>
      </c>
      <c r="P54" s="117">
        <v>734</v>
      </c>
    </row>
    <row r="55" spans="1:16">
      <c r="A55" s="63"/>
      <c r="B55" s="52">
        <v>51</v>
      </c>
      <c r="C55" s="93" t="s">
        <v>42</v>
      </c>
      <c r="D55" s="183">
        <v>470</v>
      </c>
      <c r="E55" s="188">
        <v>0.48</v>
      </c>
      <c r="F55" s="183">
        <v>348</v>
      </c>
      <c r="G55" s="188">
        <v>0.35499999999999998</v>
      </c>
      <c r="H55" s="183">
        <v>90</v>
      </c>
      <c r="I55" s="188">
        <v>9.1999999999999998E-2</v>
      </c>
      <c r="J55" s="183">
        <v>35</v>
      </c>
      <c r="K55" s="188">
        <v>3.6000000000000004E-2</v>
      </c>
      <c r="L55" s="183">
        <v>30</v>
      </c>
      <c r="M55" s="188">
        <v>3.1E-2</v>
      </c>
      <c r="N55" s="183">
        <v>7</v>
      </c>
      <c r="O55" s="188">
        <v>6.9999999999999993E-3</v>
      </c>
      <c r="P55" s="117">
        <v>980</v>
      </c>
    </row>
    <row r="56" spans="1:16">
      <c r="A56" s="63"/>
      <c r="B56" s="52">
        <v>52</v>
      </c>
      <c r="C56" s="93" t="s">
        <v>4</v>
      </c>
      <c r="D56" s="183">
        <v>329</v>
      </c>
      <c r="E56" s="188">
        <v>0.55899999999999994</v>
      </c>
      <c r="F56" s="183">
        <v>146</v>
      </c>
      <c r="G56" s="188">
        <v>0.248</v>
      </c>
      <c r="H56" s="183">
        <v>69</v>
      </c>
      <c r="I56" s="188">
        <v>0.11699999999999999</v>
      </c>
      <c r="J56" s="183">
        <v>19</v>
      </c>
      <c r="K56" s="188">
        <v>3.2000000000000001E-2</v>
      </c>
      <c r="L56" s="183">
        <v>22</v>
      </c>
      <c r="M56" s="188">
        <v>3.7000000000000005E-2</v>
      </c>
      <c r="N56" s="183">
        <v>4</v>
      </c>
      <c r="O56" s="188">
        <v>6.9999999999999993E-3</v>
      </c>
      <c r="P56" s="117">
        <v>589</v>
      </c>
    </row>
    <row r="57" spans="1:16">
      <c r="A57" s="63"/>
      <c r="B57" s="52">
        <v>53</v>
      </c>
      <c r="C57" s="93" t="s">
        <v>19</v>
      </c>
      <c r="D57" s="183">
        <v>195</v>
      </c>
      <c r="E57" s="188">
        <v>0.45600000000000002</v>
      </c>
      <c r="F57" s="183">
        <v>137</v>
      </c>
      <c r="G57" s="188">
        <v>0.32</v>
      </c>
      <c r="H57" s="183">
        <v>56</v>
      </c>
      <c r="I57" s="188">
        <v>0.13100000000000001</v>
      </c>
      <c r="J57" s="183">
        <v>10</v>
      </c>
      <c r="K57" s="188">
        <v>2.3E-2</v>
      </c>
      <c r="L57" s="183">
        <v>18</v>
      </c>
      <c r="M57" s="188">
        <v>4.2000000000000003E-2</v>
      </c>
      <c r="N57" s="183">
        <v>12</v>
      </c>
      <c r="O57" s="188">
        <v>2.7999999999999997E-2</v>
      </c>
      <c r="P57" s="117">
        <v>428</v>
      </c>
    </row>
    <row r="58" spans="1:16">
      <c r="A58" s="63"/>
      <c r="B58" s="52">
        <v>54</v>
      </c>
      <c r="C58" s="93" t="s">
        <v>24</v>
      </c>
      <c r="D58" s="183">
        <v>370</v>
      </c>
      <c r="E58" s="188">
        <v>0.51</v>
      </c>
      <c r="F58" s="183">
        <v>249</v>
      </c>
      <c r="G58" s="188">
        <v>0.34299999999999997</v>
      </c>
      <c r="H58" s="183">
        <v>66</v>
      </c>
      <c r="I58" s="188">
        <v>9.0999999999999998E-2</v>
      </c>
      <c r="J58" s="183">
        <v>13</v>
      </c>
      <c r="K58" s="188">
        <v>1.8000000000000002E-2</v>
      </c>
      <c r="L58" s="183">
        <v>19</v>
      </c>
      <c r="M58" s="188">
        <v>2.6000000000000002E-2</v>
      </c>
      <c r="N58" s="183">
        <v>9</v>
      </c>
      <c r="O58" s="188">
        <v>1.2E-2</v>
      </c>
      <c r="P58" s="117">
        <v>726</v>
      </c>
    </row>
    <row r="59" spans="1:16">
      <c r="A59" s="63"/>
      <c r="B59" s="52">
        <v>55</v>
      </c>
      <c r="C59" s="93" t="s">
        <v>15</v>
      </c>
      <c r="D59" s="183">
        <v>426</v>
      </c>
      <c r="E59" s="188">
        <v>0.54100000000000004</v>
      </c>
      <c r="F59" s="183">
        <v>196</v>
      </c>
      <c r="G59" s="188">
        <v>0.249</v>
      </c>
      <c r="H59" s="183">
        <v>87</v>
      </c>
      <c r="I59" s="188">
        <v>0.111</v>
      </c>
      <c r="J59" s="183">
        <v>25</v>
      </c>
      <c r="K59" s="188">
        <v>3.2000000000000001E-2</v>
      </c>
      <c r="L59" s="183">
        <v>25</v>
      </c>
      <c r="M59" s="188">
        <v>3.2000000000000001E-2</v>
      </c>
      <c r="N59" s="183">
        <v>28</v>
      </c>
      <c r="O59" s="188">
        <v>3.6000000000000004E-2</v>
      </c>
      <c r="P59" s="117">
        <v>787</v>
      </c>
    </row>
    <row r="60" spans="1:16">
      <c r="A60" s="63"/>
      <c r="B60" s="52">
        <v>56</v>
      </c>
      <c r="C60" s="93" t="s">
        <v>9</v>
      </c>
      <c r="D60" s="183">
        <v>236</v>
      </c>
      <c r="E60" s="188">
        <v>0.56999999999999995</v>
      </c>
      <c r="F60" s="183">
        <v>106</v>
      </c>
      <c r="G60" s="188">
        <v>0.25600000000000001</v>
      </c>
      <c r="H60" s="183">
        <v>42</v>
      </c>
      <c r="I60" s="188">
        <v>0.10099999999999999</v>
      </c>
      <c r="J60" s="183">
        <v>16</v>
      </c>
      <c r="K60" s="188">
        <v>3.9E-2</v>
      </c>
      <c r="L60" s="183">
        <v>10</v>
      </c>
      <c r="M60" s="188">
        <v>2.4E-2</v>
      </c>
      <c r="N60" s="183">
        <v>4</v>
      </c>
      <c r="O60" s="188">
        <v>0.01</v>
      </c>
      <c r="P60" s="117">
        <v>414</v>
      </c>
    </row>
    <row r="61" spans="1:16">
      <c r="A61" s="63"/>
      <c r="B61" s="52">
        <v>57</v>
      </c>
      <c r="C61" s="93" t="s">
        <v>43</v>
      </c>
      <c r="D61" s="183">
        <v>206</v>
      </c>
      <c r="E61" s="188">
        <v>0.52800000000000002</v>
      </c>
      <c r="F61" s="183">
        <v>106</v>
      </c>
      <c r="G61" s="188">
        <v>0.27200000000000002</v>
      </c>
      <c r="H61" s="183">
        <v>39</v>
      </c>
      <c r="I61" s="188">
        <v>0.1</v>
      </c>
      <c r="J61" s="183">
        <v>15</v>
      </c>
      <c r="K61" s="188">
        <v>3.7999999999999999E-2</v>
      </c>
      <c r="L61" s="183">
        <v>16</v>
      </c>
      <c r="M61" s="188">
        <v>4.0999999999999995E-2</v>
      </c>
      <c r="N61" s="183">
        <v>8</v>
      </c>
      <c r="O61" s="188">
        <v>2.1000000000000001E-2</v>
      </c>
      <c r="P61" s="117">
        <v>390</v>
      </c>
    </row>
    <row r="62" spans="1:16">
      <c r="A62" s="63"/>
      <c r="B62" s="52">
        <v>58</v>
      </c>
      <c r="C62" s="93" t="s">
        <v>25</v>
      </c>
      <c r="D62" s="183">
        <v>211</v>
      </c>
      <c r="E62" s="188">
        <v>0.56600000000000006</v>
      </c>
      <c r="F62" s="183">
        <v>118</v>
      </c>
      <c r="G62" s="188">
        <v>0.316</v>
      </c>
      <c r="H62" s="183">
        <v>22</v>
      </c>
      <c r="I62" s="188">
        <v>5.9000000000000004E-2</v>
      </c>
      <c r="J62" s="183">
        <v>9</v>
      </c>
      <c r="K62" s="188">
        <v>2.4E-2</v>
      </c>
      <c r="L62" s="183">
        <v>10</v>
      </c>
      <c r="M62" s="188">
        <v>2.7000000000000003E-2</v>
      </c>
      <c r="N62" s="183">
        <v>3</v>
      </c>
      <c r="O62" s="188">
        <v>8.0000000000000002E-3</v>
      </c>
      <c r="P62" s="117">
        <v>373</v>
      </c>
    </row>
    <row r="63" spans="1:16">
      <c r="A63" s="63"/>
      <c r="B63" s="52">
        <v>59</v>
      </c>
      <c r="C63" s="93" t="s">
        <v>20</v>
      </c>
      <c r="D63" s="183">
        <v>1626</v>
      </c>
      <c r="E63" s="188">
        <v>0.52400000000000002</v>
      </c>
      <c r="F63" s="183">
        <v>906</v>
      </c>
      <c r="G63" s="188">
        <v>0.29199999999999998</v>
      </c>
      <c r="H63" s="183">
        <v>317</v>
      </c>
      <c r="I63" s="188">
        <v>0.10199999999999999</v>
      </c>
      <c r="J63" s="183">
        <v>79</v>
      </c>
      <c r="K63" s="188">
        <v>2.5000000000000001E-2</v>
      </c>
      <c r="L63" s="183">
        <v>136</v>
      </c>
      <c r="M63" s="188">
        <v>4.4000000000000004E-2</v>
      </c>
      <c r="N63" s="183">
        <v>40</v>
      </c>
      <c r="O63" s="188">
        <v>1.3000000000000001E-2</v>
      </c>
      <c r="P63" s="117">
        <v>3104</v>
      </c>
    </row>
    <row r="64" spans="1:16">
      <c r="A64" s="63"/>
      <c r="B64" s="52">
        <v>60</v>
      </c>
      <c r="C64" s="93" t="s">
        <v>44</v>
      </c>
      <c r="D64" s="183">
        <v>196</v>
      </c>
      <c r="E64" s="188">
        <v>0.48399999999999999</v>
      </c>
      <c r="F64" s="183">
        <v>135</v>
      </c>
      <c r="G64" s="188">
        <v>0.33299999999999996</v>
      </c>
      <c r="H64" s="183">
        <v>40</v>
      </c>
      <c r="I64" s="188">
        <v>9.9000000000000005E-2</v>
      </c>
      <c r="J64" s="183">
        <v>10</v>
      </c>
      <c r="K64" s="188">
        <v>2.5000000000000001E-2</v>
      </c>
      <c r="L64" s="183">
        <v>13</v>
      </c>
      <c r="M64" s="188">
        <v>3.2000000000000001E-2</v>
      </c>
      <c r="N64" s="183">
        <v>11</v>
      </c>
      <c r="O64" s="188">
        <v>2.7000000000000003E-2</v>
      </c>
      <c r="P64" s="117">
        <v>405</v>
      </c>
    </row>
    <row r="65" spans="1:16">
      <c r="A65" s="63"/>
      <c r="B65" s="52">
        <v>61</v>
      </c>
      <c r="C65" s="93" t="s">
        <v>16</v>
      </c>
      <c r="D65" s="183">
        <v>167</v>
      </c>
      <c r="E65" s="188">
        <v>0.52200000000000002</v>
      </c>
      <c r="F65" s="183">
        <v>91</v>
      </c>
      <c r="G65" s="188">
        <v>0.28399999999999997</v>
      </c>
      <c r="H65" s="183">
        <v>34</v>
      </c>
      <c r="I65" s="188">
        <v>0.106</v>
      </c>
      <c r="J65" s="183">
        <v>9</v>
      </c>
      <c r="K65" s="188">
        <v>2.7999999999999997E-2</v>
      </c>
      <c r="L65" s="183">
        <v>13</v>
      </c>
      <c r="M65" s="188">
        <v>4.0999999999999995E-2</v>
      </c>
      <c r="N65" s="183">
        <v>6</v>
      </c>
      <c r="O65" s="188">
        <v>1.9E-2</v>
      </c>
      <c r="P65" s="117">
        <v>320</v>
      </c>
    </row>
    <row r="66" spans="1:16">
      <c r="A66" s="63"/>
      <c r="B66" s="52">
        <v>62</v>
      </c>
      <c r="C66" s="93" t="s">
        <v>17</v>
      </c>
      <c r="D66" s="183">
        <v>219</v>
      </c>
      <c r="E66" s="188">
        <v>0.56399999999999995</v>
      </c>
      <c r="F66" s="183">
        <v>103</v>
      </c>
      <c r="G66" s="188">
        <v>0.26500000000000001</v>
      </c>
      <c r="H66" s="183">
        <v>43</v>
      </c>
      <c r="I66" s="188">
        <v>0.111</v>
      </c>
      <c r="J66" s="183">
        <v>8</v>
      </c>
      <c r="K66" s="188">
        <v>2.1000000000000001E-2</v>
      </c>
      <c r="L66" s="183">
        <v>7</v>
      </c>
      <c r="M66" s="188">
        <v>1.8000000000000002E-2</v>
      </c>
      <c r="N66" s="183">
        <v>8</v>
      </c>
      <c r="O66" s="188">
        <v>2.1000000000000001E-2</v>
      </c>
      <c r="P66" s="117">
        <v>388</v>
      </c>
    </row>
    <row r="67" spans="1:16">
      <c r="A67" s="63"/>
      <c r="B67" s="52">
        <v>63</v>
      </c>
      <c r="C67" s="93" t="s">
        <v>26</v>
      </c>
      <c r="D67" s="183">
        <v>146</v>
      </c>
      <c r="E67" s="188">
        <v>0.50900000000000001</v>
      </c>
      <c r="F67" s="183">
        <v>86</v>
      </c>
      <c r="G67" s="188">
        <v>0.3</v>
      </c>
      <c r="H67" s="183">
        <v>27</v>
      </c>
      <c r="I67" s="188">
        <v>9.4E-2</v>
      </c>
      <c r="J67" s="183">
        <v>8</v>
      </c>
      <c r="K67" s="188">
        <v>2.7999999999999997E-2</v>
      </c>
      <c r="L67" s="183">
        <v>18</v>
      </c>
      <c r="M67" s="188">
        <v>6.3E-2</v>
      </c>
      <c r="N67" s="183">
        <v>2</v>
      </c>
      <c r="O67" s="188">
        <v>6.9999999999999993E-3</v>
      </c>
      <c r="P67" s="117">
        <v>287</v>
      </c>
    </row>
    <row r="68" spans="1:16">
      <c r="A68" s="63"/>
      <c r="B68" s="52">
        <v>64</v>
      </c>
      <c r="C68" s="93" t="s">
        <v>45</v>
      </c>
      <c r="D68" s="183">
        <v>179</v>
      </c>
      <c r="E68" s="188">
        <v>0.49700000000000005</v>
      </c>
      <c r="F68" s="183">
        <v>125</v>
      </c>
      <c r="G68" s="188">
        <v>0.34700000000000003</v>
      </c>
      <c r="H68" s="183">
        <v>26</v>
      </c>
      <c r="I68" s="188">
        <v>7.2000000000000008E-2</v>
      </c>
      <c r="J68" s="183">
        <v>6</v>
      </c>
      <c r="K68" s="188">
        <v>1.7000000000000001E-2</v>
      </c>
      <c r="L68" s="183">
        <v>14</v>
      </c>
      <c r="M68" s="188">
        <v>3.9E-2</v>
      </c>
      <c r="N68" s="183">
        <v>10</v>
      </c>
      <c r="O68" s="188">
        <v>2.7999999999999997E-2</v>
      </c>
      <c r="P68" s="117">
        <v>360</v>
      </c>
    </row>
    <row r="69" spans="1:16">
      <c r="A69" s="63"/>
      <c r="B69" s="52">
        <v>65</v>
      </c>
      <c r="C69" s="93" t="s">
        <v>10</v>
      </c>
      <c r="D69" s="183">
        <v>88</v>
      </c>
      <c r="E69" s="188">
        <v>0.52700000000000002</v>
      </c>
      <c r="F69" s="183">
        <v>49</v>
      </c>
      <c r="G69" s="188">
        <v>0.29299999999999998</v>
      </c>
      <c r="H69" s="183">
        <v>21</v>
      </c>
      <c r="I69" s="188">
        <v>0.126</v>
      </c>
      <c r="J69" s="183">
        <v>4</v>
      </c>
      <c r="K69" s="188">
        <v>2.4E-2</v>
      </c>
      <c r="L69" s="183">
        <v>4</v>
      </c>
      <c r="M69" s="188">
        <v>2.4E-2</v>
      </c>
      <c r="N69" s="183">
        <v>1</v>
      </c>
      <c r="O69" s="188">
        <v>6.0000000000000001E-3</v>
      </c>
      <c r="P69" s="117">
        <v>167</v>
      </c>
    </row>
    <row r="70" spans="1:16">
      <c r="A70" s="63"/>
      <c r="B70" s="52">
        <v>66</v>
      </c>
      <c r="C70" s="93" t="s">
        <v>5</v>
      </c>
      <c r="D70" s="183">
        <v>71</v>
      </c>
      <c r="E70" s="188">
        <v>0.54600000000000004</v>
      </c>
      <c r="F70" s="183">
        <v>39</v>
      </c>
      <c r="G70" s="188">
        <v>0.3</v>
      </c>
      <c r="H70" s="183">
        <v>11</v>
      </c>
      <c r="I70" s="188">
        <v>8.5000000000000006E-2</v>
      </c>
      <c r="J70" s="183">
        <v>2</v>
      </c>
      <c r="K70" s="188">
        <v>1.4999999999999999E-2</v>
      </c>
      <c r="L70" s="183">
        <v>5</v>
      </c>
      <c r="M70" s="188">
        <v>3.7999999999999999E-2</v>
      </c>
      <c r="N70" s="183">
        <v>2</v>
      </c>
      <c r="O70" s="188">
        <v>1.4999999999999999E-2</v>
      </c>
      <c r="P70" s="117">
        <v>130</v>
      </c>
    </row>
    <row r="71" spans="1:16">
      <c r="A71" s="63"/>
      <c r="B71" s="52">
        <v>67</v>
      </c>
      <c r="C71" s="93" t="s">
        <v>6</v>
      </c>
      <c r="D71" s="183">
        <v>35</v>
      </c>
      <c r="E71" s="188">
        <v>0.46100000000000002</v>
      </c>
      <c r="F71" s="183">
        <v>21</v>
      </c>
      <c r="G71" s="188">
        <v>0.27600000000000002</v>
      </c>
      <c r="H71" s="183">
        <v>7</v>
      </c>
      <c r="I71" s="188">
        <v>9.1999999999999998E-2</v>
      </c>
      <c r="J71" s="183">
        <v>6</v>
      </c>
      <c r="K71" s="188">
        <v>7.9000000000000001E-2</v>
      </c>
      <c r="L71" s="183">
        <v>4</v>
      </c>
      <c r="M71" s="188">
        <v>5.2999999999999999E-2</v>
      </c>
      <c r="N71" s="183">
        <v>3</v>
      </c>
      <c r="O71" s="188">
        <v>3.9E-2</v>
      </c>
      <c r="P71" s="117">
        <v>76</v>
      </c>
    </row>
    <row r="72" spans="1:16">
      <c r="A72" s="63"/>
      <c r="B72" s="52">
        <v>68</v>
      </c>
      <c r="C72" s="93" t="s">
        <v>46</v>
      </c>
      <c r="D72" s="183">
        <v>61</v>
      </c>
      <c r="E72" s="188">
        <v>0.50800000000000001</v>
      </c>
      <c r="F72" s="183">
        <v>40</v>
      </c>
      <c r="G72" s="188">
        <v>0.33299999999999996</v>
      </c>
      <c r="H72" s="183">
        <v>10</v>
      </c>
      <c r="I72" s="188">
        <v>8.3000000000000004E-2</v>
      </c>
      <c r="J72" s="183">
        <v>3</v>
      </c>
      <c r="K72" s="188">
        <v>2.5000000000000001E-2</v>
      </c>
      <c r="L72" s="183">
        <v>5</v>
      </c>
      <c r="M72" s="188">
        <v>4.2000000000000003E-2</v>
      </c>
      <c r="N72" s="183">
        <v>1</v>
      </c>
      <c r="O72" s="188">
        <v>8.0000000000000002E-3</v>
      </c>
      <c r="P72" s="117">
        <v>120</v>
      </c>
    </row>
    <row r="73" spans="1:16">
      <c r="A73" s="63"/>
      <c r="B73" s="52">
        <v>69</v>
      </c>
      <c r="C73" s="93" t="s">
        <v>47</v>
      </c>
      <c r="D73" s="183">
        <v>118</v>
      </c>
      <c r="E73" s="188">
        <v>0.5</v>
      </c>
      <c r="F73" s="183">
        <v>75</v>
      </c>
      <c r="G73" s="188">
        <v>0.318</v>
      </c>
      <c r="H73" s="183">
        <v>27</v>
      </c>
      <c r="I73" s="188">
        <v>0.114</v>
      </c>
      <c r="J73" s="183">
        <v>7</v>
      </c>
      <c r="K73" s="188">
        <v>0.03</v>
      </c>
      <c r="L73" s="183">
        <v>6</v>
      </c>
      <c r="M73" s="188">
        <v>2.5000000000000001E-2</v>
      </c>
      <c r="N73" s="183">
        <v>3</v>
      </c>
      <c r="O73" s="188">
        <v>1.3000000000000001E-2</v>
      </c>
      <c r="P73" s="117">
        <v>236</v>
      </c>
    </row>
    <row r="74" spans="1:16">
      <c r="A74" s="63"/>
      <c r="B74" s="52">
        <v>70</v>
      </c>
      <c r="C74" s="93" t="s">
        <v>48</v>
      </c>
      <c r="D74" s="183">
        <v>29</v>
      </c>
      <c r="E74" s="188">
        <v>0.56899999999999995</v>
      </c>
      <c r="F74" s="183">
        <v>16</v>
      </c>
      <c r="G74" s="188">
        <v>0.314</v>
      </c>
      <c r="H74" s="183">
        <v>5</v>
      </c>
      <c r="I74" s="188">
        <v>9.8000000000000004E-2</v>
      </c>
      <c r="J74" s="183">
        <v>0</v>
      </c>
      <c r="K74" s="188">
        <v>0</v>
      </c>
      <c r="L74" s="183">
        <v>0</v>
      </c>
      <c r="M74" s="188">
        <v>0</v>
      </c>
      <c r="N74" s="183">
        <v>1</v>
      </c>
      <c r="O74" s="188">
        <v>0.02</v>
      </c>
      <c r="P74" s="117">
        <v>51</v>
      </c>
    </row>
    <row r="75" spans="1:16">
      <c r="A75" s="63"/>
      <c r="B75" s="52">
        <v>71</v>
      </c>
      <c r="C75" s="93" t="s">
        <v>49</v>
      </c>
      <c r="D75" s="183">
        <v>68</v>
      </c>
      <c r="E75" s="188">
        <v>0.48200000000000004</v>
      </c>
      <c r="F75" s="183">
        <v>55</v>
      </c>
      <c r="G75" s="188">
        <v>0.39</v>
      </c>
      <c r="H75" s="183">
        <v>9</v>
      </c>
      <c r="I75" s="188">
        <v>6.4000000000000001E-2</v>
      </c>
      <c r="J75" s="183">
        <v>5</v>
      </c>
      <c r="K75" s="188">
        <v>3.5000000000000003E-2</v>
      </c>
      <c r="L75" s="183">
        <v>2</v>
      </c>
      <c r="M75" s="188">
        <v>1.3999999999999999E-2</v>
      </c>
      <c r="N75" s="183">
        <v>2</v>
      </c>
      <c r="O75" s="188">
        <v>1.3999999999999999E-2</v>
      </c>
      <c r="P75" s="117">
        <v>141</v>
      </c>
    </row>
    <row r="76" spans="1:16">
      <c r="A76" s="63"/>
      <c r="B76" s="52">
        <v>72</v>
      </c>
      <c r="C76" s="93" t="s">
        <v>27</v>
      </c>
      <c r="D76" s="183">
        <v>32</v>
      </c>
      <c r="E76" s="188">
        <v>0.5</v>
      </c>
      <c r="F76" s="183">
        <v>20</v>
      </c>
      <c r="G76" s="188">
        <v>0.313</v>
      </c>
      <c r="H76" s="183">
        <v>10</v>
      </c>
      <c r="I76" s="188">
        <v>0.156</v>
      </c>
      <c r="J76" s="183">
        <v>0</v>
      </c>
      <c r="K76" s="188">
        <v>0</v>
      </c>
      <c r="L76" s="183">
        <v>1</v>
      </c>
      <c r="M76" s="188">
        <v>1.6E-2</v>
      </c>
      <c r="N76" s="183">
        <v>1</v>
      </c>
      <c r="O76" s="188">
        <v>1.6E-2</v>
      </c>
      <c r="P76" s="117">
        <v>64</v>
      </c>
    </row>
    <row r="77" spans="1:16">
      <c r="A77" s="63"/>
      <c r="B77" s="52">
        <v>73</v>
      </c>
      <c r="C77" s="93" t="s">
        <v>28</v>
      </c>
      <c r="D77" s="183">
        <v>48</v>
      </c>
      <c r="E77" s="188">
        <v>0.55200000000000005</v>
      </c>
      <c r="F77" s="183">
        <v>30</v>
      </c>
      <c r="G77" s="188">
        <v>0.34499999999999997</v>
      </c>
      <c r="H77" s="183">
        <v>6</v>
      </c>
      <c r="I77" s="188">
        <v>6.9000000000000006E-2</v>
      </c>
      <c r="J77" s="183">
        <v>0</v>
      </c>
      <c r="K77" s="188">
        <v>0</v>
      </c>
      <c r="L77" s="183">
        <v>2</v>
      </c>
      <c r="M77" s="188">
        <v>2.3E-2</v>
      </c>
      <c r="N77" s="183">
        <v>1</v>
      </c>
      <c r="O77" s="188">
        <v>1.1000000000000001E-2</v>
      </c>
      <c r="P77" s="117">
        <v>87</v>
      </c>
    </row>
    <row r="78" spans="1:16" ht="14.25" thickBot="1">
      <c r="A78" s="63"/>
      <c r="B78" s="52">
        <v>74</v>
      </c>
      <c r="C78" s="93" t="s">
        <v>29</v>
      </c>
      <c r="D78" s="213">
        <v>22</v>
      </c>
      <c r="E78" s="214">
        <v>0.47799999999999998</v>
      </c>
      <c r="F78" s="213">
        <v>18</v>
      </c>
      <c r="G78" s="214">
        <v>0.39100000000000001</v>
      </c>
      <c r="H78" s="213">
        <v>3</v>
      </c>
      <c r="I78" s="214">
        <v>6.5000000000000002E-2</v>
      </c>
      <c r="J78" s="213">
        <v>0</v>
      </c>
      <c r="K78" s="214">
        <v>0</v>
      </c>
      <c r="L78" s="213">
        <v>1</v>
      </c>
      <c r="M78" s="214">
        <v>2.2000000000000002E-2</v>
      </c>
      <c r="N78" s="213">
        <v>2</v>
      </c>
      <c r="O78" s="214">
        <v>4.2999999999999997E-2</v>
      </c>
      <c r="P78" s="222">
        <v>46</v>
      </c>
    </row>
    <row r="79" spans="1:16" ht="14.25" thickTop="1">
      <c r="A79" s="63"/>
      <c r="B79" s="228" t="s">
        <v>0</v>
      </c>
      <c r="C79" s="229"/>
      <c r="D79" s="118">
        <f>疾病別死因割合!C4</f>
        <v>26728</v>
      </c>
      <c r="E79" s="68">
        <f>疾病別死因割合!D4</f>
        <v>0.52</v>
      </c>
      <c r="F79" s="118">
        <f>疾病別死因割合!C5</f>
        <v>14754</v>
      </c>
      <c r="G79" s="68">
        <f>疾病別死因割合!D5</f>
        <v>0.28699999999999998</v>
      </c>
      <c r="H79" s="118">
        <f>疾病別死因割合!C6</f>
        <v>5437</v>
      </c>
      <c r="I79" s="68">
        <f>疾病別死因割合!D6</f>
        <v>0.106</v>
      </c>
      <c r="J79" s="118">
        <f>疾病別死因割合!C7</f>
        <v>1515</v>
      </c>
      <c r="K79" s="68">
        <f>疾病別死因割合!D7</f>
        <v>0.03</v>
      </c>
      <c r="L79" s="118">
        <f>疾病別死因割合!C8</f>
        <v>2024</v>
      </c>
      <c r="M79" s="68">
        <f>疾病別死因割合!D8</f>
        <v>3.9E-2</v>
      </c>
      <c r="N79" s="118">
        <f>疾病別死因割合!C9</f>
        <v>893</v>
      </c>
      <c r="O79" s="68">
        <f>疾病別死因割合!D9</f>
        <v>1.7000000000000001E-2</v>
      </c>
      <c r="P79" s="118">
        <f>疾病別死因割合!C10</f>
        <v>51351</v>
      </c>
    </row>
    <row r="80" spans="1:16">
      <c r="A80" s="63"/>
      <c r="B80" s="51" t="s">
        <v>224</v>
      </c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</row>
    <row r="81" spans="1:16">
      <c r="A81" s="3"/>
      <c r="B81" s="8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</row>
    <row r="82" spans="1:16">
      <c r="A82" s="3"/>
      <c r="B82" s="9"/>
      <c r="C82" s="26"/>
      <c r="D82" s="178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</row>
    <row r="83" spans="1:16">
      <c r="A83" s="3"/>
      <c r="B83" s="9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</row>
    <row r="84" spans="1:16">
      <c r="A84" s="3"/>
      <c r="B84" s="179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26"/>
    </row>
  </sheetData>
  <mergeCells count="10">
    <mergeCell ref="L3:M3"/>
    <mergeCell ref="N3:O3"/>
    <mergeCell ref="P3:P4"/>
    <mergeCell ref="B79:C79"/>
    <mergeCell ref="B3:B4"/>
    <mergeCell ref="C3:C4"/>
    <mergeCell ref="D3:E3"/>
    <mergeCell ref="F3:G3"/>
    <mergeCell ref="H3:I3"/>
    <mergeCell ref="J3:K3"/>
  </mergeCells>
  <phoneticPr fontId="3"/>
  <pageMargins left="0.51181102362204722" right="0.39370078740157483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A1:N88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14.875" style="1" customWidth="1"/>
    <col min="3" max="6" width="15.75" style="1" customWidth="1"/>
    <col min="7" max="7" width="9" style="1"/>
    <col min="8" max="9" width="14.875" style="1" customWidth="1"/>
    <col min="10" max="10" width="10.5" style="1" customWidth="1"/>
    <col min="11" max="16384" width="9" style="1"/>
  </cols>
  <sheetData>
    <row r="1" spans="1:14" ht="16.5" customHeight="1">
      <c r="A1" s="3"/>
      <c r="B1" s="3" t="s">
        <v>197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6.5" customHeight="1">
      <c r="A2" s="3"/>
      <c r="B2" s="63" t="s">
        <v>198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38.450000000000003" customHeight="1">
      <c r="A3" s="3"/>
      <c r="B3" s="11" t="s">
        <v>133</v>
      </c>
      <c r="C3" s="79" t="s">
        <v>148</v>
      </c>
      <c r="D3" s="47" t="s">
        <v>157</v>
      </c>
      <c r="E3" s="77" t="s">
        <v>149</v>
      </c>
      <c r="F3" s="76" t="s">
        <v>150</v>
      </c>
      <c r="G3" s="3"/>
      <c r="H3" s="3"/>
      <c r="I3" s="3"/>
      <c r="J3" s="3"/>
      <c r="K3" s="3"/>
      <c r="L3" s="3"/>
      <c r="M3" s="3"/>
      <c r="N3" s="3"/>
    </row>
    <row r="4" spans="1:14">
      <c r="A4" s="3"/>
      <c r="B4" s="152" t="s">
        <v>61</v>
      </c>
      <c r="C4" s="126">
        <v>1914</v>
      </c>
      <c r="D4" s="85">
        <v>141</v>
      </c>
      <c r="E4" s="75">
        <v>6.5304988189523409E-3</v>
      </c>
      <c r="F4" s="127">
        <v>7.3667711598746077E-2</v>
      </c>
      <c r="G4" s="3"/>
      <c r="H4" s="3"/>
      <c r="I4" s="3"/>
      <c r="J4" s="3"/>
      <c r="K4" s="3"/>
      <c r="L4" s="3"/>
      <c r="M4" s="3"/>
      <c r="N4" s="3"/>
    </row>
    <row r="5" spans="1:14">
      <c r="A5" s="3"/>
      <c r="B5" s="152" t="s">
        <v>62</v>
      </c>
      <c r="C5" s="126">
        <v>6927</v>
      </c>
      <c r="D5" s="86">
        <v>429</v>
      </c>
      <c r="E5" s="75">
        <v>1.9869390023620953E-2</v>
      </c>
      <c r="F5" s="127">
        <v>6.1931572109138154E-2</v>
      </c>
      <c r="G5" s="3"/>
      <c r="H5" s="3"/>
      <c r="I5" s="3"/>
      <c r="J5" s="3"/>
      <c r="K5" s="3"/>
      <c r="L5" s="3"/>
      <c r="M5" s="3"/>
      <c r="N5" s="3"/>
    </row>
    <row r="6" spans="1:14">
      <c r="A6" s="3"/>
      <c r="B6" s="152" t="s">
        <v>63</v>
      </c>
      <c r="C6" s="126">
        <v>491520</v>
      </c>
      <c r="D6" s="86">
        <v>3647</v>
      </c>
      <c r="E6" s="75">
        <v>0.16891297299800842</v>
      </c>
      <c r="F6" s="127">
        <v>7.4198404947916664E-3</v>
      </c>
      <c r="G6" s="3"/>
      <c r="H6" s="3"/>
      <c r="I6" s="3"/>
      <c r="J6" s="3"/>
      <c r="K6" s="3"/>
      <c r="L6" s="3"/>
      <c r="M6" s="3"/>
      <c r="N6" s="3"/>
    </row>
    <row r="7" spans="1:14">
      <c r="A7" s="3"/>
      <c r="B7" s="152" t="s">
        <v>64</v>
      </c>
      <c r="C7" s="126">
        <v>413544</v>
      </c>
      <c r="D7" s="86">
        <v>5148</v>
      </c>
      <c r="E7" s="75">
        <v>0.23843268028345144</v>
      </c>
      <c r="F7" s="127">
        <v>1.2448493993384017E-2</v>
      </c>
      <c r="G7" s="3"/>
      <c r="H7" s="3"/>
      <c r="I7" s="3"/>
      <c r="J7" s="3"/>
      <c r="K7" s="3"/>
      <c r="L7" s="3"/>
      <c r="M7" s="3"/>
      <c r="N7" s="3"/>
    </row>
    <row r="8" spans="1:14">
      <c r="A8" s="3"/>
      <c r="B8" s="152" t="s">
        <v>65</v>
      </c>
      <c r="C8" s="126">
        <v>271783</v>
      </c>
      <c r="D8" s="86">
        <v>5798</v>
      </c>
      <c r="E8" s="75">
        <v>0.26853781668287713</v>
      </c>
      <c r="F8" s="127">
        <v>2.133319596884279E-2</v>
      </c>
      <c r="G8" s="3"/>
      <c r="H8" s="3"/>
      <c r="I8" s="3"/>
      <c r="J8" s="3"/>
      <c r="K8" s="3"/>
      <c r="L8" s="3"/>
      <c r="M8" s="3"/>
      <c r="N8" s="3"/>
    </row>
    <row r="9" spans="1:14">
      <c r="A9" s="3"/>
      <c r="B9" s="152" t="s">
        <v>66</v>
      </c>
      <c r="C9" s="126">
        <v>130800</v>
      </c>
      <c r="D9" s="86">
        <v>4260</v>
      </c>
      <c r="E9" s="75">
        <v>0.19730443240238987</v>
      </c>
      <c r="F9" s="127">
        <v>3.2568807339449543E-2</v>
      </c>
      <c r="G9" s="3"/>
      <c r="H9" s="3"/>
      <c r="I9" s="3"/>
      <c r="J9" s="3"/>
      <c r="K9" s="3"/>
      <c r="L9" s="3"/>
      <c r="M9" s="3"/>
      <c r="N9" s="3"/>
    </row>
    <row r="10" spans="1:14" ht="14.25" thickBot="1">
      <c r="A10" s="3"/>
      <c r="B10" s="152" t="s">
        <v>68</v>
      </c>
      <c r="C10" s="128">
        <v>49889</v>
      </c>
      <c r="D10" s="85">
        <v>2168</v>
      </c>
      <c r="E10" s="75">
        <v>0.10041220879069983</v>
      </c>
      <c r="F10" s="129">
        <v>4.3456473370883361E-2</v>
      </c>
      <c r="G10" s="3"/>
      <c r="H10" s="3"/>
      <c r="I10" s="3"/>
      <c r="J10" s="3"/>
      <c r="K10" s="3"/>
      <c r="L10" s="3"/>
      <c r="M10" s="3"/>
      <c r="N10" s="3"/>
    </row>
    <row r="11" spans="1:14" ht="14.25" thickTop="1">
      <c r="A11" s="186"/>
      <c r="B11" s="7" t="s">
        <v>185</v>
      </c>
      <c r="C11" s="130">
        <v>1366377</v>
      </c>
      <c r="D11" s="87">
        <v>21591</v>
      </c>
      <c r="E11" s="134">
        <v>1</v>
      </c>
      <c r="F11" s="131">
        <v>1.580164186018939E-2</v>
      </c>
      <c r="G11" s="3"/>
      <c r="H11" s="3"/>
      <c r="I11" s="3"/>
      <c r="J11" s="3"/>
      <c r="K11" s="3"/>
      <c r="L11" s="3"/>
      <c r="M11" s="3"/>
      <c r="N11" s="3"/>
    </row>
    <row r="12" spans="1:14" s="13" customFormat="1" ht="13.5" customHeight="1">
      <c r="B12" s="55" t="s">
        <v>225</v>
      </c>
      <c r="G12" s="15"/>
      <c r="J12" s="15"/>
      <c r="K12" s="15"/>
      <c r="L12" s="15"/>
      <c r="M12" s="15"/>
      <c r="N12" s="15"/>
    </row>
    <row r="13" spans="1:14" s="13" customFormat="1" ht="13.5" customHeight="1">
      <c r="B13" s="55" t="s">
        <v>140</v>
      </c>
      <c r="G13" s="15"/>
      <c r="J13" s="15"/>
      <c r="K13" s="15"/>
      <c r="L13" s="15"/>
      <c r="M13" s="15"/>
      <c r="N13" s="15"/>
    </row>
    <row r="14" spans="1:14" s="13" customFormat="1" ht="13.5" customHeight="1">
      <c r="B14" s="56" t="s">
        <v>226</v>
      </c>
      <c r="G14" s="15"/>
      <c r="J14" s="15"/>
      <c r="K14" s="15"/>
      <c r="L14" s="15"/>
      <c r="M14" s="15"/>
      <c r="N14" s="15"/>
    </row>
    <row r="15" spans="1:14" s="13" customFormat="1" ht="13.5" customHeight="1">
      <c r="B15" s="187" t="s">
        <v>159</v>
      </c>
      <c r="G15" s="15"/>
      <c r="J15" s="15"/>
      <c r="K15" s="15"/>
      <c r="L15" s="15"/>
      <c r="M15" s="15"/>
      <c r="N15" s="15"/>
    </row>
    <row r="16" spans="1:14" s="13" customFormat="1" ht="13.5" customHeight="1">
      <c r="B16" s="187"/>
      <c r="G16" s="15"/>
      <c r="J16" s="15"/>
      <c r="K16" s="15"/>
      <c r="L16" s="15"/>
      <c r="M16" s="15"/>
      <c r="N16" s="15"/>
    </row>
    <row r="17" spans="1:14" s="13" customFormat="1" ht="13.5" customHeight="1">
      <c r="B17" s="14"/>
      <c r="G17" s="15"/>
      <c r="J17" s="15"/>
      <c r="K17" s="15"/>
      <c r="L17" s="15"/>
      <c r="M17" s="15"/>
      <c r="N17" s="15"/>
    </row>
    <row r="18" spans="1:14" ht="16.5" customHeight="1">
      <c r="A18" s="3"/>
      <c r="B18" s="3" t="s">
        <v>215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s="13" customFormat="1" ht="16.5" customHeight="1">
      <c r="B19" s="63" t="s">
        <v>216</v>
      </c>
      <c r="G19" s="15"/>
      <c r="J19" s="15"/>
      <c r="K19" s="15"/>
      <c r="L19" s="15"/>
      <c r="M19" s="15"/>
      <c r="N19" s="15"/>
    </row>
    <row r="20" spans="1:14" s="13" customFormat="1" ht="13.5" customHeight="1">
      <c r="B20" s="17"/>
      <c r="G20" s="15"/>
      <c r="J20" s="15"/>
      <c r="K20" s="15"/>
      <c r="L20" s="15"/>
      <c r="M20" s="15"/>
      <c r="N20" s="15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>
      <c r="A36" s="3"/>
      <c r="B36" s="55" t="s">
        <v>225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s="13" customFormat="1" ht="13.5" customHeight="1">
      <c r="B37" s="55" t="s">
        <v>140</v>
      </c>
      <c r="G37" s="15"/>
      <c r="J37" s="15"/>
      <c r="K37" s="15"/>
      <c r="L37" s="15"/>
      <c r="M37" s="15"/>
      <c r="N37" s="15"/>
    </row>
    <row r="38" spans="1:14" s="13" customFormat="1" ht="13.5" customHeight="1">
      <c r="B38" s="56" t="s">
        <v>226</v>
      </c>
      <c r="G38" s="15"/>
      <c r="J38" s="15"/>
      <c r="K38" s="15"/>
      <c r="L38" s="15"/>
      <c r="M38" s="15"/>
      <c r="N38" s="15"/>
    </row>
    <row r="39" spans="1:14" s="13" customFormat="1" ht="13.5" customHeight="1">
      <c r="B39" s="187" t="s">
        <v>159</v>
      </c>
      <c r="G39" s="15"/>
      <c r="J39" s="15"/>
      <c r="K39" s="15"/>
      <c r="L39" s="15"/>
      <c r="M39" s="15"/>
      <c r="N39" s="15"/>
    </row>
    <row r="40" spans="1:14" s="13" customFormat="1" ht="13.5" customHeight="1">
      <c r="B40" s="187"/>
      <c r="G40" s="15"/>
      <c r="J40" s="15"/>
      <c r="K40" s="15"/>
      <c r="L40" s="15"/>
      <c r="M40" s="15"/>
      <c r="N40" s="15"/>
    </row>
    <row r="41" spans="1:14" s="13" customFormat="1" ht="13.5" customHeight="1">
      <c r="B41" s="187"/>
      <c r="G41" s="15"/>
      <c r="J41" s="15"/>
      <c r="K41" s="15"/>
      <c r="L41" s="15"/>
      <c r="M41" s="15"/>
      <c r="N41" s="15"/>
    </row>
    <row r="42" spans="1:14" ht="16.5" customHeight="1">
      <c r="A42" s="3"/>
      <c r="B42" s="3" t="s">
        <v>197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ht="16.5" customHeight="1">
      <c r="A43" s="3"/>
      <c r="B43" s="63" t="s">
        <v>200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38.450000000000003" customHeight="1">
      <c r="A44" s="3"/>
      <c r="B44" s="133" t="s">
        <v>142</v>
      </c>
      <c r="C44" s="132" t="s">
        <v>148</v>
      </c>
      <c r="D44" s="47" t="s">
        <v>157</v>
      </c>
      <c r="E44" s="77" t="s">
        <v>149</v>
      </c>
      <c r="F44" s="76" t="s">
        <v>150</v>
      </c>
      <c r="G44" s="3"/>
      <c r="H44" s="3"/>
      <c r="I44" s="3"/>
      <c r="J44" s="3"/>
      <c r="K44" s="3"/>
      <c r="L44" s="3"/>
      <c r="M44" s="3"/>
      <c r="N44" s="3"/>
    </row>
    <row r="45" spans="1:14">
      <c r="A45" s="3"/>
      <c r="B45" s="152" t="s">
        <v>58</v>
      </c>
      <c r="C45" s="126">
        <v>547693</v>
      </c>
      <c r="D45" s="85">
        <v>7209</v>
      </c>
      <c r="E45" s="75">
        <f>IFERROR(D45/$D$47,0)</f>
        <v>0.3338891204668612</v>
      </c>
      <c r="F45" s="127">
        <f>IFERROR(D45/C45,0)</f>
        <v>1.3162483362029458E-2</v>
      </c>
      <c r="G45" s="3"/>
      <c r="H45" s="3"/>
      <c r="I45" s="3"/>
      <c r="J45" s="3"/>
      <c r="K45" s="3"/>
      <c r="L45" s="3"/>
      <c r="M45" s="3"/>
      <c r="N45" s="3"/>
    </row>
    <row r="46" spans="1:14" ht="14.25" thickBot="1">
      <c r="A46" s="3"/>
      <c r="B46" s="152" t="s">
        <v>59</v>
      </c>
      <c r="C46" s="128">
        <v>818684</v>
      </c>
      <c r="D46" s="85">
        <v>14382</v>
      </c>
      <c r="E46" s="75">
        <f>IFERROR(D46/$D$47,0)</f>
        <v>0.66611087953313886</v>
      </c>
      <c r="F46" s="129">
        <f>IFERROR(D46/C46,0)</f>
        <v>1.7567217632199969E-2</v>
      </c>
      <c r="G46" s="3"/>
      <c r="H46" s="3"/>
      <c r="I46" s="3"/>
      <c r="J46" s="3"/>
      <c r="K46" s="3"/>
      <c r="L46" s="3"/>
      <c r="M46" s="3"/>
      <c r="N46" s="3"/>
    </row>
    <row r="47" spans="1:14" ht="14.25" thickTop="1">
      <c r="A47" s="186"/>
      <c r="B47" s="7" t="s">
        <v>186</v>
      </c>
      <c r="C47" s="130">
        <v>1366377</v>
      </c>
      <c r="D47" s="87">
        <v>21591</v>
      </c>
      <c r="E47" s="134">
        <v>1</v>
      </c>
      <c r="F47" s="131">
        <v>1.580164186018939E-2</v>
      </c>
      <c r="G47" s="3"/>
      <c r="H47" s="3"/>
      <c r="I47" s="3"/>
      <c r="J47" s="3"/>
      <c r="K47" s="3"/>
      <c r="L47" s="3"/>
      <c r="M47" s="3"/>
      <c r="N47" s="3"/>
    </row>
    <row r="48" spans="1:14">
      <c r="A48" s="46"/>
      <c r="B48" s="39"/>
      <c r="C48" s="59"/>
      <c r="D48" s="59"/>
      <c r="E48" s="136"/>
      <c r="F48" s="137"/>
      <c r="G48" s="3"/>
      <c r="H48" s="3"/>
      <c r="I48" s="3"/>
      <c r="J48" s="3"/>
      <c r="K48" s="3"/>
      <c r="L48" s="3"/>
      <c r="M48" s="3"/>
      <c r="N48" s="3"/>
    </row>
    <row r="49" spans="1:14" s="13" customFormat="1" ht="13.5" customHeight="1">
      <c r="G49" s="15"/>
      <c r="J49" s="15"/>
      <c r="K49" s="15"/>
      <c r="L49" s="15"/>
      <c r="M49" s="15"/>
      <c r="N49" s="15"/>
    </row>
    <row r="50" spans="1:14" ht="16.5" customHeight="1">
      <c r="A50" s="3"/>
      <c r="B50" s="3" t="s">
        <v>201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ht="16.5" customHeight="1">
      <c r="A51" s="3"/>
      <c r="B51" s="63" t="s">
        <v>199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38.450000000000003" customHeight="1">
      <c r="A52" s="3"/>
      <c r="B52" s="11" t="s">
        <v>133</v>
      </c>
      <c r="C52" s="12" t="s">
        <v>157</v>
      </c>
      <c r="D52" s="76" t="s">
        <v>149</v>
      </c>
      <c r="E52" s="80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 s="3"/>
      <c r="B53" s="152" t="s">
        <v>130</v>
      </c>
      <c r="C53" s="88">
        <v>1494</v>
      </c>
      <c r="D53" s="57">
        <v>6.9195498124218421E-2</v>
      </c>
      <c r="E53" s="81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3"/>
      <c r="B54" s="152" t="s">
        <v>62</v>
      </c>
      <c r="C54" s="89">
        <v>1687</v>
      </c>
      <c r="D54" s="57">
        <v>7.8134407855124821E-2</v>
      </c>
      <c r="E54" s="81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3"/>
      <c r="B55" s="152" t="s">
        <v>63</v>
      </c>
      <c r="C55" s="89">
        <v>4077</v>
      </c>
      <c r="D55" s="57">
        <v>0.18882867861609004</v>
      </c>
      <c r="E55" s="81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A56" s="3"/>
      <c r="B56" s="152" t="s">
        <v>64</v>
      </c>
      <c r="C56" s="89">
        <v>5341</v>
      </c>
      <c r="D56" s="57">
        <v>0.24737159001435782</v>
      </c>
      <c r="E56" s="81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/>
      <c r="B57" s="152" t="s">
        <v>65</v>
      </c>
      <c r="C57" s="89">
        <v>4989</v>
      </c>
      <c r="D57" s="57">
        <v>0.23106850076420732</v>
      </c>
      <c r="E57" s="81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3"/>
      <c r="B58" s="152" t="s">
        <v>66</v>
      </c>
      <c r="C58" s="89">
        <v>2959</v>
      </c>
      <c r="D58" s="57">
        <v>0.13704784400907785</v>
      </c>
      <c r="E58" s="81"/>
      <c r="F58" s="3"/>
      <c r="G58" s="3"/>
      <c r="H58" s="3"/>
      <c r="I58" s="3"/>
      <c r="J58" s="3"/>
      <c r="K58" s="3"/>
      <c r="L58" s="3"/>
      <c r="M58" s="3"/>
      <c r="N58" s="3"/>
    </row>
    <row r="59" spans="1:14" ht="14.25" thickBot="1">
      <c r="A59" s="3"/>
      <c r="B59" s="152" t="s">
        <v>68</v>
      </c>
      <c r="C59" s="88">
        <v>1044</v>
      </c>
      <c r="D59" s="57">
        <v>4.8353480616923718E-2</v>
      </c>
      <c r="E59" s="81"/>
      <c r="F59" s="3"/>
      <c r="G59" s="3"/>
      <c r="H59" s="3"/>
      <c r="I59" s="3"/>
      <c r="J59" s="3"/>
      <c r="K59" s="3"/>
      <c r="L59" s="3"/>
      <c r="M59" s="3"/>
      <c r="N59" s="3"/>
    </row>
    <row r="60" spans="1:14" ht="14.25" thickTop="1">
      <c r="A60" s="3"/>
      <c r="B60" s="7" t="s">
        <v>185</v>
      </c>
      <c r="C60" s="90">
        <v>21591</v>
      </c>
      <c r="D60" s="131">
        <v>1</v>
      </c>
      <c r="E60" s="81"/>
      <c r="F60" s="3"/>
      <c r="G60" s="3"/>
      <c r="H60" s="3"/>
      <c r="I60" s="3"/>
      <c r="J60" s="3"/>
      <c r="K60" s="3"/>
      <c r="L60" s="3"/>
      <c r="M60" s="3"/>
      <c r="N60" s="3"/>
    </row>
    <row r="61" spans="1:14" s="13" customFormat="1" ht="13.5" customHeight="1">
      <c r="B61" s="55" t="s">
        <v>225</v>
      </c>
      <c r="G61" s="15"/>
      <c r="J61" s="15"/>
      <c r="K61" s="15"/>
      <c r="L61" s="15"/>
      <c r="M61" s="15"/>
      <c r="N61" s="15"/>
    </row>
    <row r="62" spans="1:14" s="13" customFormat="1" ht="13.5" customHeight="1">
      <c r="B62" s="55" t="s">
        <v>140</v>
      </c>
      <c r="G62" s="15"/>
      <c r="J62" s="15"/>
      <c r="K62" s="15"/>
      <c r="L62" s="15"/>
      <c r="M62" s="15"/>
      <c r="N62" s="15"/>
    </row>
    <row r="63" spans="1:14" s="13" customFormat="1" ht="13.5" customHeight="1">
      <c r="B63" s="56" t="s">
        <v>134</v>
      </c>
      <c r="G63" s="15"/>
      <c r="J63" s="15"/>
      <c r="K63" s="15"/>
      <c r="L63" s="15"/>
      <c r="M63" s="15"/>
      <c r="N63" s="15"/>
    </row>
    <row r="64" spans="1:14" s="13" customFormat="1" ht="13.5" customHeight="1">
      <c r="B64" s="187" t="s">
        <v>159</v>
      </c>
      <c r="G64" s="15"/>
      <c r="J64" s="15"/>
      <c r="K64" s="15"/>
      <c r="L64" s="15"/>
      <c r="M64" s="15"/>
      <c r="N64" s="15"/>
    </row>
    <row r="65" spans="1:14" s="13" customFormat="1" ht="13.5" customHeight="1">
      <c r="B65" s="187"/>
      <c r="G65" s="15"/>
      <c r="J65" s="15"/>
      <c r="K65" s="15"/>
      <c r="L65" s="15"/>
      <c r="M65" s="15"/>
      <c r="N65" s="15"/>
    </row>
    <row r="66" spans="1:14" s="13" customFormat="1" ht="13.5" customHeight="1">
      <c r="B66" s="16"/>
      <c r="G66" s="15"/>
      <c r="J66" s="15"/>
      <c r="K66" s="15"/>
      <c r="L66" s="15"/>
      <c r="M66" s="15"/>
      <c r="N66" s="15"/>
    </row>
    <row r="67" spans="1:14" ht="16.5" customHeight="1">
      <c r="A67" s="3"/>
      <c r="B67" s="3" t="s">
        <v>202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 ht="16.5" customHeight="1">
      <c r="A68" s="3"/>
      <c r="B68" s="63" t="s">
        <v>199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 s="13" customFormat="1" ht="13.5" customHeight="1">
      <c r="B85" s="55" t="s">
        <v>225</v>
      </c>
      <c r="G85" s="15"/>
      <c r="J85" s="15"/>
      <c r="K85" s="15"/>
      <c r="L85" s="15"/>
      <c r="M85" s="15"/>
      <c r="N85" s="15"/>
    </row>
    <row r="86" spans="1:14" s="13" customFormat="1" ht="13.5" customHeight="1">
      <c r="B86" s="55" t="s">
        <v>140</v>
      </c>
      <c r="G86" s="15"/>
      <c r="J86" s="15"/>
      <c r="K86" s="15"/>
      <c r="L86" s="15"/>
      <c r="M86" s="15"/>
      <c r="N86" s="15"/>
    </row>
    <row r="87" spans="1:14" s="13" customFormat="1" ht="13.5" customHeight="1">
      <c r="B87" s="56" t="s">
        <v>134</v>
      </c>
      <c r="G87" s="15"/>
      <c r="J87" s="15"/>
      <c r="K87" s="15"/>
      <c r="L87" s="15"/>
      <c r="M87" s="15"/>
      <c r="N87" s="15"/>
    </row>
    <row r="88" spans="1:14">
      <c r="A88" s="3"/>
      <c r="B88" s="187" t="s">
        <v>159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</sheetData>
  <customSheetViews>
    <customSheetView guid="{637B1C33-F0B9-40A6-9BF1-AD79E7C69DA0}" showGridLines="0"/>
  </customSheetView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  <rowBreaks count="1" manualBreakCount="1">
    <brk id="49" max="8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2"/>
  <dimension ref="A1:DM79"/>
  <sheetViews>
    <sheetView showGridLines="0" zoomScaleNormal="100" zoomScaleSheetLayoutView="75" workbookViewId="0"/>
  </sheetViews>
  <sheetFormatPr defaultColWidth="9" defaultRowHeight="13.5"/>
  <cols>
    <col min="1" max="1" width="4.625" style="3" customWidth="1"/>
    <col min="2" max="2" width="3.25" style="3" customWidth="1"/>
    <col min="3" max="3" width="10.125" style="3" customWidth="1"/>
    <col min="4" max="35" width="8.75" style="3" customWidth="1"/>
    <col min="36" max="37" width="9" style="3"/>
    <col min="38" max="38" width="3.125" style="3" customWidth="1"/>
    <col min="39" max="39" width="10.125" style="3" customWidth="1"/>
    <col min="40" max="72" width="9" style="3"/>
    <col min="73" max="73" width="10.125" style="3" customWidth="1"/>
    <col min="74" max="75" width="9" style="3"/>
    <col min="76" max="76" width="10.5" style="3" bestFit="1" customWidth="1"/>
    <col min="77" max="78" width="9" style="3"/>
    <col min="79" max="79" width="10.25" style="3" bestFit="1" customWidth="1"/>
    <col min="80" max="81" width="9" style="3"/>
    <col min="82" max="82" width="10.25" style="3" bestFit="1" customWidth="1"/>
    <col min="83" max="84" width="9" style="3"/>
    <col min="85" max="85" width="10.25" style="3" bestFit="1" customWidth="1"/>
    <col min="86" max="87" width="9" style="3"/>
    <col min="88" max="88" width="10.25" style="3" bestFit="1" customWidth="1"/>
    <col min="89" max="90" width="9" style="3"/>
    <col min="91" max="91" width="10.25" style="3" bestFit="1" customWidth="1"/>
    <col min="92" max="93" width="9" style="3"/>
    <col min="94" max="94" width="10.25" style="3" bestFit="1" customWidth="1"/>
    <col min="95" max="95" width="9" style="3"/>
    <col min="96" max="116" width="9" style="1"/>
    <col min="117" max="16384" width="9" style="3"/>
  </cols>
  <sheetData>
    <row r="1" spans="1:117" ht="16.5" customHeight="1">
      <c r="B1" s="101" t="s">
        <v>203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L1" s="181" t="s">
        <v>108</v>
      </c>
      <c r="BW1" s="141"/>
      <c r="BX1" s="140"/>
      <c r="CH1" s="139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</row>
    <row r="2" spans="1:117" ht="16.5" customHeight="1">
      <c r="B2" s="101" t="s">
        <v>205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L2" s="26" t="s">
        <v>218</v>
      </c>
      <c r="BU2" s="247"/>
      <c r="BV2" s="244" t="s">
        <v>176</v>
      </c>
      <c r="BW2" s="244"/>
      <c r="BX2" s="244"/>
      <c r="BY2" s="244"/>
      <c r="BZ2" s="244"/>
      <c r="CA2" s="244"/>
      <c r="CB2" s="244"/>
      <c r="CC2" s="244"/>
      <c r="CD2" s="244"/>
      <c r="CE2" s="244"/>
      <c r="CF2" s="244"/>
      <c r="CG2" s="244"/>
      <c r="CH2" s="244"/>
      <c r="CI2" s="244"/>
      <c r="CJ2" s="244"/>
      <c r="CK2" s="244"/>
      <c r="CL2" s="244"/>
      <c r="CM2" s="244"/>
      <c r="CN2" s="244"/>
      <c r="CO2" s="244"/>
      <c r="CP2" s="244"/>
      <c r="CR2" s="253" t="s">
        <v>0</v>
      </c>
      <c r="CS2" s="254"/>
      <c r="CT2" s="254"/>
      <c r="CU2" s="254"/>
      <c r="CV2" s="254"/>
      <c r="CW2" s="254"/>
      <c r="CX2" s="254"/>
      <c r="CY2" s="254"/>
      <c r="CZ2" s="254"/>
      <c r="DA2" s="254"/>
      <c r="DB2" s="254"/>
      <c r="DC2" s="254"/>
      <c r="DD2" s="254"/>
      <c r="DE2" s="254"/>
      <c r="DF2" s="254"/>
      <c r="DG2" s="254"/>
      <c r="DH2" s="254"/>
      <c r="DI2" s="254"/>
      <c r="DJ2" s="254"/>
      <c r="DK2" s="254"/>
      <c r="DL2" s="254"/>
      <c r="DM2" s="255"/>
    </row>
    <row r="3" spans="1:117" ht="16.5" customHeight="1">
      <c r="A3" s="63"/>
      <c r="B3" s="263"/>
      <c r="C3" s="263" t="s">
        <v>129</v>
      </c>
      <c r="D3" s="264" t="s">
        <v>61</v>
      </c>
      <c r="E3" s="265"/>
      <c r="F3" s="265"/>
      <c r="G3" s="266"/>
      <c r="H3" s="264" t="s">
        <v>62</v>
      </c>
      <c r="I3" s="265"/>
      <c r="J3" s="265"/>
      <c r="K3" s="266"/>
      <c r="L3" s="264" t="s">
        <v>63</v>
      </c>
      <c r="M3" s="265"/>
      <c r="N3" s="265"/>
      <c r="O3" s="266"/>
      <c r="P3" s="264" t="s">
        <v>64</v>
      </c>
      <c r="Q3" s="265"/>
      <c r="R3" s="265"/>
      <c r="S3" s="266"/>
      <c r="T3" s="264" t="s">
        <v>65</v>
      </c>
      <c r="U3" s="265"/>
      <c r="V3" s="265"/>
      <c r="W3" s="266"/>
      <c r="X3" s="260" t="s">
        <v>66</v>
      </c>
      <c r="Y3" s="261"/>
      <c r="Z3" s="261"/>
      <c r="AA3" s="262"/>
      <c r="AB3" s="264" t="s">
        <v>68</v>
      </c>
      <c r="AC3" s="265"/>
      <c r="AD3" s="265"/>
      <c r="AE3" s="266"/>
      <c r="AF3" s="264" t="s">
        <v>67</v>
      </c>
      <c r="AG3" s="265"/>
      <c r="AH3" s="265"/>
      <c r="AI3" s="266"/>
      <c r="AL3" s="269"/>
      <c r="AM3" s="244" t="s">
        <v>129</v>
      </c>
      <c r="AN3" s="257" t="s">
        <v>61</v>
      </c>
      <c r="AO3" s="258"/>
      <c r="AP3" s="258"/>
      <c r="AQ3" s="259"/>
      <c r="AR3" s="257" t="s">
        <v>62</v>
      </c>
      <c r="AS3" s="258"/>
      <c r="AT3" s="258"/>
      <c r="AU3" s="259"/>
      <c r="AV3" s="257" t="s">
        <v>63</v>
      </c>
      <c r="AW3" s="258"/>
      <c r="AX3" s="258"/>
      <c r="AY3" s="259"/>
      <c r="AZ3" s="257" t="s">
        <v>64</v>
      </c>
      <c r="BA3" s="258"/>
      <c r="BB3" s="258"/>
      <c r="BC3" s="259"/>
      <c r="BD3" s="257" t="s">
        <v>65</v>
      </c>
      <c r="BE3" s="258"/>
      <c r="BF3" s="258"/>
      <c r="BG3" s="259"/>
      <c r="BH3" s="253" t="s">
        <v>66</v>
      </c>
      <c r="BI3" s="254"/>
      <c r="BJ3" s="254"/>
      <c r="BK3" s="255"/>
      <c r="BL3" s="257" t="s">
        <v>68</v>
      </c>
      <c r="BM3" s="258"/>
      <c r="BN3" s="258"/>
      <c r="BO3" s="259"/>
      <c r="BP3" s="257" t="s">
        <v>67</v>
      </c>
      <c r="BQ3" s="258"/>
      <c r="BR3" s="258"/>
      <c r="BS3" s="259"/>
      <c r="BT3" s="123"/>
      <c r="BU3" s="248"/>
      <c r="BV3" s="250" t="s">
        <v>61</v>
      </c>
      <c r="BW3" s="251"/>
      <c r="BX3" s="252"/>
      <c r="BY3" s="250" t="s">
        <v>62</v>
      </c>
      <c r="BZ3" s="251"/>
      <c r="CA3" s="252"/>
      <c r="CB3" s="250" t="s">
        <v>63</v>
      </c>
      <c r="CC3" s="251"/>
      <c r="CD3" s="252"/>
      <c r="CE3" s="250" t="s">
        <v>64</v>
      </c>
      <c r="CF3" s="251"/>
      <c r="CG3" s="252"/>
      <c r="CH3" s="250" t="s">
        <v>65</v>
      </c>
      <c r="CI3" s="251"/>
      <c r="CJ3" s="252"/>
      <c r="CK3" s="250" t="s">
        <v>66</v>
      </c>
      <c r="CL3" s="251"/>
      <c r="CM3" s="252"/>
      <c r="CN3" s="250" t="s">
        <v>68</v>
      </c>
      <c r="CO3" s="251"/>
      <c r="CP3" s="252"/>
      <c r="CR3" s="250" t="s">
        <v>61</v>
      </c>
      <c r="CS3" s="251"/>
      <c r="CT3" s="252"/>
      <c r="CU3" s="250" t="s">
        <v>62</v>
      </c>
      <c r="CV3" s="251"/>
      <c r="CW3" s="252"/>
      <c r="CX3" s="250" t="s">
        <v>63</v>
      </c>
      <c r="CY3" s="251"/>
      <c r="CZ3" s="252"/>
      <c r="DA3" s="250" t="s">
        <v>64</v>
      </c>
      <c r="DB3" s="251"/>
      <c r="DC3" s="252"/>
      <c r="DD3" s="250" t="s">
        <v>65</v>
      </c>
      <c r="DE3" s="251"/>
      <c r="DF3" s="252"/>
      <c r="DG3" s="250" t="s">
        <v>66</v>
      </c>
      <c r="DH3" s="251"/>
      <c r="DI3" s="252"/>
      <c r="DJ3" s="250" t="s">
        <v>68</v>
      </c>
      <c r="DK3" s="251"/>
      <c r="DL3" s="252"/>
      <c r="DM3" s="256"/>
    </row>
    <row r="4" spans="1:117" ht="57" customHeight="1">
      <c r="A4" s="63"/>
      <c r="B4" s="263"/>
      <c r="C4" s="263"/>
      <c r="D4" s="107" t="s">
        <v>152</v>
      </c>
      <c r="E4" s="108" t="s">
        <v>151</v>
      </c>
      <c r="F4" s="77" t="s">
        <v>143</v>
      </c>
      <c r="G4" s="76" t="s">
        <v>217</v>
      </c>
      <c r="H4" s="107" t="s">
        <v>152</v>
      </c>
      <c r="I4" s="108" t="s">
        <v>151</v>
      </c>
      <c r="J4" s="77" t="s">
        <v>143</v>
      </c>
      <c r="K4" s="76" t="s">
        <v>217</v>
      </c>
      <c r="L4" s="107" t="s">
        <v>152</v>
      </c>
      <c r="M4" s="108" t="s">
        <v>151</v>
      </c>
      <c r="N4" s="77" t="s">
        <v>143</v>
      </c>
      <c r="O4" s="76" t="s">
        <v>217</v>
      </c>
      <c r="P4" s="107" t="s">
        <v>152</v>
      </c>
      <c r="Q4" s="108" t="s">
        <v>151</v>
      </c>
      <c r="R4" s="77" t="s">
        <v>143</v>
      </c>
      <c r="S4" s="76" t="s">
        <v>217</v>
      </c>
      <c r="T4" s="107" t="s">
        <v>152</v>
      </c>
      <c r="U4" s="108" t="s">
        <v>151</v>
      </c>
      <c r="V4" s="77" t="s">
        <v>143</v>
      </c>
      <c r="W4" s="76" t="s">
        <v>217</v>
      </c>
      <c r="X4" s="107" t="s">
        <v>152</v>
      </c>
      <c r="Y4" s="108" t="s">
        <v>151</v>
      </c>
      <c r="Z4" s="77" t="s">
        <v>143</v>
      </c>
      <c r="AA4" s="76" t="s">
        <v>217</v>
      </c>
      <c r="AB4" s="107" t="s">
        <v>152</v>
      </c>
      <c r="AC4" s="108" t="s">
        <v>151</v>
      </c>
      <c r="AD4" s="77" t="s">
        <v>143</v>
      </c>
      <c r="AE4" s="76" t="s">
        <v>217</v>
      </c>
      <c r="AF4" s="107" t="s">
        <v>152</v>
      </c>
      <c r="AG4" s="108" t="s">
        <v>151</v>
      </c>
      <c r="AH4" s="77" t="s">
        <v>143</v>
      </c>
      <c r="AI4" s="76" t="s">
        <v>217</v>
      </c>
      <c r="AL4" s="269"/>
      <c r="AM4" s="244"/>
      <c r="AN4" s="142" t="s">
        <v>152</v>
      </c>
      <c r="AO4" s="143" t="s">
        <v>151</v>
      </c>
      <c r="AP4" s="142" t="s">
        <v>143</v>
      </c>
      <c r="AQ4" s="142" t="s">
        <v>217</v>
      </c>
      <c r="AR4" s="142" t="s">
        <v>152</v>
      </c>
      <c r="AS4" s="143" t="s">
        <v>151</v>
      </c>
      <c r="AT4" s="142" t="s">
        <v>143</v>
      </c>
      <c r="AU4" s="142" t="s">
        <v>217</v>
      </c>
      <c r="AV4" s="142" t="s">
        <v>152</v>
      </c>
      <c r="AW4" s="143" t="s">
        <v>151</v>
      </c>
      <c r="AX4" s="142" t="s">
        <v>143</v>
      </c>
      <c r="AY4" s="142" t="s">
        <v>217</v>
      </c>
      <c r="AZ4" s="142" t="s">
        <v>152</v>
      </c>
      <c r="BA4" s="143" t="s">
        <v>151</v>
      </c>
      <c r="BB4" s="142" t="s">
        <v>143</v>
      </c>
      <c r="BC4" s="142" t="s">
        <v>217</v>
      </c>
      <c r="BD4" s="142" t="s">
        <v>152</v>
      </c>
      <c r="BE4" s="143" t="s">
        <v>151</v>
      </c>
      <c r="BF4" s="142" t="s">
        <v>143</v>
      </c>
      <c r="BG4" s="142" t="s">
        <v>217</v>
      </c>
      <c r="BH4" s="142" t="s">
        <v>152</v>
      </c>
      <c r="BI4" s="143" t="s">
        <v>151</v>
      </c>
      <c r="BJ4" s="142" t="s">
        <v>143</v>
      </c>
      <c r="BK4" s="142" t="s">
        <v>217</v>
      </c>
      <c r="BL4" s="142" t="s">
        <v>152</v>
      </c>
      <c r="BM4" s="143" t="s">
        <v>151</v>
      </c>
      <c r="BN4" s="142" t="s">
        <v>143</v>
      </c>
      <c r="BO4" s="142" t="s">
        <v>217</v>
      </c>
      <c r="BP4" s="142" t="s">
        <v>152</v>
      </c>
      <c r="BQ4" s="143" t="s">
        <v>151</v>
      </c>
      <c r="BR4" s="142" t="s">
        <v>143</v>
      </c>
      <c r="BS4" s="142" t="s">
        <v>217</v>
      </c>
      <c r="BT4" s="123"/>
      <c r="BU4" s="249"/>
      <c r="BV4" s="124" t="s">
        <v>219</v>
      </c>
      <c r="BW4" s="124" t="s">
        <v>220</v>
      </c>
      <c r="BX4" s="124" t="s">
        <v>175</v>
      </c>
      <c r="BY4" s="124" t="s">
        <v>219</v>
      </c>
      <c r="BZ4" s="124" t="s">
        <v>220</v>
      </c>
      <c r="CA4" s="124" t="s">
        <v>178</v>
      </c>
      <c r="CB4" s="124" t="s">
        <v>219</v>
      </c>
      <c r="CC4" s="124" t="s">
        <v>220</v>
      </c>
      <c r="CD4" s="124" t="s">
        <v>179</v>
      </c>
      <c r="CE4" s="124" t="s">
        <v>219</v>
      </c>
      <c r="CF4" s="124" t="s">
        <v>220</v>
      </c>
      <c r="CG4" s="124" t="s">
        <v>180</v>
      </c>
      <c r="CH4" s="124" t="s">
        <v>219</v>
      </c>
      <c r="CI4" s="124" t="s">
        <v>220</v>
      </c>
      <c r="CJ4" s="124" t="s">
        <v>181</v>
      </c>
      <c r="CK4" s="124" t="s">
        <v>219</v>
      </c>
      <c r="CL4" s="124" t="s">
        <v>220</v>
      </c>
      <c r="CM4" s="124" t="s">
        <v>182</v>
      </c>
      <c r="CN4" s="124" t="s">
        <v>219</v>
      </c>
      <c r="CO4" s="124" t="s">
        <v>220</v>
      </c>
      <c r="CP4" s="124" t="s">
        <v>183</v>
      </c>
      <c r="CR4" s="124" t="s">
        <v>219</v>
      </c>
      <c r="CS4" s="124" t="s">
        <v>220</v>
      </c>
      <c r="CT4" s="124" t="s">
        <v>177</v>
      </c>
      <c r="CU4" s="124" t="s">
        <v>219</v>
      </c>
      <c r="CV4" s="124" t="s">
        <v>220</v>
      </c>
      <c r="CW4" s="124" t="s">
        <v>177</v>
      </c>
      <c r="CX4" s="124" t="s">
        <v>219</v>
      </c>
      <c r="CY4" s="124" t="s">
        <v>220</v>
      </c>
      <c r="CZ4" s="124" t="s">
        <v>177</v>
      </c>
      <c r="DA4" s="124" t="s">
        <v>219</v>
      </c>
      <c r="DB4" s="124" t="s">
        <v>220</v>
      </c>
      <c r="DC4" s="124" t="s">
        <v>177</v>
      </c>
      <c r="DD4" s="124" t="s">
        <v>219</v>
      </c>
      <c r="DE4" s="124" t="s">
        <v>220</v>
      </c>
      <c r="DF4" s="124" t="s">
        <v>177</v>
      </c>
      <c r="DG4" s="124" t="s">
        <v>219</v>
      </c>
      <c r="DH4" s="124" t="s">
        <v>220</v>
      </c>
      <c r="DI4" s="124" t="s">
        <v>177</v>
      </c>
      <c r="DJ4" s="124" t="s">
        <v>219</v>
      </c>
      <c r="DK4" s="124" t="s">
        <v>220</v>
      </c>
      <c r="DL4" s="124" t="s">
        <v>177</v>
      </c>
      <c r="DM4" s="256"/>
    </row>
    <row r="5" spans="1:117">
      <c r="A5" s="63"/>
      <c r="B5" s="94">
        <v>1</v>
      </c>
      <c r="C5" s="62" t="s">
        <v>50</v>
      </c>
      <c r="D5" s="82">
        <v>651</v>
      </c>
      <c r="E5" s="95">
        <v>42</v>
      </c>
      <c r="F5" s="96">
        <f>IFERROR(E5/AG5,0)</f>
        <v>7.4826296098343134E-3</v>
      </c>
      <c r="G5" s="98">
        <f t="shared" ref="G5:G36" si="0">IFERROR(E5/D5,0)</f>
        <v>6.4516129032258063E-2</v>
      </c>
      <c r="H5" s="82">
        <v>2710</v>
      </c>
      <c r="I5" s="95">
        <v>133</v>
      </c>
      <c r="J5" s="96">
        <f>IFERROR(I5/AG5,0)</f>
        <v>2.3694993764475324E-2</v>
      </c>
      <c r="K5" s="98">
        <f t="shared" ref="K5:K36" si="1">IFERROR(I5/H5,0)</f>
        <v>4.907749077490775E-2</v>
      </c>
      <c r="L5" s="82">
        <v>127336</v>
      </c>
      <c r="M5" s="95">
        <v>878</v>
      </c>
      <c r="N5" s="96">
        <f>IFERROR(M5/AG5,0)</f>
        <v>0.15642259041510778</v>
      </c>
      <c r="O5" s="98">
        <f t="shared" ref="O5:O36" si="2">IFERROR(M5/L5,0)</f>
        <v>6.8951435572029906E-3</v>
      </c>
      <c r="P5" s="82">
        <v>111367</v>
      </c>
      <c r="Q5" s="95">
        <v>1237</v>
      </c>
      <c r="R5" s="96">
        <f>IFERROR(Q5/AG5,0)</f>
        <v>0.22038125779440584</v>
      </c>
      <c r="S5" s="98">
        <f t="shared" ref="S5:S36" si="3">IFERROR(Q5/P5,0)</f>
        <v>1.1107419612632109E-2</v>
      </c>
      <c r="T5" s="82">
        <v>81507</v>
      </c>
      <c r="U5" s="95">
        <v>1502</v>
      </c>
      <c r="V5" s="96">
        <f>IFERROR(U5/AG5,0)</f>
        <v>0.26759308747550331</v>
      </c>
      <c r="W5" s="98">
        <f t="shared" ref="W5:W36" si="4">IFERROR(U5/T5,0)</f>
        <v>1.8427865091341849E-2</v>
      </c>
      <c r="X5" s="82">
        <v>42243</v>
      </c>
      <c r="Y5" s="95">
        <v>1209</v>
      </c>
      <c r="Z5" s="96">
        <f>IFERROR(Y5/AG5,0)</f>
        <v>0.21539283805451631</v>
      </c>
      <c r="AA5" s="98">
        <f t="shared" ref="AA5:AA36" si="5">IFERROR(Y5/X5,0)</f>
        <v>2.8620126411476456E-2</v>
      </c>
      <c r="AB5" s="82">
        <v>16667</v>
      </c>
      <c r="AC5" s="95">
        <v>612</v>
      </c>
      <c r="AD5" s="96">
        <f>IFERROR(AC5/AG5,0)</f>
        <v>0.10903260288615714</v>
      </c>
      <c r="AE5" s="98">
        <f t="shared" ref="AE5:AE36" si="6">IFERROR(AC5/AB5,0)</f>
        <v>3.6719265614687704E-2</v>
      </c>
      <c r="AF5" s="82">
        <f>SUM(D5,H5,L5,P5,T5,X5,AB5)</f>
        <v>382481</v>
      </c>
      <c r="AG5" s="95">
        <f>SUM(E5,I5,M5,Q5,U5,Y5,AC5)</f>
        <v>5613</v>
      </c>
      <c r="AH5" s="96">
        <f>IFERROR(AG5/AG5,0)</f>
        <v>1</v>
      </c>
      <c r="AI5" s="98">
        <f>IFERROR(AG5/AF5,0)</f>
        <v>1.4675238770030406E-2</v>
      </c>
      <c r="AL5" s="94">
        <v>1</v>
      </c>
      <c r="AM5" s="62" t="s">
        <v>50</v>
      </c>
      <c r="AN5" s="144">
        <v>905</v>
      </c>
      <c r="AO5" s="117">
        <v>48</v>
      </c>
      <c r="AP5" s="92">
        <v>8.3550913838120102E-3</v>
      </c>
      <c r="AQ5" s="92">
        <v>5.3038674033149172E-2</v>
      </c>
      <c r="AR5" s="144">
        <v>3113</v>
      </c>
      <c r="AS5" s="117">
        <v>173</v>
      </c>
      <c r="AT5" s="92">
        <v>3.0113141862489121E-2</v>
      </c>
      <c r="AU5" s="92">
        <v>5.5573401863154515E-2</v>
      </c>
      <c r="AV5" s="144">
        <v>119459</v>
      </c>
      <c r="AW5" s="117">
        <v>878</v>
      </c>
      <c r="AX5" s="92">
        <v>0.15282854656222802</v>
      </c>
      <c r="AY5" s="92">
        <v>7.3498020241254325E-3</v>
      </c>
      <c r="AZ5" s="144">
        <v>110261</v>
      </c>
      <c r="BA5" s="117">
        <v>1258</v>
      </c>
      <c r="BB5" s="92">
        <v>0.21897302001740643</v>
      </c>
      <c r="BC5" s="92">
        <v>1.1409292496893734E-2</v>
      </c>
      <c r="BD5" s="144">
        <v>79282</v>
      </c>
      <c r="BE5" s="117">
        <v>1617</v>
      </c>
      <c r="BF5" s="92">
        <v>0.2814621409921671</v>
      </c>
      <c r="BG5" s="92">
        <v>2.0395550061804699E-2</v>
      </c>
      <c r="BH5" s="144">
        <v>39301</v>
      </c>
      <c r="BI5" s="117">
        <v>1149</v>
      </c>
      <c r="BJ5" s="92">
        <v>0.2</v>
      </c>
      <c r="BK5" s="92">
        <v>2.9235897305412074E-2</v>
      </c>
      <c r="BL5" s="144">
        <v>15269</v>
      </c>
      <c r="BM5" s="117">
        <v>622</v>
      </c>
      <c r="BN5" s="92">
        <v>0.1082680591818973</v>
      </c>
      <c r="BO5" s="92">
        <v>4.073613203222215E-2</v>
      </c>
      <c r="BP5" s="144">
        <v>367590</v>
      </c>
      <c r="BQ5" s="117">
        <v>5745</v>
      </c>
      <c r="BR5" s="92">
        <v>1</v>
      </c>
      <c r="BS5" s="92">
        <v>1.5628825593732146E-2</v>
      </c>
      <c r="BT5" s="125">
        <v>1</v>
      </c>
      <c r="BU5" s="62" t="s">
        <v>50</v>
      </c>
      <c r="BV5" s="188">
        <f>F5</f>
        <v>7.4826296098343134E-3</v>
      </c>
      <c r="BW5" s="188">
        <f>AP5</f>
        <v>8.3550913838120102E-3</v>
      </c>
      <c r="BX5" s="189">
        <f>(ROUND(BV5,3)-ROUND(BW5,3))*100</f>
        <v>-0.1</v>
      </c>
      <c r="BY5" s="188">
        <f>J5</f>
        <v>2.3694993764475324E-2</v>
      </c>
      <c r="BZ5" s="188">
        <f>AT5</f>
        <v>3.0113141862489121E-2</v>
      </c>
      <c r="CA5" s="189">
        <f>(ROUND(BY5,3)-ROUND(BZ5,3))*100</f>
        <v>-0.59999999999999987</v>
      </c>
      <c r="CB5" s="188">
        <f>N5</f>
        <v>0.15642259041510778</v>
      </c>
      <c r="CC5" s="188">
        <f>AX5</f>
        <v>0.15282854656222802</v>
      </c>
      <c r="CD5" s="189">
        <f>(ROUND(CB5,3)-ROUND(CC5,3))*100</f>
        <v>0.30000000000000027</v>
      </c>
      <c r="CE5" s="188">
        <f>R5</f>
        <v>0.22038125779440584</v>
      </c>
      <c r="CF5" s="188">
        <f>BB5</f>
        <v>0.21897302001740643</v>
      </c>
      <c r="CG5" s="189">
        <f>(ROUND(CE5,3)-ROUND(CF5,3))*100</f>
        <v>0.10000000000000009</v>
      </c>
      <c r="CH5" s="188">
        <f>V5</f>
        <v>0.26759308747550331</v>
      </c>
      <c r="CI5" s="188">
        <f>BF5</f>
        <v>0.2814621409921671</v>
      </c>
      <c r="CJ5" s="189">
        <f>(ROUND(CH5,3)-ROUND(CI5,3))*100</f>
        <v>-1.3000000000000012</v>
      </c>
      <c r="CK5" s="188">
        <f>Z5</f>
        <v>0.21539283805451631</v>
      </c>
      <c r="CL5" s="188">
        <f>BJ5</f>
        <v>0.2</v>
      </c>
      <c r="CM5" s="189">
        <f>(ROUND(CK5,3)-ROUND(CL5,3))*100</f>
        <v>1.4999999999999987</v>
      </c>
      <c r="CN5" s="188">
        <f>AD5</f>
        <v>0.10903260288615714</v>
      </c>
      <c r="CO5" s="188">
        <f>BN5</f>
        <v>0.1082680591818973</v>
      </c>
      <c r="CP5" s="189">
        <f>(ROUND(CN5,3)-ROUND(CO5,3))*100</f>
        <v>0.10000000000000009</v>
      </c>
      <c r="CR5" s="188">
        <f>$F$79</f>
        <v>6.5304988189523409E-3</v>
      </c>
      <c r="CS5" s="188">
        <f>$AP$79</f>
        <v>8.3051930272884916E-3</v>
      </c>
      <c r="CT5" s="189">
        <f>(ROUND(CR5,3)-ROUND(CS5,3))*100</f>
        <v>-0.1</v>
      </c>
      <c r="CU5" s="188">
        <f>$J$79</f>
        <v>1.9869390023620953E-2</v>
      </c>
      <c r="CV5" s="188">
        <f>$AT$79</f>
        <v>2.3911654649995437E-2</v>
      </c>
      <c r="CW5" s="189">
        <f>(ROUND(CU5,3)-ROUND(CV5,3))*100</f>
        <v>-0.4</v>
      </c>
      <c r="CX5" s="188">
        <f>$N$79</f>
        <v>0.16891297299800842</v>
      </c>
      <c r="CY5" s="188">
        <f>$AX$79</f>
        <v>0.1657387971159989</v>
      </c>
      <c r="CZ5" s="189">
        <f>(ROUND(CX5,3)-ROUND(CY5,3))*100</f>
        <v>0.30000000000000027</v>
      </c>
      <c r="DA5" s="188">
        <f>$R$79</f>
        <v>0.23843268028345144</v>
      </c>
      <c r="DB5" s="188">
        <f>$BB$79</f>
        <v>0.24062243314775941</v>
      </c>
      <c r="DC5" s="189">
        <f>(ROUND(DA5,3)-ROUND(DB5,3))*100</f>
        <v>-0.30000000000000027</v>
      </c>
      <c r="DD5" s="188">
        <f>$V$79</f>
        <v>0.26853781668287713</v>
      </c>
      <c r="DE5" s="188">
        <f>$BF$79</f>
        <v>0.2691886465273341</v>
      </c>
      <c r="DF5" s="189">
        <f>(ROUND(DD5,3)-ROUND(DE5,3))*100</f>
        <v>0</v>
      </c>
      <c r="DG5" s="188">
        <f>$Z$79</f>
        <v>0.19730443240238987</v>
      </c>
      <c r="DH5" s="188">
        <f>$BJ$79</f>
        <v>0.18951355297983025</v>
      </c>
      <c r="DI5" s="189">
        <f>(ROUND(DG5,3)-ROUND(DH5,3))*100</f>
        <v>0.70000000000000062</v>
      </c>
      <c r="DJ5" s="188">
        <f>$AD$79</f>
        <v>0.10041220879069983</v>
      </c>
      <c r="DK5" s="188">
        <f>$BN$79</f>
        <v>0.10271972255179337</v>
      </c>
      <c r="DL5" s="189">
        <f>(ROUND(DJ5,3)-ROUND(DK5,3))*100</f>
        <v>-0.29999999999999888</v>
      </c>
      <c r="DM5" s="183">
        <v>0</v>
      </c>
    </row>
    <row r="6" spans="1:117">
      <c r="A6" s="63"/>
      <c r="B6" s="94">
        <v>2</v>
      </c>
      <c r="C6" s="62" t="s">
        <v>111</v>
      </c>
      <c r="D6" s="82">
        <v>16</v>
      </c>
      <c r="E6" s="95">
        <v>0</v>
      </c>
      <c r="F6" s="96">
        <f t="shared" ref="F6:F69" si="7">IFERROR(E6/AG6,0)</f>
        <v>0</v>
      </c>
      <c r="G6" s="98">
        <f t="shared" si="0"/>
        <v>0</v>
      </c>
      <c r="H6" s="82">
        <v>102</v>
      </c>
      <c r="I6" s="95">
        <v>8</v>
      </c>
      <c r="J6" s="96">
        <f>IFERROR(I6/AG6,0)</f>
        <v>4.3010752688172046E-2</v>
      </c>
      <c r="K6" s="98">
        <f t="shared" si="1"/>
        <v>7.8431372549019607E-2</v>
      </c>
      <c r="L6" s="82">
        <v>4841</v>
      </c>
      <c r="M6" s="95">
        <v>28</v>
      </c>
      <c r="N6" s="96">
        <f t="shared" ref="N6:N69" si="8">IFERROR(M6/AG6,0)</f>
        <v>0.15053763440860216</v>
      </c>
      <c r="O6" s="98">
        <f t="shared" si="2"/>
        <v>5.7839289403015907E-3</v>
      </c>
      <c r="P6" s="82">
        <v>4173</v>
      </c>
      <c r="Q6" s="95">
        <v>39</v>
      </c>
      <c r="R6" s="96">
        <f t="shared" ref="R6:R69" si="9">IFERROR(Q6/AG6,0)</f>
        <v>0.20967741935483872</v>
      </c>
      <c r="S6" s="98">
        <f t="shared" si="3"/>
        <v>9.3457943925233638E-3</v>
      </c>
      <c r="T6" s="82">
        <v>3076</v>
      </c>
      <c r="U6" s="95">
        <v>47</v>
      </c>
      <c r="V6" s="96">
        <f t="shared" ref="V6:V69" si="10">IFERROR(U6/AG6,0)</f>
        <v>0.25268817204301075</v>
      </c>
      <c r="W6" s="98">
        <f t="shared" si="4"/>
        <v>1.5279583875162549E-2</v>
      </c>
      <c r="X6" s="82">
        <v>1745</v>
      </c>
      <c r="Y6" s="95">
        <v>40</v>
      </c>
      <c r="Z6" s="96">
        <f t="shared" ref="Z6:Z69" si="11">IFERROR(Y6/AG6,0)</f>
        <v>0.21505376344086022</v>
      </c>
      <c r="AA6" s="98">
        <f t="shared" si="5"/>
        <v>2.2922636103151862E-2</v>
      </c>
      <c r="AB6" s="82">
        <v>703</v>
      </c>
      <c r="AC6" s="95">
        <v>24</v>
      </c>
      <c r="AD6" s="96">
        <f t="shared" ref="AD6:AD69" si="12">IFERROR(AC6/AG6,0)</f>
        <v>0.12903225806451613</v>
      </c>
      <c r="AE6" s="98">
        <f t="shared" si="6"/>
        <v>3.4139402560455195E-2</v>
      </c>
      <c r="AF6" s="82">
        <f t="shared" ref="AF6:AF69" si="13">SUM(D6,H6,L6,P6,T6,X6,AB6)</f>
        <v>14656</v>
      </c>
      <c r="AG6" s="95">
        <f t="shared" ref="AG6:AG78" si="14">SUM(E6,I6,M6,Q6,U6,Y6,AC6)</f>
        <v>186</v>
      </c>
      <c r="AH6" s="96">
        <f t="shared" ref="AH6:AH69" si="15">IFERROR(AG6/AG6,0)</f>
        <v>1</v>
      </c>
      <c r="AI6" s="98">
        <f t="shared" ref="AI6:AI36" si="16">IFERROR(AG6/AF6,0)</f>
        <v>1.2691048034934498E-2</v>
      </c>
      <c r="AL6" s="94">
        <v>2</v>
      </c>
      <c r="AM6" s="62" t="s">
        <v>111</v>
      </c>
      <c r="AN6" s="144">
        <v>28</v>
      </c>
      <c r="AO6" s="117">
        <v>1</v>
      </c>
      <c r="AP6" s="92">
        <v>5.1546391752577319E-3</v>
      </c>
      <c r="AQ6" s="92">
        <v>3.5714285714285712E-2</v>
      </c>
      <c r="AR6" s="144">
        <v>119</v>
      </c>
      <c r="AS6" s="117">
        <v>6</v>
      </c>
      <c r="AT6" s="92">
        <v>3.0927835051546393E-2</v>
      </c>
      <c r="AU6" s="92">
        <v>5.0420168067226892E-2</v>
      </c>
      <c r="AV6" s="144">
        <v>4517</v>
      </c>
      <c r="AW6" s="117">
        <v>41</v>
      </c>
      <c r="AX6" s="92">
        <v>0.21134020618556701</v>
      </c>
      <c r="AY6" s="92">
        <v>9.0768208988266548E-3</v>
      </c>
      <c r="AZ6" s="144">
        <v>4027</v>
      </c>
      <c r="BA6" s="117">
        <v>43</v>
      </c>
      <c r="BB6" s="92">
        <v>0.22164948453608246</v>
      </c>
      <c r="BC6" s="92">
        <v>1.0677924012912838E-2</v>
      </c>
      <c r="BD6" s="144">
        <v>3057</v>
      </c>
      <c r="BE6" s="117">
        <v>54</v>
      </c>
      <c r="BF6" s="92">
        <v>0.27835051546391754</v>
      </c>
      <c r="BG6" s="92">
        <v>1.7664376840039256E-2</v>
      </c>
      <c r="BH6" s="144">
        <v>1597</v>
      </c>
      <c r="BI6" s="117">
        <v>33</v>
      </c>
      <c r="BJ6" s="92">
        <v>0.17010309278350516</v>
      </c>
      <c r="BK6" s="92">
        <v>2.0663744520976832E-2</v>
      </c>
      <c r="BL6" s="144">
        <v>601</v>
      </c>
      <c r="BM6" s="117">
        <v>16</v>
      </c>
      <c r="BN6" s="92">
        <v>8.247422680412371E-2</v>
      </c>
      <c r="BO6" s="92">
        <v>2.6622296173044926E-2</v>
      </c>
      <c r="BP6" s="144">
        <v>13946</v>
      </c>
      <c r="BQ6" s="117">
        <v>194</v>
      </c>
      <c r="BR6" s="92">
        <v>1</v>
      </c>
      <c r="BS6" s="92">
        <v>1.3910798795353506E-2</v>
      </c>
      <c r="BT6" s="125">
        <v>2</v>
      </c>
      <c r="BU6" s="62" t="s">
        <v>111</v>
      </c>
      <c r="BV6" s="188">
        <f t="shared" ref="BV6:BV69" si="17">F6</f>
        <v>0</v>
      </c>
      <c r="BW6" s="188">
        <f t="shared" ref="BW6:BW69" si="18">AP6</f>
        <v>5.1546391752577319E-3</v>
      </c>
      <c r="BX6" s="189">
        <f t="shared" ref="BX6:BX69" si="19">(ROUND(BV6,3)-ROUND(BW6,3))*100</f>
        <v>-0.5</v>
      </c>
      <c r="BY6" s="188">
        <f t="shared" ref="BY6:BY69" si="20">J6</f>
        <v>4.3010752688172046E-2</v>
      </c>
      <c r="BZ6" s="188">
        <f t="shared" ref="BZ6:BZ69" si="21">AT6</f>
        <v>3.0927835051546393E-2</v>
      </c>
      <c r="CA6" s="189">
        <f t="shared" ref="CA6:CA69" si="22">(ROUND(BY6,3)-ROUND(BZ6,3))*100</f>
        <v>1.1999999999999997</v>
      </c>
      <c r="CB6" s="188">
        <f t="shared" ref="CB6:CB69" si="23">N6</f>
        <v>0.15053763440860216</v>
      </c>
      <c r="CC6" s="188">
        <f t="shared" ref="CC6:CC69" si="24">AX6</f>
        <v>0.21134020618556701</v>
      </c>
      <c r="CD6" s="189">
        <f t="shared" ref="CD6:CD69" si="25">(ROUND(CB6,3)-ROUND(CC6,3))*100</f>
        <v>-6</v>
      </c>
      <c r="CE6" s="188">
        <f t="shared" ref="CE6:CE69" si="26">R6</f>
        <v>0.20967741935483872</v>
      </c>
      <c r="CF6" s="188">
        <f t="shared" ref="CF6:CF69" si="27">BB6</f>
        <v>0.22164948453608246</v>
      </c>
      <c r="CG6" s="189">
        <f t="shared" ref="CG6:CG69" si="28">(ROUND(CE6,3)-ROUND(CF6,3))*100</f>
        <v>-1.2000000000000011</v>
      </c>
      <c r="CH6" s="188">
        <f>V6</f>
        <v>0.25268817204301075</v>
      </c>
      <c r="CI6" s="188">
        <f>BF6</f>
        <v>0.27835051546391754</v>
      </c>
      <c r="CJ6" s="189">
        <f t="shared" ref="CJ6:CJ69" si="29">(ROUND(CH6,3)-ROUND(CI6,3))*100</f>
        <v>-2.5000000000000022</v>
      </c>
      <c r="CK6" s="188">
        <f t="shared" ref="CK6:CK69" si="30">Z6</f>
        <v>0.21505376344086022</v>
      </c>
      <c r="CL6" s="188">
        <f t="shared" ref="CL6:CL69" si="31">BJ6</f>
        <v>0.17010309278350516</v>
      </c>
      <c r="CM6" s="189">
        <f t="shared" ref="CM6:CM69" si="32">(ROUND(CK6,3)-ROUND(CL6,3))*100</f>
        <v>4.4999999999999982</v>
      </c>
      <c r="CN6" s="188">
        <f t="shared" ref="CN6:CN69" si="33">AD6</f>
        <v>0.12903225806451613</v>
      </c>
      <c r="CO6" s="188">
        <f t="shared" ref="CO6:CO69" si="34">BN6</f>
        <v>8.247422680412371E-2</v>
      </c>
      <c r="CP6" s="189">
        <f t="shared" ref="CP6:CP69" si="35">(ROUND(CN6,3)-ROUND(CO6,3))*100</f>
        <v>4.7</v>
      </c>
      <c r="CR6" s="188">
        <f t="shared" ref="CR6:CR69" si="36">$F$79</f>
        <v>6.5304988189523409E-3</v>
      </c>
      <c r="CS6" s="188">
        <f t="shared" ref="CS6:CS69" si="37">$AP$79</f>
        <v>8.3051930272884916E-3</v>
      </c>
      <c r="CT6" s="189">
        <f t="shared" ref="CT6:CT69" si="38">(ROUND(CR6,3)-ROUND(CS6,3))*100</f>
        <v>-0.1</v>
      </c>
      <c r="CU6" s="188">
        <f t="shared" ref="CU6:CU69" si="39">$J$79</f>
        <v>1.9869390023620953E-2</v>
      </c>
      <c r="CV6" s="188">
        <f t="shared" ref="CV6:CV69" si="40">$AT$79</f>
        <v>2.3911654649995437E-2</v>
      </c>
      <c r="CW6" s="189">
        <f t="shared" ref="CW6:CW69" si="41">(ROUND(CU6,3)-ROUND(CV6,3))*100</f>
        <v>-0.4</v>
      </c>
      <c r="CX6" s="188">
        <f t="shared" ref="CX6:CX69" si="42">$N$79</f>
        <v>0.16891297299800842</v>
      </c>
      <c r="CY6" s="188">
        <f t="shared" ref="CY6:CY69" si="43">$AX$79</f>
        <v>0.1657387971159989</v>
      </c>
      <c r="CZ6" s="189">
        <f t="shared" ref="CZ6:CZ69" si="44">(ROUND(CX6,3)-ROUND(CY6,3))*100</f>
        <v>0.30000000000000027</v>
      </c>
      <c r="DA6" s="188">
        <f t="shared" ref="DA6:DA69" si="45">$R$79</f>
        <v>0.23843268028345144</v>
      </c>
      <c r="DB6" s="188">
        <f t="shared" ref="DB6:DB69" si="46">$BB$79</f>
        <v>0.24062243314775941</v>
      </c>
      <c r="DC6" s="189">
        <f t="shared" ref="DC6:DC69" si="47">(ROUND(DA6,3)-ROUND(DB6,3))*100</f>
        <v>-0.30000000000000027</v>
      </c>
      <c r="DD6" s="188">
        <f t="shared" ref="DD6:DD69" si="48">$V$79</f>
        <v>0.26853781668287713</v>
      </c>
      <c r="DE6" s="188">
        <f t="shared" ref="DE6:DE69" si="49">$BF$79</f>
        <v>0.2691886465273341</v>
      </c>
      <c r="DF6" s="189">
        <f t="shared" ref="DF6:DF69" si="50">(ROUND(DD6,3)-ROUND(DE6,3))*100</f>
        <v>0</v>
      </c>
      <c r="DG6" s="188">
        <f t="shared" ref="DG6:DG69" si="51">$Z$79</f>
        <v>0.19730443240238987</v>
      </c>
      <c r="DH6" s="188">
        <f t="shared" ref="DH6:DH69" si="52">$BJ$79</f>
        <v>0.18951355297983025</v>
      </c>
      <c r="DI6" s="189">
        <f t="shared" ref="DI6:DI69" si="53">(ROUND(DG6,3)-ROUND(DH6,3))*100</f>
        <v>0.70000000000000062</v>
      </c>
      <c r="DJ6" s="188">
        <f t="shared" ref="DJ6:DJ69" si="54">$AD$79</f>
        <v>0.10041220879069983</v>
      </c>
      <c r="DK6" s="188">
        <f t="shared" ref="DK6:DK69" si="55">$BN$79</f>
        <v>0.10271972255179337</v>
      </c>
      <c r="DL6" s="189">
        <f t="shared" ref="DL6:DL69" si="56">(ROUND(DJ6,3)-ROUND(DK6,3))*100</f>
        <v>-0.29999999999999888</v>
      </c>
      <c r="DM6" s="183">
        <v>0</v>
      </c>
    </row>
    <row r="7" spans="1:117">
      <c r="A7" s="63"/>
      <c r="B7" s="94">
        <v>3</v>
      </c>
      <c r="C7" s="62" t="s">
        <v>112</v>
      </c>
      <c r="D7" s="82">
        <v>10</v>
      </c>
      <c r="E7" s="95">
        <v>0</v>
      </c>
      <c r="F7" s="96">
        <f t="shared" si="7"/>
        <v>0</v>
      </c>
      <c r="G7" s="98">
        <f t="shared" si="0"/>
        <v>0</v>
      </c>
      <c r="H7" s="82">
        <v>73</v>
      </c>
      <c r="I7" s="95">
        <v>4</v>
      </c>
      <c r="J7" s="96">
        <f t="shared" ref="J7:J69" si="57">IFERROR(I7/AG7,0)</f>
        <v>3.007518796992481E-2</v>
      </c>
      <c r="K7" s="98">
        <f t="shared" si="1"/>
        <v>5.4794520547945202E-2</v>
      </c>
      <c r="L7" s="82">
        <v>3139</v>
      </c>
      <c r="M7" s="95">
        <v>19</v>
      </c>
      <c r="N7" s="96">
        <f t="shared" si="8"/>
        <v>0.14285714285714285</v>
      </c>
      <c r="O7" s="98">
        <f t="shared" si="2"/>
        <v>6.0528830837846444E-3</v>
      </c>
      <c r="P7" s="82">
        <v>2557</v>
      </c>
      <c r="Q7" s="95">
        <v>22</v>
      </c>
      <c r="R7" s="96">
        <f t="shared" si="9"/>
        <v>0.16541353383458646</v>
      </c>
      <c r="S7" s="98">
        <f t="shared" si="3"/>
        <v>8.6038326163472827E-3</v>
      </c>
      <c r="T7" s="82">
        <v>1975</v>
      </c>
      <c r="U7" s="95">
        <v>38</v>
      </c>
      <c r="V7" s="96">
        <f t="shared" si="10"/>
        <v>0.2857142857142857</v>
      </c>
      <c r="W7" s="98">
        <f t="shared" si="4"/>
        <v>1.9240506329113925E-2</v>
      </c>
      <c r="X7" s="82">
        <v>1121</v>
      </c>
      <c r="Y7" s="95">
        <v>28</v>
      </c>
      <c r="Z7" s="96">
        <f t="shared" si="11"/>
        <v>0.21052631578947367</v>
      </c>
      <c r="AA7" s="98">
        <f t="shared" si="5"/>
        <v>2.4977698483496878E-2</v>
      </c>
      <c r="AB7" s="82">
        <v>431</v>
      </c>
      <c r="AC7" s="95">
        <v>22</v>
      </c>
      <c r="AD7" s="96">
        <f t="shared" si="12"/>
        <v>0.16541353383458646</v>
      </c>
      <c r="AE7" s="98">
        <f t="shared" si="6"/>
        <v>5.1044083526682132E-2</v>
      </c>
      <c r="AF7" s="82">
        <f t="shared" si="13"/>
        <v>9306</v>
      </c>
      <c r="AG7" s="95">
        <f t="shared" si="14"/>
        <v>133</v>
      </c>
      <c r="AH7" s="96">
        <f t="shared" si="15"/>
        <v>1</v>
      </c>
      <c r="AI7" s="98">
        <f t="shared" si="16"/>
        <v>1.4291854717386632E-2</v>
      </c>
      <c r="AL7" s="94">
        <v>3</v>
      </c>
      <c r="AM7" s="62" t="s">
        <v>112</v>
      </c>
      <c r="AN7" s="144">
        <v>16</v>
      </c>
      <c r="AO7" s="117">
        <v>0</v>
      </c>
      <c r="AP7" s="92">
        <v>0</v>
      </c>
      <c r="AQ7" s="92">
        <v>0</v>
      </c>
      <c r="AR7" s="144">
        <v>102</v>
      </c>
      <c r="AS7" s="117">
        <v>6</v>
      </c>
      <c r="AT7" s="92">
        <v>4.7244094488188976E-2</v>
      </c>
      <c r="AU7" s="92">
        <v>5.8823529411764705E-2</v>
      </c>
      <c r="AV7" s="144">
        <v>2829</v>
      </c>
      <c r="AW7" s="117">
        <v>19</v>
      </c>
      <c r="AX7" s="92">
        <v>0.14960629921259844</v>
      </c>
      <c r="AY7" s="92">
        <v>6.7161541180629199E-3</v>
      </c>
      <c r="AZ7" s="144">
        <v>2499</v>
      </c>
      <c r="BA7" s="117">
        <v>18</v>
      </c>
      <c r="BB7" s="92">
        <v>0.14173228346456693</v>
      </c>
      <c r="BC7" s="92">
        <v>7.2028811524609843E-3</v>
      </c>
      <c r="BD7" s="144">
        <v>1952</v>
      </c>
      <c r="BE7" s="117">
        <v>41</v>
      </c>
      <c r="BF7" s="92">
        <v>0.32283464566929132</v>
      </c>
      <c r="BG7" s="92">
        <v>2.1004098360655737E-2</v>
      </c>
      <c r="BH7" s="144">
        <v>1031</v>
      </c>
      <c r="BI7" s="117">
        <v>23</v>
      </c>
      <c r="BJ7" s="92">
        <v>0.18110236220472442</v>
      </c>
      <c r="BK7" s="92">
        <v>2.2308438409311349E-2</v>
      </c>
      <c r="BL7" s="144">
        <v>389</v>
      </c>
      <c r="BM7" s="117">
        <v>20</v>
      </c>
      <c r="BN7" s="92">
        <v>0.15748031496062992</v>
      </c>
      <c r="BO7" s="92">
        <v>5.1413881748071981E-2</v>
      </c>
      <c r="BP7" s="144">
        <v>8818</v>
      </c>
      <c r="BQ7" s="117">
        <v>127</v>
      </c>
      <c r="BR7" s="92">
        <v>1</v>
      </c>
      <c r="BS7" s="92">
        <v>1.4402358811521887E-2</v>
      </c>
      <c r="BT7" s="125">
        <v>3</v>
      </c>
      <c r="BU7" s="62" t="s">
        <v>112</v>
      </c>
      <c r="BV7" s="188">
        <f t="shared" si="17"/>
        <v>0</v>
      </c>
      <c r="BW7" s="188">
        <f t="shared" si="18"/>
        <v>0</v>
      </c>
      <c r="BX7" s="189">
        <f t="shared" si="19"/>
        <v>0</v>
      </c>
      <c r="BY7" s="188">
        <f t="shared" si="20"/>
        <v>3.007518796992481E-2</v>
      </c>
      <c r="BZ7" s="188">
        <f t="shared" si="21"/>
        <v>4.7244094488188976E-2</v>
      </c>
      <c r="CA7" s="189">
        <f t="shared" si="22"/>
        <v>-1.7000000000000002</v>
      </c>
      <c r="CB7" s="188">
        <f t="shared" si="23"/>
        <v>0.14285714285714285</v>
      </c>
      <c r="CC7" s="188">
        <f t="shared" si="24"/>
        <v>0.14960629921259844</v>
      </c>
      <c r="CD7" s="189">
        <f t="shared" si="25"/>
        <v>-0.70000000000000062</v>
      </c>
      <c r="CE7" s="188">
        <f t="shared" si="26"/>
        <v>0.16541353383458646</v>
      </c>
      <c r="CF7" s="188">
        <f t="shared" si="27"/>
        <v>0.14173228346456693</v>
      </c>
      <c r="CG7" s="189">
        <f t="shared" si="28"/>
        <v>2.300000000000002</v>
      </c>
      <c r="CH7" s="188">
        <f>V7</f>
        <v>0.2857142857142857</v>
      </c>
      <c r="CI7" s="188">
        <f t="shared" ref="CI7:CI69" si="58">BF7</f>
        <v>0.32283464566929132</v>
      </c>
      <c r="CJ7" s="189">
        <f t="shared" si="29"/>
        <v>-3.7000000000000033</v>
      </c>
      <c r="CK7" s="188">
        <f t="shared" si="30"/>
        <v>0.21052631578947367</v>
      </c>
      <c r="CL7" s="188">
        <f t="shared" si="31"/>
        <v>0.18110236220472442</v>
      </c>
      <c r="CM7" s="189">
        <f t="shared" si="32"/>
        <v>3</v>
      </c>
      <c r="CN7" s="188">
        <f t="shared" si="33"/>
        <v>0.16541353383458646</v>
      </c>
      <c r="CO7" s="188">
        <f t="shared" si="34"/>
        <v>0.15748031496062992</v>
      </c>
      <c r="CP7" s="189">
        <f t="shared" si="35"/>
        <v>0.80000000000000071</v>
      </c>
      <c r="CR7" s="188">
        <f t="shared" si="36"/>
        <v>6.5304988189523409E-3</v>
      </c>
      <c r="CS7" s="188">
        <f t="shared" si="37"/>
        <v>8.3051930272884916E-3</v>
      </c>
      <c r="CT7" s="189">
        <f t="shared" si="38"/>
        <v>-0.1</v>
      </c>
      <c r="CU7" s="188">
        <f t="shared" si="39"/>
        <v>1.9869390023620953E-2</v>
      </c>
      <c r="CV7" s="188">
        <f t="shared" si="40"/>
        <v>2.3911654649995437E-2</v>
      </c>
      <c r="CW7" s="189">
        <f t="shared" si="41"/>
        <v>-0.4</v>
      </c>
      <c r="CX7" s="188">
        <f t="shared" si="42"/>
        <v>0.16891297299800842</v>
      </c>
      <c r="CY7" s="188">
        <f t="shared" si="43"/>
        <v>0.1657387971159989</v>
      </c>
      <c r="CZ7" s="189">
        <f t="shared" si="44"/>
        <v>0.30000000000000027</v>
      </c>
      <c r="DA7" s="188">
        <f t="shared" si="45"/>
        <v>0.23843268028345144</v>
      </c>
      <c r="DB7" s="188">
        <f t="shared" si="46"/>
        <v>0.24062243314775941</v>
      </c>
      <c r="DC7" s="189">
        <f t="shared" si="47"/>
        <v>-0.30000000000000027</v>
      </c>
      <c r="DD7" s="188">
        <f t="shared" si="48"/>
        <v>0.26853781668287713</v>
      </c>
      <c r="DE7" s="188">
        <f t="shared" si="49"/>
        <v>0.2691886465273341</v>
      </c>
      <c r="DF7" s="189">
        <f t="shared" si="50"/>
        <v>0</v>
      </c>
      <c r="DG7" s="188">
        <f t="shared" si="51"/>
        <v>0.19730443240238987</v>
      </c>
      <c r="DH7" s="188">
        <f t="shared" si="52"/>
        <v>0.18951355297983025</v>
      </c>
      <c r="DI7" s="189">
        <f t="shared" si="53"/>
        <v>0.70000000000000062</v>
      </c>
      <c r="DJ7" s="188">
        <f t="shared" si="54"/>
        <v>0.10041220879069983</v>
      </c>
      <c r="DK7" s="188">
        <f t="shared" si="55"/>
        <v>0.10271972255179337</v>
      </c>
      <c r="DL7" s="189">
        <f t="shared" si="56"/>
        <v>-0.29999999999999888</v>
      </c>
      <c r="DM7" s="183">
        <v>0</v>
      </c>
    </row>
    <row r="8" spans="1:117">
      <c r="A8" s="63"/>
      <c r="B8" s="94">
        <v>4</v>
      </c>
      <c r="C8" s="62" t="s">
        <v>113</v>
      </c>
      <c r="D8" s="82">
        <v>18</v>
      </c>
      <c r="E8" s="95">
        <v>3</v>
      </c>
      <c r="F8" s="96">
        <f t="shared" si="7"/>
        <v>1.7964071856287425E-2</v>
      </c>
      <c r="G8" s="98">
        <f t="shared" si="0"/>
        <v>0.16666666666666666</v>
      </c>
      <c r="H8" s="82">
        <v>71</v>
      </c>
      <c r="I8" s="95">
        <v>3</v>
      </c>
      <c r="J8" s="96">
        <f t="shared" si="57"/>
        <v>1.7964071856287425E-2</v>
      </c>
      <c r="K8" s="98">
        <f t="shared" si="1"/>
        <v>4.2253521126760563E-2</v>
      </c>
      <c r="L8" s="82">
        <v>3403</v>
      </c>
      <c r="M8" s="95">
        <v>23</v>
      </c>
      <c r="N8" s="96">
        <f t="shared" si="8"/>
        <v>0.1377245508982036</v>
      </c>
      <c r="O8" s="98">
        <f t="shared" si="2"/>
        <v>6.7587422862180431E-3</v>
      </c>
      <c r="P8" s="82">
        <v>3068</v>
      </c>
      <c r="Q8" s="95">
        <v>29</v>
      </c>
      <c r="R8" s="96">
        <f t="shared" si="9"/>
        <v>0.17365269461077845</v>
      </c>
      <c r="S8" s="98">
        <f t="shared" si="3"/>
        <v>9.4524119947848768E-3</v>
      </c>
      <c r="T8" s="82">
        <v>2282</v>
      </c>
      <c r="U8" s="95">
        <v>42</v>
      </c>
      <c r="V8" s="96">
        <f t="shared" si="10"/>
        <v>0.25149700598802394</v>
      </c>
      <c r="W8" s="98">
        <f t="shared" si="4"/>
        <v>1.8404907975460124E-2</v>
      </c>
      <c r="X8" s="82">
        <v>1125</v>
      </c>
      <c r="Y8" s="95">
        <v>44</v>
      </c>
      <c r="Z8" s="96">
        <f t="shared" si="11"/>
        <v>0.26347305389221559</v>
      </c>
      <c r="AA8" s="98">
        <f t="shared" si="5"/>
        <v>3.911111111111111E-2</v>
      </c>
      <c r="AB8" s="82">
        <v>458</v>
      </c>
      <c r="AC8" s="95">
        <v>23</v>
      </c>
      <c r="AD8" s="96">
        <f t="shared" si="12"/>
        <v>0.1377245508982036</v>
      </c>
      <c r="AE8" s="98">
        <f t="shared" si="6"/>
        <v>5.0218340611353711E-2</v>
      </c>
      <c r="AF8" s="82">
        <f t="shared" si="13"/>
        <v>10425</v>
      </c>
      <c r="AG8" s="95">
        <f t="shared" si="14"/>
        <v>167</v>
      </c>
      <c r="AH8" s="96">
        <f t="shared" si="15"/>
        <v>1</v>
      </c>
      <c r="AI8" s="98">
        <f t="shared" si="16"/>
        <v>1.6019184652278178E-2</v>
      </c>
      <c r="AL8" s="94">
        <v>4</v>
      </c>
      <c r="AM8" s="62" t="s">
        <v>113</v>
      </c>
      <c r="AN8" s="144">
        <v>30</v>
      </c>
      <c r="AO8" s="117">
        <v>2</v>
      </c>
      <c r="AP8" s="92">
        <v>1.2500000000000001E-2</v>
      </c>
      <c r="AQ8" s="92">
        <v>6.6666666666666666E-2</v>
      </c>
      <c r="AR8" s="144">
        <v>80</v>
      </c>
      <c r="AS8" s="117">
        <v>3</v>
      </c>
      <c r="AT8" s="92">
        <v>1.8749999999999999E-2</v>
      </c>
      <c r="AU8" s="92">
        <v>3.7499999999999999E-2</v>
      </c>
      <c r="AV8" s="144">
        <v>3154</v>
      </c>
      <c r="AW8" s="117">
        <v>26</v>
      </c>
      <c r="AX8" s="92">
        <v>0.16250000000000001</v>
      </c>
      <c r="AY8" s="92">
        <v>8.2435003170577038E-3</v>
      </c>
      <c r="AZ8" s="144">
        <v>3110</v>
      </c>
      <c r="BA8" s="117">
        <v>37</v>
      </c>
      <c r="BB8" s="92">
        <v>0.23125000000000001</v>
      </c>
      <c r="BC8" s="92">
        <v>1.1897106109324759E-2</v>
      </c>
      <c r="BD8" s="144">
        <v>2174</v>
      </c>
      <c r="BE8" s="117">
        <v>41</v>
      </c>
      <c r="BF8" s="92">
        <v>0.25624999999999998</v>
      </c>
      <c r="BG8" s="92">
        <v>1.8859245630174794E-2</v>
      </c>
      <c r="BH8" s="144">
        <v>1059</v>
      </c>
      <c r="BI8" s="117">
        <v>33</v>
      </c>
      <c r="BJ8" s="92">
        <v>0.20624999999999999</v>
      </c>
      <c r="BK8" s="92">
        <v>3.1161473087818695E-2</v>
      </c>
      <c r="BL8" s="144">
        <v>408</v>
      </c>
      <c r="BM8" s="117">
        <v>18</v>
      </c>
      <c r="BN8" s="92">
        <v>0.1125</v>
      </c>
      <c r="BO8" s="92">
        <v>4.4117647058823532E-2</v>
      </c>
      <c r="BP8" s="144">
        <v>10015</v>
      </c>
      <c r="BQ8" s="117">
        <v>160</v>
      </c>
      <c r="BR8" s="92">
        <v>1</v>
      </c>
      <c r="BS8" s="92">
        <v>1.597603594608088E-2</v>
      </c>
      <c r="BT8" s="125">
        <v>4</v>
      </c>
      <c r="BU8" s="62" t="s">
        <v>113</v>
      </c>
      <c r="BV8" s="188">
        <f t="shared" si="17"/>
        <v>1.7964071856287425E-2</v>
      </c>
      <c r="BW8" s="188">
        <f t="shared" si="18"/>
        <v>1.2500000000000001E-2</v>
      </c>
      <c r="BX8" s="189">
        <f t="shared" si="19"/>
        <v>0.49999999999999994</v>
      </c>
      <c r="BY8" s="188">
        <f t="shared" si="20"/>
        <v>1.7964071856287425E-2</v>
      </c>
      <c r="BZ8" s="188">
        <f t="shared" si="21"/>
        <v>1.8749999999999999E-2</v>
      </c>
      <c r="CA8" s="189">
        <f t="shared" si="22"/>
        <v>-0.10000000000000009</v>
      </c>
      <c r="CB8" s="188">
        <f t="shared" si="23"/>
        <v>0.1377245508982036</v>
      </c>
      <c r="CC8" s="188">
        <f t="shared" si="24"/>
        <v>0.16250000000000001</v>
      </c>
      <c r="CD8" s="189">
        <f t="shared" si="25"/>
        <v>-2.4999999999999996</v>
      </c>
      <c r="CE8" s="188">
        <f t="shared" si="26"/>
        <v>0.17365269461077845</v>
      </c>
      <c r="CF8" s="188">
        <f t="shared" si="27"/>
        <v>0.23125000000000001</v>
      </c>
      <c r="CG8" s="189">
        <f t="shared" si="28"/>
        <v>-5.700000000000002</v>
      </c>
      <c r="CH8" s="188">
        <f>V8</f>
        <v>0.25149700598802394</v>
      </c>
      <c r="CI8" s="188">
        <f>BF8</f>
        <v>0.25624999999999998</v>
      </c>
      <c r="CJ8" s="189">
        <f t="shared" si="29"/>
        <v>-0.50000000000000044</v>
      </c>
      <c r="CK8" s="188">
        <f t="shared" si="30"/>
        <v>0.26347305389221559</v>
      </c>
      <c r="CL8" s="188">
        <f t="shared" si="31"/>
        <v>0.20624999999999999</v>
      </c>
      <c r="CM8" s="189">
        <f t="shared" si="32"/>
        <v>5.700000000000002</v>
      </c>
      <c r="CN8" s="188">
        <f t="shared" si="33"/>
        <v>0.1377245508982036</v>
      </c>
      <c r="CO8" s="188">
        <f t="shared" si="34"/>
        <v>0.1125</v>
      </c>
      <c r="CP8" s="189">
        <f t="shared" si="35"/>
        <v>2.5000000000000009</v>
      </c>
      <c r="CR8" s="188">
        <f t="shared" si="36"/>
        <v>6.5304988189523409E-3</v>
      </c>
      <c r="CS8" s="188">
        <f t="shared" si="37"/>
        <v>8.3051930272884916E-3</v>
      </c>
      <c r="CT8" s="189">
        <f t="shared" si="38"/>
        <v>-0.1</v>
      </c>
      <c r="CU8" s="188">
        <f t="shared" si="39"/>
        <v>1.9869390023620953E-2</v>
      </c>
      <c r="CV8" s="188">
        <f t="shared" si="40"/>
        <v>2.3911654649995437E-2</v>
      </c>
      <c r="CW8" s="189">
        <f t="shared" si="41"/>
        <v>-0.4</v>
      </c>
      <c r="CX8" s="188">
        <f t="shared" si="42"/>
        <v>0.16891297299800842</v>
      </c>
      <c r="CY8" s="188">
        <f t="shared" si="43"/>
        <v>0.1657387971159989</v>
      </c>
      <c r="CZ8" s="189">
        <f t="shared" si="44"/>
        <v>0.30000000000000027</v>
      </c>
      <c r="DA8" s="188">
        <f t="shared" si="45"/>
        <v>0.23843268028345144</v>
      </c>
      <c r="DB8" s="188">
        <f t="shared" si="46"/>
        <v>0.24062243314775941</v>
      </c>
      <c r="DC8" s="189">
        <f t="shared" si="47"/>
        <v>-0.30000000000000027</v>
      </c>
      <c r="DD8" s="188">
        <f t="shared" si="48"/>
        <v>0.26853781668287713</v>
      </c>
      <c r="DE8" s="188">
        <f t="shared" si="49"/>
        <v>0.2691886465273341</v>
      </c>
      <c r="DF8" s="189">
        <f t="shared" si="50"/>
        <v>0</v>
      </c>
      <c r="DG8" s="188">
        <f t="shared" si="51"/>
        <v>0.19730443240238987</v>
      </c>
      <c r="DH8" s="188">
        <f t="shared" si="52"/>
        <v>0.18951355297983025</v>
      </c>
      <c r="DI8" s="189">
        <f t="shared" si="53"/>
        <v>0.70000000000000062</v>
      </c>
      <c r="DJ8" s="188">
        <f t="shared" si="54"/>
        <v>0.10041220879069983</v>
      </c>
      <c r="DK8" s="188">
        <f t="shared" si="55"/>
        <v>0.10271972255179337</v>
      </c>
      <c r="DL8" s="189">
        <f t="shared" si="56"/>
        <v>-0.29999999999999888</v>
      </c>
      <c r="DM8" s="183">
        <v>0</v>
      </c>
    </row>
    <row r="9" spans="1:117">
      <c r="A9" s="63"/>
      <c r="B9" s="94">
        <v>5</v>
      </c>
      <c r="C9" s="62" t="s">
        <v>114</v>
      </c>
      <c r="D9" s="82">
        <v>12</v>
      </c>
      <c r="E9" s="95">
        <v>2</v>
      </c>
      <c r="F9" s="96">
        <f t="shared" si="7"/>
        <v>1.9607843137254902E-2</v>
      </c>
      <c r="G9" s="98">
        <f t="shared" si="0"/>
        <v>0.16666666666666666</v>
      </c>
      <c r="H9" s="82">
        <v>68</v>
      </c>
      <c r="I9" s="95">
        <v>1</v>
      </c>
      <c r="J9" s="96">
        <f t="shared" si="57"/>
        <v>9.8039215686274508E-3</v>
      </c>
      <c r="K9" s="98">
        <f t="shared" si="1"/>
        <v>1.4705882352941176E-2</v>
      </c>
      <c r="L9" s="82">
        <v>3235</v>
      </c>
      <c r="M9" s="95">
        <v>17</v>
      </c>
      <c r="N9" s="96">
        <f t="shared" si="8"/>
        <v>0.16666666666666666</v>
      </c>
      <c r="O9" s="98">
        <f t="shared" si="2"/>
        <v>5.2550231839258114E-3</v>
      </c>
      <c r="P9" s="82">
        <v>2645</v>
      </c>
      <c r="Q9" s="95">
        <v>27</v>
      </c>
      <c r="R9" s="96">
        <f t="shared" si="9"/>
        <v>0.26470588235294118</v>
      </c>
      <c r="S9" s="98">
        <f t="shared" si="3"/>
        <v>1.0207939508506616E-2</v>
      </c>
      <c r="T9" s="82">
        <v>1924</v>
      </c>
      <c r="U9" s="95">
        <v>25</v>
      </c>
      <c r="V9" s="96">
        <f t="shared" si="10"/>
        <v>0.24509803921568626</v>
      </c>
      <c r="W9" s="98">
        <f t="shared" si="4"/>
        <v>1.2993762993762994E-2</v>
      </c>
      <c r="X9" s="82">
        <v>999</v>
      </c>
      <c r="Y9" s="95">
        <v>22</v>
      </c>
      <c r="Z9" s="96">
        <f t="shared" si="11"/>
        <v>0.21568627450980393</v>
      </c>
      <c r="AA9" s="98">
        <f t="shared" si="5"/>
        <v>2.2022022022022022E-2</v>
      </c>
      <c r="AB9" s="82">
        <v>457</v>
      </c>
      <c r="AC9" s="95">
        <v>8</v>
      </c>
      <c r="AD9" s="96">
        <f t="shared" si="12"/>
        <v>7.8431372549019607E-2</v>
      </c>
      <c r="AE9" s="98">
        <f t="shared" si="6"/>
        <v>1.7505470459518599E-2</v>
      </c>
      <c r="AF9" s="82">
        <f t="shared" si="13"/>
        <v>9340</v>
      </c>
      <c r="AG9" s="95">
        <f t="shared" si="14"/>
        <v>102</v>
      </c>
      <c r="AH9" s="96">
        <f t="shared" si="15"/>
        <v>1</v>
      </c>
      <c r="AI9" s="98">
        <f t="shared" si="16"/>
        <v>1.0920770877944325E-2</v>
      </c>
      <c r="AL9" s="94">
        <v>5</v>
      </c>
      <c r="AM9" s="62" t="s">
        <v>114</v>
      </c>
      <c r="AN9" s="144">
        <v>20</v>
      </c>
      <c r="AO9" s="117">
        <v>2</v>
      </c>
      <c r="AP9" s="92">
        <v>1.6949152542372881E-2</v>
      </c>
      <c r="AQ9" s="92">
        <v>0.1</v>
      </c>
      <c r="AR9" s="144">
        <v>66</v>
      </c>
      <c r="AS9" s="117">
        <v>3</v>
      </c>
      <c r="AT9" s="92">
        <v>2.5423728813559324E-2</v>
      </c>
      <c r="AU9" s="92">
        <v>4.5454545454545456E-2</v>
      </c>
      <c r="AV9" s="144">
        <v>2949</v>
      </c>
      <c r="AW9" s="117">
        <v>23</v>
      </c>
      <c r="AX9" s="92">
        <v>0.19491525423728814</v>
      </c>
      <c r="AY9" s="92">
        <v>7.7992539844014917E-3</v>
      </c>
      <c r="AZ9" s="144">
        <v>2578</v>
      </c>
      <c r="BA9" s="117">
        <v>22</v>
      </c>
      <c r="BB9" s="92">
        <v>0.1864406779661017</v>
      </c>
      <c r="BC9" s="92">
        <v>8.5337470907680367E-3</v>
      </c>
      <c r="BD9" s="144">
        <v>1862</v>
      </c>
      <c r="BE9" s="117">
        <v>29</v>
      </c>
      <c r="BF9" s="92">
        <v>0.24576271186440679</v>
      </c>
      <c r="BG9" s="92">
        <v>1.5574650912996778E-2</v>
      </c>
      <c r="BH9" s="144">
        <v>931</v>
      </c>
      <c r="BI9" s="117">
        <v>29</v>
      </c>
      <c r="BJ9" s="92">
        <v>0.24576271186440679</v>
      </c>
      <c r="BK9" s="92">
        <v>3.1149301825993556E-2</v>
      </c>
      <c r="BL9" s="144">
        <v>416</v>
      </c>
      <c r="BM9" s="117">
        <v>10</v>
      </c>
      <c r="BN9" s="92">
        <v>8.4745762711864403E-2</v>
      </c>
      <c r="BO9" s="92">
        <v>2.403846153846154E-2</v>
      </c>
      <c r="BP9" s="144">
        <v>8822</v>
      </c>
      <c r="BQ9" s="117">
        <v>118</v>
      </c>
      <c r="BR9" s="92">
        <v>1</v>
      </c>
      <c r="BS9" s="92">
        <v>1.3375651779641805E-2</v>
      </c>
      <c r="BT9" s="125">
        <v>5</v>
      </c>
      <c r="BU9" s="62" t="s">
        <v>114</v>
      </c>
      <c r="BV9" s="188">
        <f t="shared" si="17"/>
        <v>1.9607843137254902E-2</v>
      </c>
      <c r="BW9" s="188">
        <f t="shared" si="18"/>
        <v>1.6949152542372881E-2</v>
      </c>
      <c r="BX9" s="189">
        <f t="shared" si="19"/>
        <v>0.29999999999999993</v>
      </c>
      <c r="BY9" s="188">
        <f t="shared" si="20"/>
        <v>9.8039215686274508E-3</v>
      </c>
      <c r="BZ9" s="188">
        <f t="shared" si="21"/>
        <v>2.5423728813559324E-2</v>
      </c>
      <c r="CA9" s="189">
        <f t="shared" si="22"/>
        <v>-1.5000000000000002</v>
      </c>
      <c r="CB9" s="188">
        <f t="shared" si="23"/>
        <v>0.16666666666666666</v>
      </c>
      <c r="CC9" s="188">
        <f t="shared" si="24"/>
        <v>0.19491525423728814</v>
      </c>
      <c r="CD9" s="189">
        <f t="shared" si="25"/>
        <v>-2.8</v>
      </c>
      <c r="CE9" s="188">
        <f t="shared" si="26"/>
        <v>0.26470588235294118</v>
      </c>
      <c r="CF9" s="188">
        <f t="shared" si="27"/>
        <v>0.1864406779661017</v>
      </c>
      <c r="CG9" s="189">
        <f t="shared" si="28"/>
        <v>7.9000000000000012</v>
      </c>
      <c r="CH9" s="188">
        <f t="shared" ref="CH9:CH69" si="59">V9</f>
        <v>0.24509803921568626</v>
      </c>
      <c r="CI9" s="188">
        <f t="shared" si="58"/>
        <v>0.24576271186440679</v>
      </c>
      <c r="CJ9" s="189">
        <f t="shared" si="29"/>
        <v>-0.10000000000000009</v>
      </c>
      <c r="CK9" s="188">
        <f t="shared" si="30"/>
        <v>0.21568627450980393</v>
      </c>
      <c r="CL9" s="188">
        <f t="shared" si="31"/>
        <v>0.24576271186440679</v>
      </c>
      <c r="CM9" s="189">
        <f t="shared" si="32"/>
        <v>-3</v>
      </c>
      <c r="CN9" s="188">
        <f t="shared" si="33"/>
        <v>7.8431372549019607E-2</v>
      </c>
      <c r="CO9" s="188">
        <f t="shared" si="34"/>
        <v>8.4745762711864403E-2</v>
      </c>
      <c r="CP9" s="189">
        <f t="shared" si="35"/>
        <v>-0.70000000000000062</v>
      </c>
      <c r="CR9" s="188">
        <f t="shared" si="36"/>
        <v>6.5304988189523409E-3</v>
      </c>
      <c r="CS9" s="188">
        <f t="shared" si="37"/>
        <v>8.3051930272884916E-3</v>
      </c>
      <c r="CT9" s="189">
        <f t="shared" si="38"/>
        <v>-0.1</v>
      </c>
      <c r="CU9" s="188">
        <f t="shared" si="39"/>
        <v>1.9869390023620953E-2</v>
      </c>
      <c r="CV9" s="188">
        <f t="shared" si="40"/>
        <v>2.3911654649995437E-2</v>
      </c>
      <c r="CW9" s="189">
        <f t="shared" si="41"/>
        <v>-0.4</v>
      </c>
      <c r="CX9" s="188">
        <f t="shared" si="42"/>
        <v>0.16891297299800842</v>
      </c>
      <c r="CY9" s="188">
        <f t="shared" si="43"/>
        <v>0.1657387971159989</v>
      </c>
      <c r="CZ9" s="189">
        <f t="shared" si="44"/>
        <v>0.30000000000000027</v>
      </c>
      <c r="DA9" s="188">
        <f t="shared" si="45"/>
        <v>0.23843268028345144</v>
      </c>
      <c r="DB9" s="188">
        <f t="shared" si="46"/>
        <v>0.24062243314775941</v>
      </c>
      <c r="DC9" s="189">
        <f t="shared" si="47"/>
        <v>-0.30000000000000027</v>
      </c>
      <c r="DD9" s="188">
        <f t="shared" si="48"/>
        <v>0.26853781668287713</v>
      </c>
      <c r="DE9" s="188">
        <f t="shared" si="49"/>
        <v>0.2691886465273341</v>
      </c>
      <c r="DF9" s="189">
        <f t="shared" si="50"/>
        <v>0</v>
      </c>
      <c r="DG9" s="188">
        <f t="shared" si="51"/>
        <v>0.19730443240238987</v>
      </c>
      <c r="DH9" s="188">
        <f t="shared" si="52"/>
        <v>0.18951355297983025</v>
      </c>
      <c r="DI9" s="189">
        <f t="shared" si="53"/>
        <v>0.70000000000000062</v>
      </c>
      <c r="DJ9" s="188">
        <f t="shared" si="54"/>
        <v>0.10041220879069983</v>
      </c>
      <c r="DK9" s="188">
        <f t="shared" si="55"/>
        <v>0.10271972255179337</v>
      </c>
      <c r="DL9" s="189">
        <f t="shared" si="56"/>
        <v>-0.29999999999999888</v>
      </c>
      <c r="DM9" s="183">
        <v>0</v>
      </c>
    </row>
    <row r="10" spans="1:117">
      <c r="A10" s="63"/>
      <c r="B10" s="94">
        <v>6</v>
      </c>
      <c r="C10" s="62" t="s">
        <v>115</v>
      </c>
      <c r="D10" s="82">
        <v>13</v>
      </c>
      <c r="E10" s="95">
        <v>0</v>
      </c>
      <c r="F10" s="96">
        <f t="shared" si="7"/>
        <v>0</v>
      </c>
      <c r="G10" s="98">
        <f t="shared" si="0"/>
        <v>0</v>
      </c>
      <c r="H10" s="82">
        <v>109</v>
      </c>
      <c r="I10" s="95">
        <v>7</v>
      </c>
      <c r="J10" s="96">
        <f t="shared" si="57"/>
        <v>3.3333333333333333E-2</v>
      </c>
      <c r="K10" s="98">
        <f t="shared" si="1"/>
        <v>6.4220183486238536E-2</v>
      </c>
      <c r="L10" s="82">
        <v>4154</v>
      </c>
      <c r="M10" s="95">
        <v>33</v>
      </c>
      <c r="N10" s="96">
        <f t="shared" si="8"/>
        <v>0.15714285714285714</v>
      </c>
      <c r="O10" s="98">
        <f t="shared" si="2"/>
        <v>7.9441502166586429E-3</v>
      </c>
      <c r="P10" s="82">
        <v>3871</v>
      </c>
      <c r="Q10" s="95">
        <v>55</v>
      </c>
      <c r="R10" s="96">
        <f t="shared" si="9"/>
        <v>0.26190476190476192</v>
      </c>
      <c r="S10" s="98">
        <f t="shared" si="3"/>
        <v>1.4208214931542238E-2</v>
      </c>
      <c r="T10" s="82">
        <v>2775</v>
      </c>
      <c r="U10" s="95">
        <v>58</v>
      </c>
      <c r="V10" s="96">
        <f t="shared" si="10"/>
        <v>0.27619047619047621</v>
      </c>
      <c r="W10" s="98">
        <f t="shared" si="4"/>
        <v>2.0900900900900903E-2</v>
      </c>
      <c r="X10" s="82">
        <v>1352</v>
      </c>
      <c r="Y10" s="95">
        <v>37</v>
      </c>
      <c r="Z10" s="96">
        <f t="shared" si="11"/>
        <v>0.1761904761904762</v>
      </c>
      <c r="AA10" s="98">
        <f t="shared" si="5"/>
        <v>2.7366863905325445E-2</v>
      </c>
      <c r="AB10" s="82">
        <v>500</v>
      </c>
      <c r="AC10" s="95">
        <v>20</v>
      </c>
      <c r="AD10" s="96">
        <f t="shared" si="12"/>
        <v>9.5238095238095233E-2</v>
      </c>
      <c r="AE10" s="98">
        <f t="shared" si="6"/>
        <v>0.04</v>
      </c>
      <c r="AF10" s="82">
        <f t="shared" si="13"/>
        <v>12774</v>
      </c>
      <c r="AG10" s="95">
        <f t="shared" si="14"/>
        <v>210</v>
      </c>
      <c r="AH10" s="96">
        <f t="shared" si="15"/>
        <v>1</v>
      </c>
      <c r="AI10" s="98">
        <f t="shared" si="16"/>
        <v>1.6439643024894316E-2</v>
      </c>
      <c r="AL10" s="94">
        <v>6</v>
      </c>
      <c r="AM10" s="62" t="s">
        <v>115</v>
      </c>
      <c r="AN10" s="144">
        <v>27</v>
      </c>
      <c r="AO10" s="117">
        <v>1</v>
      </c>
      <c r="AP10" s="92">
        <v>4.4247787610619468E-3</v>
      </c>
      <c r="AQ10" s="92">
        <v>3.7037037037037035E-2</v>
      </c>
      <c r="AR10" s="144">
        <v>130</v>
      </c>
      <c r="AS10" s="117">
        <v>8</v>
      </c>
      <c r="AT10" s="92">
        <v>3.5398230088495575E-2</v>
      </c>
      <c r="AU10" s="92">
        <v>6.1538461538461542E-2</v>
      </c>
      <c r="AV10" s="144">
        <v>3990</v>
      </c>
      <c r="AW10" s="117">
        <v>36</v>
      </c>
      <c r="AX10" s="92">
        <v>0.15929203539823009</v>
      </c>
      <c r="AY10" s="92">
        <v>9.0225563909774441E-3</v>
      </c>
      <c r="AZ10" s="144">
        <v>3829</v>
      </c>
      <c r="BA10" s="117">
        <v>47</v>
      </c>
      <c r="BB10" s="92">
        <v>0.20796460176991149</v>
      </c>
      <c r="BC10" s="92">
        <v>1.227474536432489E-2</v>
      </c>
      <c r="BD10" s="144">
        <v>2668</v>
      </c>
      <c r="BE10" s="117">
        <v>60</v>
      </c>
      <c r="BF10" s="92">
        <v>0.26548672566371684</v>
      </c>
      <c r="BG10" s="92">
        <v>2.2488755622188907E-2</v>
      </c>
      <c r="BH10" s="144">
        <v>1231</v>
      </c>
      <c r="BI10" s="117">
        <v>43</v>
      </c>
      <c r="BJ10" s="92">
        <v>0.19026548672566371</v>
      </c>
      <c r="BK10" s="92">
        <v>3.4930950446791224E-2</v>
      </c>
      <c r="BL10" s="144">
        <v>477</v>
      </c>
      <c r="BM10" s="117">
        <v>31</v>
      </c>
      <c r="BN10" s="92">
        <v>0.13716814159292035</v>
      </c>
      <c r="BO10" s="92">
        <v>6.4989517819706494E-2</v>
      </c>
      <c r="BP10" s="144">
        <v>12352</v>
      </c>
      <c r="BQ10" s="117">
        <v>226</v>
      </c>
      <c r="BR10" s="92">
        <v>1</v>
      </c>
      <c r="BS10" s="92">
        <v>1.8296632124352331E-2</v>
      </c>
      <c r="BT10" s="125">
        <v>6</v>
      </c>
      <c r="BU10" s="62" t="s">
        <v>115</v>
      </c>
      <c r="BV10" s="188">
        <f t="shared" si="17"/>
        <v>0</v>
      </c>
      <c r="BW10" s="188">
        <f t="shared" si="18"/>
        <v>4.4247787610619468E-3</v>
      </c>
      <c r="BX10" s="189">
        <f t="shared" si="19"/>
        <v>-0.4</v>
      </c>
      <c r="BY10" s="188">
        <f t="shared" si="20"/>
        <v>3.3333333333333333E-2</v>
      </c>
      <c r="BZ10" s="188">
        <f t="shared" si="21"/>
        <v>3.5398230088495575E-2</v>
      </c>
      <c r="CA10" s="189">
        <f t="shared" si="22"/>
        <v>-0.20000000000000018</v>
      </c>
      <c r="CB10" s="188">
        <f t="shared" si="23"/>
        <v>0.15714285714285714</v>
      </c>
      <c r="CC10" s="188">
        <f t="shared" si="24"/>
        <v>0.15929203539823009</v>
      </c>
      <c r="CD10" s="189">
        <f t="shared" si="25"/>
        <v>-0.20000000000000018</v>
      </c>
      <c r="CE10" s="188">
        <f t="shared" si="26"/>
        <v>0.26190476190476192</v>
      </c>
      <c r="CF10" s="188">
        <f t="shared" si="27"/>
        <v>0.20796460176991149</v>
      </c>
      <c r="CG10" s="189">
        <f t="shared" si="28"/>
        <v>5.4000000000000021</v>
      </c>
      <c r="CH10" s="188">
        <f t="shared" si="59"/>
        <v>0.27619047619047621</v>
      </c>
      <c r="CI10" s="188">
        <f t="shared" si="58"/>
        <v>0.26548672566371684</v>
      </c>
      <c r="CJ10" s="189">
        <f t="shared" si="29"/>
        <v>1.100000000000001</v>
      </c>
      <c r="CK10" s="188">
        <f t="shared" si="30"/>
        <v>0.1761904761904762</v>
      </c>
      <c r="CL10" s="188">
        <f t="shared" si="31"/>
        <v>0.19026548672566371</v>
      </c>
      <c r="CM10" s="189">
        <f t="shared" si="32"/>
        <v>-1.4000000000000012</v>
      </c>
      <c r="CN10" s="188">
        <f t="shared" si="33"/>
        <v>9.5238095238095233E-2</v>
      </c>
      <c r="CO10" s="188">
        <f t="shared" si="34"/>
        <v>0.13716814159292035</v>
      </c>
      <c r="CP10" s="189">
        <f t="shared" si="35"/>
        <v>-4.2000000000000011</v>
      </c>
      <c r="CR10" s="188">
        <f t="shared" si="36"/>
        <v>6.5304988189523409E-3</v>
      </c>
      <c r="CS10" s="188">
        <f t="shared" si="37"/>
        <v>8.3051930272884916E-3</v>
      </c>
      <c r="CT10" s="189">
        <f t="shared" si="38"/>
        <v>-0.1</v>
      </c>
      <c r="CU10" s="188">
        <f t="shared" si="39"/>
        <v>1.9869390023620953E-2</v>
      </c>
      <c r="CV10" s="188">
        <f t="shared" si="40"/>
        <v>2.3911654649995437E-2</v>
      </c>
      <c r="CW10" s="189">
        <f t="shared" si="41"/>
        <v>-0.4</v>
      </c>
      <c r="CX10" s="188">
        <f t="shared" si="42"/>
        <v>0.16891297299800842</v>
      </c>
      <c r="CY10" s="188">
        <f t="shared" si="43"/>
        <v>0.1657387971159989</v>
      </c>
      <c r="CZ10" s="189">
        <f t="shared" si="44"/>
        <v>0.30000000000000027</v>
      </c>
      <c r="DA10" s="188">
        <f t="shared" si="45"/>
        <v>0.23843268028345144</v>
      </c>
      <c r="DB10" s="188">
        <f t="shared" si="46"/>
        <v>0.24062243314775941</v>
      </c>
      <c r="DC10" s="189">
        <f t="shared" si="47"/>
        <v>-0.30000000000000027</v>
      </c>
      <c r="DD10" s="188">
        <f t="shared" si="48"/>
        <v>0.26853781668287713</v>
      </c>
      <c r="DE10" s="188">
        <f t="shared" si="49"/>
        <v>0.2691886465273341</v>
      </c>
      <c r="DF10" s="189">
        <f t="shared" si="50"/>
        <v>0</v>
      </c>
      <c r="DG10" s="188">
        <f t="shared" si="51"/>
        <v>0.19730443240238987</v>
      </c>
      <c r="DH10" s="188">
        <f t="shared" si="52"/>
        <v>0.18951355297983025</v>
      </c>
      <c r="DI10" s="189">
        <f t="shared" si="53"/>
        <v>0.70000000000000062</v>
      </c>
      <c r="DJ10" s="188">
        <f t="shared" si="54"/>
        <v>0.10041220879069983</v>
      </c>
      <c r="DK10" s="188">
        <f t="shared" si="55"/>
        <v>0.10271972255179337</v>
      </c>
      <c r="DL10" s="189">
        <f t="shared" si="56"/>
        <v>-0.29999999999999888</v>
      </c>
      <c r="DM10" s="183">
        <v>0</v>
      </c>
    </row>
    <row r="11" spans="1:117">
      <c r="A11" s="63"/>
      <c r="B11" s="94">
        <v>7</v>
      </c>
      <c r="C11" s="62" t="s">
        <v>116</v>
      </c>
      <c r="D11" s="83">
        <v>25</v>
      </c>
      <c r="E11" s="86">
        <v>1</v>
      </c>
      <c r="F11" s="96">
        <f t="shared" si="7"/>
        <v>6.2111801242236021E-3</v>
      </c>
      <c r="G11" s="98">
        <f t="shared" si="0"/>
        <v>0.04</v>
      </c>
      <c r="H11" s="83">
        <v>108</v>
      </c>
      <c r="I11" s="86">
        <v>3</v>
      </c>
      <c r="J11" s="96">
        <f t="shared" si="57"/>
        <v>1.8633540372670808E-2</v>
      </c>
      <c r="K11" s="98">
        <f t="shared" si="1"/>
        <v>2.7777777777777776E-2</v>
      </c>
      <c r="L11" s="83">
        <v>3947</v>
      </c>
      <c r="M11" s="86">
        <v>33</v>
      </c>
      <c r="N11" s="96">
        <f t="shared" si="8"/>
        <v>0.20496894409937888</v>
      </c>
      <c r="O11" s="98">
        <f t="shared" si="2"/>
        <v>8.360780339498353E-3</v>
      </c>
      <c r="P11" s="83">
        <v>3441</v>
      </c>
      <c r="Q11" s="86">
        <v>33</v>
      </c>
      <c r="R11" s="96">
        <f t="shared" si="9"/>
        <v>0.20496894409937888</v>
      </c>
      <c r="S11" s="98">
        <f t="shared" si="3"/>
        <v>9.5902353966870104E-3</v>
      </c>
      <c r="T11" s="83">
        <v>2350</v>
      </c>
      <c r="U11" s="86">
        <v>37</v>
      </c>
      <c r="V11" s="96">
        <f t="shared" si="10"/>
        <v>0.22981366459627328</v>
      </c>
      <c r="W11" s="98">
        <f t="shared" si="4"/>
        <v>1.5744680851063831E-2</v>
      </c>
      <c r="X11" s="83">
        <v>1168</v>
      </c>
      <c r="Y11" s="86">
        <v>34</v>
      </c>
      <c r="Z11" s="96">
        <f t="shared" si="11"/>
        <v>0.21118012422360249</v>
      </c>
      <c r="AA11" s="98">
        <f t="shared" si="5"/>
        <v>2.9109589041095889E-2</v>
      </c>
      <c r="AB11" s="83">
        <v>423</v>
      </c>
      <c r="AC11" s="86">
        <v>20</v>
      </c>
      <c r="AD11" s="96">
        <f t="shared" si="12"/>
        <v>0.12422360248447205</v>
      </c>
      <c r="AE11" s="98">
        <f t="shared" si="6"/>
        <v>4.7281323877068557E-2</v>
      </c>
      <c r="AF11" s="83">
        <f t="shared" si="13"/>
        <v>11462</v>
      </c>
      <c r="AG11" s="86">
        <f t="shared" si="14"/>
        <v>161</v>
      </c>
      <c r="AH11" s="96">
        <f t="shared" si="15"/>
        <v>1</v>
      </c>
      <c r="AI11" s="98">
        <f t="shared" si="16"/>
        <v>1.4046414238352819E-2</v>
      </c>
      <c r="AL11" s="94">
        <v>7</v>
      </c>
      <c r="AM11" s="62" t="s">
        <v>116</v>
      </c>
      <c r="AN11" s="144">
        <v>34</v>
      </c>
      <c r="AO11" s="117">
        <v>2</v>
      </c>
      <c r="AP11" s="92">
        <v>1.3157894736842105E-2</v>
      </c>
      <c r="AQ11" s="92">
        <v>5.8823529411764705E-2</v>
      </c>
      <c r="AR11" s="144">
        <v>119</v>
      </c>
      <c r="AS11" s="117">
        <v>8</v>
      </c>
      <c r="AT11" s="92">
        <v>5.2631578947368418E-2</v>
      </c>
      <c r="AU11" s="92">
        <v>6.7226890756302518E-2</v>
      </c>
      <c r="AV11" s="144">
        <v>3722</v>
      </c>
      <c r="AW11" s="117">
        <v>29</v>
      </c>
      <c r="AX11" s="92">
        <v>0.19078947368421054</v>
      </c>
      <c r="AY11" s="92">
        <v>7.7915099408919939E-3</v>
      </c>
      <c r="AZ11" s="144">
        <v>3379</v>
      </c>
      <c r="BA11" s="117">
        <v>35</v>
      </c>
      <c r="BB11" s="92">
        <v>0.23026315789473684</v>
      </c>
      <c r="BC11" s="92">
        <v>1.0358094110683634E-2</v>
      </c>
      <c r="BD11" s="144">
        <v>2275</v>
      </c>
      <c r="BE11" s="117">
        <v>41</v>
      </c>
      <c r="BF11" s="92">
        <v>0.26973684210526316</v>
      </c>
      <c r="BG11" s="92">
        <v>1.8021978021978021E-2</v>
      </c>
      <c r="BH11" s="144">
        <v>1044</v>
      </c>
      <c r="BI11" s="117">
        <v>19</v>
      </c>
      <c r="BJ11" s="92">
        <v>0.125</v>
      </c>
      <c r="BK11" s="92">
        <v>1.8199233716475097E-2</v>
      </c>
      <c r="BL11" s="144">
        <v>429</v>
      </c>
      <c r="BM11" s="117">
        <v>18</v>
      </c>
      <c r="BN11" s="92">
        <v>0.11842105263157894</v>
      </c>
      <c r="BO11" s="92">
        <v>4.195804195804196E-2</v>
      </c>
      <c r="BP11" s="144">
        <v>11002</v>
      </c>
      <c r="BQ11" s="117">
        <v>152</v>
      </c>
      <c r="BR11" s="92">
        <v>1</v>
      </c>
      <c r="BS11" s="92">
        <v>1.3815669878203964E-2</v>
      </c>
      <c r="BT11" s="125">
        <v>7</v>
      </c>
      <c r="BU11" s="62" t="s">
        <v>116</v>
      </c>
      <c r="BV11" s="188">
        <f t="shared" si="17"/>
        <v>6.2111801242236021E-3</v>
      </c>
      <c r="BW11" s="188">
        <f t="shared" si="18"/>
        <v>1.3157894736842105E-2</v>
      </c>
      <c r="BX11" s="189">
        <f t="shared" si="19"/>
        <v>-0.7</v>
      </c>
      <c r="BY11" s="188">
        <f t="shared" si="20"/>
        <v>1.8633540372670808E-2</v>
      </c>
      <c r="BZ11" s="188">
        <f t="shared" si="21"/>
        <v>5.2631578947368418E-2</v>
      </c>
      <c r="CA11" s="189">
        <f t="shared" si="22"/>
        <v>-3.4000000000000004</v>
      </c>
      <c r="CB11" s="188">
        <f t="shared" si="23"/>
        <v>0.20496894409937888</v>
      </c>
      <c r="CC11" s="188">
        <f t="shared" si="24"/>
        <v>0.19078947368421054</v>
      </c>
      <c r="CD11" s="189">
        <f t="shared" si="25"/>
        <v>1.3999999999999986</v>
      </c>
      <c r="CE11" s="188">
        <f t="shared" si="26"/>
        <v>0.20496894409937888</v>
      </c>
      <c r="CF11" s="188">
        <f t="shared" si="27"/>
        <v>0.23026315789473684</v>
      </c>
      <c r="CG11" s="189">
        <f t="shared" si="28"/>
        <v>-2.5000000000000022</v>
      </c>
      <c r="CH11" s="188">
        <f t="shared" si="59"/>
        <v>0.22981366459627328</v>
      </c>
      <c r="CI11" s="188">
        <f t="shared" si="58"/>
        <v>0.26973684210526316</v>
      </c>
      <c r="CJ11" s="189">
        <f t="shared" si="29"/>
        <v>-4.0000000000000009</v>
      </c>
      <c r="CK11" s="188">
        <f t="shared" si="30"/>
        <v>0.21118012422360249</v>
      </c>
      <c r="CL11" s="188">
        <f t="shared" si="31"/>
        <v>0.125</v>
      </c>
      <c r="CM11" s="189">
        <f t="shared" si="32"/>
        <v>8.6</v>
      </c>
      <c r="CN11" s="188">
        <f t="shared" si="33"/>
        <v>0.12422360248447205</v>
      </c>
      <c r="CO11" s="188">
        <f t="shared" si="34"/>
        <v>0.11842105263157894</v>
      </c>
      <c r="CP11" s="189">
        <f t="shared" si="35"/>
        <v>0.60000000000000053</v>
      </c>
      <c r="CR11" s="188">
        <f t="shared" si="36"/>
        <v>6.5304988189523409E-3</v>
      </c>
      <c r="CS11" s="188">
        <f t="shared" si="37"/>
        <v>8.3051930272884916E-3</v>
      </c>
      <c r="CT11" s="189">
        <f t="shared" si="38"/>
        <v>-0.1</v>
      </c>
      <c r="CU11" s="188">
        <f t="shared" si="39"/>
        <v>1.9869390023620953E-2</v>
      </c>
      <c r="CV11" s="188">
        <f t="shared" si="40"/>
        <v>2.3911654649995437E-2</v>
      </c>
      <c r="CW11" s="189">
        <f t="shared" si="41"/>
        <v>-0.4</v>
      </c>
      <c r="CX11" s="188">
        <f t="shared" si="42"/>
        <v>0.16891297299800842</v>
      </c>
      <c r="CY11" s="188">
        <f t="shared" si="43"/>
        <v>0.1657387971159989</v>
      </c>
      <c r="CZ11" s="189">
        <f t="shared" si="44"/>
        <v>0.30000000000000027</v>
      </c>
      <c r="DA11" s="188">
        <f t="shared" si="45"/>
        <v>0.23843268028345144</v>
      </c>
      <c r="DB11" s="188">
        <f t="shared" si="46"/>
        <v>0.24062243314775941</v>
      </c>
      <c r="DC11" s="189">
        <f t="shared" si="47"/>
        <v>-0.30000000000000027</v>
      </c>
      <c r="DD11" s="188">
        <f t="shared" si="48"/>
        <v>0.26853781668287713</v>
      </c>
      <c r="DE11" s="188">
        <f t="shared" si="49"/>
        <v>0.2691886465273341</v>
      </c>
      <c r="DF11" s="189">
        <f t="shared" si="50"/>
        <v>0</v>
      </c>
      <c r="DG11" s="188">
        <f t="shared" si="51"/>
        <v>0.19730443240238987</v>
      </c>
      <c r="DH11" s="188">
        <f t="shared" si="52"/>
        <v>0.18951355297983025</v>
      </c>
      <c r="DI11" s="189">
        <f t="shared" si="53"/>
        <v>0.70000000000000062</v>
      </c>
      <c r="DJ11" s="188">
        <f t="shared" si="54"/>
        <v>0.10041220879069983</v>
      </c>
      <c r="DK11" s="188">
        <f t="shared" si="55"/>
        <v>0.10271972255179337</v>
      </c>
      <c r="DL11" s="189">
        <f t="shared" si="56"/>
        <v>-0.29999999999999888</v>
      </c>
      <c r="DM11" s="183">
        <v>0</v>
      </c>
    </row>
    <row r="12" spans="1:117">
      <c r="A12" s="63"/>
      <c r="B12" s="94">
        <v>8</v>
      </c>
      <c r="C12" s="62" t="s">
        <v>51</v>
      </c>
      <c r="D12" s="84">
        <v>11</v>
      </c>
      <c r="E12" s="99">
        <v>1</v>
      </c>
      <c r="F12" s="96">
        <f t="shared" si="7"/>
        <v>8.4745762711864406E-3</v>
      </c>
      <c r="G12" s="98">
        <f t="shared" si="0"/>
        <v>9.0909090909090912E-2</v>
      </c>
      <c r="H12" s="84">
        <v>61</v>
      </c>
      <c r="I12" s="99">
        <v>2</v>
      </c>
      <c r="J12" s="96">
        <f t="shared" si="57"/>
        <v>1.6949152542372881E-2</v>
      </c>
      <c r="K12" s="98">
        <f t="shared" si="1"/>
        <v>3.2786885245901641E-2</v>
      </c>
      <c r="L12" s="84">
        <v>3089</v>
      </c>
      <c r="M12" s="99">
        <v>17</v>
      </c>
      <c r="N12" s="96">
        <f t="shared" si="8"/>
        <v>0.1440677966101695</v>
      </c>
      <c r="O12" s="98">
        <f t="shared" si="2"/>
        <v>5.5033991583036583E-3</v>
      </c>
      <c r="P12" s="84">
        <v>2561</v>
      </c>
      <c r="Q12" s="99">
        <v>22</v>
      </c>
      <c r="R12" s="96">
        <f t="shared" si="9"/>
        <v>0.1864406779661017</v>
      </c>
      <c r="S12" s="98">
        <f t="shared" si="3"/>
        <v>8.5903943771964072E-3</v>
      </c>
      <c r="T12" s="84">
        <v>2070</v>
      </c>
      <c r="U12" s="99">
        <v>32</v>
      </c>
      <c r="V12" s="96">
        <f t="shared" si="10"/>
        <v>0.2711864406779661</v>
      </c>
      <c r="W12" s="98">
        <f t="shared" si="4"/>
        <v>1.5458937198067632E-2</v>
      </c>
      <c r="X12" s="84">
        <v>1200</v>
      </c>
      <c r="Y12" s="99">
        <v>29</v>
      </c>
      <c r="Z12" s="96">
        <f t="shared" si="11"/>
        <v>0.24576271186440679</v>
      </c>
      <c r="AA12" s="98">
        <f t="shared" si="5"/>
        <v>2.4166666666666666E-2</v>
      </c>
      <c r="AB12" s="84">
        <v>533</v>
      </c>
      <c r="AC12" s="99">
        <v>15</v>
      </c>
      <c r="AD12" s="96">
        <f t="shared" si="12"/>
        <v>0.1271186440677966</v>
      </c>
      <c r="AE12" s="98">
        <f t="shared" si="6"/>
        <v>2.8142589118198873E-2</v>
      </c>
      <c r="AF12" s="84">
        <f t="shared" si="13"/>
        <v>9525</v>
      </c>
      <c r="AG12" s="99">
        <f t="shared" si="14"/>
        <v>118</v>
      </c>
      <c r="AH12" s="96">
        <f t="shared" si="15"/>
        <v>1</v>
      </c>
      <c r="AI12" s="98">
        <f t="shared" si="16"/>
        <v>1.2388451443569554E-2</v>
      </c>
      <c r="AL12" s="94">
        <v>8</v>
      </c>
      <c r="AM12" s="62" t="s">
        <v>51</v>
      </c>
      <c r="AN12" s="144">
        <v>19</v>
      </c>
      <c r="AO12" s="117">
        <v>2</v>
      </c>
      <c r="AP12" s="92">
        <v>1.7241379310344827E-2</v>
      </c>
      <c r="AQ12" s="92">
        <v>0.10526315789473684</v>
      </c>
      <c r="AR12" s="144">
        <v>77</v>
      </c>
      <c r="AS12" s="117">
        <v>3</v>
      </c>
      <c r="AT12" s="92">
        <v>2.5862068965517241E-2</v>
      </c>
      <c r="AU12" s="92">
        <v>3.896103896103896E-2</v>
      </c>
      <c r="AV12" s="144">
        <v>2791</v>
      </c>
      <c r="AW12" s="117">
        <v>12</v>
      </c>
      <c r="AX12" s="92">
        <v>0.10344827586206896</v>
      </c>
      <c r="AY12" s="92">
        <v>4.2995342171264781E-3</v>
      </c>
      <c r="AZ12" s="144">
        <v>2566</v>
      </c>
      <c r="BA12" s="117">
        <v>23</v>
      </c>
      <c r="BB12" s="92">
        <v>0.19827586206896552</v>
      </c>
      <c r="BC12" s="92">
        <v>8.9633671083398283E-3</v>
      </c>
      <c r="BD12" s="144">
        <v>1990</v>
      </c>
      <c r="BE12" s="117">
        <v>28</v>
      </c>
      <c r="BF12" s="92">
        <v>0.2413793103448276</v>
      </c>
      <c r="BG12" s="92">
        <v>1.407035175879397E-2</v>
      </c>
      <c r="BH12" s="144">
        <v>1131</v>
      </c>
      <c r="BI12" s="117">
        <v>25</v>
      </c>
      <c r="BJ12" s="92">
        <v>0.21551724137931033</v>
      </c>
      <c r="BK12" s="92">
        <v>2.2104332449160036E-2</v>
      </c>
      <c r="BL12" s="144">
        <v>466</v>
      </c>
      <c r="BM12" s="117">
        <v>23</v>
      </c>
      <c r="BN12" s="92">
        <v>0.19827586206896552</v>
      </c>
      <c r="BO12" s="92">
        <v>4.9356223175965663E-2</v>
      </c>
      <c r="BP12" s="144">
        <v>9040</v>
      </c>
      <c r="BQ12" s="117">
        <v>116</v>
      </c>
      <c r="BR12" s="92">
        <v>1</v>
      </c>
      <c r="BS12" s="92">
        <v>1.2831858407079646E-2</v>
      </c>
      <c r="BT12" s="125">
        <v>8</v>
      </c>
      <c r="BU12" s="62" t="s">
        <v>51</v>
      </c>
      <c r="BV12" s="188">
        <f t="shared" si="17"/>
        <v>8.4745762711864406E-3</v>
      </c>
      <c r="BW12" s="188">
        <f t="shared" si="18"/>
        <v>1.7241379310344827E-2</v>
      </c>
      <c r="BX12" s="189">
        <f t="shared" si="19"/>
        <v>-0.90000000000000013</v>
      </c>
      <c r="BY12" s="188">
        <f t="shared" si="20"/>
        <v>1.6949152542372881E-2</v>
      </c>
      <c r="BZ12" s="188">
        <f t="shared" si="21"/>
        <v>2.5862068965517241E-2</v>
      </c>
      <c r="CA12" s="189">
        <f t="shared" si="22"/>
        <v>-0.8999999999999998</v>
      </c>
      <c r="CB12" s="188">
        <f t="shared" si="23"/>
        <v>0.1440677966101695</v>
      </c>
      <c r="CC12" s="188">
        <f t="shared" si="24"/>
        <v>0.10344827586206896</v>
      </c>
      <c r="CD12" s="189">
        <f t="shared" si="25"/>
        <v>4.0999999999999996</v>
      </c>
      <c r="CE12" s="188">
        <f t="shared" si="26"/>
        <v>0.1864406779661017</v>
      </c>
      <c r="CF12" s="188">
        <f t="shared" si="27"/>
        <v>0.19827586206896552</v>
      </c>
      <c r="CG12" s="189">
        <f t="shared" si="28"/>
        <v>-1.2000000000000011</v>
      </c>
      <c r="CH12" s="188">
        <f t="shared" si="59"/>
        <v>0.2711864406779661</v>
      </c>
      <c r="CI12" s="188">
        <f>BF12</f>
        <v>0.2413793103448276</v>
      </c>
      <c r="CJ12" s="189">
        <f t="shared" si="29"/>
        <v>3.0000000000000027</v>
      </c>
      <c r="CK12" s="188">
        <f t="shared" si="30"/>
        <v>0.24576271186440679</v>
      </c>
      <c r="CL12" s="188">
        <f t="shared" si="31"/>
        <v>0.21551724137931033</v>
      </c>
      <c r="CM12" s="189">
        <f t="shared" si="32"/>
        <v>3</v>
      </c>
      <c r="CN12" s="188">
        <f t="shared" si="33"/>
        <v>0.1271186440677966</v>
      </c>
      <c r="CO12" s="188">
        <f t="shared" si="34"/>
        <v>0.19827586206896552</v>
      </c>
      <c r="CP12" s="189">
        <f t="shared" si="35"/>
        <v>-7.1000000000000005</v>
      </c>
      <c r="CR12" s="188">
        <f t="shared" si="36"/>
        <v>6.5304988189523409E-3</v>
      </c>
      <c r="CS12" s="188">
        <f t="shared" si="37"/>
        <v>8.3051930272884916E-3</v>
      </c>
      <c r="CT12" s="189">
        <f t="shared" si="38"/>
        <v>-0.1</v>
      </c>
      <c r="CU12" s="188">
        <f t="shared" si="39"/>
        <v>1.9869390023620953E-2</v>
      </c>
      <c r="CV12" s="188">
        <f t="shared" si="40"/>
        <v>2.3911654649995437E-2</v>
      </c>
      <c r="CW12" s="189">
        <f t="shared" si="41"/>
        <v>-0.4</v>
      </c>
      <c r="CX12" s="188">
        <f t="shared" si="42"/>
        <v>0.16891297299800842</v>
      </c>
      <c r="CY12" s="188">
        <f t="shared" si="43"/>
        <v>0.1657387971159989</v>
      </c>
      <c r="CZ12" s="189">
        <f t="shared" si="44"/>
        <v>0.30000000000000027</v>
      </c>
      <c r="DA12" s="188">
        <f t="shared" si="45"/>
        <v>0.23843268028345144</v>
      </c>
      <c r="DB12" s="188">
        <f t="shared" si="46"/>
        <v>0.24062243314775941</v>
      </c>
      <c r="DC12" s="189">
        <f t="shared" si="47"/>
        <v>-0.30000000000000027</v>
      </c>
      <c r="DD12" s="188">
        <f t="shared" si="48"/>
        <v>0.26853781668287713</v>
      </c>
      <c r="DE12" s="188">
        <f t="shared" si="49"/>
        <v>0.2691886465273341</v>
      </c>
      <c r="DF12" s="189">
        <f t="shared" si="50"/>
        <v>0</v>
      </c>
      <c r="DG12" s="188">
        <f t="shared" si="51"/>
        <v>0.19730443240238987</v>
      </c>
      <c r="DH12" s="188">
        <f t="shared" si="52"/>
        <v>0.18951355297983025</v>
      </c>
      <c r="DI12" s="189">
        <f t="shared" si="53"/>
        <v>0.70000000000000062</v>
      </c>
      <c r="DJ12" s="188">
        <f t="shared" si="54"/>
        <v>0.10041220879069983</v>
      </c>
      <c r="DK12" s="188">
        <f t="shared" si="55"/>
        <v>0.10271972255179337</v>
      </c>
      <c r="DL12" s="189">
        <f t="shared" si="56"/>
        <v>-0.29999999999999888</v>
      </c>
      <c r="DM12" s="183">
        <v>0</v>
      </c>
    </row>
    <row r="13" spans="1:117">
      <c r="A13" s="63"/>
      <c r="B13" s="94">
        <v>9</v>
      </c>
      <c r="C13" s="62" t="s">
        <v>117</v>
      </c>
      <c r="D13" s="82">
        <v>5</v>
      </c>
      <c r="E13" s="95">
        <v>0</v>
      </c>
      <c r="F13" s="96">
        <f t="shared" si="7"/>
        <v>0</v>
      </c>
      <c r="G13" s="98">
        <f t="shared" si="0"/>
        <v>0</v>
      </c>
      <c r="H13" s="82">
        <v>41</v>
      </c>
      <c r="I13" s="95">
        <v>4</v>
      </c>
      <c r="J13" s="96">
        <f t="shared" si="57"/>
        <v>4.7619047619047616E-2</v>
      </c>
      <c r="K13" s="98">
        <f t="shared" si="1"/>
        <v>9.7560975609756101E-2</v>
      </c>
      <c r="L13" s="82">
        <v>2062</v>
      </c>
      <c r="M13" s="95">
        <v>14</v>
      </c>
      <c r="N13" s="96">
        <f t="shared" si="8"/>
        <v>0.16666666666666666</v>
      </c>
      <c r="O13" s="98">
        <f t="shared" si="2"/>
        <v>6.7895247332686714E-3</v>
      </c>
      <c r="P13" s="82">
        <v>1776</v>
      </c>
      <c r="Q13" s="95">
        <v>24</v>
      </c>
      <c r="R13" s="96">
        <f t="shared" si="9"/>
        <v>0.2857142857142857</v>
      </c>
      <c r="S13" s="98">
        <f t="shared" si="3"/>
        <v>1.3513513513513514E-2</v>
      </c>
      <c r="T13" s="82">
        <v>1338</v>
      </c>
      <c r="U13" s="95">
        <v>22</v>
      </c>
      <c r="V13" s="96">
        <f t="shared" si="10"/>
        <v>0.26190476190476192</v>
      </c>
      <c r="W13" s="98">
        <f t="shared" si="4"/>
        <v>1.6442451420029897E-2</v>
      </c>
      <c r="X13" s="82">
        <v>692</v>
      </c>
      <c r="Y13" s="95">
        <v>12</v>
      </c>
      <c r="Z13" s="96">
        <f t="shared" si="11"/>
        <v>0.14285714285714285</v>
      </c>
      <c r="AA13" s="98">
        <f t="shared" si="5"/>
        <v>1.7341040462427744E-2</v>
      </c>
      <c r="AB13" s="82">
        <v>293</v>
      </c>
      <c r="AC13" s="95">
        <v>8</v>
      </c>
      <c r="AD13" s="96">
        <f t="shared" si="12"/>
        <v>9.5238095238095233E-2</v>
      </c>
      <c r="AE13" s="98">
        <f t="shared" si="6"/>
        <v>2.7303754266211604E-2</v>
      </c>
      <c r="AF13" s="82">
        <f t="shared" si="13"/>
        <v>6207</v>
      </c>
      <c r="AG13" s="95">
        <f t="shared" ref="AG13:AG18" si="60">SUM(E13,I13,M13,Q13,U13,Y13,AC13)</f>
        <v>84</v>
      </c>
      <c r="AH13" s="96">
        <f t="shared" si="15"/>
        <v>1</v>
      </c>
      <c r="AI13" s="98">
        <f t="shared" si="16"/>
        <v>1.3533107781536975E-2</v>
      </c>
      <c r="AL13" s="94">
        <v>9</v>
      </c>
      <c r="AM13" s="62" t="s">
        <v>117</v>
      </c>
      <c r="AN13" s="144">
        <v>9</v>
      </c>
      <c r="AO13" s="117">
        <v>0</v>
      </c>
      <c r="AP13" s="92">
        <v>0</v>
      </c>
      <c r="AQ13" s="92">
        <v>0</v>
      </c>
      <c r="AR13" s="144">
        <v>46</v>
      </c>
      <c r="AS13" s="117">
        <v>4</v>
      </c>
      <c r="AT13" s="92">
        <v>5.4794520547945202E-2</v>
      </c>
      <c r="AU13" s="92">
        <v>8.6956521739130432E-2</v>
      </c>
      <c r="AV13" s="144">
        <v>1879</v>
      </c>
      <c r="AW13" s="117">
        <v>11</v>
      </c>
      <c r="AX13" s="92">
        <v>0.15068493150684931</v>
      </c>
      <c r="AY13" s="92">
        <v>5.854177754124534E-3</v>
      </c>
      <c r="AZ13" s="144">
        <v>1716</v>
      </c>
      <c r="BA13" s="117">
        <v>14</v>
      </c>
      <c r="BB13" s="92">
        <v>0.19178082191780821</v>
      </c>
      <c r="BC13" s="92">
        <v>8.1585081585081581E-3</v>
      </c>
      <c r="BD13" s="144">
        <v>1271</v>
      </c>
      <c r="BE13" s="117">
        <v>19</v>
      </c>
      <c r="BF13" s="92">
        <v>0.26027397260273971</v>
      </c>
      <c r="BG13" s="92">
        <v>1.4948859166011016E-2</v>
      </c>
      <c r="BH13" s="144">
        <v>649</v>
      </c>
      <c r="BI13" s="117">
        <v>14</v>
      </c>
      <c r="BJ13" s="92">
        <v>0.19178082191780821</v>
      </c>
      <c r="BK13" s="92">
        <v>2.1571648690292759E-2</v>
      </c>
      <c r="BL13" s="144">
        <v>262</v>
      </c>
      <c r="BM13" s="117">
        <v>11</v>
      </c>
      <c r="BN13" s="92">
        <v>0.15068493150684931</v>
      </c>
      <c r="BO13" s="92">
        <v>4.1984732824427481E-2</v>
      </c>
      <c r="BP13" s="144">
        <v>5832</v>
      </c>
      <c r="BQ13" s="117">
        <v>73</v>
      </c>
      <c r="BR13" s="92">
        <v>1</v>
      </c>
      <c r="BS13" s="92">
        <v>1.2517146776406037E-2</v>
      </c>
      <c r="BT13" s="125">
        <v>9</v>
      </c>
      <c r="BU13" s="62" t="s">
        <v>117</v>
      </c>
      <c r="BV13" s="188">
        <f t="shared" si="17"/>
        <v>0</v>
      </c>
      <c r="BW13" s="188">
        <f t="shared" si="18"/>
        <v>0</v>
      </c>
      <c r="BX13" s="189">
        <f t="shared" si="19"/>
        <v>0</v>
      </c>
      <c r="BY13" s="188">
        <f t="shared" si="20"/>
        <v>4.7619047619047616E-2</v>
      </c>
      <c r="BZ13" s="188">
        <f t="shared" si="21"/>
        <v>5.4794520547945202E-2</v>
      </c>
      <c r="CA13" s="189">
        <f t="shared" si="22"/>
        <v>-0.7</v>
      </c>
      <c r="CB13" s="188">
        <f t="shared" si="23"/>
        <v>0.16666666666666666</v>
      </c>
      <c r="CC13" s="188">
        <f t="shared" si="24"/>
        <v>0.15068493150684931</v>
      </c>
      <c r="CD13" s="189">
        <f t="shared" si="25"/>
        <v>1.6000000000000014</v>
      </c>
      <c r="CE13" s="188">
        <f t="shared" si="26"/>
        <v>0.2857142857142857</v>
      </c>
      <c r="CF13" s="188">
        <f t="shared" si="27"/>
        <v>0.19178082191780821</v>
      </c>
      <c r="CG13" s="189">
        <f t="shared" si="28"/>
        <v>9.3999999999999968</v>
      </c>
      <c r="CH13" s="188">
        <f t="shared" si="59"/>
        <v>0.26190476190476192</v>
      </c>
      <c r="CI13" s="188">
        <f t="shared" si="58"/>
        <v>0.26027397260273971</v>
      </c>
      <c r="CJ13" s="189">
        <f t="shared" si="29"/>
        <v>0.20000000000000018</v>
      </c>
      <c r="CK13" s="188">
        <f t="shared" si="30"/>
        <v>0.14285714285714285</v>
      </c>
      <c r="CL13" s="188">
        <f t="shared" si="31"/>
        <v>0.19178082191780821</v>
      </c>
      <c r="CM13" s="189">
        <f t="shared" si="32"/>
        <v>-4.9000000000000012</v>
      </c>
      <c r="CN13" s="188">
        <f t="shared" si="33"/>
        <v>9.5238095238095233E-2</v>
      </c>
      <c r="CO13" s="188">
        <f t="shared" si="34"/>
        <v>0.15068493150684931</v>
      </c>
      <c r="CP13" s="189">
        <f t="shared" si="35"/>
        <v>-5.6</v>
      </c>
      <c r="CR13" s="188">
        <f t="shared" si="36"/>
        <v>6.5304988189523409E-3</v>
      </c>
      <c r="CS13" s="188">
        <f t="shared" si="37"/>
        <v>8.3051930272884916E-3</v>
      </c>
      <c r="CT13" s="189">
        <f t="shared" si="38"/>
        <v>-0.1</v>
      </c>
      <c r="CU13" s="188">
        <f t="shared" si="39"/>
        <v>1.9869390023620953E-2</v>
      </c>
      <c r="CV13" s="188">
        <f t="shared" si="40"/>
        <v>2.3911654649995437E-2</v>
      </c>
      <c r="CW13" s="189">
        <f t="shared" si="41"/>
        <v>-0.4</v>
      </c>
      <c r="CX13" s="188">
        <f t="shared" si="42"/>
        <v>0.16891297299800842</v>
      </c>
      <c r="CY13" s="188">
        <f t="shared" si="43"/>
        <v>0.1657387971159989</v>
      </c>
      <c r="CZ13" s="189">
        <f t="shared" si="44"/>
        <v>0.30000000000000027</v>
      </c>
      <c r="DA13" s="188">
        <f t="shared" si="45"/>
        <v>0.23843268028345144</v>
      </c>
      <c r="DB13" s="188">
        <f t="shared" si="46"/>
        <v>0.24062243314775941</v>
      </c>
      <c r="DC13" s="189">
        <f t="shared" si="47"/>
        <v>-0.30000000000000027</v>
      </c>
      <c r="DD13" s="188">
        <f t="shared" si="48"/>
        <v>0.26853781668287713</v>
      </c>
      <c r="DE13" s="188">
        <f t="shared" si="49"/>
        <v>0.2691886465273341</v>
      </c>
      <c r="DF13" s="189">
        <f t="shared" si="50"/>
        <v>0</v>
      </c>
      <c r="DG13" s="188">
        <f t="shared" si="51"/>
        <v>0.19730443240238987</v>
      </c>
      <c r="DH13" s="188">
        <f t="shared" si="52"/>
        <v>0.18951355297983025</v>
      </c>
      <c r="DI13" s="189">
        <f t="shared" si="53"/>
        <v>0.70000000000000062</v>
      </c>
      <c r="DJ13" s="188">
        <f t="shared" si="54"/>
        <v>0.10041220879069983</v>
      </c>
      <c r="DK13" s="188">
        <f t="shared" si="55"/>
        <v>0.10271972255179337</v>
      </c>
      <c r="DL13" s="189">
        <f t="shared" si="56"/>
        <v>-0.29999999999999888</v>
      </c>
      <c r="DM13" s="183">
        <v>0</v>
      </c>
    </row>
    <row r="14" spans="1:117">
      <c r="A14" s="63"/>
      <c r="B14" s="94">
        <v>10</v>
      </c>
      <c r="C14" s="62" t="s">
        <v>52</v>
      </c>
      <c r="D14" s="82">
        <v>18</v>
      </c>
      <c r="E14" s="95">
        <v>2</v>
      </c>
      <c r="F14" s="96">
        <f t="shared" si="7"/>
        <v>1.2738853503184714E-2</v>
      </c>
      <c r="G14" s="98">
        <f t="shared" si="0"/>
        <v>0.1111111111111111</v>
      </c>
      <c r="H14" s="82">
        <v>87</v>
      </c>
      <c r="I14" s="95">
        <v>1</v>
      </c>
      <c r="J14" s="96">
        <f t="shared" si="57"/>
        <v>6.369426751592357E-3</v>
      </c>
      <c r="K14" s="98">
        <f t="shared" si="1"/>
        <v>1.1494252873563218E-2</v>
      </c>
      <c r="L14" s="82">
        <v>4839</v>
      </c>
      <c r="M14" s="95">
        <v>25</v>
      </c>
      <c r="N14" s="96">
        <f t="shared" si="8"/>
        <v>0.15923566878980891</v>
      </c>
      <c r="O14" s="98">
        <f t="shared" si="2"/>
        <v>5.1663566852655505E-3</v>
      </c>
      <c r="P14" s="82">
        <v>4224</v>
      </c>
      <c r="Q14" s="95">
        <v>36</v>
      </c>
      <c r="R14" s="96">
        <f t="shared" si="9"/>
        <v>0.22929936305732485</v>
      </c>
      <c r="S14" s="98">
        <f t="shared" si="3"/>
        <v>8.5227272727272721E-3</v>
      </c>
      <c r="T14" s="82">
        <v>2897</v>
      </c>
      <c r="U14" s="95">
        <v>42</v>
      </c>
      <c r="V14" s="96">
        <f t="shared" si="10"/>
        <v>0.26751592356687898</v>
      </c>
      <c r="W14" s="98">
        <f t="shared" si="4"/>
        <v>1.4497756299620296E-2</v>
      </c>
      <c r="X14" s="82">
        <v>1443</v>
      </c>
      <c r="Y14" s="95">
        <v>35</v>
      </c>
      <c r="Z14" s="96">
        <f t="shared" si="11"/>
        <v>0.22292993630573249</v>
      </c>
      <c r="AA14" s="98">
        <f t="shared" si="5"/>
        <v>2.4255024255024255E-2</v>
      </c>
      <c r="AB14" s="82">
        <v>589</v>
      </c>
      <c r="AC14" s="95">
        <v>16</v>
      </c>
      <c r="AD14" s="96">
        <f t="shared" si="12"/>
        <v>0.10191082802547771</v>
      </c>
      <c r="AE14" s="98">
        <f t="shared" si="6"/>
        <v>2.7164685908319185E-2</v>
      </c>
      <c r="AF14" s="82">
        <f t="shared" si="13"/>
        <v>14097</v>
      </c>
      <c r="AG14" s="95">
        <f t="shared" si="60"/>
        <v>157</v>
      </c>
      <c r="AH14" s="96">
        <f t="shared" si="15"/>
        <v>1</v>
      </c>
      <c r="AI14" s="98">
        <f t="shared" si="16"/>
        <v>1.1137121373341845E-2</v>
      </c>
      <c r="AL14" s="94">
        <v>10</v>
      </c>
      <c r="AM14" s="62" t="s">
        <v>52</v>
      </c>
      <c r="AN14" s="144">
        <v>23</v>
      </c>
      <c r="AO14" s="117">
        <v>2</v>
      </c>
      <c r="AP14" s="92">
        <v>1.2422360248447204E-2</v>
      </c>
      <c r="AQ14" s="92">
        <v>8.6956521739130432E-2</v>
      </c>
      <c r="AR14" s="144">
        <v>101</v>
      </c>
      <c r="AS14" s="117">
        <v>5</v>
      </c>
      <c r="AT14" s="92">
        <v>3.1055900621118012E-2</v>
      </c>
      <c r="AU14" s="92">
        <v>4.9504950495049507E-2</v>
      </c>
      <c r="AV14" s="144">
        <v>4589</v>
      </c>
      <c r="AW14" s="117">
        <v>33</v>
      </c>
      <c r="AX14" s="92">
        <v>0.20496894409937888</v>
      </c>
      <c r="AY14" s="92">
        <v>7.1911091741120071E-3</v>
      </c>
      <c r="AZ14" s="144">
        <v>4071</v>
      </c>
      <c r="BA14" s="117">
        <v>39</v>
      </c>
      <c r="BB14" s="92">
        <v>0.24223602484472051</v>
      </c>
      <c r="BC14" s="92">
        <v>9.5799557848194553E-3</v>
      </c>
      <c r="BD14" s="144">
        <v>2833</v>
      </c>
      <c r="BE14" s="117">
        <v>39</v>
      </c>
      <c r="BF14" s="92">
        <v>0.24223602484472051</v>
      </c>
      <c r="BG14" s="92">
        <v>1.3766325450052947E-2</v>
      </c>
      <c r="BH14" s="144">
        <v>1324</v>
      </c>
      <c r="BI14" s="117">
        <v>29</v>
      </c>
      <c r="BJ14" s="92">
        <v>0.18012422360248448</v>
      </c>
      <c r="BK14" s="92">
        <v>2.1903323262839881E-2</v>
      </c>
      <c r="BL14" s="144">
        <v>542</v>
      </c>
      <c r="BM14" s="117">
        <v>14</v>
      </c>
      <c r="BN14" s="92">
        <v>8.6956521739130432E-2</v>
      </c>
      <c r="BO14" s="92">
        <v>2.5830258302583026E-2</v>
      </c>
      <c r="BP14" s="144">
        <v>13483</v>
      </c>
      <c r="BQ14" s="117">
        <v>161</v>
      </c>
      <c r="BR14" s="92">
        <v>1</v>
      </c>
      <c r="BS14" s="92">
        <v>1.1940962693762516E-2</v>
      </c>
      <c r="BT14" s="125">
        <v>10</v>
      </c>
      <c r="BU14" s="62" t="s">
        <v>52</v>
      </c>
      <c r="BV14" s="188">
        <f t="shared" si="17"/>
        <v>1.2738853503184714E-2</v>
      </c>
      <c r="BW14" s="188">
        <f t="shared" si="18"/>
        <v>1.2422360248447204E-2</v>
      </c>
      <c r="BX14" s="189">
        <f t="shared" si="19"/>
        <v>9.9999999999999922E-2</v>
      </c>
      <c r="BY14" s="188">
        <f t="shared" si="20"/>
        <v>6.369426751592357E-3</v>
      </c>
      <c r="BZ14" s="188">
        <f t="shared" si="21"/>
        <v>3.1055900621118012E-2</v>
      </c>
      <c r="CA14" s="189">
        <f t="shared" si="22"/>
        <v>-2.5</v>
      </c>
      <c r="CB14" s="188">
        <f t="shared" si="23"/>
        <v>0.15923566878980891</v>
      </c>
      <c r="CC14" s="188">
        <f t="shared" si="24"/>
        <v>0.20496894409937888</v>
      </c>
      <c r="CD14" s="189">
        <f t="shared" si="25"/>
        <v>-4.5999999999999988</v>
      </c>
      <c r="CE14" s="188">
        <f t="shared" si="26"/>
        <v>0.22929936305732485</v>
      </c>
      <c r="CF14" s="188">
        <f t="shared" si="27"/>
        <v>0.24223602484472051</v>
      </c>
      <c r="CG14" s="189">
        <f t="shared" si="28"/>
        <v>-1.2999999999999985</v>
      </c>
      <c r="CH14" s="188">
        <f t="shared" si="59"/>
        <v>0.26751592356687898</v>
      </c>
      <c r="CI14" s="188">
        <f t="shared" si="58"/>
        <v>0.24223602484472051</v>
      </c>
      <c r="CJ14" s="189">
        <f t="shared" si="29"/>
        <v>2.6000000000000023</v>
      </c>
      <c r="CK14" s="188">
        <f t="shared" si="30"/>
        <v>0.22292993630573249</v>
      </c>
      <c r="CL14" s="188">
        <f t="shared" si="31"/>
        <v>0.18012422360248448</v>
      </c>
      <c r="CM14" s="189">
        <f t="shared" si="32"/>
        <v>4.3000000000000007</v>
      </c>
      <c r="CN14" s="188">
        <f t="shared" si="33"/>
        <v>0.10191082802547771</v>
      </c>
      <c r="CO14" s="188">
        <f t="shared" si="34"/>
        <v>8.6956521739130432E-2</v>
      </c>
      <c r="CP14" s="189">
        <f t="shared" si="35"/>
        <v>1.5</v>
      </c>
      <c r="CR14" s="188">
        <f t="shared" si="36"/>
        <v>6.5304988189523409E-3</v>
      </c>
      <c r="CS14" s="188">
        <f t="shared" si="37"/>
        <v>8.3051930272884916E-3</v>
      </c>
      <c r="CT14" s="189">
        <f t="shared" si="38"/>
        <v>-0.1</v>
      </c>
      <c r="CU14" s="188">
        <f t="shared" si="39"/>
        <v>1.9869390023620953E-2</v>
      </c>
      <c r="CV14" s="188">
        <f t="shared" si="40"/>
        <v>2.3911654649995437E-2</v>
      </c>
      <c r="CW14" s="189">
        <f t="shared" si="41"/>
        <v>-0.4</v>
      </c>
      <c r="CX14" s="188">
        <f t="shared" si="42"/>
        <v>0.16891297299800842</v>
      </c>
      <c r="CY14" s="188">
        <f t="shared" si="43"/>
        <v>0.1657387971159989</v>
      </c>
      <c r="CZ14" s="189">
        <f t="shared" si="44"/>
        <v>0.30000000000000027</v>
      </c>
      <c r="DA14" s="188">
        <f t="shared" si="45"/>
        <v>0.23843268028345144</v>
      </c>
      <c r="DB14" s="188">
        <f t="shared" si="46"/>
        <v>0.24062243314775941</v>
      </c>
      <c r="DC14" s="189">
        <f t="shared" si="47"/>
        <v>-0.30000000000000027</v>
      </c>
      <c r="DD14" s="188">
        <f t="shared" si="48"/>
        <v>0.26853781668287713</v>
      </c>
      <c r="DE14" s="188">
        <f t="shared" si="49"/>
        <v>0.2691886465273341</v>
      </c>
      <c r="DF14" s="189">
        <f t="shared" si="50"/>
        <v>0</v>
      </c>
      <c r="DG14" s="188">
        <f t="shared" si="51"/>
        <v>0.19730443240238987</v>
      </c>
      <c r="DH14" s="188">
        <f t="shared" si="52"/>
        <v>0.18951355297983025</v>
      </c>
      <c r="DI14" s="189">
        <f t="shared" si="53"/>
        <v>0.70000000000000062</v>
      </c>
      <c r="DJ14" s="188">
        <f t="shared" si="54"/>
        <v>0.10041220879069983</v>
      </c>
      <c r="DK14" s="188">
        <f t="shared" si="55"/>
        <v>0.10271972255179337</v>
      </c>
      <c r="DL14" s="189">
        <f t="shared" si="56"/>
        <v>-0.29999999999999888</v>
      </c>
      <c r="DM14" s="183">
        <v>0</v>
      </c>
    </row>
    <row r="15" spans="1:117">
      <c r="A15" s="63"/>
      <c r="B15" s="94">
        <v>11</v>
      </c>
      <c r="C15" s="62" t="s">
        <v>53</v>
      </c>
      <c r="D15" s="82">
        <v>47</v>
      </c>
      <c r="E15" s="95">
        <v>2</v>
      </c>
      <c r="F15" s="96">
        <f t="shared" si="7"/>
        <v>6.0975609756097563E-3</v>
      </c>
      <c r="G15" s="98">
        <f t="shared" si="0"/>
        <v>4.2553191489361701E-2</v>
      </c>
      <c r="H15" s="82">
        <v>154</v>
      </c>
      <c r="I15" s="95">
        <v>7</v>
      </c>
      <c r="J15" s="96">
        <f t="shared" si="57"/>
        <v>2.1341463414634148E-2</v>
      </c>
      <c r="K15" s="98">
        <f t="shared" si="1"/>
        <v>4.5454545454545456E-2</v>
      </c>
      <c r="L15" s="82">
        <v>7880</v>
      </c>
      <c r="M15" s="95">
        <v>47</v>
      </c>
      <c r="N15" s="96">
        <f t="shared" si="8"/>
        <v>0.14329268292682926</v>
      </c>
      <c r="O15" s="98">
        <f t="shared" si="2"/>
        <v>5.964467005076142E-3</v>
      </c>
      <c r="P15" s="82">
        <v>7369</v>
      </c>
      <c r="Q15" s="95">
        <v>73</v>
      </c>
      <c r="R15" s="96">
        <f t="shared" si="9"/>
        <v>0.2225609756097561</v>
      </c>
      <c r="S15" s="98">
        <f t="shared" si="3"/>
        <v>9.9063644999321486E-3</v>
      </c>
      <c r="T15" s="82">
        <v>5025</v>
      </c>
      <c r="U15" s="95">
        <v>100</v>
      </c>
      <c r="V15" s="96">
        <f t="shared" si="10"/>
        <v>0.3048780487804878</v>
      </c>
      <c r="W15" s="98">
        <f t="shared" si="4"/>
        <v>1.9900497512437811E-2</v>
      </c>
      <c r="X15" s="82">
        <v>2653</v>
      </c>
      <c r="Y15" s="95">
        <v>71</v>
      </c>
      <c r="Z15" s="96">
        <f t="shared" si="11"/>
        <v>0.21646341463414634</v>
      </c>
      <c r="AA15" s="98">
        <f t="shared" si="5"/>
        <v>2.6762156049754994E-2</v>
      </c>
      <c r="AB15" s="82">
        <v>953</v>
      </c>
      <c r="AC15" s="95">
        <v>28</v>
      </c>
      <c r="AD15" s="96">
        <f t="shared" si="12"/>
        <v>8.5365853658536592E-2</v>
      </c>
      <c r="AE15" s="98">
        <f t="shared" si="6"/>
        <v>2.9380902413431269E-2</v>
      </c>
      <c r="AF15" s="82">
        <f t="shared" si="13"/>
        <v>24081</v>
      </c>
      <c r="AG15" s="95">
        <f t="shared" si="60"/>
        <v>328</v>
      </c>
      <c r="AH15" s="96">
        <f t="shared" si="15"/>
        <v>1</v>
      </c>
      <c r="AI15" s="98">
        <f t="shared" si="16"/>
        <v>1.3620696814916324E-2</v>
      </c>
      <c r="AL15" s="94">
        <v>11</v>
      </c>
      <c r="AM15" s="62" t="s">
        <v>53</v>
      </c>
      <c r="AN15" s="144">
        <v>60</v>
      </c>
      <c r="AO15" s="117">
        <v>1</v>
      </c>
      <c r="AP15" s="92">
        <v>3.0959752321981426E-3</v>
      </c>
      <c r="AQ15" s="92">
        <v>1.6666666666666666E-2</v>
      </c>
      <c r="AR15" s="144">
        <v>194</v>
      </c>
      <c r="AS15" s="117">
        <v>12</v>
      </c>
      <c r="AT15" s="92">
        <v>3.7151702786377708E-2</v>
      </c>
      <c r="AU15" s="92">
        <v>6.1855670103092786E-2</v>
      </c>
      <c r="AV15" s="144">
        <v>7479</v>
      </c>
      <c r="AW15" s="117">
        <v>60</v>
      </c>
      <c r="AX15" s="92">
        <v>0.18575851393188855</v>
      </c>
      <c r="AY15" s="92">
        <v>8.0224628961091064E-3</v>
      </c>
      <c r="AZ15" s="144">
        <v>7244</v>
      </c>
      <c r="BA15" s="117">
        <v>66</v>
      </c>
      <c r="BB15" s="92">
        <v>0.2043343653250774</v>
      </c>
      <c r="BC15" s="92">
        <v>9.1109884041965759E-3</v>
      </c>
      <c r="BD15" s="144">
        <v>4877</v>
      </c>
      <c r="BE15" s="117">
        <v>94</v>
      </c>
      <c r="BF15" s="92">
        <v>0.29102167182662536</v>
      </c>
      <c r="BG15" s="92">
        <v>1.9274143940947303E-2</v>
      </c>
      <c r="BH15" s="144">
        <v>2457</v>
      </c>
      <c r="BI15" s="117">
        <v>68</v>
      </c>
      <c r="BJ15" s="92">
        <v>0.21052631578947367</v>
      </c>
      <c r="BK15" s="92">
        <v>2.7676027676027677E-2</v>
      </c>
      <c r="BL15" s="144">
        <v>900</v>
      </c>
      <c r="BM15" s="117">
        <v>22</v>
      </c>
      <c r="BN15" s="92">
        <v>6.8111455108359129E-2</v>
      </c>
      <c r="BO15" s="92">
        <v>2.4444444444444446E-2</v>
      </c>
      <c r="BP15" s="144">
        <v>23211</v>
      </c>
      <c r="BQ15" s="117">
        <v>323</v>
      </c>
      <c r="BR15" s="92">
        <v>1</v>
      </c>
      <c r="BS15" s="92">
        <v>1.3915815777002283E-2</v>
      </c>
      <c r="BT15" s="125">
        <v>11</v>
      </c>
      <c r="BU15" s="62" t="s">
        <v>53</v>
      </c>
      <c r="BV15" s="188">
        <f t="shared" si="17"/>
        <v>6.0975609756097563E-3</v>
      </c>
      <c r="BW15" s="188">
        <f t="shared" si="18"/>
        <v>3.0959752321981426E-3</v>
      </c>
      <c r="BX15" s="189">
        <f t="shared" si="19"/>
        <v>0.3</v>
      </c>
      <c r="BY15" s="188">
        <f t="shared" si="20"/>
        <v>2.1341463414634148E-2</v>
      </c>
      <c r="BZ15" s="188">
        <f t="shared" si="21"/>
        <v>3.7151702786377708E-2</v>
      </c>
      <c r="CA15" s="189">
        <f t="shared" si="22"/>
        <v>-1.5999999999999996</v>
      </c>
      <c r="CB15" s="188">
        <f t="shared" si="23"/>
        <v>0.14329268292682926</v>
      </c>
      <c r="CC15" s="188">
        <f t="shared" si="24"/>
        <v>0.18575851393188855</v>
      </c>
      <c r="CD15" s="189">
        <f t="shared" si="25"/>
        <v>-4.3000000000000007</v>
      </c>
      <c r="CE15" s="188">
        <f t="shared" si="26"/>
        <v>0.2225609756097561</v>
      </c>
      <c r="CF15" s="188">
        <f t="shared" si="27"/>
        <v>0.2043343653250774</v>
      </c>
      <c r="CG15" s="189">
        <f t="shared" si="28"/>
        <v>1.9000000000000017</v>
      </c>
      <c r="CH15" s="188">
        <f t="shared" si="59"/>
        <v>0.3048780487804878</v>
      </c>
      <c r="CI15" s="188">
        <f t="shared" si="58"/>
        <v>0.29102167182662536</v>
      </c>
      <c r="CJ15" s="189">
        <f t="shared" si="29"/>
        <v>1.4000000000000012</v>
      </c>
      <c r="CK15" s="188">
        <f t="shared" si="30"/>
        <v>0.21646341463414634</v>
      </c>
      <c r="CL15" s="188">
        <f t="shared" si="31"/>
        <v>0.21052631578947367</v>
      </c>
      <c r="CM15" s="189">
        <f t="shared" si="32"/>
        <v>0.50000000000000044</v>
      </c>
      <c r="CN15" s="188">
        <f t="shared" si="33"/>
        <v>8.5365853658536592E-2</v>
      </c>
      <c r="CO15" s="188">
        <f t="shared" si="34"/>
        <v>6.8111455108359129E-2</v>
      </c>
      <c r="CP15" s="189">
        <f t="shared" si="35"/>
        <v>1.7000000000000002</v>
      </c>
      <c r="CR15" s="188">
        <f t="shared" si="36"/>
        <v>6.5304988189523409E-3</v>
      </c>
      <c r="CS15" s="188">
        <f t="shared" si="37"/>
        <v>8.3051930272884916E-3</v>
      </c>
      <c r="CT15" s="189">
        <f t="shared" si="38"/>
        <v>-0.1</v>
      </c>
      <c r="CU15" s="188">
        <f t="shared" si="39"/>
        <v>1.9869390023620953E-2</v>
      </c>
      <c r="CV15" s="188">
        <f t="shared" si="40"/>
        <v>2.3911654649995437E-2</v>
      </c>
      <c r="CW15" s="189">
        <f t="shared" si="41"/>
        <v>-0.4</v>
      </c>
      <c r="CX15" s="188">
        <f t="shared" si="42"/>
        <v>0.16891297299800842</v>
      </c>
      <c r="CY15" s="188">
        <f t="shared" si="43"/>
        <v>0.1657387971159989</v>
      </c>
      <c r="CZ15" s="189">
        <f t="shared" si="44"/>
        <v>0.30000000000000027</v>
      </c>
      <c r="DA15" s="188">
        <f t="shared" si="45"/>
        <v>0.23843268028345144</v>
      </c>
      <c r="DB15" s="188">
        <f t="shared" si="46"/>
        <v>0.24062243314775941</v>
      </c>
      <c r="DC15" s="189">
        <f t="shared" si="47"/>
        <v>-0.30000000000000027</v>
      </c>
      <c r="DD15" s="188">
        <f t="shared" si="48"/>
        <v>0.26853781668287713</v>
      </c>
      <c r="DE15" s="188">
        <f t="shared" si="49"/>
        <v>0.2691886465273341</v>
      </c>
      <c r="DF15" s="189">
        <f t="shared" si="50"/>
        <v>0</v>
      </c>
      <c r="DG15" s="188">
        <f t="shared" si="51"/>
        <v>0.19730443240238987</v>
      </c>
      <c r="DH15" s="188">
        <f t="shared" si="52"/>
        <v>0.18951355297983025</v>
      </c>
      <c r="DI15" s="189">
        <f t="shared" si="53"/>
        <v>0.70000000000000062</v>
      </c>
      <c r="DJ15" s="188">
        <f t="shared" si="54"/>
        <v>0.10041220879069983</v>
      </c>
      <c r="DK15" s="188">
        <f t="shared" si="55"/>
        <v>0.10271972255179337</v>
      </c>
      <c r="DL15" s="189">
        <f t="shared" si="56"/>
        <v>-0.29999999999999888</v>
      </c>
      <c r="DM15" s="183">
        <v>0</v>
      </c>
    </row>
    <row r="16" spans="1:117">
      <c r="A16" s="63"/>
      <c r="B16" s="94">
        <v>12</v>
      </c>
      <c r="C16" s="62" t="s">
        <v>118</v>
      </c>
      <c r="D16" s="82">
        <v>26</v>
      </c>
      <c r="E16" s="95">
        <v>2</v>
      </c>
      <c r="F16" s="96">
        <f t="shared" si="7"/>
        <v>1.3333333333333334E-2</v>
      </c>
      <c r="G16" s="98">
        <f t="shared" si="0"/>
        <v>7.6923076923076927E-2</v>
      </c>
      <c r="H16" s="82">
        <v>82</v>
      </c>
      <c r="I16" s="95">
        <v>4</v>
      </c>
      <c r="J16" s="96">
        <f t="shared" si="57"/>
        <v>2.6666666666666668E-2</v>
      </c>
      <c r="K16" s="98">
        <f t="shared" si="1"/>
        <v>4.878048780487805E-2</v>
      </c>
      <c r="L16" s="82">
        <v>3896</v>
      </c>
      <c r="M16" s="95">
        <v>20</v>
      </c>
      <c r="N16" s="96">
        <f t="shared" si="8"/>
        <v>0.13333333333333333</v>
      </c>
      <c r="O16" s="98">
        <f t="shared" si="2"/>
        <v>5.1334702258726897E-3</v>
      </c>
      <c r="P16" s="82">
        <v>3504</v>
      </c>
      <c r="Q16" s="95">
        <v>33</v>
      </c>
      <c r="R16" s="96">
        <f t="shared" si="9"/>
        <v>0.22</v>
      </c>
      <c r="S16" s="98">
        <f t="shared" si="3"/>
        <v>9.4178082191780817E-3</v>
      </c>
      <c r="T16" s="82">
        <v>2795</v>
      </c>
      <c r="U16" s="95">
        <v>42</v>
      </c>
      <c r="V16" s="96">
        <f t="shared" si="10"/>
        <v>0.28000000000000003</v>
      </c>
      <c r="W16" s="98">
        <f t="shared" si="4"/>
        <v>1.5026833631484795E-2</v>
      </c>
      <c r="X16" s="82">
        <v>1498</v>
      </c>
      <c r="Y16" s="95">
        <v>37</v>
      </c>
      <c r="Z16" s="96">
        <f t="shared" si="11"/>
        <v>0.24666666666666667</v>
      </c>
      <c r="AA16" s="98">
        <f t="shared" si="5"/>
        <v>2.4699599465954607E-2</v>
      </c>
      <c r="AB16" s="82">
        <v>653</v>
      </c>
      <c r="AC16" s="95">
        <v>12</v>
      </c>
      <c r="AD16" s="96">
        <f t="shared" si="12"/>
        <v>0.08</v>
      </c>
      <c r="AE16" s="98">
        <f t="shared" si="6"/>
        <v>1.8376722817764167E-2</v>
      </c>
      <c r="AF16" s="82">
        <f t="shared" si="13"/>
        <v>12454</v>
      </c>
      <c r="AG16" s="95">
        <f t="shared" si="60"/>
        <v>150</v>
      </c>
      <c r="AH16" s="135">
        <f t="shared" si="15"/>
        <v>1</v>
      </c>
      <c r="AI16" s="98">
        <f t="shared" si="16"/>
        <v>1.2044323109041272E-2</v>
      </c>
      <c r="AL16" s="94">
        <v>12</v>
      </c>
      <c r="AM16" s="62" t="s">
        <v>118</v>
      </c>
      <c r="AN16" s="144">
        <v>36</v>
      </c>
      <c r="AO16" s="117">
        <v>3</v>
      </c>
      <c r="AP16" s="92">
        <v>2.0270270270270271E-2</v>
      </c>
      <c r="AQ16" s="92">
        <v>8.3333333333333329E-2</v>
      </c>
      <c r="AR16" s="144">
        <v>91</v>
      </c>
      <c r="AS16" s="117">
        <v>4</v>
      </c>
      <c r="AT16" s="92">
        <v>2.7027027027027029E-2</v>
      </c>
      <c r="AU16" s="92">
        <v>4.3956043956043959E-2</v>
      </c>
      <c r="AV16" s="144">
        <v>3629</v>
      </c>
      <c r="AW16" s="117">
        <v>23</v>
      </c>
      <c r="AX16" s="92">
        <v>0.1554054054054054</v>
      </c>
      <c r="AY16" s="92">
        <v>6.3378341140810143E-3</v>
      </c>
      <c r="AZ16" s="144">
        <v>3546</v>
      </c>
      <c r="BA16" s="117">
        <v>26</v>
      </c>
      <c r="BB16" s="92">
        <v>0.17567567567567569</v>
      </c>
      <c r="BC16" s="92">
        <v>7.3322053017484488E-3</v>
      </c>
      <c r="BD16" s="144">
        <v>2722</v>
      </c>
      <c r="BE16" s="117">
        <v>52</v>
      </c>
      <c r="BF16" s="92">
        <v>0.35135135135135137</v>
      </c>
      <c r="BG16" s="92">
        <v>1.9103600293901544E-2</v>
      </c>
      <c r="BH16" s="144">
        <v>1367</v>
      </c>
      <c r="BI16" s="117">
        <v>31</v>
      </c>
      <c r="BJ16" s="92">
        <v>0.20945945945945946</v>
      </c>
      <c r="BK16" s="92">
        <v>2.2677395757132408E-2</v>
      </c>
      <c r="BL16" s="144">
        <v>610</v>
      </c>
      <c r="BM16" s="117">
        <v>9</v>
      </c>
      <c r="BN16" s="92">
        <v>6.0810810810810814E-2</v>
      </c>
      <c r="BO16" s="92">
        <v>1.4754098360655738E-2</v>
      </c>
      <c r="BP16" s="144">
        <v>12001</v>
      </c>
      <c r="BQ16" s="117">
        <v>148</v>
      </c>
      <c r="BR16" s="92">
        <v>1</v>
      </c>
      <c r="BS16" s="92">
        <v>1.2332305641196566E-2</v>
      </c>
      <c r="BT16" s="125">
        <v>12</v>
      </c>
      <c r="BU16" s="62" t="s">
        <v>118</v>
      </c>
      <c r="BV16" s="188">
        <f t="shared" si="17"/>
        <v>1.3333333333333334E-2</v>
      </c>
      <c r="BW16" s="188">
        <f t="shared" si="18"/>
        <v>2.0270270270270271E-2</v>
      </c>
      <c r="BX16" s="189">
        <f t="shared" si="19"/>
        <v>-0.70000000000000007</v>
      </c>
      <c r="BY16" s="188">
        <f t="shared" si="20"/>
        <v>2.6666666666666668E-2</v>
      </c>
      <c r="BZ16" s="188">
        <f t="shared" si="21"/>
        <v>2.7027027027027029E-2</v>
      </c>
      <c r="CA16" s="189">
        <f t="shared" si="22"/>
        <v>0</v>
      </c>
      <c r="CB16" s="188">
        <f t="shared" si="23"/>
        <v>0.13333333333333333</v>
      </c>
      <c r="CC16" s="188">
        <f t="shared" si="24"/>
        <v>0.1554054054054054</v>
      </c>
      <c r="CD16" s="189">
        <f t="shared" si="25"/>
        <v>-2.1999999999999993</v>
      </c>
      <c r="CE16" s="188">
        <f t="shared" si="26"/>
        <v>0.22</v>
      </c>
      <c r="CF16" s="188">
        <f t="shared" si="27"/>
        <v>0.17567567567567569</v>
      </c>
      <c r="CG16" s="189">
        <f t="shared" si="28"/>
        <v>4.4000000000000012</v>
      </c>
      <c r="CH16" s="188">
        <f t="shared" si="59"/>
        <v>0.28000000000000003</v>
      </c>
      <c r="CI16" s="188">
        <f t="shared" si="58"/>
        <v>0.35135135135135137</v>
      </c>
      <c r="CJ16" s="189">
        <f t="shared" si="29"/>
        <v>-7.0999999999999952</v>
      </c>
      <c r="CK16" s="188">
        <f t="shared" si="30"/>
        <v>0.24666666666666667</v>
      </c>
      <c r="CL16" s="188">
        <f t="shared" si="31"/>
        <v>0.20945945945945946</v>
      </c>
      <c r="CM16" s="189">
        <f t="shared" si="32"/>
        <v>3.8000000000000007</v>
      </c>
      <c r="CN16" s="188">
        <f t="shared" si="33"/>
        <v>0.08</v>
      </c>
      <c r="CO16" s="188">
        <f t="shared" si="34"/>
        <v>6.0810810810810814E-2</v>
      </c>
      <c r="CP16" s="189">
        <f t="shared" si="35"/>
        <v>1.9000000000000004</v>
      </c>
      <c r="CR16" s="188">
        <f t="shared" si="36"/>
        <v>6.5304988189523409E-3</v>
      </c>
      <c r="CS16" s="188">
        <f t="shared" si="37"/>
        <v>8.3051930272884916E-3</v>
      </c>
      <c r="CT16" s="189">
        <f t="shared" si="38"/>
        <v>-0.1</v>
      </c>
      <c r="CU16" s="188">
        <f t="shared" si="39"/>
        <v>1.9869390023620953E-2</v>
      </c>
      <c r="CV16" s="188">
        <f t="shared" si="40"/>
        <v>2.3911654649995437E-2</v>
      </c>
      <c r="CW16" s="189">
        <f t="shared" si="41"/>
        <v>-0.4</v>
      </c>
      <c r="CX16" s="188">
        <f t="shared" si="42"/>
        <v>0.16891297299800842</v>
      </c>
      <c r="CY16" s="188">
        <f t="shared" si="43"/>
        <v>0.1657387971159989</v>
      </c>
      <c r="CZ16" s="189">
        <f t="shared" si="44"/>
        <v>0.30000000000000027</v>
      </c>
      <c r="DA16" s="188">
        <f t="shared" si="45"/>
        <v>0.23843268028345144</v>
      </c>
      <c r="DB16" s="188">
        <f t="shared" si="46"/>
        <v>0.24062243314775941</v>
      </c>
      <c r="DC16" s="189">
        <f t="shared" si="47"/>
        <v>-0.30000000000000027</v>
      </c>
      <c r="DD16" s="188">
        <f t="shared" si="48"/>
        <v>0.26853781668287713</v>
      </c>
      <c r="DE16" s="188">
        <f t="shared" si="49"/>
        <v>0.2691886465273341</v>
      </c>
      <c r="DF16" s="189">
        <f t="shared" si="50"/>
        <v>0</v>
      </c>
      <c r="DG16" s="188">
        <f t="shared" si="51"/>
        <v>0.19730443240238987</v>
      </c>
      <c r="DH16" s="188">
        <f t="shared" si="52"/>
        <v>0.18951355297983025</v>
      </c>
      <c r="DI16" s="189">
        <f t="shared" si="53"/>
        <v>0.70000000000000062</v>
      </c>
      <c r="DJ16" s="188">
        <f t="shared" si="54"/>
        <v>0.10041220879069983</v>
      </c>
      <c r="DK16" s="188">
        <f t="shared" si="55"/>
        <v>0.10271972255179337</v>
      </c>
      <c r="DL16" s="189">
        <f t="shared" si="56"/>
        <v>-0.29999999999999888</v>
      </c>
      <c r="DM16" s="183">
        <v>0</v>
      </c>
    </row>
    <row r="17" spans="1:117">
      <c r="A17" s="63"/>
      <c r="B17" s="94">
        <v>13</v>
      </c>
      <c r="C17" s="62" t="s">
        <v>119</v>
      </c>
      <c r="D17" s="83">
        <v>40</v>
      </c>
      <c r="E17" s="86">
        <v>1</v>
      </c>
      <c r="F17" s="96">
        <f t="shared" si="7"/>
        <v>2.5906735751295338E-3</v>
      </c>
      <c r="G17" s="98">
        <f t="shared" si="0"/>
        <v>2.5000000000000001E-2</v>
      </c>
      <c r="H17" s="83">
        <v>176</v>
      </c>
      <c r="I17" s="86">
        <v>9</v>
      </c>
      <c r="J17" s="96">
        <f t="shared" si="57"/>
        <v>2.3316062176165803E-2</v>
      </c>
      <c r="K17" s="98">
        <f t="shared" si="1"/>
        <v>5.113636363636364E-2</v>
      </c>
      <c r="L17" s="83">
        <v>6724</v>
      </c>
      <c r="M17" s="86">
        <v>53</v>
      </c>
      <c r="N17" s="96">
        <f t="shared" si="8"/>
        <v>0.13730569948186527</v>
      </c>
      <c r="O17" s="98">
        <f t="shared" si="2"/>
        <v>7.8822129684711483E-3</v>
      </c>
      <c r="P17" s="83">
        <v>6313</v>
      </c>
      <c r="Q17" s="86">
        <v>79</v>
      </c>
      <c r="R17" s="96">
        <f t="shared" si="9"/>
        <v>0.20466321243523317</v>
      </c>
      <c r="S17" s="98">
        <f t="shared" si="3"/>
        <v>1.2513860288293996E-2</v>
      </c>
      <c r="T17" s="83">
        <v>4720</v>
      </c>
      <c r="U17" s="86">
        <v>113</v>
      </c>
      <c r="V17" s="96">
        <f t="shared" si="10"/>
        <v>0.29274611398963729</v>
      </c>
      <c r="W17" s="98">
        <f t="shared" si="4"/>
        <v>2.3940677966101696E-2</v>
      </c>
      <c r="X17" s="83">
        <v>2395</v>
      </c>
      <c r="Y17" s="86">
        <v>81</v>
      </c>
      <c r="Z17" s="96">
        <f t="shared" si="11"/>
        <v>0.20984455958549222</v>
      </c>
      <c r="AA17" s="98">
        <f t="shared" si="5"/>
        <v>3.3820459290187892E-2</v>
      </c>
      <c r="AB17" s="83">
        <v>1000</v>
      </c>
      <c r="AC17" s="86">
        <v>50</v>
      </c>
      <c r="AD17" s="96">
        <f t="shared" si="12"/>
        <v>0.12953367875647667</v>
      </c>
      <c r="AE17" s="98">
        <f t="shared" si="6"/>
        <v>0.05</v>
      </c>
      <c r="AF17" s="83">
        <f t="shared" si="13"/>
        <v>21368</v>
      </c>
      <c r="AG17" s="86">
        <f t="shared" si="60"/>
        <v>386</v>
      </c>
      <c r="AH17" s="96">
        <f t="shared" si="15"/>
        <v>1</v>
      </c>
      <c r="AI17" s="98">
        <f t="shared" si="16"/>
        <v>1.8064395357543991E-2</v>
      </c>
      <c r="AL17" s="94">
        <v>13</v>
      </c>
      <c r="AM17" s="62" t="s">
        <v>119</v>
      </c>
      <c r="AN17" s="144">
        <v>64</v>
      </c>
      <c r="AO17" s="117">
        <v>3</v>
      </c>
      <c r="AP17" s="92">
        <v>7.7519379844961239E-3</v>
      </c>
      <c r="AQ17" s="92">
        <v>4.6875E-2</v>
      </c>
      <c r="AR17" s="144">
        <v>198</v>
      </c>
      <c r="AS17" s="117">
        <v>8</v>
      </c>
      <c r="AT17" s="92">
        <v>2.0671834625322998E-2</v>
      </c>
      <c r="AU17" s="92">
        <v>4.0404040404040407E-2</v>
      </c>
      <c r="AV17" s="144">
        <v>6533</v>
      </c>
      <c r="AW17" s="117">
        <v>53</v>
      </c>
      <c r="AX17" s="92">
        <v>0.13695090439276486</v>
      </c>
      <c r="AY17" s="92">
        <v>8.1126588091229145E-3</v>
      </c>
      <c r="AZ17" s="144">
        <v>6217</v>
      </c>
      <c r="BA17" s="117">
        <v>69</v>
      </c>
      <c r="BB17" s="92">
        <v>0.17829457364341086</v>
      </c>
      <c r="BC17" s="92">
        <v>1.1098600611227281E-2</v>
      </c>
      <c r="BD17" s="144">
        <v>4591</v>
      </c>
      <c r="BE17" s="117">
        <v>119</v>
      </c>
      <c r="BF17" s="92">
        <v>0.30749354005167956</v>
      </c>
      <c r="BG17" s="92">
        <v>2.5920278806360272E-2</v>
      </c>
      <c r="BH17" s="144">
        <v>2236</v>
      </c>
      <c r="BI17" s="117">
        <v>83</v>
      </c>
      <c r="BJ17" s="92">
        <v>0.2144702842377261</v>
      </c>
      <c r="BK17" s="92">
        <v>3.7119856887298748E-2</v>
      </c>
      <c r="BL17" s="144">
        <v>953</v>
      </c>
      <c r="BM17" s="117">
        <v>52</v>
      </c>
      <c r="BN17" s="92">
        <v>0.13436692506459949</v>
      </c>
      <c r="BO17" s="92">
        <v>5.4564533053515218E-2</v>
      </c>
      <c r="BP17" s="144">
        <v>20792</v>
      </c>
      <c r="BQ17" s="117">
        <v>387</v>
      </c>
      <c r="BR17" s="92">
        <v>1</v>
      </c>
      <c r="BS17" s="92">
        <v>1.8612928049249713E-2</v>
      </c>
      <c r="BT17" s="125">
        <v>13</v>
      </c>
      <c r="BU17" s="62" t="s">
        <v>119</v>
      </c>
      <c r="BV17" s="188">
        <f t="shared" si="17"/>
        <v>2.5906735751295338E-3</v>
      </c>
      <c r="BW17" s="188">
        <f t="shared" si="18"/>
        <v>7.7519379844961239E-3</v>
      </c>
      <c r="BX17" s="189">
        <f t="shared" si="19"/>
        <v>-0.5</v>
      </c>
      <c r="BY17" s="188">
        <f t="shared" si="20"/>
        <v>2.3316062176165803E-2</v>
      </c>
      <c r="BZ17" s="188">
        <f t="shared" si="21"/>
        <v>2.0671834625322998E-2</v>
      </c>
      <c r="CA17" s="189">
        <f t="shared" si="22"/>
        <v>0.19999999999999984</v>
      </c>
      <c r="CB17" s="188">
        <f t="shared" si="23"/>
        <v>0.13730569948186527</v>
      </c>
      <c r="CC17" s="188">
        <f t="shared" si="24"/>
        <v>0.13695090439276486</v>
      </c>
      <c r="CD17" s="189">
        <f t="shared" si="25"/>
        <v>0</v>
      </c>
      <c r="CE17" s="188">
        <f t="shared" si="26"/>
        <v>0.20466321243523317</v>
      </c>
      <c r="CF17" s="188">
        <f t="shared" si="27"/>
        <v>0.17829457364341086</v>
      </c>
      <c r="CG17" s="189">
        <f t="shared" si="28"/>
        <v>2.6999999999999997</v>
      </c>
      <c r="CH17" s="188">
        <f t="shared" si="59"/>
        <v>0.29274611398963729</v>
      </c>
      <c r="CI17" s="188">
        <f t="shared" si="58"/>
        <v>0.30749354005167956</v>
      </c>
      <c r="CJ17" s="189">
        <f t="shared" si="29"/>
        <v>-1.4000000000000012</v>
      </c>
      <c r="CK17" s="188">
        <f t="shared" si="30"/>
        <v>0.20984455958549222</v>
      </c>
      <c r="CL17" s="188">
        <f t="shared" si="31"/>
        <v>0.2144702842377261</v>
      </c>
      <c r="CM17" s="189">
        <f t="shared" si="32"/>
        <v>-0.40000000000000036</v>
      </c>
      <c r="CN17" s="188">
        <f t="shared" si="33"/>
        <v>0.12953367875647667</v>
      </c>
      <c r="CO17" s="188">
        <f t="shared" si="34"/>
        <v>0.13436692506459949</v>
      </c>
      <c r="CP17" s="189">
        <f t="shared" si="35"/>
        <v>-0.40000000000000036</v>
      </c>
      <c r="CR17" s="188">
        <f t="shared" si="36"/>
        <v>6.5304988189523409E-3</v>
      </c>
      <c r="CS17" s="188">
        <f t="shared" si="37"/>
        <v>8.3051930272884916E-3</v>
      </c>
      <c r="CT17" s="189">
        <f t="shared" si="38"/>
        <v>-0.1</v>
      </c>
      <c r="CU17" s="188">
        <f t="shared" si="39"/>
        <v>1.9869390023620953E-2</v>
      </c>
      <c r="CV17" s="188">
        <f t="shared" si="40"/>
        <v>2.3911654649995437E-2</v>
      </c>
      <c r="CW17" s="189">
        <f t="shared" si="41"/>
        <v>-0.4</v>
      </c>
      <c r="CX17" s="188">
        <f t="shared" si="42"/>
        <v>0.16891297299800842</v>
      </c>
      <c r="CY17" s="188">
        <f t="shared" si="43"/>
        <v>0.1657387971159989</v>
      </c>
      <c r="CZ17" s="189">
        <f t="shared" si="44"/>
        <v>0.30000000000000027</v>
      </c>
      <c r="DA17" s="188">
        <f t="shared" si="45"/>
        <v>0.23843268028345144</v>
      </c>
      <c r="DB17" s="188">
        <f t="shared" si="46"/>
        <v>0.24062243314775941</v>
      </c>
      <c r="DC17" s="189">
        <f t="shared" si="47"/>
        <v>-0.30000000000000027</v>
      </c>
      <c r="DD17" s="188">
        <f t="shared" si="48"/>
        <v>0.26853781668287713</v>
      </c>
      <c r="DE17" s="188">
        <f t="shared" si="49"/>
        <v>0.2691886465273341</v>
      </c>
      <c r="DF17" s="189">
        <f t="shared" si="50"/>
        <v>0</v>
      </c>
      <c r="DG17" s="188">
        <f t="shared" si="51"/>
        <v>0.19730443240238987</v>
      </c>
      <c r="DH17" s="188">
        <f t="shared" si="52"/>
        <v>0.18951355297983025</v>
      </c>
      <c r="DI17" s="189">
        <f t="shared" si="53"/>
        <v>0.70000000000000062</v>
      </c>
      <c r="DJ17" s="188">
        <f t="shared" si="54"/>
        <v>0.10041220879069983</v>
      </c>
      <c r="DK17" s="188">
        <f t="shared" si="55"/>
        <v>0.10271972255179337</v>
      </c>
      <c r="DL17" s="189">
        <f t="shared" si="56"/>
        <v>-0.29999999999999888</v>
      </c>
      <c r="DM17" s="183">
        <v>0</v>
      </c>
    </row>
    <row r="18" spans="1:117">
      <c r="A18" s="63"/>
      <c r="B18" s="94">
        <v>14</v>
      </c>
      <c r="C18" s="62" t="s">
        <v>120</v>
      </c>
      <c r="D18" s="84">
        <v>27</v>
      </c>
      <c r="E18" s="99">
        <v>3</v>
      </c>
      <c r="F18" s="96">
        <f t="shared" si="7"/>
        <v>1.6949152542372881E-2</v>
      </c>
      <c r="G18" s="98">
        <f t="shared" si="0"/>
        <v>0.1111111111111111</v>
      </c>
      <c r="H18" s="84">
        <v>100</v>
      </c>
      <c r="I18" s="99">
        <v>1</v>
      </c>
      <c r="J18" s="96">
        <f t="shared" si="57"/>
        <v>5.6497175141242938E-3</v>
      </c>
      <c r="K18" s="98">
        <f t="shared" si="1"/>
        <v>0.01</v>
      </c>
      <c r="L18" s="84">
        <v>5026</v>
      </c>
      <c r="M18" s="99">
        <v>30</v>
      </c>
      <c r="N18" s="96">
        <f t="shared" si="8"/>
        <v>0.16949152542372881</v>
      </c>
      <c r="O18" s="98">
        <f t="shared" si="2"/>
        <v>5.9689614007162753E-3</v>
      </c>
      <c r="P18" s="84">
        <v>4633</v>
      </c>
      <c r="Q18" s="99">
        <v>44</v>
      </c>
      <c r="R18" s="96">
        <f t="shared" si="9"/>
        <v>0.24858757062146894</v>
      </c>
      <c r="S18" s="98">
        <f t="shared" si="3"/>
        <v>9.4970861213036911E-3</v>
      </c>
      <c r="T18" s="84">
        <v>3610</v>
      </c>
      <c r="U18" s="99">
        <v>39</v>
      </c>
      <c r="V18" s="96">
        <f t="shared" si="10"/>
        <v>0.22033898305084745</v>
      </c>
      <c r="W18" s="98">
        <f t="shared" si="4"/>
        <v>1.0803324099722992E-2</v>
      </c>
      <c r="X18" s="84">
        <v>2007</v>
      </c>
      <c r="Y18" s="99">
        <v>44</v>
      </c>
      <c r="Z18" s="96">
        <f t="shared" si="11"/>
        <v>0.24858757062146894</v>
      </c>
      <c r="AA18" s="98">
        <f t="shared" si="5"/>
        <v>2.1923268560039861E-2</v>
      </c>
      <c r="AB18" s="84">
        <v>862</v>
      </c>
      <c r="AC18" s="99">
        <v>16</v>
      </c>
      <c r="AD18" s="96">
        <f t="shared" si="12"/>
        <v>9.03954802259887E-2</v>
      </c>
      <c r="AE18" s="98">
        <f t="shared" si="6"/>
        <v>1.8561484918793503E-2</v>
      </c>
      <c r="AF18" s="84">
        <f t="shared" si="13"/>
        <v>16265</v>
      </c>
      <c r="AG18" s="99">
        <f t="shared" si="60"/>
        <v>177</v>
      </c>
      <c r="AH18" s="96">
        <f t="shared" si="15"/>
        <v>1</v>
      </c>
      <c r="AI18" s="98">
        <f t="shared" si="16"/>
        <v>1.0882262526898247E-2</v>
      </c>
      <c r="AL18" s="94">
        <v>14</v>
      </c>
      <c r="AM18" s="62" t="s">
        <v>120</v>
      </c>
      <c r="AN18" s="144">
        <v>34</v>
      </c>
      <c r="AO18" s="117">
        <v>1</v>
      </c>
      <c r="AP18" s="92">
        <v>5.4644808743169399E-3</v>
      </c>
      <c r="AQ18" s="92">
        <v>2.9411764705882353E-2</v>
      </c>
      <c r="AR18" s="144">
        <v>111</v>
      </c>
      <c r="AS18" s="117">
        <v>1</v>
      </c>
      <c r="AT18" s="92">
        <v>5.4644808743169399E-3</v>
      </c>
      <c r="AU18" s="92">
        <v>9.0090090090090089E-3</v>
      </c>
      <c r="AV18" s="144">
        <v>4809</v>
      </c>
      <c r="AW18" s="117">
        <v>27</v>
      </c>
      <c r="AX18" s="92">
        <v>0.14754098360655737</v>
      </c>
      <c r="AY18" s="92">
        <v>5.6144728633811605E-3</v>
      </c>
      <c r="AZ18" s="144">
        <v>4506</v>
      </c>
      <c r="BA18" s="117">
        <v>40</v>
      </c>
      <c r="BB18" s="92">
        <v>0.21857923497267759</v>
      </c>
      <c r="BC18" s="92">
        <v>8.8770528184642702E-3</v>
      </c>
      <c r="BD18" s="144">
        <v>3596</v>
      </c>
      <c r="BE18" s="117">
        <v>49</v>
      </c>
      <c r="BF18" s="92">
        <v>0.26775956284153007</v>
      </c>
      <c r="BG18" s="92">
        <v>1.3626251390433816E-2</v>
      </c>
      <c r="BH18" s="144">
        <v>1864</v>
      </c>
      <c r="BI18" s="117">
        <v>48</v>
      </c>
      <c r="BJ18" s="92">
        <v>0.26229508196721313</v>
      </c>
      <c r="BK18" s="92">
        <v>2.575107296137339E-2</v>
      </c>
      <c r="BL18" s="144">
        <v>807</v>
      </c>
      <c r="BM18" s="117">
        <v>17</v>
      </c>
      <c r="BN18" s="92">
        <v>9.2896174863387984E-2</v>
      </c>
      <c r="BO18" s="92">
        <v>2.1065675340768277E-2</v>
      </c>
      <c r="BP18" s="144">
        <v>15727</v>
      </c>
      <c r="BQ18" s="117">
        <v>183</v>
      </c>
      <c r="BR18" s="92">
        <v>1</v>
      </c>
      <c r="BS18" s="92">
        <v>1.163603993132829E-2</v>
      </c>
      <c r="BT18" s="125">
        <v>14</v>
      </c>
      <c r="BU18" s="62" t="s">
        <v>120</v>
      </c>
      <c r="BV18" s="188">
        <f t="shared" si="17"/>
        <v>1.6949152542372881E-2</v>
      </c>
      <c r="BW18" s="188">
        <f t="shared" si="18"/>
        <v>5.4644808743169399E-3</v>
      </c>
      <c r="BX18" s="189">
        <f t="shared" si="19"/>
        <v>1.2</v>
      </c>
      <c r="BY18" s="188">
        <f t="shared" si="20"/>
        <v>5.6497175141242938E-3</v>
      </c>
      <c r="BZ18" s="188">
        <f t="shared" si="21"/>
        <v>5.4644808743169399E-3</v>
      </c>
      <c r="CA18" s="189">
        <f t="shared" si="22"/>
        <v>0.1</v>
      </c>
      <c r="CB18" s="188">
        <f t="shared" si="23"/>
        <v>0.16949152542372881</v>
      </c>
      <c r="CC18" s="188">
        <f t="shared" si="24"/>
        <v>0.14754098360655737</v>
      </c>
      <c r="CD18" s="189">
        <f t="shared" si="25"/>
        <v>2.1000000000000019</v>
      </c>
      <c r="CE18" s="188">
        <f t="shared" si="26"/>
        <v>0.24858757062146894</v>
      </c>
      <c r="CF18" s="188">
        <f t="shared" si="27"/>
        <v>0.21857923497267759</v>
      </c>
      <c r="CG18" s="189">
        <f t="shared" si="28"/>
        <v>3</v>
      </c>
      <c r="CH18" s="188">
        <f t="shared" si="59"/>
        <v>0.22033898305084745</v>
      </c>
      <c r="CI18" s="188">
        <f t="shared" si="58"/>
        <v>0.26775956284153007</v>
      </c>
      <c r="CJ18" s="189">
        <f t="shared" si="29"/>
        <v>-4.8000000000000016</v>
      </c>
      <c r="CK18" s="188">
        <f t="shared" si="30"/>
        <v>0.24858757062146894</v>
      </c>
      <c r="CL18" s="188">
        <f t="shared" si="31"/>
        <v>0.26229508196721313</v>
      </c>
      <c r="CM18" s="189">
        <f t="shared" si="32"/>
        <v>-1.3000000000000012</v>
      </c>
      <c r="CN18" s="188">
        <f t="shared" si="33"/>
        <v>9.03954802259887E-2</v>
      </c>
      <c r="CO18" s="188">
        <f t="shared" si="34"/>
        <v>9.2896174863387984E-2</v>
      </c>
      <c r="CP18" s="189">
        <f t="shared" si="35"/>
        <v>-0.30000000000000027</v>
      </c>
      <c r="CR18" s="188">
        <f t="shared" si="36"/>
        <v>6.5304988189523409E-3</v>
      </c>
      <c r="CS18" s="188">
        <f t="shared" si="37"/>
        <v>8.3051930272884916E-3</v>
      </c>
      <c r="CT18" s="189">
        <f t="shared" si="38"/>
        <v>-0.1</v>
      </c>
      <c r="CU18" s="188">
        <f t="shared" si="39"/>
        <v>1.9869390023620953E-2</v>
      </c>
      <c r="CV18" s="188">
        <f t="shared" si="40"/>
        <v>2.3911654649995437E-2</v>
      </c>
      <c r="CW18" s="189">
        <f t="shared" si="41"/>
        <v>-0.4</v>
      </c>
      <c r="CX18" s="188">
        <f t="shared" si="42"/>
        <v>0.16891297299800842</v>
      </c>
      <c r="CY18" s="188">
        <f t="shared" si="43"/>
        <v>0.1657387971159989</v>
      </c>
      <c r="CZ18" s="189">
        <f t="shared" si="44"/>
        <v>0.30000000000000027</v>
      </c>
      <c r="DA18" s="188">
        <f t="shared" si="45"/>
        <v>0.23843268028345144</v>
      </c>
      <c r="DB18" s="188">
        <f t="shared" si="46"/>
        <v>0.24062243314775941</v>
      </c>
      <c r="DC18" s="189">
        <f t="shared" si="47"/>
        <v>-0.30000000000000027</v>
      </c>
      <c r="DD18" s="188">
        <f t="shared" si="48"/>
        <v>0.26853781668287713</v>
      </c>
      <c r="DE18" s="188">
        <f t="shared" si="49"/>
        <v>0.2691886465273341</v>
      </c>
      <c r="DF18" s="189">
        <f t="shared" si="50"/>
        <v>0</v>
      </c>
      <c r="DG18" s="188">
        <f t="shared" si="51"/>
        <v>0.19730443240238987</v>
      </c>
      <c r="DH18" s="188">
        <f t="shared" si="52"/>
        <v>0.18951355297983025</v>
      </c>
      <c r="DI18" s="189">
        <f t="shared" si="53"/>
        <v>0.70000000000000062</v>
      </c>
      <c r="DJ18" s="188">
        <f t="shared" si="54"/>
        <v>0.10041220879069983</v>
      </c>
      <c r="DK18" s="188">
        <f t="shared" si="55"/>
        <v>0.10271972255179337</v>
      </c>
      <c r="DL18" s="189">
        <f t="shared" si="56"/>
        <v>-0.29999999999999888</v>
      </c>
      <c r="DM18" s="183">
        <v>0</v>
      </c>
    </row>
    <row r="19" spans="1:117">
      <c r="A19" s="63"/>
      <c r="B19" s="94">
        <v>15</v>
      </c>
      <c r="C19" s="62" t="s">
        <v>121</v>
      </c>
      <c r="D19" s="82">
        <v>43</v>
      </c>
      <c r="E19" s="95">
        <v>2</v>
      </c>
      <c r="F19" s="96">
        <f t="shared" si="7"/>
        <v>7.5187969924812026E-3</v>
      </c>
      <c r="G19" s="98">
        <f t="shared" si="0"/>
        <v>4.6511627906976744E-2</v>
      </c>
      <c r="H19" s="82">
        <v>222</v>
      </c>
      <c r="I19" s="95">
        <v>5</v>
      </c>
      <c r="J19" s="96">
        <f t="shared" si="57"/>
        <v>1.8796992481203006E-2</v>
      </c>
      <c r="K19" s="98">
        <f t="shared" si="1"/>
        <v>2.2522522522522521E-2</v>
      </c>
      <c r="L19" s="82">
        <v>8832</v>
      </c>
      <c r="M19" s="95">
        <v>46</v>
      </c>
      <c r="N19" s="96">
        <f t="shared" si="8"/>
        <v>0.17293233082706766</v>
      </c>
      <c r="O19" s="98">
        <f t="shared" si="2"/>
        <v>5.208333333333333E-3</v>
      </c>
      <c r="P19" s="82">
        <v>7636</v>
      </c>
      <c r="Q19" s="95">
        <v>72</v>
      </c>
      <c r="R19" s="96">
        <f t="shared" si="9"/>
        <v>0.27067669172932329</v>
      </c>
      <c r="S19" s="98">
        <f t="shared" si="3"/>
        <v>9.4290204295442645E-3</v>
      </c>
      <c r="T19" s="82">
        <v>5810</v>
      </c>
      <c r="U19" s="95">
        <v>73</v>
      </c>
      <c r="V19" s="96">
        <f t="shared" si="10"/>
        <v>0.27443609022556392</v>
      </c>
      <c r="W19" s="98">
        <f t="shared" si="4"/>
        <v>1.2564543889845094E-2</v>
      </c>
      <c r="X19" s="82">
        <v>2921</v>
      </c>
      <c r="Y19" s="95">
        <v>45</v>
      </c>
      <c r="Z19" s="96">
        <f t="shared" si="11"/>
        <v>0.16917293233082706</v>
      </c>
      <c r="AA19" s="98">
        <f t="shared" si="5"/>
        <v>1.5405682985279013E-2</v>
      </c>
      <c r="AB19" s="82">
        <v>1075</v>
      </c>
      <c r="AC19" s="95">
        <v>23</v>
      </c>
      <c r="AD19" s="96">
        <f t="shared" si="12"/>
        <v>8.646616541353383E-2</v>
      </c>
      <c r="AE19" s="98">
        <f t="shared" si="6"/>
        <v>2.1395348837209303E-2</v>
      </c>
      <c r="AF19" s="82">
        <f t="shared" si="13"/>
        <v>26539</v>
      </c>
      <c r="AG19" s="95">
        <f t="shared" si="14"/>
        <v>266</v>
      </c>
      <c r="AH19" s="96">
        <f t="shared" si="15"/>
        <v>1</v>
      </c>
      <c r="AI19" s="98">
        <f t="shared" si="16"/>
        <v>1.0022985040883229E-2</v>
      </c>
      <c r="AL19" s="94">
        <v>15</v>
      </c>
      <c r="AM19" s="62" t="s">
        <v>121</v>
      </c>
      <c r="AN19" s="144">
        <v>66</v>
      </c>
      <c r="AO19" s="117">
        <v>2</v>
      </c>
      <c r="AP19" s="92">
        <v>7.0921985815602835E-3</v>
      </c>
      <c r="AQ19" s="92">
        <v>3.0303030303030304E-2</v>
      </c>
      <c r="AR19" s="144">
        <v>234</v>
      </c>
      <c r="AS19" s="117">
        <v>9</v>
      </c>
      <c r="AT19" s="92">
        <v>3.1914893617021274E-2</v>
      </c>
      <c r="AU19" s="92">
        <v>3.8461538461538464E-2</v>
      </c>
      <c r="AV19" s="144">
        <v>8286</v>
      </c>
      <c r="AW19" s="117">
        <v>51</v>
      </c>
      <c r="AX19" s="92">
        <v>0.18085106382978725</v>
      </c>
      <c r="AY19" s="92">
        <v>6.1549601737871107E-3</v>
      </c>
      <c r="AZ19" s="144">
        <v>7548</v>
      </c>
      <c r="BA19" s="117">
        <v>63</v>
      </c>
      <c r="BB19" s="92">
        <v>0.22340425531914893</v>
      </c>
      <c r="BC19" s="92">
        <v>8.346581875993641E-3</v>
      </c>
      <c r="BD19" s="144">
        <v>5553</v>
      </c>
      <c r="BE19" s="117">
        <v>80</v>
      </c>
      <c r="BF19" s="92">
        <v>0.28368794326241137</v>
      </c>
      <c r="BG19" s="92">
        <v>1.4406627048442283E-2</v>
      </c>
      <c r="BH19" s="144">
        <v>2677</v>
      </c>
      <c r="BI19" s="117">
        <v>56</v>
      </c>
      <c r="BJ19" s="92">
        <v>0.19858156028368795</v>
      </c>
      <c r="BK19" s="92">
        <v>2.0918939110945087E-2</v>
      </c>
      <c r="BL19" s="144">
        <v>991</v>
      </c>
      <c r="BM19" s="117">
        <v>21</v>
      </c>
      <c r="BN19" s="92">
        <v>7.4468085106382975E-2</v>
      </c>
      <c r="BO19" s="92">
        <v>2.119071644803229E-2</v>
      </c>
      <c r="BP19" s="144">
        <v>25355</v>
      </c>
      <c r="BQ19" s="117">
        <v>282</v>
      </c>
      <c r="BR19" s="92">
        <v>1</v>
      </c>
      <c r="BS19" s="92">
        <v>1.1122066653520016E-2</v>
      </c>
      <c r="BT19" s="125">
        <v>15</v>
      </c>
      <c r="BU19" s="62" t="s">
        <v>121</v>
      </c>
      <c r="BV19" s="188">
        <f t="shared" si="17"/>
        <v>7.5187969924812026E-3</v>
      </c>
      <c r="BW19" s="188">
        <f t="shared" si="18"/>
        <v>7.0921985815602835E-3</v>
      </c>
      <c r="BX19" s="189">
        <f t="shared" si="19"/>
        <v>0.1</v>
      </c>
      <c r="BY19" s="188">
        <f t="shared" si="20"/>
        <v>1.8796992481203006E-2</v>
      </c>
      <c r="BZ19" s="188">
        <f t="shared" si="21"/>
        <v>3.1914893617021274E-2</v>
      </c>
      <c r="CA19" s="189">
        <f t="shared" si="22"/>
        <v>-1.3</v>
      </c>
      <c r="CB19" s="188">
        <f t="shared" si="23"/>
        <v>0.17293233082706766</v>
      </c>
      <c r="CC19" s="188">
        <f t="shared" si="24"/>
        <v>0.18085106382978725</v>
      </c>
      <c r="CD19" s="189">
        <f t="shared" si="25"/>
        <v>-0.80000000000000071</v>
      </c>
      <c r="CE19" s="188">
        <f t="shared" si="26"/>
        <v>0.27067669172932329</v>
      </c>
      <c r="CF19" s="188">
        <f t="shared" si="27"/>
        <v>0.22340425531914893</v>
      </c>
      <c r="CG19" s="189">
        <f t="shared" si="28"/>
        <v>4.8000000000000016</v>
      </c>
      <c r="CH19" s="188">
        <f t="shared" si="59"/>
        <v>0.27443609022556392</v>
      </c>
      <c r="CI19" s="188">
        <f t="shared" si="58"/>
        <v>0.28368794326241137</v>
      </c>
      <c r="CJ19" s="189">
        <f t="shared" si="29"/>
        <v>-0.99999999999999534</v>
      </c>
      <c r="CK19" s="188">
        <f t="shared" si="30"/>
        <v>0.16917293233082706</v>
      </c>
      <c r="CL19" s="188">
        <f t="shared" si="31"/>
        <v>0.19858156028368795</v>
      </c>
      <c r="CM19" s="189">
        <f t="shared" si="32"/>
        <v>-3</v>
      </c>
      <c r="CN19" s="188">
        <f t="shared" si="33"/>
        <v>8.646616541353383E-2</v>
      </c>
      <c r="CO19" s="188">
        <f t="shared" si="34"/>
        <v>7.4468085106382975E-2</v>
      </c>
      <c r="CP19" s="189">
        <f t="shared" si="35"/>
        <v>1.1999999999999997</v>
      </c>
      <c r="CR19" s="188">
        <f t="shared" si="36"/>
        <v>6.5304988189523409E-3</v>
      </c>
      <c r="CS19" s="188">
        <f t="shared" si="37"/>
        <v>8.3051930272884916E-3</v>
      </c>
      <c r="CT19" s="189">
        <f t="shared" si="38"/>
        <v>-0.1</v>
      </c>
      <c r="CU19" s="188">
        <f t="shared" si="39"/>
        <v>1.9869390023620953E-2</v>
      </c>
      <c r="CV19" s="188">
        <f t="shared" si="40"/>
        <v>2.3911654649995437E-2</v>
      </c>
      <c r="CW19" s="189">
        <f t="shared" si="41"/>
        <v>-0.4</v>
      </c>
      <c r="CX19" s="188">
        <f t="shared" si="42"/>
        <v>0.16891297299800842</v>
      </c>
      <c r="CY19" s="188">
        <f t="shared" si="43"/>
        <v>0.1657387971159989</v>
      </c>
      <c r="CZ19" s="189">
        <f t="shared" si="44"/>
        <v>0.30000000000000027</v>
      </c>
      <c r="DA19" s="188">
        <f t="shared" si="45"/>
        <v>0.23843268028345144</v>
      </c>
      <c r="DB19" s="188">
        <f t="shared" si="46"/>
        <v>0.24062243314775941</v>
      </c>
      <c r="DC19" s="189">
        <f t="shared" si="47"/>
        <v>-0.30000000000000027</v>
      </c>
      <c r="DD19" s="188">
        <f t="shared" si="48"/>
        <v>0.26853781668287713</v>
      </c>
      <c r="DE19" s="188">
        <f t="shared" si="49"/>
        <v>0.2691886465273341</v>
      </c>
      <c r="DF19" s="189">
        <f t="shared" si="50"/>
        <v>0</v>
      </c>
      <c r="DG19" s="188">
        <f t="shared" si="51"/>
        <v>0.19730443240238987</v>
      </c>
      <c r="DH19" s="188">
        <f t="shared" si="52"/>
        <v>0.18951355297983025</v>
      </c>
      <c r="DI19" s="189">
        <f t="shared" si="53"/>
        <v>0.70000000000000062</v>
      </c>
      <c r="DJ19" s="188">
        <f t="shared" si="54"/>
        <v>0.10041220879069983</v>
      </c>
      <c r="DK19" s="188">
        <f t="shared" si="55"/>
        <v>0.10271972255179337</v>
      </c>
      <c r="DL19" s="189">
        <f t="shared" si="56"/>
        <v>-0.29999999999999888</v>
      </c>
      <c r="DM19" s="183">
        <v>0</v>
      </c>
    </row>
    <row r="20" spans="1:117">
      <c r="A20" s="63"/>
      <c r="B20" s="94">
        <v>16</v>
      </c>
      <c r="C20" s="62" t="s">
        <v>54</v>
      </c>
      <c r="D20" s="82">
        <v>21</v>
      </c>
      <c r="E20" s="95">
        <v>1</v>
      </c>
      <c r="F20" s="96">
        <f t="shared" si="7"/>
        <v>3.952569169960474E-3</v>
      </c>
      <c r="G20" s="98">
        <f t="shared" si="0"/>
        <v>4.7619047619047616E-2</v>
      </c>
      <c r="H20" s="82">
        <v>103</v>
      </c>
      <c r="I20" s="95">
        <v>12</v>
      </c>
      <c r="J20" s="96">
        <f t="shared" si="57"/>
        <v>4.7430830039525688E-2</v>
      </c>
      <c r="K20" s="98">
        <f t="shared" si="1"/>
        <v>0.11650485436893204</v>
      </c>
      <c r="L20" s="82">
        <v>5365</v>
      </c>
      <c r="M20" s="95">
        <v>41</v>
      </c>
      <c r="N20" s="96">
        <f t="shared" si="8"/>
        <v>0.16205533596837945</v>
      </c>
      <c r="O20" s="98">
        <f t="shared" si="2"/>
        <v>7.6421248835041936E-3</v>
      </c>
      <c r="P20" s="82">
        <v>4850</v>
      </c>
      <c r="Q20" s="95">
        <v>45</v>
      </c>
      <c r="R20" s="96">
        <f t="shared" si="9"/>
        <v>0.17786561264822134</v>
      </c>
      <c r="S20" s="98">
        <f t="shared" si="3"/>
        <v>9.2783505154639175E-3</v>
      </c>
      <c r="T20" s="82">
        <v>3962</v>
      </c>
      <c r="U20" s="95">
        <v>66</v>
      </c>
      <c r="V20" s="96">
        <f t="shared" si="10"/>
        <v>0.2608695652173913</v>
      </c>
      <c r="W20" s="98">
        <f t="shared" si="4"/>
        <v>1.6658253407370014E-2</v>
      </c>
      <c r="X20" s="82">
        <v>2319</v>
      </c>
      <c r="Y20" s="95">
        <v>56</v>
      </c>
      <c r="Z20" s="96">
        <f t="shared" si="11"/>
        <v>0.22134387351778656</v>
      </c>
      <c r="AA20" s="98">
        <f t="shared" si="5"/>
        <v>2.4148339801638639E-2</v>
      </c>
      <c r="AB20" s="82">
        <v>964</v>
      </c>
      <c r="AC20" s="95">
        <v>32</v>
      </c>
      <c r="AD20" s="96">
        <f t="shared" si="12"/>
        <v>0.12648221343873517</v>
      </c>
      <c r="AE20" s="98">
        <f t="shared" si="6"/>
        <v>3.3195020746887967E-2</v>
      </c>
      <c r="AF20" s="82">
        <f t="shared" si="13"/>
        <v>17584</v>
      </c>
      <c r="AG20" s="95">
        <f t="shared" si="14"/>
        <v>253</v>
      </c>
      <c r="AH20" s="96">
        <f t="shared" si="15"/>
        <v>1</v>
      </c>
      <c r="AI20" s="98">
        <f t="shared" si="16"/>
        <v>1.4388080072793449E-2</v>
      </c>
      <c r="AL20" s="94">
        <v>16</v>
      </c>
      <c r="AM20" s="62" t="s">
        <v>54</v>
      </c>
      <c r="AN20" s="144">
        <v>32</v>
      </c>
      <c r="AO20" s="117">
        <v>3</v>
      </c>
      <c r="AP20" s="92">
        <v>1.1111111111111112E-2</v>
      </c>
      <c r="AQ20" s="92">
        <v>9.375E-2</v>
      </c>
      <c r="AR20" s="144">
        <v>129</v>
      </c>
      <c r="AS20" s="117">
        <v>10</v>
      </c>
      <c r="AT20" s="92">
        <v>3.7037037037037035E-2</v>
      </c>
      <c r="AU20" s="92">
        <v>7.7519379844961239E-2</v>
      </c>
      <c r="AV20" s="144">
        <v>4974</v>
      </c>
      <c r="AW20" s="117">
        <v>39</v>
      </c>
      <c r="AX20" s="92">
        <v>0.14444444444444443</v>
      </c>
      <c r="AY20" s="92">
        <v>7.840772014475271E-3</v>
      </c>
      <c r="AZ20" s="144">
        <v>4835</v>
      </c>
      <c r="BA20" s="117">
        <v>50</v>
      </c>
      <c r="BB20" s="92">
        <v>0.18518518518518517</v>
      </c>
      <c r="BC20" s="92">
        <v>1.0341261633919338E-2</v>
      </c>
      <c r="BD20" s="144">
        <v>3940</v>
      </c>
      <c r="BE20" s="117">
        <v>75</v>
      </c>
      <c r="BF20" s="92">
        <v>0.27777777777777779</v>
      </c>
      <c r="BG20" s="92">
        <v>1.9035532994923859E-2</v>
      </c>
      <c r="BH20" s="144">
        <v>2186</v>
      </c>
      <c r="BI20" s="117">
        <v>58</v>
      </c>
      <c r="BJ20" s="92">
        <v>0.21481481481481482</v>
      </c>
      <c r="BK20" s="92">
        <v>2.6532479414455627E-2</v>
      </c>
      <c r="BL20" s="144">
        <v>875</v>
      </c>
      <c r="BM20" s="117">
        <v>35</v>
      </c>
      <c r="BN20" s="92">
        <v>0.12962962962962962</v>
      </c>
      <c r="BO20" s="92">
        <v>0.04</v>
      </c>
      <c r="BP20" s="144">
        <v>16971</v>
      </c>
      <c r="BQ20" s="117">
        <v>270</v>
      </c>
      <c r="BR20" s="92">
        <v>1</v>
      </c>
      <c r="BS20" s="92">
        <v>1.5909492663956162E-2</v>
      </c>
      <c r="BT20" s="125">
        <v>16</v>
      </c>
      <c r="BU20" s="62" t="s">
        <v>54</v>
      </c>
      <c r="BV20" s="188">
        <f t="shared" si="17"/>
        <v>3.952569169960474E-3</v>
      </c>
      <c r="BW20" s="188">
        <f t="shared" si="18"/>
        <v>1.1111111111111112E-2</v>
      </c>
      <c r="BX20" s="189">
        <f t="shared" si="19"/>
        <v>-0.7</v>
      </c>
      <c r="BY20" s="188">
        <f t="shared" si="20"/>
        <v>4.7430830039525688E-2</v>
      </c>
      <c r="BZ20" s="188">
        <f t="shared" si="21"/>
        <v>3.7037037037037035E-2</v>
      </c>
      <c r="CA20" s="189">
        <f t="shared" si="22"/>
        <v>1.0000000000000002</v>
      </c>
      <c r="CB20" s="188">
        <f t="shared" si="23"/>
        <v>0.16205533596837945</v>
      </c>
      <c r="CC20" s="188">
        <f t="shared" si="24"/>
        <v>0.14444444444444443</v>
      </c>
      <c r="CD20" s="189">
        <f t="shared" si="25"/>
        <v>1.8000000000000016</v>
      </c>
      <c r="CE20" s="188">
        <f t="shared" si="26"/>
        <v>0.17786561264822134</v>
      </c>
      <c r="CF20" s="188">
        <f t="shared" si="27"/>
        <v>0.18518518518518517</v>
      </c>
      <c r="CG20" s="189">
        <f t="shared" si="28"/>
        <v>-0.70000000000000062</v>
      </c>
      <c r="CH20" s="188">
        <f t="shared" si="59"/>
        <v>0.2608695652173913</v>
      </c>
      <c r="CI20" s="188">
        <f t="shared" si="58"/>
        <v>0.27777777777777779</v>
      </c>
      <c r="CJ20" s="189">
        <f t="shared" si="29"/>
        <v>-1.7000000000000015</v>
      </c>
      <c r="CK20" s="188">
        <f t="shared" si="30"/>
        <v>0.22134387351778656</v>
      </c>
      <c r="CL20" s="188">
        <f t="shared" si="31"/>
        <v>0.21481481481481482</v>
      </c>
      <c r="CM20" s="189">
        <f t="shared" si="32"/>
        <v>0.60000000000000053</v>
      </c>
      <c r="CN20" s="188">
        <f t="shared" si="33"/>
        <v>0.12648221343873517</v>
      </c>
      <c r="CO20" s="188">
        <f t="shared" si="34"/>
        <v>0.12962962962962962</v>
      </c>
      <c r="CP20" s="189">
        <f t="shared" si="35"/>
        <v>-0.40000000000000036</v>
      </c>
      <c r="CR20" s="188">
        <f t="shared" si="36"/>
        <v>6.5304988189523409E-3</v>
      </c>
      <c r="CS20" s="188">
        <f t="shared" si="37"/>
        <v>8.3051930272884916E-3</v>
      </c>
      <c r="CT20" s="189">
        <f t="shared" si="38"/>
        <v>-0.1</v>
      </c>
      <c r="CU20" s="188">
        <f t="shared" si="39"/>
        <v>1.9869390023620953E-2</v>
      </c>
      <c r="CV20" s="188">
        <f t="shared" si="40"/>
        <v>2.3911654649995437E-2</v>
      </c>
      <c r="CW20" s="189">
        <f t="shared" si="41"/>
        <v>-0.4</v>
      </c>
      <c r="CX20" s="188">
        <f t="shared" si="42"/>
        <v>0.16891297299800842</v>
      </c>
      <c r="CY20" s="188">
        <f t="shared" si="43"/>
        <v>0.1657387971159989</v>
      </c>
      <c r="CZ20" s="189">
        <f t="shared" si="44"/>
        <v>0.30000000000000027</v>
      </c>
      <c r="DA20" s="188">
        <f t="shared" si="45"/>
        <v>0.23843268028345144</v>
      </c>
      <c r="DB20" s="188">
        <f t="shared" si="46"/>
        <v>0.24062243314775941</v>
      </c>
      <c r="DC20" s="189">
        <f t="shared" si="47"/>
        <v>-0.30000000000000027</v>
      </c>
      <c r="DD20" s="188">
        <f t="shared" si="48"/>
        <v>0.26853781668287713</v>
      </c>
      <c r="DE20" s="188">
        <f t="shared" si="49"/>
        <v>0.2691886465273341</v>
      </c>
      <c r="DF20" s="189">
        <f t="shared" si="50"/>
        <v>0</v>
      </c>
      <c r="DG20" s="188">
        <f t="shared" si="51"/>
        <v>0.19730443240238987</v>
      </c>
      <c r="DH20" s="188">
        <f t="shared" si="52"/>
        <v>0.18951355297983025</v>
      </c>
      <c r="DI20" s="189">
        <f t="shared" si="53"/>
        <v>0.70000000000000062</v>
      </c>
      <c r="DJ20" s="188">
        <f t="shared" si="54"/>
        <v>0.10041220879069983</v>
      </c>
      <c r="DK20" s="188">
        <f t="shared" si="55"/>
        <v>0.10271972255179337</v>
      </c>
      <c r="DL20" s="189">
        <f t="shared" si="56"/>
        <v>-0.29999999999999888</v>
      </c>
      <c r="DM20" s="183">
        <v>0</v>
      </c>
    </row>
    <row r="21" spans="1:117">
      <c r="A21" s="63"/>
      <c r="B21" s="94">
        <v>17</v>
      </c>
      <c r="C21" s="62" t="s">
        <v>122</v>
      </c>
      <c r="D21" s="82">
        <v>50</v>
      </c>
      <c r="E21" s="95">
        <v>4</v>
      </c>
      <c r="F21" s="96">
        <f t="shared" si="7"/>
        <v>8.130081300813009E-3</v>
      </c>
      <c r="G21" s="98">
        <f t="shared" si="0"/>
        <v>0.08</v>
      </c>
      <c r="H21" s="82">
        <v>184</v>
      </c>
      <c r="I21" s="95">
        <v>14</v>
      </c>
      <c r="J21" s="96">
        <f t="shared" si="57"/>
        <v>2.8455284552845527E-2</v>
      </c>
      <c r="K21" s="98">
        <f t="shared" si="1"/>
        <v>7.6086956521739135E-2</v>
      </c>
      <c r="L21" s="82">
        <v>7715</v>
      </c>
      <c r="M21" s="95">
        <v>56</v>
      </c>
      <c r="N21" s="96">
        <f t="shared" si="8"/>
        <v>0.11382113821138211</v>
      </c>
      <c r="O21" s="98">
        <f t="shared" si="2"/>
        <v>7.2585871678548285E-3</v>
      </c>
      <c r="P21" s="82">
        <v>7017</v>
      </c>
      <c r="Q21" s="95">
        <v>98</v>
      </c>
      <c r="R21" s="96">
        <f t="shared" si="9"/>
        <v>0.1991869918699187</v>
      </c>
      <c r="S21" s="98">
        <f t="shared" si="3"/>
        <v>1.3966082371383783E-2</v>
      </c>
      <c r="T21" s="82">
        <v>5551</v>
      </c>
      <c r="U21" s="95">
        <v>135</v>
      </c>
      <c r="V21" s="96">
        <f t="shared" si="10"/>
        <v>0.27439024390243905</v>
      </c>
      <c r="W21" s="98">
        <f t="shared" si="4"/>
        <v>2.4319942352729239E-2</v>
      </c>
      <c r="X21" s="82">
        <v>3103</v>
      </c>
      <c r="Y21" s="95">
        <v>117</v>
      </c>
      <c r="Z21" s="96">
        <f t="shared" si="11"/>
        <v>0.23780487804878048</v>
      </c>
      <c r="AA21" s="98">
        <f t="shared" si="5"/>
        <v>3.7705446342249434E-2</v>
      </c>
      <c r="AB21" s="82">
        <v>1298</v>
      </c>
      <c r="AC21" s="95">
        <v>68</v>
      </c>
      <c r="AD21" s="96">
        <f t="shared" si="12"/>
        <v>0.13821138211382114</v>
      </c>
      <c r="AE21" s="98">
        <f t="shared" si="6"/>
        <v>5.2388289676425268E-2</v>
      </c>
      <c r="AF21" s="82">
        <f t="shared" si="13"/>
        <v>24918</v>
      </c>
      <c r="AG21" s="95">
        <f t="shared" si="14"/>
        <v>492</v>
      </c>
      <c r="AH21" s="96">
        <f t="shared" si="15"/>
        <v>1</v>
      </c>
      <c r="AI21" s="98">
        <f t="shared" si="16"/>
        <v>1.9744762822056346E-2</v>
      </c>
      <c r="AL21" s="94">
        <v>17</v>
      </c>
      <c r="AM21" s="62" t="s">
        <v>122</v>
      </c>
      <c r="AN21" s="144">
        <v>66</v>
      </c>
      <c r="AO21" s="117">
        <v>5</v>
      </c>
      <c r="AP21" s="92">
        <v>9.242144177449169E-3</v>
      </c>
      <c r="AQ21" s="92">
        <v>7.575757575757576E-2</v>
      </c>
      <c r="AR21" s="144">
        <v>214</v>
      </c>
      <c r="AS21" s="117">
        <v>17</v>
      </c>
      <c r="AT21" s="92">
        <v>3.1423290203327174E-2</v>
      </c>
      <c r="AU21" s="92">
        <v>7.9439252336448593E-2</v>
      </c>
      <c r="AV21" s="144">
        <v>7210</v>
      </c>
      <c r="AW21" s="117">
        <v>56</v>
      </c>
      <c r="AX21" s="92">
        <v>0.10351201478743069</v>
      </c>
      <c r="AY21" s="92">
        <v>7.7669902912621356E-3</v>
      </c>
      <c r="AZ21" s="144">
        <v>7014</v>
      </c>
      <c r="BA21" s="117">
        <v>119</v>
      </c>
      <c r="BB21" s="92">
        <v>0.21996303142329021</v>
      </c>
      <c r="BC21" s="92">
        <v>1.6966067864271458E-2</v>
      </c>
      <c r="BD21" s="144">
        <v>5477</v>
      </c>
      <c r="BE21" s="117">
        <v>156</v>
      </c>
      <c r="BF21" s="92">
        <v>0.28835489833641403</v>
      </c>
      <c r="BG21" s="92">
        <v>2.848274602884791E-2</v>
      </c>
      <c r="BH21" s="144">
        <v>2837</v>
      </c>
      <c r="BI21" s="117">
        <v>125</v>
      </c>
      <c r="BJ21" s="92">
        <v>0.23105360443622922</v>
      </c>
      <c r="BK21" s="92">
        <v>4.4060627423334511E-2</v>
      </c>
      <c r="BL21" s="144">
        <v>1152</v>
      </c>
      <c r="BM21" s="117">
        <v>63</v>
      </c>
      <c r="BN21" s="92">
        <v>0.11645101663585952</v>
      </c>
      <c r="BO21" s="92">
        <v>5.46875E-2</v>
      </c>
      <c r="BP21" s="144">
        <v>23970</v>
      </c>
      <c r="BQ21" s="117">
        <v>541</v>
      </c>
      <c r="BR21" s="92">
        <v>1</v>
      </c>
      <c r="BS21" s="92">
        <v>2.2569879015435963E-2</v>
      </c>
      <c r="BT21" s="125">
        <v>17</v>
      </c>
      <c r="BU21" s="62" t="s">
        <v>122</v>
      </c>
      <c r="BV21" s="188">
        <f t="shared" si="17"/>
        <v>8.130081300813009E-3</v>
      </c>
      <c r="BW21" s="188">
        <f t="shared" si="18"/>
        <v>9.242144177449169E-3</v>
      </c>
      <c r="BX21" s="189">
        <f t="shared" si="19"/>
        <v>-9.9999999999999922E-2</v>
      </c>
      <c r="BY21" s="188">
        <f t="shared" si="20"/>
        <v>2.8455284552845527E-2</v>
      </c>
      <c r="BZ21" s="188">
        <f t="shared" si="21"/>
        <v>3.1423290203327174E-2</v>
      </c>
      <c r="CA21" s="189">
        <f t="shared" si="22"/>
        <v>-0.29999999999999993</v>
      </c>
      <c r="CB21" s="188">
        <f t="shared" si="23"/>
        <v>0.11382113821138211</v>
      </c>
      <c r="CC21" s="188">
        <f t="shared" si="24"/>
        <v>0.10351201478743069</v>
      </c>
      <c r="CD21" s="189">
        <f t="shared" si="25"/>
        <v>1.0000000000000009</v>
      </c>
      <c r="CE21" s="188">
        <f t="shared" si="26"/>
        <v>0.1991869918699187</v>
      </c>
      <c r="CF21" s="188">
        <f t="shared" si="27"/>
        <v>0.21996303142329021</v>
      </c>
      <c r="CG21" s="189">
        <f t="shared" si="28"/>
        <v>-2.0999999999999992</v>
      </c>
      <c r="CH21" s="188">
        <f t="shared" si="59"/>
        <v>0.27439024390243905</v>
      </c>
      <c r="CI21" s="188">
        <f t="shared" si="58"/>
        <v>0.28835489833641403</v>
      </c>
      <c r="CJ21" s="189">
        <f t="shared" si="29"/>
        <v>-1.3999999999999957</v>
      </c>
      <c r="CK21" s="188">
        <f t="shared" si="30"/>
        <v>0.23780487804878048</v>
      </c>
      <c r="CL21" s="188">
        <f t="shared" si="31"/>
        <v>0.23105360443622922</v>
      </c>
      <c r="CM21" s="189">
        <f t="shared" si="32"/>
        <v>0.69999999999999785</v>
      </c>
      <c r="CN21" s="188">
        <f t="shared" si="33"/>
        <v>0.13821138211382114</v>
      </c>
      <c r="CO21" s="188">
        <f t="shared" si="34"/>
        <v>0.11645101663585952</v>
      </c>
      <c r="CP21" s="189">
        <f t="shared" si="35"/>
        <v>2.2000000000000006</v>
      </c>
      <c r="CR21" s="188">
        <f t="shared" si="36"/>
        <v>6.5304988189523409E-3</v>
      </c>
      <c r="CS21" s="188">
        <f t="shared" si="37"/>
        <v>8.3051930272884916E-3</v>
      </c>
      <c r="CT21" s="189">
        <f t="shared" si="38"/>
        <v>-0.1</v>
      </c>
      <c r="CU21" s="188">
        <f t="shared" si="39"/>
        <v>1.9869390023620953E-2</v>
      </c>
      <c r="CV21" s="188">
        <f t="shared" si="40"/>
        <v>2.3911654649995437E-2</v>
      </c>
      <c r="CW21" s="189">
        <f t="shared" si="41"/>
        <v>-0.4</v>
      </c>
      <c r="CX21" s="188">
        <f t="shared" si="42"/>
        <v>0.16891297299800842</v>
      </c>
      <c r="CY21" s="188">
        <f t="shared" si="43"/>
        <v>0.1657387971159989</v>
      </c>
      <c r="CZ21" s="189">
        <f t="shared" si="44"/>
        <v>0.30000000000000027</v>
      </c>
      <c r="DA21" s="188">
        <f t="shared" si="45"/>
        <v>0.23843268028345144</v>
      </c>
      <c r="DB21" s="188">
        <f t="shared" si="46"/>
        <v>0.24062243314775941</v>
      </c>
      <c r="DC21" s="189">
        <f t="shared" si="47"/>
        <v>-0.30000000000000027</v>
      </c>
      <c r="DD21" s="188">
        <f t="shared" si="48"/>
        <v>0.26853781668287713</v>
      </c>
      <c r="DE21" s="188">
        <f t="shared" si="49"/>
        <v>0.2691886465273341</v>
      </c>
      <c r="DF21" s="189">
        <f t="shared" si="50"/>
        <v>0</v>
      </c>
      <c r="DG21" s="188">
        <f t="shared" si="51"/>
        <v>0.19730443240238987</v>
      </c>
      <c r="DH21" s="188">
        <f t="shared" si="52"/>
        <v>0.18951355297983025</v>
      </c>
      <c r="DI21" s="189">
        <f t="shared" si="53"/>
        <v>0.70000000000000062</v>
      </c>
      <c r="DJ21" s="188">
        <f t="shared" si="54"/>
        <v>0.10041220879069983</v>
      </c>
      <c r="DK21" s="188">
        <f t="shared" si="55"/>
        <v>0.10271972255179337</v>
      </c>
      <c r="DL21" s="189">
        <f t="shared" si="56"/>
        <v>-0.29999999999999888</v>
      </c>
      <c r="DM21" s="183">
        <v>0</v>
      </c>
    </row>
    <row r="22" spans="1:117">
      <c r="A22" s="63"/>
      <c r="B22" s="94">
        <v>18</v>
      </c>
      <c r="C22" s="62" t="s">
        <v>55</v>
      </c>
      <c r="D22" s="82">
        <v>22</v>
      </c>
      <c r="E22" s="95">
        <v>1</v>
      </c>
      <c r="F22" s="96">
        <f t="shared" si="7"/>
        <v>2.9850746268656717E-3</v>
      </c>
      <c r="G22" s="98">
        <f t="shared" si="0"/>
        <v>4.5454545454545456E-2</v>
      </c>
      <c r="H22" s="82">
        <v>136</v>
      </c>
      <c r="I22" s="95">
        <v>4</v>
      </c>
      <c r="J22" s="96">
        <f t="shared" si="57"/>
        <v>1.1940298507462687E-2</v>
      </c>
      <c r="K22" s="98">
        <f t="shared" si="1"/>
        <v>2.9411764705882353E-2</v>
      </c>
      <c r="L22" s="82">
        <v>6878</v>
      </c>
      <c r="M22" s="95">
        <v>44</v>
      </c>
      <c r="N22" s="96">
        <f t="shared" si="8"/>
        <v>0.13134328358208955</v>
      </c>
      <c r="O22" s="98">
        <f t="shared" si="2"/>
        <v>6.3972084908403603E-3</v>
      </c>
      <c r="P22" s="82">
        <v>6435</v>
      </c>
      <c r="Q22" s="95">
        <v>73</v>
      </c>
      <c r="R22" s="96">
        <f t="shared" si="9"/>
        <v>0.21791044776119403</v>
      </c>
      <c r="S22" s="98">
        <f t="shared" si="3"/>
        <v>1.1344211344211345E-2</v>
      </c>
      <c r="T22" s="82">
        <v>5002</v>
      </c>
      <c r="U22" s="95">
        <v>88</v>
      </c>
      <c r="V22" s="96">
        <f t="shared" si="10"/>
        <v>0.2626865671641791</v>
      </c>
      <c r="W22" s="98">
        <f t="shared" si="4"/>
        <v>1.759296281487405E-2</v>
      </c>
      <c r="X22" s="82">
        <v>2784</v>
      </c>
      <c r="Y22" s="95">
        <v>82</v>
      </c>
      <c r="Z22" s="96">
        <f t="shared" si="11"/>
        <v>0.24477611940298508</v>
      </c>
      <c r="AA22" s="98">
        <f t="shared" si="5"/>
        <v>2.9454022988505746E-2</v>
      </c>
      <c r="AB22" s="82">
        <v>1129</v>
      </c>
      <c r="AC22" s="95">
        <v>43</v>
      </c>
      <c r="AD22" s="96">
        <f t="shared" si="12"/>
        <v>0.12835820895522387</v>
      </c>
      <c r="AE22" s="98">
        <f t="shared" si="6"/>
        <v>3.8086802480070861E-2</v>
      </c>
      <c r="AF22" s="82">
        <f t="shared" si="13"/>
        <v>22386</v>
      </c>
      <c r="AG22" s="95">
        <f t="shared" si="14"/>
        <v>335</v>
      </c>
      <c r="AH22" s="96">
        <f t="shared" si="15"/>
        <v>1</v>
      </c>
      <c r="AI22" s="98">
        <f t="shared" si="16"/>
        <v>1.4964710086661306E-2</v>
      </c>
      <c r="AL22" s="94">
        <v>18</v>
      </c>
      <c r="AM22" s="62" t="s">
        <v>55</v>
      </c>
      <c r="AN22" s="144">
        <v>38</v>
      </c>
      <c r="AO22" s="117">
        <v>2</v>
      </c>
      <c r="AP22" s="92">
        <v>5.7471264367816091E-3</v>
      </c>
      <c r="AQ22" s="92">
        <v>5.2631578947368418E-2</v>
      </c>
      <c r="AR22" s="144">
        <v>146</v>
      </c>
      <c r="AS22" s="117">
        <v>6</v>
      </c>
      <c r="AT22" s="92">
        <v>1.7241379310344827E-2</v>
      </c>
      <c r="AU22" s="92">
        <v>4.1095890410958902E-2</v>
      </c>
      <c r="AV22" s="144">
        <v>6534</v>
      </c>
      <c r="AW22" s="117">
        <v>53</v>
      </c>
      <c r="AX22" s="92">
        <v>0.15229885057471265</v>
      </c>
      <c r="AY22" s="92">
        <v>8.1114172023262938E-3</v>
      </c>
      <c r="AZ22" s="144">
        <v>6337</v>
      </c>
      <c r="BA22" s="117">
        <v>77</v>
      </c>
      <c r="BB22" s="92">
        <v>0.22126436781609196</v>
      </c>
      <c r="BC22" s="92">
        <v>1.2150860028404608E-2</v>
      </c>
      <c r="BD22" s="144">
        <v>4894</v>
      </c>
      <c r="BE22" s="117">
        <v>81</v>
      </c>
      <c r="BF22" s="92">
        <v>0.23275862068965517</v>
      </c>
      <c r="BG22" s="92">
        <v>1.6550878626890069E-2</v>
      </c>
      <c r="BH22" s="144">
        <v>2661</v>
      </c>
      <c r="BI22" s="117">
        <v>73</v>
      </c>
      <c r="BJ22" s="92">
        <v>0.20977011494252873</v>
      </c>
      <c r="BK22" s="92">
        <v>2.7433295753476136E-2</v>
      </c>
      <c r="BL22" s="144">
        <v>1051</v>
      </c>
      <c r="BM22" s="117">
        <v>56</v>
      </c>
      <c r="BN22" s="92">
        <v>0.16091954022988506</v>
      </c>
      <c r="BO22" s="92">
        <v>5.3282588011417699E-2</v>
      </c>
      <c r="BP22" s="144">
        <v>21661</v>
      </c>
      <c r="BQ22" s="117">
        <v>348</v>
      </c>
      <c r="BR22" s="92">
        <v>1</v>
      </c>
      <c r="BS22" s="92">
        <v>1.6065740270532293E-2</v>
      </c>
      <c r="BT22" s="125">
        <v>18</v>
      </c>
      <c r="BU22" s="62" t="s">
        <v>55</v>
      </c>
      <c r="BV22" s="188">
        <f t="shared" si="17"/>
        <v>2.9850746268656717E-3</v>
      </c>
      <c r="BW22" s="188">
        <f t="shared" si="18"/>
        <v>5.7471264367816091E-3</v>
      </c>
      <c r="BX22" s="189">
        <f t="shared" si="19"/>
        <v>-0.3</v>
      </c>
      <c r="BY22" s="188">
        <f t="shared" si="20"/>
        <v>1.1940298507462687E-2</v>
      </c>
      <c r="BZ22" s="188">
        <f t="shared" si="21"/>
        <v>1.7241379310344827E-2</v>
      </c>
      <c r="CA22" s="189">
        <f t="shared" si="22"/>
        <v>-0.50000000000000011</v>
      </c>
      <c r="CB22" s="188">
        <f t="shared" si="23"/>
        <v>0.13134328358208955</v>
      </c>
      <c r="CC22" s="188">
        <f t="shared" si="24"/>
        <v>0.15229885057471265</v>
      </c>
      <c r="CD22" s="189">
        <f t="shared" si="25"/>
        <v>-2.0999999999999992</v>
      </c>
      <c r="CE22" s="188">
        <f t="shared" si="26"/>
        <v>0.21791044776119403</v>
      </c>
      <c r="CF22" s="188">
        <f t="shared" si="27"/>
        <v>0.22126436781609196</v>
      </c>
      <c r="CG22" s="189">
        <f t="shared" si="28"/>
        <v>-0.30000000000000027</v>
      </c>
      <c r="CH22" s="188">
        <f t="shared" si="59"/>
        <v>0.2626865671641791</v>
      </c>
      <c r="CI22" s="188">
        <f t="shared" si="58"/>
        <v>0.23275862068965517</v>
      </c>
      <c r="CJ22" s="189">
        <f t="shared" si="29"/>
        <v>3</v>
      </c>
      <c r="CK22" s="188">
        <f t="shared" si="30"/>
        <v>0.24477611940298508</v>
      </c>
      <c r="CL22" s="188">
        <f t="shared" si="31"/>
        <v>0.20977011494252873</v>
      </c>
      <c r="CM22" s="189">
        <f t="shared" si="32"/>
        <v>3.5000000000000004</v>
      </c>
      <c r="CN22" s="188">
        <f t="shared" si="33"/>
        <v>0.12835820895522387</v>
      </c>
      <c r="CO22" s="188">
        <f t="shared" si="34"/>
        <v>0.16091954022988506</v>
      </c>
      <c r="CP22" s="189">
        <f t="shared" si="35"/>
        <v>-3.3000000000000003</v>
      </c>
      <c r="CR22" s="188">
        <f t="shared" si="36"/>
        <v>6.5304988189523409E-3</v>
      </c>
      <c r="CS22" s="188">
        <f t="shared" si="37"/>
        <v>8.3051930272884916E-3</v>
      </c>
      <c r="CT22" s="189">
        <f t="shared" si="38"/>
        <v>-0.1</v>
      </c>
      <c r="CU22" s="188">
        <f t="shared" si="39"/>
        <v>1.9869390023620953E-2</v>
      </c>
      <c r="CV22" s="188">
        <f t="shared" si="40"/>
        <v>2.3911654649995437E-2</v>
      </c>
      <c r="CW22" s="189">
        <f t="shared" si="41"/>
        <v>-0.4</v>
      </c>
      <c r="CX22" s="188">
        <f t="shared" si="42"/>
        <v>0.16891297299800842</v>
      </c>
      <c r="CY22" s="188">
        <f t="shared" si="43"/>
        <v>0.1657387971159989</v>
      </c>
      <c r="CZ22" s="189">
        <f t="shared" si="44"/>
        <v>0.30000000000000027</v>
      </c>
      <c r="DA22" s="188">
        <f t="shared" si="45"/>
        <v>0.23843268028345144</v>
      </c>
      <c r="DB22" s="188">
        <f t="shared" si="46"/>
        <v>0.24062243314775941</v>
      </c>
      <c r="DC22" s="189">
        <f t="shared" si="47"/>
        <v>-0.30000000000000027</v>
      </c>
      <c r="DD22" s="188">
        <f t="shared" si="48"/>
        <v>0.26853781668287713</v>
      </c>
      <c r="DE22" s="188">
        <f t="shared" si="49"/>
        <v>0.2691886465273341</v>
      </c>
      <c r="DF22" s="189">
        <f t="shared" si="50"/>
        <v>0</v>
      </c>
      <c r="DG22" s="188">
        <f t="shared" si="51"/>
        <v>0.19730443240238987</v>
      </c>
      <c r="DH22" s="188">
        <f t="shared" si="52"/>
        <v>0.18951355297983025</v>
      </c>
      <c r="DI22" s="189">
        <f t="shared" si="53"/>
        <v>0.70000000000000062</v>
      </c>
      <c r="DJ22" s="188">
        <f t="shared" si="54"/>
        <v>0.10041220879069983</v>
      </c>
      <c r="DK22" s="188">
        <f t="shared" si="55"/>
        <v>0.10271972255179337</v>
      </c>
      <c r="DL22" s="189">
        <f t="shared" si="56"/>
        <v>-0.29999999999999888</v>
      </c>
      <c r="DM22" s="183">
        <v>0</v>
      </c>
    </row>
    <row r="23" spans="1:117">
      <c r="A23" s="63"/>
      <c r="B23" s="94">
        <v>19</v>
      </c>
      <c r="C23" s="62" t="s">
        <v>123</v>
      </c>
      <c r="D23" s="83">
        <v>34</v>
      </c>
      <c r="E23" s="86">
        <v>0</v>
      </c>
      <c r="F23" s="96">
        <f t="shared" si="7"/>
        <v>0</v>
      </c>
      <c r="G23" s="98">
        <f t="shared" si="0"/>
        <v>0</v>
      </c>
      <c r="H23" s="83">
        <v>170</v>
      </c>
      <c r="I23" s="86">
        <v>6</v>
      </c>
      <c r="J23" s="96">
        <f t="shared" si="57"/>
        <v>2.1201413427561839E-2</v>
      </c>
      <c r="K23" s="98">
        <f t="shared" si="1"/>
        <v>3.5294117647058823E-2</v>
      </c>
      <c r="L23" s="83">
        <v>5123</v>
      </c>
      <c r="M23" s="86">
        <v>61</v>
      </c>
      <c r="N23" s="96">
        <f t="shared" si="8"/>
        <v>0.21554770318021202</v>
      </c>
      <c r="O23" s="98">
        <f t="shared" si="2"/>
        <v>1.1907085691977357E-2</v>
      </c>
      <c r="P23" s="83">
        <v>4448</v>
      </c>
      <c r="Q23" s="86">
        <v>60</v>
      </c>
      <c r="R23" s="96">
        <f t="shared" si="9"/>
        <v>0.21201413427561838</v>
      </c>
      <c r="S23" s="98">
        <f t="shared" si="3"/>
        <v>1.3489208633093525E-2</v>
      </c>
      <c r="T23" s="83">
        <v>3322</v>
      </c>
      <c r="U23" s="86">
        <v>69</v>
      </c>
      <c r="V23" s="96">
        <f t="shared" si="10"/>
        <v>0.24381625441696114</v>
      </c>
      <c r="W23" s="98">
        <f t="shared" si="4"/>
        <v>2.0770620108368453E-2</v>
      </c>
      <c r="X23" s="83">
        <v>1791</v>
      </c>
      <c r="Y23" s="86">
        <v>61</v>
      </c>
      <c r="Z23" s="96">
        <f t="shared" si="11"/>
        <v>0.21554770318021202</v>
      </c>
      <c r="AA23" s="98">
        <f t="shared" si="5"/>
        <v>3.4059184812953655E-2</v>
      </c>
      <c r="AB23" s="83">
        <v>675</v>
      </c>
      <c r="AC23" s="86">
        <v>26</v>
      </c>
      <c r="AD23" s="96">
        <f t="shared" si="12"/>
        <v>9.187279151943463E-2</v>
      </c>
      <c r="AE23" s="98">
        <f t="shared" si="6"/>
        <v>3.8518518518518521E-2</v>
      </c>
      <c r="AF23" s="83">
        <f t="shared" si="13"/>
        <v>15563</v>
      </c>
      <c r="AG23" s="86">
        <f t="shared" si="14"/>
        <v>283</v>
      </c>
      <c r="AH23" s="96">
        <f t="shared" si="15"/>
        <v>1</v>
      </c>
      <c r="AI23" s="98">
        <f t="shared" si="16"/>
        <v>1.818415472595258E-2</v>
      </c>
      <c r="AL23" s="94">
        <v>19</v>
      </c>
      <c r="AM23" s="62" t="s">
        <v>123</v>
      </c>
      <c r="AN23" s="144">
        <v>51</v>
      </c>
      <c r="AO23" s="117">
        <v>2</v>
      </c>
      <c r="AP23" s="92">
        <v>6.0606060606060606E-3</v>
      </c>
      <c r="AQ23" s="92">
        <v>3.9215686274509803E-2</v>
      </c>
      <c r="AR23" s="144">
        <v>197</v>
      </c>
      <c r="AS23" s="117">
        <v>6</v>
      </c>
      <c r="AT23" s="92">
        <v>1.8181818181818181E-2</v>
      </c>
      <c r="AU23" s="92">
        <v>3.0456852791878174E-2</v>
      </c>
      <c r="AV23" s="144">
        <v>4909</v>
      </c>
      <c r="AW23" s="117">
        <v>48</v>
      </c>
      <c r="AX23" s="92">
        <v>0.14545454545454545</v>
      </c>
      <c r="AY23" s="92">
        <v>9.7779588510898355E-3</v>
      </c>
      <c r="AZ23" s="144">
        <v>4424</v>
      </c>
      <c r="BA23" s="117">
        <v>76</v>
      </c>
      <c r="BB23" s="92">
        <v>0.23030303030303031</v>
      </c>
      <c r="BC23" s="92">
        <v>1.7179023508137433E-2</v>
      </c>
      <c r="BD23" s="144">
        <v>3223</v>
      </c>
      <c r="BE23" s="117">
        <v>95</v>
      </c>
      <c r="BF23" s="92">
        <v>0.2878787878787879</v>
      </c>
      <c r="BG23" s="92">
        <v>2.9475643810114801E-2</v>
      </c>
      <c r="BH23" s="144">
        <v>1652</v>
      </c>
      <c r="BI23" s="117">
        <v>68</v>
      </c>
      <c r="BJ23" s="92">
        <v>0.20606060606060606</v>
      </c>
      <c r="BK23" s="92">
        <v>4.1162227602905568E-2</v>
      </c>
      <c r="BL23" s="144">
        <v>642</v>
      </c>
      <c r="BM23" s="117">
        <v>35</v>
      </c>
      <c r="BN23" s="92">
        <v>0.10606060606060606</v>
      </c>
      <c r="BO23" s="92">
        <v>5.4517133956386292E-2</v>
      </c>
      <c r="BP23" s="144">
        <v>15098</v>
      </c>
      <c r="BQ23" s="117">
        <v>330</v>
      </c>
      <c r="BR23" s="92">
        <v>1</v>
      </c>
      <c r="BS23" s="92">
        <v>2.1857199629089944E-2</v>
      </c>
      <c r="BT23" s="125">
        <v>19</v>
      </c>
      <c r="BU23" s="62" t="s">
        <v>123</v>
      </c>
      <c r="BV23" s="188">
        <f t="shared" si="17"/>
        <v>0</v>
      </c>
      <c r="BW23" s="188">
        <f t="shared" si="18"/>
        <v>6.0606060606060606E-3</v>
      </c>
      <c r="BX23" s="189">
        <f t="shared" si="19"/>
        <v>-0.6</v>
      </c>
      <c r="BY23" s="188">
        <f t="shared" si="20"/>
        <v>2.1201413427561839E-2</v>
      </c>
      <c r="BZ23" s="188">
        <f t="shared" si="21"/>
        <v>1.8181818181818181E-2</v>
      </c>
      <c r="CA23" s="189">
        <f t="shared" si="22"/>
        <v>0.30000000000000027</v>
      </c>
      <c r="CB23" s="188">
        <f t="shared" si="23"/>
        <v>0.21554770318021202</v>
      </c>
      <c r="CC23" s="188">
        <f t="shared" si="24"/>
        <v>0.14545454545454545</v>
      </c>
      <c r="CD23" s="189">
        <f t="shared" si="25"/>
        <v>7.1000000000000005</v>
      </c>
      <c r="CE23" s="188">
        <f t="shared" si="26"/>
        <v>0.21201413427561838</v>
      </c>
      <c r="CF23" s="188">
        <f t="shared" si="27"/>
        <v>0.23030303030303031</v>
      </c>
      <c r="CG23" s="189">
        <f t="shared" si="28"/>
        <v>-1.8000000000000016</v>
      </c>
      <c r="CH23" s="188">
        <f t="shared" si="59"/>
        <v>0.24381625441696114</v>
      </c>
      <c r="CI23" s="188">
        <f t="shared" si="58"/>
        <v>0.2878787878787879</v>
      </c>
      <c r="CJ23" s="189">
        <f t="shared" si="29"/>
        <v>-4.3999999999999986</v>
      </c>
      <c r="CK23" s="188">
        <f t="shared" si="30"/>
        <v>0.21554770318021202</v>
      </c>
      <c r="CL23" s="188">
        <f t="shared" si="31"/>
        <v>0.20606060606060606</v>
      </c>
      <c r="CM23" s="189">
        <f t="shared" si="32"/>
        <v>1.0000000000000009</v>
      </c>
      <c r="CN23" s="188">
        <f t="shared" si="33"/>
        <v>9.187279151943463E-2</v>
      </c>
      <c r="CO23" s="188">
        <f t="shared" si="34"/>
        <v>0.10606060606060606</v>
      </c>
      <c r="CP23" s="189">
        <f t="shared" si="35"/>
        <v>-1.4</v>
      </c>
      <c r="CR23" s="188">
        <f t="shared" si="36"/>
        <v>6.5304988189523409E-3</v>
      </c>
      <c r="CS23" s="188">
        <f t="shared" si="37"/>
        <v>8.3051930272884916E-3</v>
      </c>
      <c r="CT23" s="189">
        <f t="shared" si="38"/>
        <v>-0.1</v>
      </c>
      <c r="CU23" s="188">
        <f t="shared" si="39"/>
        <v>1.9869390023620953E-2</v>
      </c>
      <c r="CV23" s="188">
        <f t="shared" si="40"/>
        <v>2.3911654649995437E-2</v>
      </c>
      <c r="CW23" s="189">
        <f t="shared" si="41"/>
        <v>-0.4</v>
      </c>
      <c r="CX23" s="188">
        <f t="shared" si="42"/>
        <v>0.16891297299800842</v>
      </c>
      <c r="CY23" s="188">
        <f t="shared" si="43"/>
        <v>0.1657387971159989</v>
      </c>
      <c r="CZ23" s="189">
        <f t="shared" si="44"/>
        <v>0.30000000000000027</v>
      </c>
      <c r="DA23" s="188">
        <f t="shared" si="45"/>
        <v>0.23843268028345144</v>
      </c>
      <c r="DB23" s="188">
        <f t="shared" si="46"/>
        <v>0.24062243314775941</v>
      </c>
      <c r="DC23" s="189">
        <f t="shared" si="47"/>
        <v>-0.30000000000000027</v>
      </c>
      <c r="DD23" s="188">
        <f t="shared" si="48"/>
        <v>0.26853781668287713</v>
      </c>
      <c r="DE23" s="188">
        <f t="shared" si="49"/>
        <v>0.2691886465273341</v>
      </c>
      <c r="DF23" s="189">
        <f t="shared" si="50"/>
        <v>0</v>
      </c>
      <c r="DG23" s="188">
        <f t="shared" si="51"/>
        <v>0.19730443240238987</v>
      </c>
      <c r="DH23" s="188">
        <f t="shared" si="52"/>
        <v>0.18951355297983025</v>
      </c>
      <c r="DI23" s="189">
        <f t="shared" si="53"/>
        <v>0.70000000000000062</v>
      </c>
      <c r="DJ23" s="188">
        <f t="shared" si="54"/>
        <v>0.10041220879069983</v>
      </c>
      <c r="DK23" s="188">
        <f t="shared" si="55"/>
        <v>0.10271972255179337</v>
      </c>
      <c r="DL23" s="189">
        <f t="shared" si="56"/>
        <v>-0.29999999999999888</v>
      </c>
      <c r="DM23" s="183">
        <v>0</v>
      </c>
    </row>
    <row r="24" spans="1:117">
      <c r="A24" s="63"/>
      <c r="B24" s="94">
        <v>20</v>
      </c>
      <c r="C24" s="62" t="s">
        <v>124</v>
      </c>
      <c r="D24" s="84">
        <v>40</v>
      </c>
      <c r="E24" s="99">
        <v>2</v>
      </c>
      <c r="F24" s="96">
        <f t="shared" si="7"/>
        <v>5.8309037900874635E-3</v>
      </c>
      <c r="G24" s="98">
        <f t="shared" si="0"/>
        <v>0.05</v>
      </c>
      <c r="H24" s="84">
        <v>145</v>
      </c>
      <c r="I24" s="99">
        <v>1</v>
      </c>
      <c r="J24" s="96">
        <f t="shared" si="57"/>
        <v>2.9154518950437317E-3</v>
      </c>
      <c r="K24" s="98">
        <f t="shared" si="1"/>
        <v>6.8965517241379309E-3</v>
      </c>
      <c r="L24" s="84">
        <v>8163</v>
      </c>
      <c r="M24" s="99">
        <v>48</v>
      </c>
      <c r="N24" s="96">
        <f t="shared" si="8"/>
        <v>0.13994169096209913</v>
      </c>
      <c r="O24" s="98">
        <f t="shared" si="2"/>
        <v>5.8801911062109522E-3</v>
      </c>
      <c r="P24" s="84">
        <v>6870</v>
      </c>
      <c r="Q24" s="99">
        <v>61</v>
      </c>
      <c r="R24" s="96">
        <f t="shared" si="9"/>
        <v>0.17784256559766765</v>
      </c>
      <c r="S24" s="98">
        <f t="shared" si="3"/>
        <v>8.8791848617176122E-3</v>
      </c>
      <c r="T24" s="84">
        <v>4928</v>
      </c>
      <c r="U24" s="99">
        <v>101</v>
      </c>
      <c r="V24" s="96">
        <f t="shared" si="10"/>
        <v>0.29446064139941691</v>
      </c>
      <c r="W24" s="98">
        <f t="shared" si="4"/>
        <v>2.0495129870129872E-2</v>
      </c>
      <c r="X24" s="84">
        <v>2616</v>
      </c>
      <c r="Y24" s="99">
        <v>89</v>
      </c>
      <c r="Z24" s="96">
        <f t="shared" si="11"/>
        <v>0.25947521865889212</v>
      </c>
      <c r="AA24" s="98">
        <f t="shared" si="5"/>
        <v>3.4021406727828746E-2</v>
      </c>
      <c r="AB24" s="84">
        <v>1032</v>
      </c>
      <c r="AC24" s="99">
        <v>41</v>
      </c>
      <c r="AD24" s="96">
        <f t="shared" si="12"/>
        <v>0.119533527696793</v>
      </c>
      <c r="AE24" s="98">
        <f t="shared" si="6"/>
        <v>3.9728682170542637E-2</v>
      </c>
      <c r="AF24" s="84">
        <f t="shared" si="13"/>
        <v>23794</v>
      </c>
      <c r="AG24" s="99">
        <f t="shared" si="14"/>
        <v>343</v>
      </c>
      <c r="AH24" s="96">
        <f t="shared" si="15"/>
        <v>1</v>
      </c>
      <c r="AI24" s="98">
        <f t="shared" si="16"/>
        <v>1.4415398840043709E-2</v>
      </c>
      <c r="AL24" s="94">
        <v>20</v>
      </c>
      <c r="AM24" s="62" t="s">
        <v>124</v>
      </c>
      <c r="AN24" s="144">
        <v>45</v>
      </c>
      <c r="AO24" s="117">
        <v>0</v>
      </c>
      <c r="AP24" s="92">
        <v>0</v>
      </c>
      <c r="AQ24" s="92">
        <v>0</v>
      </c>
      <c r="AR24" s="144">
        <v>174</v>
      </c>
      <c r="AS24" s="117">
        <v>6</v>
      </c>
      <c r="AT24" s="92">
        <v>1.8292682926829267E-2</v>
      </c>
      <c r="AU24" s="92">
        <v>3.4482758620689655E-2</v>
      </c>
      <c r="AV24" s="144">
        <v>7541</v>
      </c>
      <c r="AW24" s="117">
        <v>48</v>
      </c>
      <c r="AX24" s="92">
        <v>0.14634146341463414</v>
      </c>
      <c r="AY24" s="92">
        <v>6.3652035539053173E-3</v>
      </c>
      <c r="AZ24" s="144">
        <v>6731</v>
      </c>
      <c r="BA24" s="117">
        <v>58</v>
      </c>
      <c r="BB24" s="92">
        <v>0.17682926829268292</v>
      </c>
      <c r="BC24" s="92">
        <v>8.6168474223740892E-3</v>
      </c>
      <c r="BD24" s="144">
        <v>4822</v>
      </c>
      <c r="BE24" s="117">
        <v>105</v>
      </c>
      <c r="BF24" s="92">
        <v>0.3201219512195122</v>
      </c>
      <c r="BG24" s="92">
        <v>2.1775197013687266E-2</v>
      </c>
      <c r="BH24" s="144">
        <v>2392</v>
      </c>
      <c r="BI24" s="117">
        <v>73</v>
      </c>
      <c r="BJ24" s="92">
        <v>0.2225609756097561</v>
      </c>
      <c r="BK24" s="92">
        <v>3.0518394648829432E-2</v>
      </c>
      <c r="BL24" s="144">
        <v>944</v>
      </c>
      <c r="BM24" s="117">
        <v>38</v>
      </c>
      <c r="BN24" s="92">
        <v>0.11585365853658537</v>
      </c>
      <c r="BO24" s="92">
        <v>4.025423728813559E-2</v>
      </c>
      <c r="BP24" s="144">
        <v>22649</v>
      </c>
      <c r="BQ24" s="117">
        <v>328</v>
      </c>
      <c r="BR24" s="92">
        <v>1</v>
      </c>
      <c r="BS24" s="92">
        <v>1.4481875579495783E-2</v>
      </c>
      <c r="BT24" s="125">
        <v>20</v>
      </c>
      <c r="BU24" s="62" t="s">
        <v>124</v>
      </c>
      <c r="BV24" s="188">
        <f t="shared" si="17"/>
        <v>5.8309037900874635E-3</v>
      </c>
      <c r="BW24" s="188">
        <f t="shared" si="18"/>
        <v>0</v>
      </c>
      <c r="BX24" s="189">
        <f t="shared" si="19"/>
        <v>0.6</v>
      </c>
      <c r="BY24" s="188">
        <f t="shared" si="20"/>
        <v>2.9154518950437317E-3</v>
      </c>
      <c r="BZ24" s="188">
        <f t="shared" si="21"/>
        <v>1.8292682926829267E-2</v>
      </c>
      <c r="CA24" s="189">
        <f t="shared" si="22"/>
        <v>-1.5</v>
      </c>
      <c r="CB24" s="188">
        <f t="shared" si="23"/>
        <v>0.13994169096209913</v>
      </c>
      <c r="CC24" s="188">
        <f t="shared" si="24"/>
        <v>0.14634146341463414</v>
      </c>
      <c r="CD24" s="189">
        <f t="shared" si="25"/>
        <v>-0.59999999999999776</v>
      </c>
      <c r="CE24" s="188">
        <f t="shared" si="26"/>
        <v>0.17784256559766765</v>
      </c>
      <c r="CF24" s="188">
        <f t="shared" si="27"/>
        <v>0.17682926829268292</v>
      </c>
      <c r="CG24" s="189">
        <f t="shared" si="28"/>
        <v>0.10000000000000009</v>
      </c>
      <c r="CH24" s="188">
        <f t="shared" si="59"/>
        <v>0.29446064139941691</v>
      </c>
      <c r="CI24" s="188">
        <f t="shared" si="58"/>
        <v>0.3201219512195122</v>
      </c>
      <c r="CJ24" s="189">
        <f t="shared" si="29"/>
        <v>-2.6000000000000023</v>
      </c>
      <c r="CK24" s="188">
        <f t="shared" si="30"/>
        <v>0.25947521865889212</v>
      </c>
      <c r="CL24" s="188">
        <f t="shared" si="31"/>
        <v>0.2225609756097561</v>
      </c>
      <c r="CM24" s="189">
        <f t="shared" si="32"/>
        <v>3.6000000000000005</v>
      </c>
      <c r="CN24" s="188">
        <f t="shared" si="33"/>
        <v>0.119533527696793</v>
      </c>
      <c r="CO24" s="188">
        <f t="shared" si="34"/>
        <v>0.11585365853658537</v>
      </c>
      <c r="CP24" s="189">
        <f t="shared" si="35"/>
        <v>0.39999999999999897</v>
      </c>
      <c r="CR24" s="188">
        <f t="shared" si="36"/>
        <v>6.5304988189523409E-3</v>
      </c>
      <c r="CS24" s="188">
        <f t="shared" si="37"/>
        <v>8.3051930272884916E-3</v>
      </c>
      <c r="CT24" s="189">
        <f t="shared" si="38"/>
        <v>-0.1</v>
      </c>
      <c r="CU24" s="188">
        <f t="shared" si="39"/>
        <v>1.9869390023620953E-2</v>
      </c>
      <c r="CV24" s="188">
        <f t="shared" si="40"/>
        <v>2.3911654649995437E-2</v>
      </c>
      <c r="CW24" s="189">
        <f t="shared" si="41"/>
        <v>-0.4</v>
      </c>
      <c r="CX24" s="188">
        <f t="shared" si="42"/>
        <v>0.16891297299800842</v>
      </c>
      <c r="CY24" s="188">
        <f t="shared" si="43"/>
        <v>0.1657387971159989</v>
      </c>
      <c r="CZ24" s="189">
        <f t="shared" si="44"/>
        <v>0.30000000000000027</v>
      </c>
      <c r="DA24" s="188">
        <f t="shared" si="45"/>
        <v>0.23843268028345144</v>
      </c>
      <c r="DB24" s="188">
        <f t="shared" si="46"/>
        <v>0.24062243314775941</v>
      </c>
      <c r="DC24" s="189">
        <f t="shared" si="47"/>
        <v>-0.30000000000000027</v>
      </c>
      <c r="DD24" s="188">
        <f t="shared" si="48"/>
        <v>0.26853781668287713</v>
      </c>
      <c r="DE24" s="188">
        <f t="shared" si="49"/>
        <v>0.2691886465273341</v>
      </c>
      <c r="DF24" s="189">
        <f t="shared" si="50"/>
        <v>0</v>
      </c>
      <c r="DG24" s="188">
        <f t="shared" si="51"/>
        <v>0.19730443240238987</v>
      </c>
      <c r="DH24" s="188">
        <f t="shared" si="52"/>
        <v>0.18951355297983025</v>
      </c>
      <c r="DI24" s="189">
        <f t="shared" si="53"/>
        <v>0.70000000000000062</v>
      </c>
      <c r="DJ24" s="188">
        <f t="shared" si="54"/>
        <v>0.10041220879069983</v>
      </c>
      <c r="DK24" s="188">
        <f t="shared" si="55"/>
        <v>0.10271972255179337</v>
      </c>
      <c r="DL24" s="189">
        <f t="shared" si="56"/>
        <v>-0.29999999999999888</v>
      </c>
      <c r="DM24" s="183">
        <v>0</v>
      </c>
    </row>
    <row r="25" spans="1:117">
      <c r="A25" s="63"/>
      <c r="B25" s="94">
        <v>21</v>
      </c>
      <c r="C25" s="62" t="s">
        <v>125</v>
      </c>
      <c r="D25" s="82">
        <v>43</v>
      </c>
      <c r="E25" s="95">
        <v>5</v>
      </c>
      <c r="F25" s="96">
        <f t="shared" si="7"/>
        <v>3.2467532467532464E-2</v>
      </c>
      <c r="G25" s="98">
        <f t="shared" si="0"/>
        <v>0.11627906976744186</v>
      </c>
      <c r="H25" s="82">
        <v>116</v>
      </c>
      <c r="I25" s="95">
        <v>5</v>
      </c>
      <c r="J25" s="96">
        <f t="shared" si="57"/>
        <v>3.2467532467532464E-2</v>
      </c>
      <c r="K25" s="98">
        <f t="shared" si="1"/>
        <v>4.3103448275862072E-2</v>
      </c>
      <c r="L25" s="82">
        <v>5073</v>
      </c>
      <c r="M25" s="95">
        <v>25</v>
      </c>
      <c r="N25" s="96">
        <f t="shared" si="8"/>
        <v>0.16233766233766234</v>
      </c>
      <c r="O25" s="98">
        <f t="shared" si="2"/>
        <v>4.9280504632367439E-3</v>
      </c>
      <c r="P25" s="82">
        <v>4815</v>
      </c>
      <c r="Q25" s="95">
        <v>34</v>
      </c>
      <c r="R25" s="96">
        <f t="shared" si="9"/>
        <v>0.22077922077922077</v>
      </c>
      <c r="S25" s="98">
        <f t="shared" si="3"/>
        <v>7.0612668743509866E-3</v>
      </c>
      <c r="T25" s="82">
        <v>3427</v>
      </c>
      <c r="U25" s="95">
        <v>48</v>
      </c>
      <c r="V25" s="96">
        <f t="shared" si="10"/>
        <v>0.31168831168831168</v>
      </c>
      <c r="W25" s="98">
        <f t="shared" si="4"/>
        <v>1.4006419608987453E-2</v>
      </c>
      <c r="X25" s="82">
        <v>1655</v>
      </c>
      <c r="Y25" s="95">
        <v>27</v>
      </c>
      <c r="Z25" s="96">
        <f t="shared" si="11"/>
        <v>0.17532467532467533</v>
      </c>
      <c r="AA25" s="98">
        <f t="shared" si="5"/>
        <v>1.6314199395770394E-2</v>
      </c>
      <c r="AB25" s="82">
        <v>537</v>
      </c>
      <c r="AC25" s="95">
        <v>10</v>
      </c>
      <c r="AD25" s="96">
        <f t="shared" si="12"/>
        <v>6.4935064935064929E-2</v>
      </c>
      <c r="AE25" s="98">
        <f t="shared" si="6"/>
        <v>1.86219739292365E-2</v>
      </c>
      <c r="AF25" s="82">
        <f t="shared" si="13"/>
        <v>15666</v>
      </c>
      <c r="AG25" s="95">
        <f t="shared" ref="AG25:AG30" si="61">SUM(E25,I25,M25,Q25,U25,Y25,AC25)</f>
        <v>154</v>
      </c>
      <c r="AH25" s="96">
        <f t="shared" si="15"/>
        <v>1</v>
      </c>
      <c r="AI25" s="98">
        <f t="shared" si="16"/>
        <v>9.8302055406613055E-3</v>
      </c>
      <c r="AL25" s="94">
        <v>21</v>
      </c>
      <c r="AM25" s="62" t="s">
        <v>125</v>
      </c>
      <c r="AN25" s="144">
        <v>46</v>
      </c>
      <c r="AO25" s="117">
        <v>4</v>
      </c>
      <c r="AP25" s="92">
        <v>2.2598870056497175E-2</v>
      </c>
      <c r="AQ25" s="92">
        <v>8.6956521739130432E-2</v>
      </c>
      <c r="AR25" s="144">
        <v>126</v>
      </c>
      <c r="AS25" s="117">
        <v>6</v>
      </c>
      <c r="AT25" s="92">
        <v>3.3898305084745763E-2</v>
      </c>
      <c r="AU25" s="92">
        <v>4.7619047619047616E-2</v>
      </c>
      <c r="AV25" s="144">
        <v>4869</v>
      </c>
      <c r="AW25" s="117">
        <v>29</v>
      </c>
      <c r="AX25" s="92">
        <v>0.16384180790960451</v>
      </c>
      <c r="AY25" s="92">
        <v>5.9560484699116862E-3</v>
      </c>
      <c r="AZ25" s="144">
        <v>4774</v>
      </c>
      <c r="BA25" s="117">
        <v>42</v>
      </c>
      <c r="BB25" s="92">
        <v>0.23728813559322035</v>
      </c>
      <c r="BC25" s="92">
        <v>8.7976539589442824E-3</v>
      </c>
      <c r="BD25" s="144">
        <v>3257</v>
      </c>
      <c r="BE25" s="117">
        <v>48</v>
      </c>
      <c r="BF25" s="92">
        <v>0.2711864406779661</v>
      </c>
      <c r="BG25" s="92">
        <v>1.473748848633712E-2</v>
      </c>
      <c r="BH25" s="144">
        <v>1483</v>
      </c>
      <c r="BI25" s="117">
        <v>35</v>
      </c>
      <c r="BJ25" s="92">
        <v>0.19774011299435029</v>
      </c>
      <c r="BK25" s="92">
        <v>2.3600809170600135E-2</v>
      </c>
      <c r="BL25" s="144">
        <v>491</v>
      </c>
      <c r="BM25" s="117">
        <v>13</v>
      </c>
      <c r="BN25" s="92">
        <v>7.3446327683615822E-2</v>
      </c>
      <c r="BO25" s="92">
        <v>2.6476578411405296E-2</v>
      </c>
      <c r="BP25" s="144">
        <v>15046</v>
      </c>
      <c r="BQ25" s="117">
        <v>177</v>
      </c>
      <c r="BR25" s="92">
        <v>1</v>
      </c>
      <c r="BS25" s="92">
        <v>1.1763923966502724E-2</v>
      </c>
      <c r="BT25" s="125">
        <v>21</v>
      </c>
      <c r="BU25" s="62" t="s">
        <v>125</v>
      </c>
      <c r="BV25" s="188">
        <f t="shared" si="17"/>
        <v>3.2467532467532464E-2</v>
      </c>
      <c r="BW25" s="188">
        <f t="shared" si="18"/>
        <v>2.2598870056497175E-2</v>
      </c>
      <c r="BX25" s="189">
        <f t="shared" si="19"/>
        <v>0.90000000000000013</v>
      </c>
      <c r="BY25" s="188">
        <f t="shared" si="20"/>
        <v>3.2467532467532464E-2</v>
      </c>
      <c r="BZ25" s="188">
        <f t="shared" si="21"/>
        <v>3.3898305084745763E-2</v>
      </c>
      <c r="CA25" s="189">
        <f t="shared" si="22"/>
        <v>-0.20000000000000018</v>
      </c>
      <c r="CB25" s="188">
        <f t="shared" si="23"/>
        <v>0.16233766233766234</v>
      </c>
      <c r="CC25" s="188">
        <f t="shared" si="24"/>
        <v>0.16384180790960451</v>
      </c>
      <c r="CD25" s="189">
        <f t="shared" si="25"/>
        <v>-0.20000000000000018</v>
      </c>
      <c r="CE25" s="188">
        <f t="shared" si="26"/>
        <v>0.22077922077922077</v>
      </c>
      <c r="CF25" s="188">
        <f t="shared" si="27"/>
        <v>0.23728813559322035</v>
      </c>
      <c r="CG25" s="189">
        <f t="shared" si="28"/>
        <v>-1.5999999999999988</v>
      </c>
      <c r="CH25" s="188">
        <f t="shared" si="59"/>
        <v>0.31168831168831168</v>
      </c>
      <c r="CI25" s="188">
        <f t="shared" si="58"/>
        <v>0.2711864406779661</v>
      </c>
      <c r="CJ25" s="189">
        <f t="shared" si="29"/>
        <v>4.0999999999999979</v>
      </c>
      <c r="CK25" s="188">
        <f t="shared" si="30"/>
        <v>0.17532467532467533</v>
      </c>
      <c r="CL25" s="188">
        <f t="shared" si="31"/>
        <v>0.19774011299435029</v>
      </c>
      <c r="CM25" s="189">
        <f t="shared" si="32"/>
        <v>-2.300000000000002</v>
      </c>
      <c r="CN25" s="188">
        <f t="shared" si="33"/>
        <v>6.4935064935064929E-2</v>
      </c>
      <c r="CO25" s="188">
        <f t="shared" si="34"/>
        <v>7.3446327683615822E-2</v>
      </c>
      <c r="CP25" s="189">
        <f t="shared" si="35"/>
        <v>-0.79999999999999938</v>
      </c>
      <c r="CR25" s="188">
        <f t="shared" si="36"/>
        <v>6.5304988189523409E-3</v>
      </c>
      <c r="CS25" s="188">
        <f t="shared" si="37"/>
        <v>8.3051930272884916E-3</v>
      </c>
      <c r="CT25" s="189">
        <f t="shared" si="38"/>
        <v>-0.1</v>
      </c>
      <c r="CU25" s="188">
        <f t="shared" si="39"/>
        <v>1.9869390023620953E-2</v>
      </c>
      <c r="CV25" s="188">
        <f t="shared" si="40"/>
        <v>2.3911654649995437E-2</v>
      </c>
      <c r="CW25" s="189">
        <f t="shared" si="41"/>
        <v>-0.4</v>
      </c>
      <c r="CX25" s="188">
        <f t="shared" si="42"/>
        <v>0.16891297299800842</v>
      </c>
      <c r="CY25" s="188">
        <f t="shared" si="43"/>
        <v>0.1657387971159989</v>
      </c>
      <c r="CZ25" s="189">
        <f t="shared" si="44"/>
        <v>0.30000000000000027</v>
      </c>
      <c r="DA25" s="188">
        <f t="shared" si="45"/>
        <v>0.23843268028345144</v>
      </c>
      <c r="DB25" s="188">
        <f t="shared" si="46"/>
        <v>0.24062243314775941</v>
      </c>
      <c r="DC25" s="189">
        <f t="shared" si="47"/>
        <v>-0.30000000000000027</v>
      </c>
      <c r="DD25" s="188">
        <f t="shared" si="48"/>
        <v>0.26853781668287713</v>
      </c>
      <c r="DE25" s="188">
        <f t="shared" si="49"/>
        <v>0.2691886465273341</v>
      </c>
      <c r="DF25" s="189">
        <f t="shared" si="50"/>
        <v>0</v>
      </c>
      <c r="DG25" s="188">
        <f t="shared" si="51"/>
        <v>0.19730443240238987</v>
      </c>
      <c r="DH25" s="188">
        <f t="shared" si="52"/>
        <v>0.18951355297983025</v>
      </c>
      <c r="DI25" s="189">
        <f t="shared" si="53"/>
        <v>0.70000000000000062</v>
      </c>
      <c r="DJ25" s="188">
        <f t="shared" si="54"/>
        <v>0.10041220879069983</v>
      </c>
      <c r="DK25" s="188">
        <f t="shared" si="55"/>
        <v>0.10271972255179337</v>
      </c>
      <c r="DL25" s="189">
        <f t="shared" si="56"/>
        <v>-0.29999999999999888</v>
      </c>
      <c r="DM25" s="183">
        <v>0</v>
      </c>
    </row>
    <row r="26" spans="1:117">
      <c r="A26" s="63"/>
      <c r="B26" s="94">
        <v>22</v>
      </c>
      <c r="C26" s="62" t="s">
        <v>56</v>
      </c>
      <c r="D26" s="82">
        <v>30</v>
      </c>
      <c r="E26" s="95">
        <v>1</v>
      </c>
      <c r="F26" s="96">
        <f t="shared" si="7"/>
        <v>3.1746031746031746E-3</v>
      </c>
      <c r="G26" s="98">
        <f t="shared" si="0"/>
        <v>3.3333333333333333E-2</v>
      </c>
      <c r="H26" s="82">
        <v>145</v>
      </c>
      <c r="I26" s="95">
        <v>5</v>
      </c>
      <c r="J26" s="96">
        <f t="shared" si="57"/>
        <v>1.5873015873015872E-2</v>
      </c>
      <c r="K26" s="98">
        <f t="shared" si="1"/>
        <v>3.4482758620689655E-2</v>
      </c>
      <c r="L26" s="82">
        <v>7313</v>
      </c>
      <c r="M26" s="95">
        <v>56</v>
      </c>
      <c r="N26" s="96">
        <f t="shared" si="8"/>
        <v>0.17777777777777778</v>
      </c>
      <c r="O26" s="98">
        <f t="shared" si="2"/>
        <v>7.6575960618077395E-3</v>
      </c>
      <c r="P26" s="82">
        <v>6017</v>
      </c>
      <c r="Q26" s="95">
        <v>83</v>
      </c>
      <c r="R26" s="96">
        <f t="shared" si="9"/>
        <v>0.2634920634920635</v>
      </c>
      <c r="S26" s="98">
        <f t="shared" si="3"/>
        <v>1.3794249626059497E-2</v>
      </c>
      <c r="T26" s="82">
        <v>4096</v>
      </c>
      <c r="U26" s="95">
        <v>77</v>
      </c>
      <c r="V26" s="96">
        <f t="shared" si="10"/>
        <v>0.24444444444444444</v>
      </c>
      <c r="W26" s="98">
        <f t="shared" si="4"/>
        <v>1.8798828125E-2</v>
      </c>
      <c r="X26" s="82">
        <v>2043</v>
      </c>
      <c r="Y26" s="95">
        <v>69</v>
      </c>
      <c r="Z26" s="96">
        <f t="shared" si="11"/>
        <v>0.21904761904761905</v>
      </c>
      <c r="AA26" s="98">
        <f t="shared" si="5"/>
        <v>3.3773861967694566E-2</v>
      </c>
      <c r="AB26" s="82">
        <v>829</v>
      </c>
      <c r="AC26" s="95">
        <v>24</v>
      </c>
      <c r="AD26" s="96">
        <f t="shared" si="12"/>
        <v>7.6190476190476197E-2</v>
      </c>
      <c r="AE26" s="98">
        <f t="shared" si="6"/>
        <v>2.8950542822677925E-2</v>
      </c>
      <c r="AF26" s="82">
        <f t="shared" si="13"/>
        <v>20473</v>
      </c>
      <c r="AG26" s="95">
        <f t="shared" si="61"/>
        <v>315</v>
      </c>
      <c r="AH26" s="96">
        <f t="shared" si="15"/>
        <v>1</v>
      </c>
      <c r="AI26" s="98">
        <f t="shared" si="16"/>
        <v>1.5386118302154056E-2</v>
      </c>
      <c r="AL26" s="94">
        <v>22</v>
      </c>
      <c r="AM26" s="62" t="s">
        <v>56</v>
      </c>
      <c r="AN26" s="144">
        <v>49</v>
      </c>
      <c r="AO26" s="117">
        <v>4</v>
      </c>
      <c r="AP26" s="92">
        <v>1.2779552715654952E-2</v>
      </c>
      <c r="AQ26" s="92">
        <v>8.1632653061224483E-2</v>
      </c>
      <c r="AR26" s="144">
        <v>178</v>
      </c>
      <c r="AS26" s="117">
        <v>10</v>
      </c>
      <c r="AT26" s="92">
        <v>3.1948881789137379E-2</v>
      </c>
      <c r="AU26" s="92">
        <v>5.6179775280898875E-2</v>
      </c>
      <c r="AV26" s="144">
        <v>6656</v>
      </c>
      <c r="AW26" s="117">
        <v>47</v>
      </c>
      <c r="AX26" s="92">
        <v>0.15015974440894569</v>
      </c>
      <c r="AY26" s="92">
        <v>7.061298076923077E-3</v>
      </c>
      <c r="AZ26" s="144">
        <v>5923</v>
      </c>
      <c r="BA26" s="117">
        <v>82</v>
      </c>
      <c r="BB26" s="92">
        <v>0.26198083067092653</v>
      </c>
      <c r="BC26" s="92">
        <v>1.3844335640722606E-2</v>
      </c>
      <c r="BD26" s="144">
        <v>3886</v>
      </c>
      <c r="BE26" s="117">
        <v>91</v>
      </c>
      <c r="BF26" s="92">
        <v>0.29073482428115016</v>
      </c>
      <c r="BG26" s="92">
        <v>2.3417395779722079E-2</v>
      </c>
      <c r="BH26" s="144">
        <v>1880</v>
      </c>
      <c r="BI26" s="117">
        <v>53</v>
      </c>
      <c r="BJ26" s="92">
        <v>0.16932907348242812</v>
      </c>
      <c r="BK26" s="92">
        <v>2.8191489361702127E-2</v>
      </c>
      <c r="BL26" s="144">
        <v>757</v>
      </c>
      <c r="BM26" s="117">
        <v>26</v>
      </c>
      <c r="BN26" s="92">
        <v>8.3067092651757185E-2</v>
      </c>
      <c r="BO26" s="92">
        <v>3.4346103038309116E-2</v>
      </c>
      <c r="BP26" s="144">
        <v>19329</v>
      </c>
      <c r="BQ26" s="117">
        <v>313</v>
      </c>
      <c r="BR26" s="92">
        <v>1</v>
      </c>
      <c r="BS26" s="92">
        <v>1.6193284701743495E-2</v>
      </c>
      <c r="BT26" s="125">
        <v>22</v>
      </c>
      <c r="BU26" s="62" t="s">
        <v>56</v>
      </c>
      <c r="BV26" s="188">
        <f t="shared" si="17"/>
        <v>3.1746031746031746E-3</v>
      </c>
      <c r="BW26" s="188">
        <f t="shared" si="18"/>
        <v>1.2779552715654952E-2</v>
      </c>
      <c r="BX26" s="189">
        <f t="shared" si="19"/>
        <v>-0.99999999999999989</v>
      </c>
      <c r="BY26" s="188">
        <f t="shared" si="20"/>
        <v>1.5873015873015872E-2</v>
      </c>
      <c r="BZ26" s="188">
        <f t="shared" si="21"/>
        <v>3.1948881789137379E-2</v>
      </c>
      <c r="CA26" s="189">
        <f t="shared" si="22"/>
        <v>-1.6</v>
      </c>
      <c r="CB26" s="188">
        <f t="shared" si="23"/>
        <v>0.17777777777777778</v>
      </c>
      <c r="CC26" s="188">
        <f t="shared" si="24"/>
        <v>0.15015974440894569</v>
      </c>
      <c r="CD26" s="189">
        <f t="shared" si="25"/>
        <v>2.8</v>
      </c>
      <c r="CE26" s="188">
        <f t="shared" si="26"/>
        <v>0.2634920634920635</v>
      </c>
      <c r="CF26" s="188">
        <f t="shared" si="27"/>
        <v>0.26198083067092653</v>
      </c>
      <c r="CG26" s="189">
        <f t="shared" si="28"/>
        <v>0.10000000000000009</v>
      </c>
      <c r="CH26" s="188">
        <f t="shared" si="59"/>
        <v>0.24444444444444444</v>
      </c>
      <c r="CI26" s="188">
        <f t="shared" si="58"/>
        <v>0.29073482428115016</v>
      </c>
      <c r="CJ26" s="189">
        <f>(ROUND(CH26,3)-ROUND(CI26,3))*100</f>
        <v>-4.6999999999999984</v>
      </c>
      <c r="CK26" s="188">
        <f t="shared" si="30"/>
        <v>0.21904761904761905</v>
      </c>
      <c r="CL26" s="188">
        <f t="shared" si="31"/>
        <v>0.16932907348242812</v>
      </c>
      <c r="CM26" s="189">
        <f t="shared" si="32"/>
        <v>4.9999999999999991</v>
      </c>
      <c r="CN26" s="188">
        <f t="shared" si="33"/>
        <v>7.6190476190476197E-2</v>
      </c>
      <c r="CO26" s="188">
        <f t="shared" si="34"/>
        <v>8.3067092651757185E-2</v>
      </c>
      <c r="CP26" s="189">
        <f t="shared" si="35"/>
        <v>-0.70000000000000062</v>
      </c>
      <c r="CR26" s="188">
        <f t="shared" si="36"/>
        <v>6.5304988189523409E-3</v>
      </c>
      <c r="CS26" s="188">
        <f t="shared" si="37"/>
        <v>8.3051930272884916E-3</v>
      </c>
      <c r="CT26" s="189">
        <f t="shared" si="38"/>
        <v>-0.1</v>
      </c>
      <c r="CU26" s="188">
        <f t="shared" si="39"/>
        <v>1.9869390023620953E-2</v>
      </c>
      <c r="CV26" s="188">
        <f t="shared" si="40"/>
        <v>2.3911654649995437E-2</v>
      </c>
      <c r="CW26" s="189">
        <f t="shared" si="41"/>
        <v>-0.4</v>
      </c>
      <c r="CX26" s="188">
        <f t="shared" si="42"/>
        <v>0.16891297299800842</v>
      </c>
      <c r="CY26" s="188">
        <f t="shared" si="43"/>
        <v>0.1657387971159989</v>
      </c>
      <c r="CZ26" s="189">
        <f t="shared" si="44"/>
        <v>0.30000000000000027</v>
      </c>
      <c r="DA26" s="188">
        <f t="shared" si="45"/>
        <v>0.23843268028345144</v>
      </c>
      <c r="DB26" s="188">
        <f t="shared" si="46"/>
        <v>0.24062243314775941</v>
      </c>
      <c r="DC26" s="189">
        <f t="shared" si="47"/>
        <v>-0.30000000000000027</v>
      </c>
      <c r="DD26" s="188">
        <f t="shared" si="48"/>
        <v>0.26853781668287713</v>
      </c>
      <c r="DE26" s="188">
        <f t="shared" si="49"/>
        <v>0.2691886465273341</v>
      </c>
      <c r="DF26" s="189">
        <f t="shared" si="50"/>
        <v>0</v>
      </c>
      <c r="DG26" s="188">
        <f t="shared" si="51"/>
        <v>0.19730443240238987</v>
      </c>
      <c r="DH26" s="188">
        <f t="shared" si="52"/>
        <v>0.18951355297983025</v>
      </c>
      <c r="DI26" s="189">
        <f t="shared" si="53"/>
        <v>0.70000000000000062</v>
      </c>
      <c r="DJ26" s="188">
        <f t="shared" si="54"/>
        <v>0.10041220879069983</v>
      </c>
      <c r="DK26" s="188">
        <f t="shared" si="55"/>
        <v>0.10271972255179337</v>
      </c>
      <c r="DL26" s="189">
        <f t="shared" si="56"/>
        <v>-0.29999999999999888</v>
      </c>
      <c r="DM26" s="183">
        <v>0</v>
      </c>
    </row>
    <row r="27" spans="1:117">
      <c r="A27" s="63"/>
      <c r="B27" s="94">
        <v>23</v>
      </c>
      <c r="C27" s="62" t="s">
        <v>126</v>
      </c>
      <c r="D27" s="82">
        <v>66</v>
      </c>
      <c r="E27" s="95">
        <v>5</v>
      </c>
      <c r="F27" s="96">
        <f t="shared" si="7"/>
        <v>9.6899224806201549E-3</v>
      </c>
      <c r="G27" s="98">
        <f t="shared" si="0"/>
        <v>7.575757575757576E-2</v>
      </c>
      <c r="H27" s="82">
        <v>233</v>
      </c>
      <c r="I27" s="95">
        <v>19</v>
      </c>
      <c r="J27" s="96">
        <f t="shared" si="57"/>
        <v>3.6821705426356592E-2</v>
      </c>
      <c r="K27" s="98">
        <f t="shared" si="1"/>
        <v>8.15450643776824E-2</v>
      </c>
      <c r="L27" s="82">
        <v>10293</v>
      </c>
      <c r="M27" s="95">
        <v>91</v>
      </c>
      <c r="N27" s="96">
        <f t="shared" si="8"/>
        <v>0.17635658914728683</v>
      </c>
      <c r="O27" s="98">
        <f t="shared" si="2"/>
        <v>8.8409598756436416E-3</v>
      </c>
      <c r="P27" s="82">
        <v>10343</v>
      </c>
      <c r="Q27" s="95">
        <v>135</v>
      </c>
      <c r="R27" s="96">
        <f t="shared" si="9"/>
        <v>0.26162790697674421</v>
      </c>
      <c r="S27" s="98">
        <f t="shared" si="3"/>
        <v>1.3052305907376971E-2</v>
      </c>
      <c r="T27" s="82">
        <v>7334</v>
      </c>
      <c r="U27" s="95">
        <v>131</v>
      </c>
      <c r="V27" s="96">
        <f t="shared" si="10"/>
        <v>0.25387596899224807</v>
      </c>
      <c r="W27" s="98">
        <f t="shared" si="4"/>
        <v>1.7862012544314153E-2</v>
      </c>
      <c r="X27" s="82">
        <v>3335</v>
      </c>
      <c r="Y27" s="95">
        <v>91</v>
      </c>
      <c r="Z27" s="96">
        <f t="shared" si="11"/>
        <v>0.17635658914728683</v>
      </c>
      <c r="AA27" s="98">
        <f t="shared" si="5"/>
        <v>2.7286356821589204E-2</v>
      </c>
      <c r="AB27" s="82">
        <v>1090</v>
      </c>
      <c r="AC27" s="95">
        <v>44</v>
      </c>
      <c r="AD27" s="96">
        <f t="shared" si="12"/>
        <v>8.5271317829457363E-2</v>
      </c>
      <c r="AE27" s="98">
        <f t="shared" si="6"/>
        <v>4.0366972477064222E-2</v>
      </c>
      <c r="AF27" s="82">
        <f t="shared" si="13"/>
        <v>32694</v>
      </c>
      <c r="AG27" s="95">
        <f t="shared" si="61"/>
        <v>516</v>
      </c>
      <c r="AH27" s="96">
        <f t="shared" si="15"/>
        <v>1</v>
      </c>
      <c r="AI27" s="98">
        <f t="shared" si="16"/>
        <v>1.5782712424298035E-2</v>
      </c>
      <c r="AL27" s="94">
        <v>23</v>
      </c>
      <c r="AM27" s="62" t="s">
        <v>126</v>
      </c>
      <c r="AN27" s="144">
        <v>84</v>
      </c>
      <c r="AO27" s="117">
        <v>3</v>
      </c>
      <c r="AP27" s="92">
        <v>6.0362173038229373E-3</v>
      </c>
      <c r="AQ27" s="92">
        <v>3.5714285714285712E-2</v>
      </c>
      <c r="AR27" s="144">
        <v>266</v>
      </c>
      <c r="AS27" s="117">
        <v>22</v>
      </c>
      <c r="AT27" s="92">
        <v>4.4265593561368208E-2</v>
      </c>
      <c r="AU27" s="92">
        <v>8.2706766917293228E-2</v>
      </c>
      <c r="AV27" s="144">
        <v>9928</v>
      </c>
      <c r="AW27" s="117">
        <v>77</v>
      </c>
      <c r="AX27" s="92">
        <v>0.15492957746478872</v>
      </c>
      <c r="AY27" s="92">
        <v>7.755842062852538E-3</v>
      </c>
      <c r="AZ27" s="144">
        <v>10262</v>
      </c>
      <c r="BA27" s="117">
        <v>143</v>
      </c>
      <c r="BB27" s="92">
        <v>0.28772635814889336</v>
      </c>
      <c r="BC27" s="92">
        <v>1.3934905476515299E-2</v>
      </c>
      <c r="BD27" s="144">
        <v>6895</v>
      </c>
      <c r="BE27" s="117">
        <v>136</v>
      </c>
      <c r="BF27" s="92">
        <v>0.27364185110663986</v>
      </c>
      <c r="BG27" s="92">
        <v>1.9724437998549674E-2</v>
      </c>
      <c r="BH27" s="144">
        <v>3001</v>
      </c>
      <c r="BI27" s="117">
        <v>78</v>
      </c>
      <c r="BJ27" s="92">
        <v>0.15694164989939638</v>
      </c>
      <c r="BK27" s="92">
        <v>2.599133622125958E-2</v>
      </c>
      <c r="BL27" s="144">
        <v>931</v>
      </c>
      <c r="BM27" s="117">
        <v>38</v>
      </c>
      <c r="BN27" s="92">
        <v>7.6458752515090544E-2</v>
      </c>
      <c r="BO27" s="92">
        <v>4.0816326530612242E-2</v>
      </c>
      <c r="BP27" s="144">
        <v>31367</v>
      </c>
      <c r="BQ27" s="117">
        <v>497</v>
      </c>
      <c r="BR27" s="92">
        <v>1</v>
      </c>
      <c r="BS27" s="92">
        <v>1.5844677527337647E-2</v>
      </c>
      <c r="BT27" s="125">
        <v>23</v>
      </c>
      <c r="BU27" s="62" t="s">
        <v>126</v>
      </c>
      <c r="BV27" s="188">
        <f t="shared" si="17"/>
        <v>9.6899224806201549E-3</v>
      </c>
      <c r="BW27" s="188">
        <f t="shared" si="18"/>
        <v>6.0362173038229373E-3</v>
      </c>
      <c r="BX27" s="189">
        <f t="shared" si="19"/>
        <v>0.4</v>
      </c>
      <c r="BY27" s="188">
        <f t="shared" si="20"/>
        <v>3.6821705426356592E-2</v>
      </c>
      <c r="BZ27" s="188">
        <f t="shared" si="21"/>
        <v>4.4265593561368208E-2</v>
      </c>
      <c r="CA27" s="189">
        <f t="shared" si="22"/>
        <v>-0.7</v>
      </c>
      <c r="CB27" s="188">
        <f t="shared" si="23"/>
        <v>0.17635658914728683</v>
      </c>
      <c r="CC27" s="188">
        <f t="shared" si="24"/>
        <v>0.15492957746478872</v>
      </c>
      <c r="CD27" s="189">
        <f t="shared" si="25"/>
        <v>2.0999999999999992</v>
      </c>
      <c r="CE27" s="188">
        <f t="shared" si="26"/>
        <v>0.26162790697674421</v>
      </c>
      <c r="CF27" s="188">
        <f t="shared" si="27"/>
        <v>0.28772635814889336</v>
      </c>
      <c r="CG27" s="189">
        <f t="shared" si="28"/>
        <v>-2.599999999999997</v>
      </c>
      <c r="CH27" s="188">
        <f t="shared" si="59"/>
        <v>0.25387596899224807</v>
      </c>
      <c r="CI27" s="188">
        <f t="shared" si="58"/>
        <v>0.27364185110663986</v>
      </c>
      <c r="CJ27" s="189">
        <f t="shared" si="29"/>
        <v>-2.0000000000000018</v>
      </c>
      <c r="CK27" s="188">
        <f t="shared" si="30"/>
        <v>0.17635658914728683</v>
      </c>
      <c r="CL27" s="188">
        <f t="shared" si="31"/>
        <v>0.15694164989939638</v>
      </c>
      <c r="CM27" s="189">
        <f t="shared" si="32"/>
        <v>1.899999999999999</v>
      </c>
      <c r="CN27" s="188">
        <f t="shared" si="33"/>
        <v>8.5271317829457363E-2</v>
      </c>
      <c r="CO27" s="188">
        <f t="shared" si="34"/>
        <v>7.6458752515090544E-2</v>
      </c>
      <c r="CP27" s="189">
        <f t="shared" si="35"/>
        <v>0.9000000000000008</v>
      </c>
      <c r="CR27" s="188">
        <f t="shared" si="36"/>
        <v>6.5304988189523409E-3</v>
      </c>
      <c r="CS27" s="188">
        <f t="shared" si="37"/>
        <v>8.3051930272884916E-3</v>
      </c>
      <c r="CT27" s="189">
        <f t="shared" si="38"/>
        <v>-0.1</v>
      </c>
      <c r="CU27" s="188">
        <f t="shared" si="39"/>
        <v>1.9869390023620953E-2</v>
      </c>
      <c r="CV27" s="188">
        <f t="shared" si="40"/>
        <v>2.3911654649995437E-2</v>
      </c>
      <c r="CW27" s="189">
        <f t="shared" si="41"/>
        <v>-0.4</v>
      </c>
      <c r="CX27" s="188">
        <f t="shared" si="42"/>
        <v>0.16891297299800842</v>
      </c>
      <c r="CY27" s="188">
        <f t="shared" si="43"/>
        <v>0.1657387971159989</v>
      </c>
      <c r="CZ27" s="189">
        <f t="shared" si="44"/>
        <v>0.30000000000000027</v>
      </c>
      <c r="DA27" s="188">
        <f t="shared" si="45"/>
        <v>0.23843268028345144</v>
      </c>
      <c r="DB27" s="188">
        <f t="shared" si="46"/>
        <v>0.24062243314775941</v>
      </c>
      <c r="DC27" s="189">
        <f t="shared" si="47"/>
        <v>-0.30000000000000027</v>
      </c>
      <c r="DD27" s="188">
        <f t="shared" si="48"/>
        <v>0.26853781668287713</v>
      </c>
      <c r="DE27" s="188">
        <f t="shared" si="49"/>
        <v>0.2691886465273341</v>
      </c>
      <c r="DF27" s="189">
        <f t="shared" si="50"/>
        <v>0</v>
      </c>
      <c r="DG27" s="188">
        <f t="shared" si="51"/>
        <v>0.19730443240238987</v>
      </c>
      <c r="DH27" s="188">
        <f t="shared" si="52"/>
        <v>0.18951355297983025</v>
      </c>
      <c r="DI27" s="189">
        <f t="shared" si="53"/>
        <v>0.70000000000000062</v>
      </c>
      <c r="DJ27" s="188">
        <f t="shared" si="54"/>
        <v>0.10041220879069983</v>
      </c>
      <c r="DK27" s="188">
        <f t="shared" si="55"/>
        <v>0.10271972255179337</v>
      </c>
      <c r="DL27" s="189">
        <f t="shared" si="56"/>
        <v>-0.29999999999999888</v>
      </c>
      <c r="DM27" s="183">
        <v>0</v>
      </c>
    </row>
    <row r="28" spans="1:117">
      <c r="A28" s="63"/>
      <c r="B28" s="94">
        <v>24</v>
      </c>
      <c r="C28" s="62" t="s">
        <v>127</v>
      </c>
      <c r="D28" s="82">
        <v>32</v>
      </c>
      <c r="E28" s="95">
        <v>2</v>
      </c>
      <c r="F28" s="96">
        <f t="shared" si="7"/>
        <v>1.1428571428571429E-2</v>
      </c>
      <c r="G28" s="98">
        <f t="shared" si="0"/>
        <v>6.25E-2</v>
      </c>
      <c r="H28" s="82">
        <v>98</v>
      </c>
      <c r="I28" s="95">
        <v>7</v>
      </c>
      <c r="J28" s="96">
        <f t="shared" si="57"/>
        <v>0.04</v>
      </c>
      <c r="K28" s="98">
        <f t="shared" si="1"/>
        <v>7.1428571428571425E-2</v>
      </c>
      <c r="L28" s="82">
        <v>4979</v>
      </c>
      <c r="M28" s="95">
        <v>27</v>
      </c>
      <c r="N28" s="96">
        <f t="shared" si="8"/>
        <v>0.15428571428571428</v>
      </c>
      <c r="O28" s="98">
        <f t="shared" si="2"/>
        <v>5.4227756577626025E-3</v>
      </c>
      <c r="P28" s="82">
        <v>4104</v>
      </c>
      <c r="Q28" s="95">
        <v>46</v>
      </c>
      <c r="R28" s="96">
        <f t="shared" si="9"/>
        <v>0.26285714285714284</v>
      </c>
      <c r="S28" s="98">
        <f t="shared" si="3"/>
        <v>1.1208576998050682E-2</v>
      </c>
      <c r="T28" s="82">
        <v>3059</v>
      </c>
      <c r="U28" s="95">
        <v>44</v>
      </c>
      <c r="V28" s="96">
        <f t="shared" si="10"/>
        <v>0.25142857142857145</v>
      </c>
      <c r="W28" s="98">
        <f t="shared" si="4"/>
        <v>1.4383785550833606E-2</v>
      </c>
      <c r="X28" s="82">
        <v>1621</v>
      </c>
      <c r="Y28" s="95">
        <v>29</v>
      </c>
      <c r="Z28" s="96">
        <f t="shared" si="11"/>
        <v>0.1657142857142857</v>
      </c>
      <c r="AA28" s="98">
        <f t="shared" si="5"/>
        <v>1.7890191239975324E-2</v>
      </c>
      <c r="AB28" s="82">
        <v>680</v>
      </c>
      <c r="AC28" s="95">
        <v>20</v>
      </c>
      <c r="AD28" s="96">
        <f t="shared" si="12"/>
        <v>0.11428571428571428</v>
      </c>
      <c r="AE28" s="98">
        <f t="shared" si="6"/>
        <v>2.9411764705882353E-2</v>
      </c>
      <c r="AF28" s="82">
        <f t="shared" si="13"/>
        <v>14573</v>
      </c>
      <c r="AG28" s="95">
        <f t="shared" si="61"/>
        <v>175</v>
      </c>
      <c r="AH28" s="96">
        <f t="shared" si="15"/>
        <v>1</v>
      </c>
      <c r="AI28" s="98">
        <f t="shared" si="16"/>
        <v>1.2008508886296575E-2</v>
      </c>
      <c r="AL28" s="94">
        <v>24</v>
      </c>
      <c r="AM28" s="62" t="s">
        <v>127</v>
      </c>
      <c r="AN28" s="144">
        <v>35</v>
      </c>
      <c r="AO28" s="117">
        <v>3</v>
      </c>
      <c r="AP28" s="92">
        <v>1.8292682926829267E-2</v>
      </c>
      <c r="AQ28" s="92">
        <v>8.5714285714285715E-2</v>
      </c>
      <c r="AR28" s="144">
        <v>111</v>
      </c>
      <c r="AS28" s="117">
        <v>6</v>
      </c>
      <c r="AT28" s="92">
        <v>3.6585365853658534E-2</v>
      </c>
      <c r="AU28" s="92">
        <v>5.4054054054054057E-2</v>
      </c>
      <c r="AV28" s="144">
        <v>4472</v>
      </c>
      <c r="AW28" s="117">
        <v>19</v>
      </c>
      <c r="AX28" s="92">
        <v>0.11585365853658537</v>
      </c>
      <c r="AY28" s="92">
        <v>4.2486583184257604E-3</v>
      </c>
      <c r="AZ28" s="144">
        <v>4033</v>
      </c>
      <c r="BA28" s="117">
        <v>41</v>
      </c>
      <c r="BB28" s="92">
        <v>0.25</v>
      </c>
      <c r="BC28" s="92">
        <v>1.0166129432184479E-2</v>
      </c>
      <c r="BD28" s="144">
        <v>2952</v>
      </c>
      <c r="BE28" s="117">
        <v>46</v>
      </c>
      <c r="BF28" s="92">
        <v>0.28048780487804881</v>
      </c>
      <c r="BG28" s="92">
        <v>1.5582655826558265E-2</v>
      </c>
      <c r="BH28" s="144">
        <v>1507</v>
      </c>
      <c r="BI28" s="117">
        <v>31</v>
      </c>
      <c r="BJ28" s="92">
        <v>0.18902439024390244</v>
      </c>
      <c r="BK28" s="92">
        <v>2.0570670205706701E-2</v>
      </c>
      <c r="BL28" s="144">
        <v>608</v>
      </c>
      <c r="BM28" s="117">
        <v>18</v>
      </c>
      <c r="BN28" s="92">
        <v>0.10975609756097561</v>
      </c>
      <c r="BO28" s="92">
        <v>2.9605263157894735E-2</v>
      </c>
      <c r="BP28" s="144">
        <v>13718</v>
      </c>
      <c r="BQ28" s="117">
        <v>164</v>
      </c>
      <c r="BR28" s="92">
        <v>1</v>
      </c>
      <c r="BS28" s="92">
        <v>1.1955095494970112E-2</v>
      </c>
      <c r="BT28" s="125">
        <v>24</v>
      </c>
      <c r="BU28" s="62" t="s">
        <v>127</v>
      </c>
      <c r="BV28" s="188">
        <f t="shared" si="17"/>
        <v>1.1428571428571429E-2</v>
      </c>
      <c r="BW28" s="188">
        <f t="shared" si="18"/>
        <v>1.8292682926829267E-2</v>
      </c>
      <c r="BX28" s="189">
        <f t="shared" si="19"/>
        <v>-0.7</v>
      </c>
      <c r="BY28" s="188">
        <f t="shared" si="20"/>
        <v>0.04</v>
      </c>
      <c r="BZ28" s="188">
        <f t="shared" si="21"/>
        <v>3.6585365853658534E-2</v>
      </c>
      <c r="CA28" s="189">
        <f t="shared" si="22"/>
        <v>0.30000000000000027</v>
      </c>
      <c r="CB28" s="188">
        <f t="shared" si="23"/>
        <v>0.15428571428571428</v>
      </c>
      <c r="CC28" s="188">
        <f t="shared" si="24"/>
        <v>0.11585365853658537</v>
      </c>
      <c r="CD28" s="189">
        <f t="shared" si="25"/>
        <v>3.7999999999999994</v>
      </c>
      <c r="CE28" s="188">
        <f t="shared" si="26"/>
        <v>0.26285714285714284</v>
      </c>
      <c r="CF28" s="188">
        <f t="shared" si="27"/>
        <v>0.25</v>
      </c>
      <c r="CG28" s="189">
        <f t="shared" si="28"/>
        <v>1.3000000000000012</v>
      </c>
      <c r="CH28" s="188">
        <f t="shared" si="59"/>
        <v>0.25142857142857145</v>
      </c>
      <c r="CI28" s="188">
        <f t="shared" si="58"/>
        <v>0.28048780487804881</v>
      </c>
      <c r="CJ28" s="189">
        <f t="shared" si="29"/>
        <v>-2.9000000000000026</v>
      </c>
      <c r="CK28" s="188">
        <f t="shared" si="30"/>
        <v>0.1657142857142857</v>
      </c>
      <c r="CL28" s="188">
        <f t="shared" si="31"/>
        <v>0.18902439024390244</v>
      </c>
      <c r="CM28" s="189">
        <f t="shared" si="32"/>
        <v>-2.2999999999999994</v>
      </c>
      <c r="CN28" s="188">
        <f t="shared" si="33"/>
        <v>0.11428571428571428</v>
      </c>
      <c r="CO28" s="188">
        <f t="shared" si="34"/>
        <v>0.10975609756097561</v>
      </c>
      <c r="CP28" s="189">
        <f t="shared" si="35"/>
        <v>0.40000000000000036</v>
      </c>
      <c r="CR28" s="188">
        <f t="shared" si="36"/>
        <v>6.5304988189523409E-3</v>
      </c>
      <c r="CS28" s="188">
        <f t="shared" si="37"/>
        <v>8.3051930272884916E-3</v>
      </c>
      <c r="CT28" s="189">
        <f t="shared" si="38"/>
        <v>-0.1</v>
      </c>
      <c r="CU28" s="188">
        <f t="shared" si="39"/>
        <v>1.9869390023620953E-2</v>
      </c>
      <c r="CV28" s="188">
        <f t="shared" si="40"/>
        <v>2.3911654649995437E-2</v>
      </c>
      <c r="CW28" s="189">
        <f t="shared" si="41"/>
        <v>-0.4</v>
      </c>
      <c r="CX28" s="188">
        <f t="shared" si="42"/>
        <v>0.16891297299800842</v>
      </c>
      <c r="CY28" s="188">
        <f t="shared" si="43"/>
        <v>0.1657387971159989</v>
      </c>
      <c r="CZ28" s="189">
        <f t="shared" si="44"/>
        <v>0.30000000000000027</v>
      </c>
      <c r="DA28" s="188">
        <f t="shared" si="45"/>
        <v>0.23843268028345144</v>
      </c>
      <c r="DB28" s="188">
        <f t="shared" si="46"/>
        <v>0.24062243314775941</v>
      </c>
      <c r="DC28" s="189">
        <f t="shared" si="47"/>
        <v>-0.30000000000000027</v>
      </c>
      <c r="DD28" s="188">
        <f t="shared" si="48"/>
        <v>0.26853781668287713</v>
      </c>
      <c r="DE28" s="188">
        <f t="shared" si="49"/>
        <v>0.2691886465273341</v>
      </c>
      <c r="DF28" s="189">
        <f t="shared" si="50"/>
        <v>0</v>
      </c>
      <c r="DG28" s="188">
        <f t="shared" si="51"/>
        <v>0.19730443240238987</v>
      </c>
      <c r="DH28" s="188">
        <f t="shared" si="52"/>
        <v>0.18951355297983025</v>
      </c>
      <c r="DI28" s="189">
        <f t="shared" si="53"/>
        <v>0.70000000000000062</v>
      </c>
      <c r="DJ28" s="188">
        <f t="shared" si="54"/>
        <v>0.10041220879069983</v>
      </c>
      <c r="DK28" s="188">
        <f t="shared" si="55"/>
        <v>0.10271972255179337</v>
      </c>
      <c r="DL28" s="189">
        <f t="shared" si="56"/>
        <v>-0.29999999999999888</v>
      </c>
      <c r="DM28" s="183">
        <v>0</v>
      </c>
    </row>
    <row r="29" spans="1:117">
      <c r="A29" s="63"/>
      <c r="B29" s="94">
        <v>25</v>
      </c>
      <c r="C29" s="62" t="s">
        <v>128</v>
      </c>
      <c r="D29" s="83">
        <v>13</v>
      </c>
      <c r="E29" s="86">
        <v>2</v>
      </c>
      <c r="F29" s="96">
        <f t="shared" si="7"/>
        <v>1.6393442622950821E-2</v>
      </c>
      <c r="G29" s="98">
        <f t="shared" si="0"/>
        <v>0.15384615384615385</v>
      </c>
      <c r="H29" s="83">
        <v>55</v>
      </c>
      <c r="I29" s="86">
        <v>1</v>
      </c>
      <c r="J29" s="96">
        <f t="shared" si="57"/>
        <v>8.1967213114754103E-3</v>
      </c>
      <c r="K29" s="98">
        <f t="shared" si="1"/>
        <v>1.8181818181818181E-2</v>
      </c>
      <c r="L29" s="83">
        <v>3244</v>
      </c>
      <c r="M29" s="86">
        <v>24</v>
      </c>
      <c r="N29" s="96">
        <f t="shared" si="8"/>
        <v>0.19672131147540983</v>
      </c>
      <c r="O29" s="98">
        <f t="shared" si="2"/>
        <v>7.3982737361282368E-3</v>
      </c>
      <c r="P29" s="83">
        <v>2855</v>
      </c>
      <c r="Q29" s="86">
        <v>14</v>
      </c>
      <c r="R29" s="96">
        <f t="shared" si="9"/>
        <v>0.11475409836065574</v>
      </c>
      <c r="S29" s="98">
        <f t="shared" si="3"/>
        <v>4.9036777583187389E-3</v>
      </c>
      <c r="T29" s="83">
        <v>2112</v>
      </c>
      <c r="U29" s="86">
        <v>33</v>
      </c>
      <c r="V29" s="96">
        <f t="shared" si="10"/>
        <v>0.27049180327868855</v>
      </c>
      <c r="W29" s="98">
        <f t="shared" si="4"/>
        <v>1.5625E-2</v>
      </c>
      <c r="X29" s="83">
        <v>1229</v>
      </c>
      <c r="Y29" s="86">
        <v>29</v>
      </c>
      <c r="Z29" s="96">
        <f t="shared" si="11"/>
        <v>0.23770491803278687</v>
      </c>
      <c r="AA29" s="98">
        <f t="shared" si="5"/>
        <v>2.3596419853539462E-2</v>
      </c>
      <c r="AB29" s="83">
        <v>536</v>
      </c>
      <c r="AC29" s="86">
        <v>19</v>
      </c>
      <c r="AD29" s="96">
        <f t="shared" si="12"/>
        <v>0.15573770491803279</v>
      </c>
      <c r="AE29" s="98">
        <f t="shared" si="6"/>
        <v>3.5447761194029849E-2</v>
      </c>
      <c r="AF29" s="83">
        <f t="shared" si="13"/>
        <v>10044</v>
      </c>
      <c r="AG29" s="86">
        <f t="shared" si="61"/>
        <v>122</v>
      </c>
      <c r="AH29" s="96">
        <f t="shared" si="15"/>
        <v>1</v>
      </c>
      <c r="AI29" s="98">
        <f t="shared" si="16"/>
        <v>1.2146555157307845E-2</v>
      </c>
      <c r="AL29" s="94">
        <v>25</v>
      </c>
      <c r="AM29" s="62" t="s">
        <v>128</v>
      </c>
      <c r="AN29" s="144">
        <v>13</v>
      </c>
      <c r="AO29" s="117">
        <v>0</v>
      </c>
      <c r="AP29" s="92">
        <v>0</v>
      </c>
      <c r="AQ29" s="92">
        <v>0</v>
      </c>
      <c r="AR29" s="144">
        <v>63</v>
      </c>
      <c r="AS29" s="117">
        <v>4</v>
      </c>
      <c r="AT29" s="92">
        <v>3.1496062992125984E-2</v>
      </c>
      <c r="AU29" s="92">
        <v>6.3492063492063489E-2</v>
      </c>
      <c r="AV29" s="144">
        <v>3013</v>
      </c>
      <c r="AW29" s="117">
        <v>18</v>
      </c>
      <c r="AX29" s="92">
        <v>0.14173228346456693</v>
      </c>
      <c r="AY29" s="92">
        <v>5.9741121805509459E-3</v>
      </c>
      <c r="AZ29" s="144">
        <v>2775</v>
      </c>
      <c r="BA29" s="117">
        <v>28</v>
      </c>
      <c r="BB29" s="92">
        <v>0.22047244094488189</v>
      </c>
      <c r="BC29" s="92">
        <v>1.0090090090090089E-2</v>
      </c>
      <c r="BD29" s="144">
        <v>2020</v>
      </c>
      <c r="BE29" s="117">
        <v>38</v>
      </c>
      <c r="BF29" s="92">
        <v>0.29921259842519687</v>
      </c>
      <c r="BG29" s="92">
        <v>1.8811881188118811E-2</v>
      </c>
      <c r="BH29" s="144">
        <v>1206</v>
      </c>
      <c r="BI29" s="117">
        <v>21</v>
      </c>
      <c r="BJ29" s="92">
        <v>0.16535433070866143</v>
      </c>
      <c r="BK29" s="92">
        <v>1.7412935323383085E-2</v>
      </c>
      <c r="BL29" s="144">
        <v>458</v>
      </c>
      <c r="BM29" s="117">
        <v>18</v>
      </c>
      <c r="BN29" s="92">
        <v>0.14173228346456693</v>
      </c>
      <c r="BO29" s="92">
        <v>3.9301310043668124E-2</v>
      </c>
      <c r="BP29" s="144">
        <v>9548</v>
      </c>
      <c r="BQ29" s="117">
        <v>127</v>
      </c>
      <c r="BR29" s="92">
        <v>1</v>
      </c>
      <c r="BS29" s="92">
        <v>1.3301214914118139E-2</v>
      </c>
      <c r="BT29" s="125">
        <v>25</v>
      </c>
      <c r="BU29" s="62" t="s">
        <v>128</v>
      </c>
      <c r="BV29" s="188">
        <f t="shared" si="17"/>
        <v>1.6393442622950821E-2</v>
      </c>
      <c r="BW29" s="188">
        <f t="shared" si="18"/>
        <v>0</v>
      </c>
      <c r="BX29" s="189">
        <f t="shared" si="19"/>
        <v>1.6</v>
      </c>
      <c r="BY29" s="188">
        <f t="shared" si="20"/>
        <v>8.1967213114754103E-3</v>
      </c>
      <c r="BZ29" s="188">
        <f t="shared" si="21"/>
        <v>3.1496062992125984E-2</v>
      </c>
      <c r="CA29" s="189">
        <f t="shared" si="22"/>
        <v>-2.2999999999999998</v>
      </c>
      <c r="CB29" s="188">
        <f t="shared" si="23"/>
        <v>0.19672131147540983</v>
      </c>
      <c r="CC29" s="188">
        <f t="shared" si="24"/>
        <v>0.14173228346456693</v>
      </c>
      <c r="CD29" s="189">
        <f t="shared" si="25"/>
        <v>5.5000000000000018</v>
      </c>
      <c r="CE29" s="188">
        <f t="shared" si="26"/>
        <v>0.11475409836065574</v>
      </c>
      <c r="CF29" s="188">
        <f t="shared" si="27"/>
        <v>0.22047244094488189</v>
      </c>
      <c r="CG29" s="189">
        <f t="shared" si="28"/>
        <v>-10.5</v>
      </c>
      <c r="CH29" s="188">
        <f t="shared" si="59"/>
        <v>0.27049180327868855</v>
      </c>
      <c r="CI29" s="188">
        <f t="shared" si="58"/>
        <v>0.29921259842519687</v>
      </c>
      <c r="CJ29" s="189">
        <f t="shared" si="29"/>
        <v>-2.8999999999999968</v>
      </c>
      <c r="CK29" s="188">
        <f t="shared" si="30"/>
        <v>0.23770491803278687</v>
      </c>
      <c r="CL29" s="188">
        <f t="shared" si="31"/>
        <v>0.16535433070866143</v>
      </c>
      <c r="CM29" s="189">
        <f t="shared" si="32"/>
        <v>7.299999999999998</v>
      </c>
      <c r="CN29" s="188">
        <f t="shared" si="33"/>
        <v>0.15573770491803279</v>
      </c>
      <c r="CO29" s="188">
        <f t="shared" si="34"/>
        <v>0.14173228346456693</v>
      </c>
      <c r="CP29" s="189">
        <f t="shared" si="35"/>
        <v>1.4000000000000012</v>
      </c>
      <c r="CR29" s="188">
        <f t="shared" si="36"/>
        <v>6.5304988189523409E-3</v>
      </c>
      <c r="CS29" s="188">
        <f t="shared" si="37"/>
        <v>8.3051930272884916E-3</v>
      </c>
      <c r="CT29" s="189">
        <f t="shared" si="38"/>
        <v>-0.1</v>
      </c>
      <c r="CU29" s="188">
        <f t="shared" si="39"/>
        <v>1.9869390023620953E-2</v>
      </c>
      <c r="CV29" s="188">
        <f t="shared" si="40"/>
        <v>2.3911654649995437E-2</v>
      </c>
      <c r="CW29" s="189">
        <f t="shared" si="41"/>
        <v>-0.4</v>
      </c>
      <c r="CX29" s="188">
        <f t="shared" si="42"/>
        <v>0.16891297299800842</v>
      </c>
      <c r="CY29" s="188">
        <f t="shared" si="43"/>
        <v>0.1657387971159989</v>
      </c>
      <c r="CZ29" s="189">
        <f t="shared" si="44"/>
        <v>0.30000000000000027</v>
      </c>
      <c r="DA29" s="188">
        <f t="shared" si="45"/>
        <v>0.23843268028345144</v>
      </c>
      <c r="DB29" s="188">
        <f t="shared" si="46"/>
        <v>0.24062243314775941</v>
      </c>
      <c r="DC29" s="189">
        <f t="shared" si="47"/>
        <v>-0.30000000000000027</v>
      </c>
      <c r="DD29" s="188">
        <f t="shared" si="48"/>
        <v>0.26853781668287713</v>
      </c>
      <c r="DE29" s="188">
        <f t="shared" si="49"/>
        <v>0.2691886465273341</v>
      </c>
      <c r="DF29" s="189">
        <f t="shared" si="50"/>
        <v>0</v>
      </c>
      <c r="DG29" s="188">
        <f t="shared" si="51"/>
        <v>0.19730443240238987</v>
      </c>
      <c r="DH29" s="188">
        <f t="shared" si="52"/>
        <v>0.18951355297983025</v>
      </c>
      <c r="DI29" s="189">
        <f t="shared" si="53"/>
        <v>0.70000000000000062</v>
      </c>
      <c r="DJ29" s="188">
        <f t="shared" si="54"/>
        <v>0.10041220879069983</v>
      </c>
      <c r="DK29" s="188">
        <f t="shared" si="55"/>
        <v>0.10271972255179337</v>
      </c>
      <c r="DL29" s="189">
        <f t="shared" si="56"/>
        <v>-0.29999999999999888</v>
      </c>
      <c r="DM29" s="183">
        <v>0</v>
      </c>
    </row>
    <row r="30" spans="1:117">
      <c r="A30" s="63"/>
      <c r="B30" s="94">
        <v>26</v>
      </c>
      <c r="C30" s="62" t="s">
        <v>30</v>
      </c>
      <c r="D30" s="84">
        <v>345</v>
      </c>
      <c r="E30" s="99">
        <v>18</v>
      </c>
      <c r="F30" s="96">
        <f t="shared" si="7"/>
        <v>6.5813528336380253E-3</v>
      </c>
      <c r="G30" s="98">
        <f t="shared" si="0"/>
        <v>5.2173913043478258E-2</v>
      </c>
      <c r="H30" s="84">
        <v>999</v>
      </c>
      <c r="I30" s="99">
        <v>64</v>
      </c>
      <c r="J30" s="96">
        <f t="shared" si="57"/>
        <v>2.3400365630712981E-2</v>
      </c>
      <c r="K30" s="98">
        <f t="shared" si="1"/>
        <v>6.4064064064064064E-2</v>
      </c>
      <c r="L30" s="84">
        <v>50331</v>
      </c>
      <c r="M30" s="99">
        <v>406</v>
      </c>
      <c r="N30" s="96">
        <f t="shared" si="8"/>
        <v>0.14844606946983546</v>
      </c>
      <c r="O30" s="98">
        <f t="shared" si="2"/>
        <v>8.0665991138662053E-3</v>
      </c>
      <c r="P30" s="84">
        <v>42607</v>
      </c>
      <c r="Q30" s="99">
        <v>614</v>
      </c>
      <c r="R30" s="96">
        <f t="shared" si="9"/>
        <v>0.22449725776965265</v>
      </c>
      <c r="S30" s="98">
        <f t="shared" si="3"/>
        <v>1.4410777571760508E-2</v>
      </c>
      <c r="T30" s="84">
        <v>27192</v>
      </c>
      <c r="U30" s="99">
        <v>769</v>
      </c>
      <c r="V30" s="96">
        <f t="shared" si="10"/>
        <v>0.28117001828153565</v>
      </c>
      <c r="W30" s="98">
        <f t="shared" si="4"/>
        <v>2.8280376581347456E-2</v>
      </c>
      <c r="X30" s="84">
        <v>13218</v>
      </c>
      <c r="Y30" s="99">
        <v>540</v>
      </c>
      <c r="Z30" s="96">
        <f t="shared" si="11"/>
        <v>0.19744058500914077</v>
      </c>
      <c r="AA30" s="98">
        <f t="shared" si="5"/>
        <v>4.0853381752156151E-2</v>
      </c>
      <c r="AB30" s="84">
        <v>5204</v>
      </c>
      <c r="AC30" s="99">
        <v>324</v>
      </c>
      <c r="AD30" s="96">
        <f t="shared" si="12"/>
        <v>0.11846435100548446</v>
      </c>
      <c r="AE30" s="98">
        <f t="shared" si="6"/>
        <v>6.2259800153727902E-2</v>
      </c>
      <c r="AF30" s="84">
        <f t="shared" si="13"/>
        <v>139896</v>
      </c>
      <c r="AG30" s="99">
        <f t="shared" si="61"/>
        <v>2735</v>
      </c>
      <c r="AH30" s="96">
        <f t="shared" si="15"/>
        <v>1</v>
      </c>
      <c r="AI30" s="98">
        <f t="shared" si="16"/>
        <v>1.955023731915137E-2</v>
      </c>
      <c r="AL30" s="94">
        <v>26</v>
      </c>
      <c r="AM30" s="62" t="s">
        <v>30</v>
      </c>
      <c r="AN30" s="144">
        <v>404</v>
      </c>
      <c r="AO30" s="117">
        <v>27</v>
      </c>
      <c r="AP30" s="92">
        <v>9.4903339191564143E-3</v>
      </c>
      <c r="AQ30" s="92">
        <v>6.6831683168316836E-2</v>
      </c>
      <c r="AR30" s="144">
        <v>1180</v>
      </c>
      <c r="AS30" s="117">
        <v>75</v>
      </c>
      <c r="AT30" s="92">
        <v>2.6362038664323375E-2</v>
      </c>
      <c r="AU30" s="92">
        <v>6.3559322033898302E-2</v>
      </c>
      <c r="AV30" s="144">
        <v>47393</v>
      </c>
      <c r="AW30" s="117">
        <v>442</v>
      </c>
      <c r="AX30" s="92">
        <v>0.15536028119507908</v>
      </c>
      <c r="AY30" s="92">
        <v>9.3262718122929539E-3</v>
      </c>
      <c r="AZ30" s="144">
        <v>41020</v>
      </c>
      <c r="BA30" s="117">
        <v>670</v>
      </c>
      <c r="BB30" s="92">
        <v>0.23550087873462214</v>
      </c>
      <c r="BC30" s="92">
        <v>1.6333495855680155E-2</v>
      </c>
      <c r="BD30" s="144">
        <v>25574</v>
      </c>
      <c r="BE30" s="117">
        <v>756</v>
      </c>
      <c r="BF30" s="92">
        <v>0.26572934973637963</v>
      </c>
      <c r="BG30" s="92">
        <v>2.9561273168061314E-2</v>
      </c>
      <c r="BH30" s="144">
        <v>12169</v>
      </c>
      <c r="BI30" s="117">
        <v>548</v>
      </c>
      <c r="BJ30" s="92">
        <v>0.19261862917398945</v>
      </c>
      <c r="BK30" s="92">
        <v>4.5032459528309636E-2</v>
      </c>
      <c r="BL30" s="144">
        <v>4851</v>
      </c>
      <c r="BM30" s="117">
        <v>327</v>
      </c>
      <c r="BN30" s="92">
        <v>0.11493848857644991</v>
      </c>
      <c r="BO30" s="92">
        <v>6.7408781694495976E-2</v>
      </c>
      <c r="BP30" s="144">
        <v>132591</v>
      </c>
      <c r="BQ30" s="117">
        <v>2845</v>
      </c>
      <c r="BR30" s="92">
        <v>1</v>
      </c>
      <c r="BS30" s="92">
        <v>2.145696163389672E-2</v>
      </c>
      <c r="BT30" s="125">
        <v>26</v>
      </c>
      <c r="BU30" s="62" t="s">
        <v>30</v>
      </c>
      <c r="BV30" s="188">
        <f t="shared" si="17"/>
        <v>6.5813528336380253E-3</v>
      </c>
      <c r="BW30" s="188">
        <f t="shared" si="18"/>
        <v>9.4903339191564143E-3</v>
      </c>
      <c r="BX30" s="189">
        <f t="shared" si="19"/>
        <v>-0.19999999999999993</v>
      </c>
      <c r="BY30" s="188">
        <f t="shared" si="20"/>
        <v>2.3400365630712981E-2</v>
      </c>
      <c r="BZ30" s="188">
        <f t="shared" si="21"/>
        <v>2.6362038664323375E-2</v>
      </c>
      <c r="CA30" s="189">
        <f t="shared" si="22"/>
        <v>-0.29999999999999993</v>
      </c>
      <c r="CB30" s="188">
        <f t="shared" si="23"/>
        <v>0.14844606946983546</v>
      </c>
      <c r="CC30" s="188">
        <f t="shared" si="24"/>
        <v>0.15536028119507908</v>
      </c>
      <c r="CD30" s="189">
        <f t="shared" si="25"/>
        <v>-0.70000000000000062</v>
      </c>
      <c r="CE30" s="188">
        <f t="shared" si="26"/>
        <v>0.22449725776965265</v>
      </c>
      <c r="CF30" s="188">
        <f t="shared" si="27"/>
        <v>0.23550087873462214</v>
      </c>
      <c r="CG30" s="189">
        <f t="shared" si="28"/>
        <v>-1.1999999999999984</v>
      </c>
      <c r="CH30" s="188">
        <f t="shared" si="59"/>
        <v>0.28117001828153565</v>
      </c>
      <c r="CI30" s="188">
        <f t="shared" si="58"/>
        <v>0.26572934973637963</v>
      </c>
      <c r="CJ30" s="189">
        <f t="shared" si="29"/>
        <v>1.5000000000000013</v>
      </c>
      <c r="CK30" s="188">
        <f t="shared" si="30"/>
        <v>0.19744058500914077</v>
      </c>
      <c r="CL30" s="188">
        <f t="shared" si="31"/>
        <v>0.19261862917398945</v>
      </c>
      <c r="CM30" s="189">
        <f t="shared" si="32"/>
        <v>0.40000000000000036</v>
      </c>
      <c r="CN30" s="188">
        <f t="shared" si="33"/>
        <v>0.11846435100548446</v>
      </c>
      <c r="CO30" s="188">
        <f t="shared" si="34"/>
        <v>0.11493848857644991</v>
      </c>
      <c r="CP30" s="189">
        <f t="shared" si="35"/>
        <v>0.29999999999999888</v>
      </c>
      <c r="CR30" s="188">
        <f t="shared" si="36"/>
        <v>6.5304988189523409E-3</v>
      </c>
      <c r="CS30" s="188">
        <f t="shared" si="37"/>
        <v>8.3051930272884916E-3</v>
      </c>
      <c r="CT30" s="189">
        <f t="shared" si="38"/>
        <v>-0.1</v>
      </c>
      <c r="CU30" s="188">
        <f t="shared" si="39"/>
        <v>1.9869390023620953E-2</v>
      </c>
      <c r="CV30" s="188">
        <f t="shared" si="40"/>
        <v>2.3911654649995437E-2</v>
      </c>
      <c r="CW30" s="189">
        <f t="shared" si="41"/>
        <v>-0.4</v>
      </c>
      <c r="CX30" s="188">
        <f t="shared" si="42"/>
        <v>0.16891297299800842</v>
      </c>
      <c r="CY30" s="188">
        <f t="shared" si="43"/>
        <v>0.1657387971159989</v>
      </c>
      <c r="CZ30" s="189">
        <f t="shared" si="44"/>
        <v>0.30000000000000027</v>
      </c>
      <c r="DA30" s="188">
        <f t="shared" si="45"/>
        <v>0.23843268028345144</v>
      </c>
      <c r="DB30" s="188">
        <f t="shared" si="46"/>
        <v>0.24062243314775941</v>
      </c>
      <c r="DC30" s="189">
        <f t="shared" si="47"/>
        <v>-0.30000000000000027</v>
      </c>
      <c r="DD30" s="188">
        <f t="shared" si="48"/>
        <v>0.26853781668287713</v>
      </c>
      <c r="DE30" s="188">
        <f t="shared" si="49"/>
        <v>0.2691886465273341</v>
      </c>
      <c r="DF30" s="189">
        <f t="shared" si="50"/>
        <v>0</v>
      </c>
      <c r="DG30" s="188">
        <f t="shared" si="51"/>
        <v>0.19730443240238987</v>
      </c>
      <c r="DH30" s="188">
        <f t="shared" si="52"/>
        <v>0.18951355297983025</v>
      </c>
      <c r="DI30" s="189">
        <f t="shared" si="53"/>
        <v>0.70000000000000062</v>
      </c>
      <c r="DJ30" s="188">
        <f t="shared" si="54"/>
        <v>0.10041220879069983</v>
      </c>
      <c r="DK30" s="188">
        <f t="shared" si="55"/>
        <v>0.10271972255179337</v>
      </c>
      <c r="DL30" s="189">
        <f t="shared" si="56"/>
        <v>-0.29999999999999888</v>
      </c>
      <c r="DM30" s="183">
        <v>0</v>
      </c>
    </row>
    <row r="31" spans="1:117">
      <c r="A31" s="63"/>
      <c r="B31" s="94">
        <v>27</v>
      </c>
      <c r="C31" s="62" t="s">
        <v>31</v>
      </c>
      <c r="D31" s="82">
        <v>68</v>
      </c>
      <c r="E31" s="95">
        <v>4</v>
      </c>
      <c r="F31" s="96">
        <f t="shared" si="7"/>
        <v>9.0497737556561094E-3</v>
      </c>
      <c r="G31" s="98">
        <f t="shared" si="0"/>
        <v>5.8823529411764705E-2</v>
      </c>
      <c r="H31" s="82">
        <v>169</v>
      </c>
      <c r="I31" s="95">
        <v>13</v>
      </c>
      <c r="J31" s="96">
        <f t="shared" si="57"/>
        <v>2.9411764705882353E-2</v>
      </c>
      <c r="K31" s="98">
        <f t="shared" si="1"/>
        <v>7.6923076923076927E-2</v>
      </c>
      <c r="L31" s="82">
        <v>7832</v>
      </c>
      <c r="M31" s="95">
        <v>59</v>
      </c>
      <c r="N31" s="96">
        <f t="shared" si="8"/>
        <v>0.1334841628959276</v>
      </c>
      <c r="O31" s="98">
        <f t="shared" si="2"/>
        <v>7.5331971399387127E-3</v>
      </c>
      <c r="P31" s="82">
        <v>6864</v>
      </c>
      <c r="Q31" s="95">
        <v>90</v>
      </c>
      <c r="R31" s="96">
        <f t="shared" si="9"/>
        <v>0.20361990950226244</v>
      </c>
      <c r="S31" s="98">
        <f t="shared" si="3"/>
        <v>1.3111888111888112E-2</v>
      </c>
      <c r="T31" s="82">
        <v>4895</v>
      </c>
      <c r="U31" s="95">
        <v>117</v>
      </c>
      <c r="V31" s="96">
        <f t="shared" si="10"/>
        <v>0.26470588235294118</v>
      </c>
      <c r="W31" s="98">
        <f t="shared" si="4"/>
        <v>2.390194075587334E-2</v>
      </c>
      <c r="X31" s="82">
        <v>2757</v>
      </c>
      <c r="Y31" s="95">
        <v>96</v>
      </c>
      <c r="Z31" s="96">
        <f t="shared" si="11"/>
        <v>0.21719457013574661</v>
      </c>
      <c r="AA31" s="98">
        <f t="shared" si="5"/>
        <v>3.4820457018498369E-2</v>
      </c>
      <c r="AB31" s="82">
        <v>1114</v>
      </c>
      <c r="AC31" s="95">
        <v>63</v>
      </c>
      <c r="AD31" s="96">
        <f t="shared" si="12"/>
        <v>0.1425339366515837</v>
      </c>
      <c r="AE31" s="98">
        <f t="shared" si="6"/>
        <v>5.6552962298025138E-2</v>
      </c>
      <c r="AF31" s="82">
        <f t="shared" si="13"/>
        <v>23699</v>
      </c>
      <c r="AG31" s="95">
        <f t="shared" si="14"/>
        <v>442</v>
      </c>
      <c r="AH31" s="96">
        <f t="shared" si="15"/>
        <v>1</v>
      </c>
      <c r="AI31" s="98">
        <f t="shared" si="16"/>
        <v>1.8650575973669776E-2</v>
      </c>
      <c r="AL31" s="94">
        <v>27</v>
      </c>
      <c r="AM31" s="62" t="s">
        <v>31</v>
      </c>
      <c r="AN31" s="144">
        <v>82</v>
      </c>
      <c r="AO31" s="117">
        <v>9</v>
      </c>
      <c r="AP31" s="92">
        <v>1.8907563025210083E-2</v>
      </c>
      <c r="AQ31" s="92">
        <v>0.10975609756097561</v>
      </c>
      <c r="AR31" s="144">
        <v>202</v>
      </c>
      <c r="AS31" s="117">
        <v>17</v>
      </c>
      <c r="AT31" s="92">
        <v>3.5714285714285712E-2</v>
      </c>
      <c r="AU31" s="92">
        <v>8.4158415841584164E-2</v>
      </c>
      <c r="AV31" s="144">
        <v>7311</v>
      </c>
      <c r="AW31" s="117">
        <v>67</v>
      </c>
      <c r="AX31" s="92">
        <v>0.1407563025210084</v>
      </c>
      <c r="AY31" s="92">
        <v>9.1642730132676792E-3</v>
      </c>
      <c r="AZ31" s="144">
        <v>6667</v>
      </c>
      <c r="BA31" s="117">
        <v>100</v>
      </c>
      <c r="BB31" s="92">
        <v>0.21008403361344538</v>
      </c>
      <c r="BC31" s="92">
        <v>1.4999250037498125E-2</v>
      </c>
      <c r="BD31" s="144">
        <v>4705</v>
      </c>
      <c r="BE31" s="117">
        <v>117</v>
      </c>
      <c r="BF31" s="92">
        <v>0.24579831932773108</v>
      </c>
      <c r="BG31" s="92">
        <v>2.4867162592986186E-2</v>
      </c>
      <c r="BH31" s="144">
        <v>2581</v>
      </c>
      <c r="BI31" s="117">
        <v>104</v>
      </c>
      <c r="BJ31" s="92">
        <v>0.21848739495798319</v>
      </c>
      <c r="BK31" s="92">
        <v>4.0294459511817128E-2</v>
      </c>
      <c r="BL31" s="144">
        <v>1060</v>
      </c>
      <c r="BM31" s="117">
        <v>62</v>
      </c>
      <c r="BN31" s="92">
        <v>0.13025210084033614</v>
      </c>
      <c r="BO31" s="92">
        <v>5.849056603773585E-2</v>
      </c>
      <c r="BP31" s="144">
        <v>22608</v>
      </c>
      <c r="BQ31" s="117">
        <v>476</v>
      </c>
      <c r="BR31" s="92">
        <v>1</v>
      </c>
      <c r="BS31" s="92">
        <v>2.1054493984430291E-2</v>
      </c>
      <c r="BT31" s="125">
        <v>27</v>
      </c>
      <c r="BU31" s="62" t="s">
        <v>31</v>
      </c>
      <c r="BV31" s="188">
        <f t="shared" si="17"/>
        <v>9.0497737556561094E-3</v>
      </c>
      <c r="BW31" s="188">
        <f t="shared" si="18"/>
        <v>1.8907563025210083E-2</v>
      </c>
      <c r="BX31" s="189">
        <f t="shared" si="19"/>
        <v>-1</v>
      </c>
      <c r="BY31" s="188">
        <f t="shared" si="20"/>
        <v>2.9411764705882353E-2</v>
      </c>
      <c r="BZ31" s="188">
        <f t="shared" si="21"/>
        <v>3.5714285714285712E-2</v>
      </c>
      <c r="CA31" s="189">
        <f t="shared" si="22"/>
        <v>-0.69999999999999962</v>
      </c>
      <c r="CB31" s="188">
        <f t="shared" si="23"/>
        <v>0.1334841628959276</v>
      </c>
      <c r="CC31" s="188">
        <f t="shared" si="24"/>
        <v>0.1407563025210084</v>
      </c>
      <c r="CD31" s="189">
        <f t="shared" si="25"/>
        <v>-0.79999999999999793</v>
      </c>
      <c r="CE31" s="188">
        <f t="shared" si="26"/>
        <v>0.20361990950226244</v>
      </c>
      <c r="CF31" s="188">
        <f t="shared" si="27"/>
        <v>0.21008403361344538</v>
      </c>
      <c r="CG31" s="189">
        <f t="shared" si="28"/>
        <v>-0.60000000000000053</v>
      </c>
      <c r="CH31" s="188">
        <f t="shared" si="59"/>
        <v>0.26470588235294118</v>
      </c>
      <c r="CI31" s="188">
        <f t="shared" si="58"/>
        <v>0.24579831932773108</v>
      </c>
      <c r="CJ31" s="189">
        <f t="shared" si="29"/>
        <v>1.9000000000000017</v>
      </c>
      <c r="CK31" s="188">
        <f t="shared" si="30"/>
        <v>0.21719457013574661</v>
      </c>
      <c r="CL31" s="188">
        <f t="shared" si="31"/>
        <v>0.21848739495798319</v>
      </c>
      <c r="CM31" s="189">
        <f t="shared" si="32"/>
        <v>-0.10000000000000009</v>
      </c>
      <c r="CN31" s="188">
        <f t="shared" si="33"/>
        <v>0.1425339366515837</v>
      </c>
      <c r="CO31" s="188">
        <f t="shared" si="34"/>
        <v>0.13025210084033614</v>
      </c>
      <c r="CP31" s="189">
        <f t="shared" si="35"/>
        <v>1.2999999999999985</v>
      </c>
      <c r="CR31" s="188">
        <f t="shared" si="36"/>
        <v>6.5304988189523409E-3</v>
      </c>
      <c r="CS31" s="188">
        <f t="shared" si="37"/>
        <v>8.3051930272884916E-3</v>
      </c>
      <c r="CT31" s="189">
        <f t="shared" si="38"/>
        <v>-0.1</v>
      </c>
      <c r="CU31" s="188">
        <f t="shared" si="39"/>
        <v>1.9869390023620953E-2</v>
      </c>
      <c r="CV31" s="188">
        <f t="shared" si="40"/>
        <v>2.3911654649995437E-2</v>
      </c>
      <c r="CW31" s="189">
        <f t="shared" si="41"/>
        <v>-0.4</v>
      </c>
      <c r="CX31" s="188">
        <f t="shared" si="42"/>
        <v>0.16891297299800842</v>
      </c>
      <c r="CY31" s="188">
        <f t="shared" si="43"/>
        <v>0.1657387971159989</v>
      </c>
      <c r="CZ31" s="189">
        <f t="shared" si="44"/>
        <v>0.30000000000000027</v>
      </c>
      <c r="DA31" s="188">
        <f t="shared" si="45"/>
        <v>0.23843268028345144</v>
      </c>
      <c r="DB31" s="188">
        <f t="shared" si="46"/>
        <v>0.24062243314775941</v>
      </c>
      <c r="DC31" s="189">
        <f t="shared" si="47"/>
        <v>-0.30000000000000027</v>
      </c>
      <c r="DD31" s="188">
        <f t="shared" si="48"/>
        <v>0.26853781668287713</v>
      </c>
      <c r="DE31" s="188">
        <f t="shared" si="49"/>
        <v>0.2691886465273341</v>
      </c>
      <c r="DF31" s="189">
        <f t="shared" si="50"/>
        <v>0</v>
      </c>
      <c r="DG31" s="188">
        <f t="shared" si="51"/>
        <v>0.19730443240238987</v>
      </c>
      <c r="DH31" s="188">
        <f t="shared" si="52"/>
        <v>0.18951355297983025</v>
      </c>
      <c r="DI31" s="189">
        <f t="shared" si="53"/>
        <v>0.70000000000000062</v>
      </c>
      <c r="DJ31" s="188">
        <f t="shared" si="54"/>
        <v>0.10041220879069983</v>
      </c>
      <c r="DK31" s="188">
        <f t="shared" si="55"/>
        <v>0.10271972255179337</v>
      </c>
      <c r="DL31" s="189">
        <f t="shared" si="56"/>
        <v>-0.29999999999999888</v>
      </c>
      <c r="DM31" s="183">
        <v>0</v>
      </c>
    </row>
    <row r="32" spans="1:117">
      <c r="A32" s="63"/>
      <c r="B32" s="94">
        <v>28</v>
      </c>
      <c r="C32" s="62" t="s">
        <v>32</v>
      </c>
      <c r="D32" s="82">
        <v>41</v>
      </c>
      <c r="E32" s="95">
        <v>1</v>
      </c>
      <c r="F32" s="96">
        <f t="shared" si="7"/>
        <v>2.5125628140703518E-3</v>
      </c>
      <c r="G32" s="98">
        <f t="shared" si="0"/>
        <v>2.4390243902439025E-2</v>
      </c>
      <c r="H32" s="82">
        <v>181</v>
      </c>
      <c r="I32" s="95">
        <v>9</v>
      </c>
      <c r="J32" s="96">
        <f t="shared" si="57"/>
        <v>2.2613065326633167E-2</v>
      </c>
      <c r="K32" s="98">
        <f t="shared" si="1"/>
        <v>4.9723756906077346E-2</v>
      </c>
      <c r="L32" s="82">
        <v>7398</v>
      </c>
      <c r="M32" s="95">
        <v>55</v>
      </c>
      <c r="N32" s="96">
        <f t="shared" si="8"/>
        <v>0.13819095477386933</v>
      </c>
      <c r="O32" s="98">
        <f t="shared" si="2"/>
        <v>7.4344417410110841E-3</v>
      </c>
      <c r="P32" s="82">
        <v>6137</v>
      </c>
      <c r="Q32" s="95">
        <v>92</v>
      </c>
      <c r="R32" s="96">
        <f t="shared" si="9"/>
        <v>0.23115577889447236</v>
      </c>
      <c r="S32" s="98">
        <f t="shared" si="3"/>
        <v>1.4991037966433111E-2</v>
      </c>
      <c r="T32" s="82">
        <v>3626</v>
      </c>
      <c r="U32" s="95">
        <v>130</v>
      </c>
      <c r="V32" s="96">
        <f t="shared" si="10"/>
        <v>0.32663316582914576</v>
      </c>
      <c r="W32" s="98">
        <f t="shared" si="4"/>
        <v>3.5852178709321565E-2</v>
      </c>
      <c r="X32" s="82">
        <v>1687</v>
      </c>
      <c r="Y32" s="95">
        <v>67</v>
      </c>
      <c r="Z32" s="96">
        <f t="shared" si="11"/>
        <v>0.16834170854271358</v>
      </c>
      <c r="AA32" s="98">
        <f t="shared" si="5"/>
        <v>3.9715471250740958E-2</v>
      </c>
      <c r="AB32" s="82">
        <v>704</v>
      </c>
      <c r="AC32" s="95">
        <v>44</v>
      </c>
      <c r="AD32" s="96">
        <f t="shared" si="12"/>
        <v>0.11055276381909548</v>
      </c>
      <c r="AE32" s="98">
        <f t="shared" si="6"/>
        <v>6.25E-2</v>
      </c>
      <c r="AF32" s="82">
        <f t="shared" si="13"/>
        <v>19774</v>
      </c>
      <c r="AG32" s="95">
        <f t="shared" si="14"/>
        <v>398</v>
      </c>
      <c r="AH32" s="96">
        <f t="shared" si="15"/>
        <v>1</v>
      </c>
      <c r="AI32" s="98">
        <f t="shared" si="16"/>
        <v>2.01274400728229E-2</v>
      </c>
      <c r="AL32" s="94">
        <v>28</v>
      </c>
      <c r="AM32" s="62" t="s">
        <v>32</v>
      </c>
      <c r="AN32" s="144">
        <v>62</v>
      </c>
      <c r="AO32" s="117">
        <v>2</v>
      </c>
      <c r="AP32" s="92">
        <v>4.830917874396135E-3</v>
      </c>
      <c r="AQ32" s="92">
        <v>3.2258064516129031E-2</v>
      </c>
      <c r="AR32" s="144">
        <v>187</v>
      </c>
      <c r="AS32" s="117">
        <v>7</v>
      </c>
      <c r="AT32" s="92">
        <v>1.6908212560386472E-2</v>
      </c>
      <c r="AU32" s="92">
        <v>3.7433155080213901E-2</v>
      </c>
      <c r="AV32" s="144">
        <v>7013</v>
      </c>
      <c r="AW32" s="117">
        <v>80</v>
      </c>
      <c r="AX32" s="92">
        <v>0.19323671497584541</v>
      </c>
      <c r="AY32" s="92">
        <v>1.1407386282617995E-2</v>
      </c>
      <c r="AZ32" s="144">
        <v>5841</v>
      </c>
      <c r="BA32" s="117">
        <v>98</v>
      </c>
      <c r="BB32" s="92">
        <v>0.23671497584541062</v>
      </c>
      <c r="BC32" s="92">
        <v>1.6777948981338813E-2</v>
      </c>
      <c r="BD32" s="144">
        <v>3310</v>
      </c>
      <c r="BE32" s="117">
        <v>115</v>
      </c>
      <c r="BF32" s="92">
        <v>0.27777777777777779</v>
      </c>
      <c r="BG32" s="92">
        <v>3.4743202416918431E-2</v>
      </c>
      <c r="BH32" s="144">
        <v>1539</v>
      </c>
      <c r="BI32" s="117">
        <v>72</v>
      </c>
      <c r="BJ32" s="92">
        <v>0.17391304347826086</v>
      </c>
      <c r="BK32" s="92">
        <v>4.6783625730994149E-2</v>
      </c>
      <c r="BL32" s="144">
        <v>651</v>
      </c>
      <c r="BM32" s="117">
        <v>40</v>
      </c>
      <c r="BN32" s="92">
        <v>9.6618357487922704E-2</v>
      </c>
      <c r="BO32" s="92">
        <v>6.1443932411674347E-2</v>
      </c>
      <c r="BP32" s="144">
        <v>18603</v>
      </c>
      <c r="BQ32" s="117">
        <v>414</v>
      </c>
      <c r="BR32" s="92">
        <v>1</v>
      </c>
      <c r="BS32" s="92">
        <v>2.2254475084663765E-2</v>
      </c>
      <c r="BT32" s="125">
        <v>28</v>
      </c>
      <c r="BU32" s="62" t="s">
        <v>32</v>
      </c>
      <c r="BV32" s="188">
        <f t="shared" si="17"/>
        <v>2.5125628140703518E-3</v>
      </c>
      <c r="BW32" s="188">
        <f t="shared" si="18"/>
        <v>4.830917874396135E-3</v>
      </c>
      <c r="BX32" s="189">
        <f t="shared" si="19"/>
        <v>-0.2</v>
      </c>
      <c r="BY32" s="188">
        <f t="shared" si="20"/>
        <v>2.2613065326633167E-2</v>
      </c>
      <c r="BZ32" s="188">
        <f t="shared" si="21"/>
        <v>1.6908212560386472E-2</v>
      </c>
      <c r="CA32" s="189">
        <f t="shared" si="22"/>
        <v>0.59999999999999987</v>
      </c>
      <c r="CB32" s="188">
        <f t="shared" si="23"/>
        <v>0.13819095477386933</v>
      </c>
      <c r="CC32" s="188">
        <f t="shared" si="24"/>
        <v>0.19323671497584541</v>
      </c>
      <c r="CD32" s="189">
        <f t="shared" si="25"/>
        <v>-5.4999999999999991</v>
      </c>
      <c r="CE32" s="188">
        <f t="shared" si="26"/>
        <v>0.23115577889447236</v>
      </c>
      <c r="CF32" s="188">
        <f t="shared" si="27"/>
        <v>0.23671497584541062</v>
      </c>
      <c r="CG32" s="189">
        <f t="shared" si="28"/>
        <v>-0.59999999999999776</v>
      </c>
      <c r="CH32" s="188">
        <f t="shared" si="59"/>
        <v>0.32663316582914576</v>
      </c>
      <c r="CI32" s="188">
        <f t="shared" si="58"/>
        <v>0.27777777777777779</v>
      </c>
      <c r="CJ32" s="189">
        <f t="shared" si="29"/>
        <v>4.8999999999999986</v>
      </c>
      <c r="CK32" s="188">
        <f t="shared" si="30"/>
        <v>0.16834170854271358</v>
      </c>
      <c r="CL32" s="188">
        <f t="shared" si="31"/>
        <v>0.17391304347826086</v>
      </c>
      <c r="CM32" s="189">
        <f t="shared" si="32"/>
        <v>-0.59999999999999776</v>
      </c>
      <c r="CN32" s="188">
        <f t="shared" si="33"/>
        <v>0.11055276381909548</v>
      </c>
      <c r="CO32" s="188">
        <f t="shared" si="34"/>
        <v>9.6618357487922704E-2</v>
      </c>
      <c r="CP32" s="189">
        <f t="shared" si="35"/>
        <v>1.4</v>
      </c>
      <c r="CR32" s="188">
        <f t="shared" si="36"/>
        <v>6.5304988189523409E-3</v>
      </c>
      <c r="CS32" s="188">
        <f t="shared" si="37"/>
        <v>8.3051930272884916E-3</v>
      </c>
      <c r="CT32" s="189">
        <f t="shared" si="38"/>
        <v>-0.1</v>
      </c>
      <c r="CU32" s="188">
        <f t="shared" si="39"/>
        <v>1.9869390023620953E-2</v>
      </c>
      <c r="CV32" s="188">
        <f t="shared" si="40"/>
        <v>2.3911654649995437E-2</v>
      </c>
      <c r="CW32" s="189">
        <f t="shared" si="41"/>
        <v>-0.4</v>
      </c>
      <c r="CX32" s="188">
        <f t="shared" si="42"/>
        <v>0.16891297299800842</v>
      </c>
      <c r="CY32" s="188">
        <f t="shared" si="43"/>
        <v>0.1657387971159989</v>
      </c>
      <c r="CZ32" s="189">
        <f t="shared" si="44"/>
        <v>0.30000000000000027</v>
      </c>
      <c r="DA32" s="188">
        <f t="shared" si="45"/>
        <v>0.23843268028345144</v>
      </c>
      <c r="DB32" s="188">
        <f t="shared" si="46"/>
        <v>0.24062243314775941</v>
      </c>
      <c r="DC32" s="189">
        <f t="shared" si="47"/>
        <v>-0.30000000000000027</v>
      </c>
      <c r="DD32" s="188">
        <f t="shared" si="48"/>
        <v>0.26853781668287713</v>
      </c>
      <c r="DE32" s="188">
        <f t="shared" si="49"/>
        <v>0.2691886465273341</v>
      </c>
      <c r="DF32" s="189">
        <f t="shared" si="50"/>
        <v>0</v>
      </c>
      <c r="DG32" s="188">
        <f t="shared" si="51"/>
        <v>0.19730443240238987</v>
      </c>
      <c r="DH32" s="188">
        <f t="shared" si="52"/>
        <v>0.18951355297983025</v>
      </c>
      <c r="DI32" s="189">
        <f t="shared" si="53"/>
        <v>0.70000000000000062</v>
      </c>
      <c r="DJ32" s="188">
        <f t="shared" si="54"/>
        <v>0.10041220879069983</v>
      </c>
      <c r="DK32" s="188">
        <f t="shared" si="55"/>
        <v>0.10271972255179337</v>
      </c>
      <c r="DL32" s="189">
        <f t="shared" si="56"/>
        <v>-0.29999999999999888</v>
      </c>
      <c r="DM32" s="183">
        <v>0</v>
      </c>
    </row>
    <row r="33" spans="1:117">
      <c r="A33" s="63"/>
      <c r="B33" s="94">
        <v>29</v>
      </c>
      <c r="C33" s="62" t="s">
        <v>33</v>
      </c>
      <c r="D33" s="82">
        <v>42</v>
      </c>
      <c r="E33" s="95">
        <v>2</v>
      </c>
      <c r="F33" s="96">
        <f t="shared" si="7"/>
        <v>7.4349442379182153E-3</v>
      </c>
      <c r="G33" s="98">
        <f t="shared" si="0"/>
        <v>4.7619047619047616E-2</v>
      </c>
      <c r="H33" s="82">
        <v>120</v>
      </c>
      <c r="I33" s="95">
        <v>6</v>
      </c>
      <c r="J33" s="96">
        <f t="shared" si="57"/>
        <v>2.2304832713754646E-2</v>
      </c>
      <c r="K33" s="98">
        <f t="shared" si="1"/>
        <v>0.05</v>
      </c>
      <c r="L33" s="82">
        <v>5775</v>
      </c>
      <c r="M33" s="95">
        <v>47</v>
      </c>
      <c r="N33" s="96">
        <f t="shared" si="8"/>
        <v>0.17472118959107807</v>
      </c>
      <c r="O33" s="98">
        <f t="shared" si="2"/>
        <v>8.1385281385281394E-3</v>
      </c>
      <c r="P33" s="82">
        <v>5036</v>
      </c>
      <c r="Q33" s="95">
        <v>67</v>
      </c>
      <c r="R33" s="96">
        <f t="shared" si="9"/>
        <v>0.24907063197026022</v>
      </c>
      <c r="S33" s="98">
        <f t="shared" si="3"/>
        <v>1.3304209690230341E-2</v>
      </c>
      <c r="T33" s="82">
        <v>3287</v>
      </c>
      <c r="U33" s="95">
        <v>57</v>
      </c>
      <c r="V33" s="96">
        <f t="shared" si="10"/>
        <v>0.21189591078066913</v>
      </c>
      <c r="W33" s="98">
        <f t="shared" si="4"/>
        <v>1.7341040462427744E-2</v>
      </c>
      <c r="X33" s="82">
        <v>1633</v>
      </c>
      <c r="Y33" s="95">
        <v>55</v>
      </c>
      <c r="Z33" s="96">
        <f t="shared" si="11"/>
        <v>0.20446096654275092</v>
      </c>
      <c r="AA33" s="98">
        <f t="shared" si="5"/>
        <v>3.3680342927127987E-2</v>
      </c>
      <c r="AB33" s="82">
        <v>628</v>
      </c>
      <c r="AC33" s="95">
        <v>35</v>
      </c>
      <c r="AD33" s="96">
        <f t="shared" si="12"/>
        <v>0.13011152416356878</v>
      </c>
      <c r="AE33" s="98">
        <f t="shared" si="6"/>
        <v>5.5732484076433123E-2</v>
      </c>
      <c r="AF33" s="82">
        <f t="shared" si="13"/>
        <v>16521</v>
      </c>
      <c r="AG33" s="95">
        <f t="shared" si="14"/>
        <v>269</v>
      </c>
      <c r="AH33" s="96">
        <f t="shared" si="15"/>
        <v>1</v>
      </c>
      <c r="AI33" s="98">
        <f t="shared" si="16"/>
        <v>1.6282307366382181E-2</v>
      </c>
      <c r="AL33" s="94">
        <v>29</v>
      </c>
      <c r="AM33" s="62" t="s">
        <v>33</v>
      </c>
      <c r="AN33" s="144">
        <v>43</v>
      </c>
      <c r="AO33" s="117">
        <v>2</v>
      </c>
      <c r="AP33" s="92">
        <v>7.0175438596491229E-3</v>
      </c>
      <c r="AQ33" s="92">
        <v>4.6511627906976744E-2</v>
      </c>
      <c r="AR33" s="144">
        <v>131</v>
      </c>
      <c r="AS33" s="117">
        <v>6</v>
      </c>
      <c r="AT33" s="92">
        <v>2.1052631578947368E-2</v>
      </c>
      <c r="AU33" s="92">
        <v>4.5801526717557252E-2</v>
      </c>
      <c r="AV33" s="144">
        <v>5393</v>
      </c>
      <c r="AW33" s="117">
        <v>50</v>
      </c>
      <c r="AX33" s="92">
        <v>0.17543859649122806</v>
      </c>
      <c r="AY33" s="92">
        <v>9.2712775820508065E-3</v>
      </c>
      <c r="AZ33" s="144">
        <v>4864</v>
      </c>
      <c r="BA33" s="117">
        <v>58</v>
      </c>
      <c r="BB33" s="92">
        <v>0.20350877192982456</v>
      </c>
      <c r="BC33" s="92">
        <v>1.1924342105263159E-2</v>
      </c>
      <c r="BD33" s="144">
        <v>3107</v>
      </c>
      <c r="BE33" s="117">
        <v>75</v>
      </c>
      <c r="BF33" s="92">
        <v>0.26315789473684209</v>
      </c>
      <c r="BG33" s="92">
        <v>2.4139040875442549E-2</v>
      </c>
      <c r="BH33" s="144">
        <v>1519</v>
      </c>
      <c r="BI33" s="117">
        <v>55</v>
      </c>
      <c r="BJ33" s="92">
        <v>0.19298245614035087</v>
      </c>
      <c r="BK33" s="92">
        <v>3.6208031599736672E-2</v>
      </c>
      <c r="BL33" s="144">
        <v>592</v>
      </c>
      <c r="BM33" s="117">
        <v>39</v>
      </c>
      <c r="BN33" s="92">
        <v>0.1368421052631579</v>
      </c>
      <c r="BO33" s="92">
        <v>6.5878378378378372E-2</v>
      </c>
      <c r="BP33" s="144">
        <v>15649</v>
      </c>
      <c r="BQ33" s="117">
        <v>285</v>
      </c>
      <c r="BR33" s="92">
        <v>1</v>
      </c>
      <c r="BS33" s="92">
        <v>1.8212026327560867E-2</v>
      </c>
      <c r="BT33" s="125">
        <v>29</v>
      </c>
      <c r="BU33" s="62" t="s">
        <v>33</v>
      </c>
      <c r="BV33" s="188">
        <f t="shared" si="17"/>
        <v>7.4349442379182153E-3</v>
      </c>
      <c r="BW33" s="188">
        <f t="shared" si="18"/>
        <v>7.0175438596491229E-3</v>
      </c>
      <c r="BX33" s="189">
        <f t="shared" si="19"/>
        <v>0</v>
      </c>
      <c r="BY33" s="188">
        <f t="shared" si="20"/>
        <v>2.2304832713754646E-2</v>
      </c>
      <c r="BZ33" s="188">
        <f t="shared" si="21"/>
        <v>2.1052631578947368E-2</v>
      </c>
      <c r="CA33" s="189">
        <f t="shared" si="22"/>
        <v>9.9999999999999742E-2</v>
      </c>
      <c r="CB33" s="188">
        <f t="shared" si="23"/>
        <v>0.17472118959107807</v>
      </c>
      <c r="CC33" s="188">
        <f t="shared" si="24"/>
        <v>0.17543859649122806</v>
      </c>
      <c r="CD33" s="189">
        <f t="shared" si="25"/>
        <v>0</v>
      </c>
      <c r="CE33" s="188">
        <f t="shared" si="26"/>
        <v>0.24907063197026022</v>
      </c>
      <c r="CF33" s="188">
        <f t="shared" si="27"/>
        <v>0.20350877192982456</v>
      </c>
      <c r="CG33" s="189">
        <f t="shared" si="28"/>
        <v>4.5000000000000009</v>
      </c>
      <c r="CH33" s="188">
        <f t="shared" si="59"/>
        <v>0.21189591078066913</v>
      </c>
      <c r="CI33" s="188">
        <f t="shared" si="58"/>
        <v>0.26315789473684209</v>
      </c>
      <c r="CJ33" s="189">
        <f t="shared" si="29"/>
        <v>-5.1000000000000014</v>
      </c>
      <c r="CK33" s="188">
        <f t="shared" si="30"/>
        <v>0.20446096654275092</v>
      </c>
      <c r="CL33" s="188">
        <f t="shared" si="31"/>
        <v>0.19298245614035087</v>
      </c>
      <c r="CM33" s="189">
        <f t="shared" si="32"/>
        <v>1.0999999999999983</v>
      </c>
      <c r="CN33" s="188">
        <f t="shared" si="33"/>
        <v>0.13011152416356878</v>
      </c>
      <c r="CO33" s="188">
        <f t="shared" si="34"/>
        <v>0.1368421052631579</v>
      </c>
      <c r="CP33" s="189">
        <f t="shared" si="35"/>
        <v>-0.70000000000000062</v>
      </c>
      <c r="CR33" s="188">
        <f t="shared" si="36"/>
        <v>6.5304988189523409E-3</v>
      </c>
      <c r="CS33" s="188">
        <f t="shared" si="37"/>
        <v>8.3051930272884916E-3</v>
      </c>
      <c r="CT33" s="189">
        <f t="shared" si="38"/>
        <v>-0.1</v>
      </c>
      <c r="CU33" s="188">
        <f t="shared" si="39"/>
        <v>1.9869390023620953E-2</v>
      </c>
      <c r="CV33" s="188">
        <f t="shared" si="40"/>
        <v>2.3911654649995437E-2</v>
      </c>
      <c r="CW33" s="189">
        <f t="shared" si="41"/>
        <v>-0.4</v>
      </c>
      <c r="CX33" s="188">
        <f t="shared" si="42"/>
        <v>0.16891297299800842</v>
      </c>
      <c r="CY33" s="188">
        <f t="shared" si="43"/>
        <v>0.1657387971159989</v>
      </c>
      <c r="CZ33" s="189">
        <f t="shared" si="44"/>
        <v>0.30000000000000027</v>
      </c>
      <c r="DA33" s="188">
        <f t="shared" si="45"/>
        <v>0.23843268028345144</v>
      </c>
      <c r="DB33" s="188">
        <f t="shared" si="46"/>
        <v>0.24062243314775941</v>
      </c>
      <c r="DC33" s="189">
        <f t="shared" si="47"/>
        <v>-0.30000000000000027</v>
      </c>
      <c r="DD33" s="188">
        <f t="shared" si="48"/>
        <v>0.26853781668287713</v>
      </c>
      <c r="DE33" s="188">
        <f t="shared" si="49"/>
        <v>0.2691886465273341</v>
      </c>
      <c r="DF33" s="189">
        <f t="shared" si="50"/>
        <v>0</v>
      </c>
      <c r="DG33" s="188">
        <f t="shared" si="51"/>
        <v>0.19730443240238987</v>
      </c>
      <c r="DH33" s="188">
        <f t="shared" si="52"/>
        <v>0.18951355297983025</v>
      </c>
      <c r="DI33" s="189">
        <f t="shared" si="53"/>
        <v>0.70000000000000062</v>
      </c>
      <c r="DJ33" s="188">
        <f t="shared" si="54"/>
        <v>0.10041220879069983</v>
      </c>
      <c r="DK33" s="188">
        <f t="shared" si="55"/>
        <v>0.10271972255179337</v>
      </c>
      <c r="DL33" s="189">
        <f t="shared" si="56"/>
        <v>-0.29999999999999888</v>
      </c>
      <c r="DM33" s="183">
        <v>0</v>
      </c>
    </row>
    <row r="34" spans="1:117">
      <c r="A34" s="63"/>
      <c r="B34" s="94">
        <v>30</v>
      </c>
      <c r="C34" s="62" t="s">
        <v>34</v>
      </c>
      <c r="D34" s="82">
        <v>51</v>
      </c>
      <c r="E34" s="95">
        <v>1</v>
      </c>
      <c r="F34" s="96">
        <f t="shared" si="7"/>
        <v>2.5839793281653748E-3</v>
      </c>
      <c r="G34" s="98">
        <f t="shared" si="0"/>
        <v>1.9607843137254902E-2</v>
      </c>
      <c r="H34" s="82">
        <v>132</v>
      </c>
      <c r="I34" s="95">
        <v>10</v>
      </c>
      <c r="J34" s="96">
        <f t="shared" si="57"/>
        <v>2.5839793281653745E-2</v>
      </c>
      <c r="K34" s="98">
        <f t="shared" si="1"/>
        <v>7.575757575757576E-2</v>
      </c>
      <c r="L34" s="82">
        <v>7523</v>
      </c>
      <c r="M34" s="95">
        <v>58</v>
      </c>
      <c r="N34" s="96">
        <f t="shared" si="8"/>
        <v>0.14987080103359174</v>
      </c>
      <c r="O34" s="98">
        <f t="shared" si="2"/>
        <v>7.7096902831317289E-3</v>
      </c>
      <c r="P34" s="82">
        <v>6601</v>
      </c>
      <c r="Q34" s="95">
        <v>90</v>
      </c>
      <c r="R34" s="96">
        <f t="shared" si="9"/>
        <v>0.23255813953488372</v>
      </c>
      <c r="S34" s="98">
        <f t="shared" si="3"/>
        <v>1.3634297833661567E-2</v>
      </c>
      <c r="T34" s="82">
        <v>4546</v>
      </c>
      <c r="U34" s="95">
        <v>105</v>
      </c>
      <c r="V34" s="96">
        <f t="shared" si="10"/>
        <v>0.27131782945736432</v>
      </c>
      <c r="W34" s="98">
        <f t="shared" si="4"/>
        <v>2.3097228332600087E-2</v>
      </c>
      <c r="X34" s="82">
        <v>2301</v>
      </c>
      <c r="Y34" s="95">
        <v>76</v>
      </c>
      <c r="Z34" s="96">
        <f t="shared" si="11"/>
        <v>0.19638242894056848</v>
      </c>
      <c r="AA34" s="98">
        <f t="shared" si="5"/>
        <v>3.302911777488049E-2</v>
      </c>
      <c r="AB34" s="82">
        <v>940</v>
      </c>
      <c r="AC34" s="95">
        <v>47</v>
      </c>
      <c r="AD34" s="96">
        <f t="shared" si="12"/>
        <v>0.12144702842377261</v>
      </c>
      <c r="AE34" s="98">
        <f t="shared" si="6"/>
        <v>0.05</v>
      </c>
      <c r="AF34" s="82">
        <f t="shared" si="13"/>
        <v>22094</v>
      </c>
      <c r="AG34" s="95">
        <f t="shared" si="14"/>
        <v>387</v>
      </c>
      <c r="AH34" s="96">
        <f t="shared" si="15"/>
        <v>1</v>
      </c>
      <c r="AI34" s="98">
        <f t="shared" si="16"/>
        <v>1.7516067710690687E-2</v>
      </c>
      <c r="AL34" s="94">
        <v>30</v>
      </c>
      <c r="AM34" s="62" t="s">
        <v>34</v>
      </c>
      <c r="AN34" s="144">
        <v>55</v>
      </c>
      <c r="AO34" s="117">
        <v>3</v>
      </c>
      <c r="AP34" s="92">
        <v>7.832898172323759E-3</v>
      </c>
      <c r="AQ34" s="92">
        <v>5.4545454545454543E-2</v>
      </c>
      <c r="AR34" s="144">
        <v>146</v>
      </c>
      <c r="AS34" s="117">
        <v>8</v>
      </c>
      <c r="AT34" s="92">
        <v>2.0887728459530026E-2</v>
      </c>
      <c r="AU34" s="92">
        <v>5.4794520547945202E-2</v>
      </c>
      <c r="AV34" s="144">
        <v>7010</v>
      </c>
      <c r="AW34" s="117">
        <v>57</v>
      </c>
      <c r="AX34" s="92">
        <v>0.14882506527415143</v>
      </c>
      <c r="AY34" s="92">
        <v>8.1312410841654775E-3</v>
      </c>
      <c r="AZ34" s="144">
        <v>6395</v>
      </c>
      <c r="BA34" s="117">
        <v>92</v>
      </c>
      <c r="BB34" s="92">
        <v>0.24020887728459531</v>
      </c>
      <c r="BC34" s="92">
        <v>1.4386239249413605E-2</v>
      </c>
      <c r="BD34" s="144">
        <v>4336</v>
      </c>
      <c r="BE34" s="117">
        <v>103</v>
      </c>
      <c r="BF34" s="92">
        <v>0.2689295039164491</v>
      </c>
      <c r="BG34" s="92">
        <v>2.3754612546125462E-2</v>
      </c>
      <c r="BH34" s="144">
        <v>2088</v>
      </c>
      <c r="BI34" s="117">
        <v>71</v>
      </c>
      <c r="BJ34" s="92">
        <v>0.18537859007832899</v>
      </c>
      <c r="BK34" s="92">
        <v>3.4003831417624523E-2</v>
      </c>
      <c r="BL34" s="144">
        <v>877</v>
      </c>
      <c r="BM34" s="117">
        <v>49</v>
      </c>
      <c r="BN34" s="92">
        <v>0.12793733681462141</v>
      </c>
      <c r="BO34" s="92">
        <v>5.5872291904218926E-2</v>
      </c>
      <c r="BP34" s="144">
        <v>20907</v>
      </c>
      <c r="BQ34" s="117">
        <v>383</v>
      </c>
      <c r="BR34" s="92">
        <v>1</v>
      </c>
      <c r="BS34" s="92">
        <v>1.8319223226670494E-2</v>
      </c>
      <c r="BT34" s="125">
        <v>30</v>
      </c>
      <c r="BU34" s="62" t="s">
        <v>34</v>
      </c>
      <c r="BV34" s="188">
        <f t="shared" si="17"/>
        <v>2.5839793281653748E-3</v>
      </c>
      <c r="BW34" s="188">
        <f t="shared" si="18"/>
        <v>7.832898172323759E-3</v>
      </c>
      <c r="BX34" s="189">
        <f t="shared" si="19"/>
        <v>-0.5</v>
      </c>
      <c r="BY34" s="188">
        <f t="shared" si="20"/>
        <v>2.5839793281653745E-2</v>
      </c>
      <c r="BZ34" s="188">
        <f t="shared" si="21"/>
        <v>2.0887728459530026E-2</v>
      </c>
      <c r="CA34" s="189">
        <f t="shared" si="22"/>
        <v>0.49999999999999978</v>
      </c>
      <c r="CB34" s="188">
        <f t="shared" si="23"/>
        <v>0.14987080103359174</v>
      </c>
      <c r="CC34" s="188">
        <f t="shared" si="24"/>
        <v>0.14882506527415143</v>
      </c>
      <c r="CD34" s="189">
        <f t="shared" si="25"/>
        <v>0.10000000000000009</v>
      </c>
      <c r="CE34" s="188">
        <f t="shared" si="26"/>
        <v>0.23255813953488372</v>
      </c>
      <c r="CF34" s="188">
        <f t="shared" si="27"/>
        <v>0.24020887728459531</v>
      </c>
      <c r="CG34" s="189">
        <f t="shared" si="28"/>
        <v>-0.69999999999999785</v>
      </c>
      <c r="CH34" s="188">
        <f t="shared" si="59"/>
        <v>0.27131782945736432</v>
      </c>
      <c r="CI34" s="188">
        <f t="shared" si="58"/>
        <v>0.2689295039164491</v>
      </c>
      <c r="CJ34" s="189">
        <f t="shared" si="29"/>
        <v>0.20000000000000018</v>
      </c>
      <c r="CK34" s="188">
        <f t="shared" si="30"/>
        <v>0.19638242894056848</v>
      </c>
      <c r="CL34" s="188">
        <f t="shared" si="31"/>
        <v>0.18537859007832899</v>
      </c>
      <c r="CM34" s="189">
        <f t="shared" si="32"/>
        <v>1.100000000000001</v>
      </c>
      <c r="CN34" s="188">
        <f t="shared" si="33"/>
        <v>0.12144702842377261</v>
      </c>
      <c r="CO34" s="188">
        <f t="shared" si="34"/>
        <v>0.12793733681462141</v>
      </c>
      <c r="CP34" s="189">
        <f t="shared" si="35"/>
        <v>-0.70000000000000062</v>
      </c>
      <c r="CR34" s="188">
        <f t="shared" si="36"/>
        <v>6.5304988189523409E-3</v>
      </c>
      <c r="CS34" s="188">
        <f t="shared" si="37"/>
        <v>8.3051930272884916E-3</v>
      </c>
      <c r="CT34" s="189">
        <f t="shared" si="38"/>
        <v>-0.1</v>
      </c>
      <c r="CU34" s="188">
        <f t="shared" si="39"/>
        <v>1.9869390023620953E-2</v>
      </c>
      <c r="CV34" s="188">
        <f t="shared" si="40"/>
        <v>2.3911654649995437E-2</v>
      </c>
      <c r="CW34" s="189">
        <f t="shared" si="41"/>
        <v>-0.4</v>
      </c>
      <c r="CX34" s="188">
        <f t="shared" si="42"/>
        <v>0.16891297299800842</v>
      </c>
      <c r="CY34" s="188">
        <f t="shared" si="43"/>
        <v>0.1657387971159989</v>
      </c>
      <c r="CZ34" s="189">
        <f t="shared" si="44"/>
        <v>0.30000000000000027</v>
      </c>
      <c r="DA34" s="188">
        <f t="shared" si="45"/>
        <v>0.23843268028345144</v>
      </c>
      <c r="DB34" s="188">
        <f t="shared" si="46"/>
        <v>0.24062243314775941</v>
      </c>
      <c r="DC34" s="189">
        <f t="shared" si="47"/>
        <v>-0.30000000000000027</v>
      </c>
      <c r="DD34" s="188">
        <f t="shared" si="48"/>
        <v>0.26853781668287713</v>
      </c>
      <c r="DE34" s="188">
        <f t="shared" si="49"/>
        <v>0.2691886465273341</v>
      </c>
      <c r="DF34" s="189">
        <f t="shared" si="50"/>
        <v>0</v>
      </c>
      <c r="DG34" s="188">
        <f t="shared" si="51"/>
        <v>0.19730443240238987</v>
      </c>
      <c r="DH34" s="188">
        <f t="shared" si="52"/>
        <v>0.18951355297983025</v>
      </c>
      <c r="DI34" s="189">
        <f t="shared" si="53"/>
        <v>0.70000000000000062</v>
      </c>
      <c r="DJ34" s="188">
        <f t="shared" si="54"/>
        <v>0.10041220879069983</v>
      </c>
      <c r="DK34" s="188">
        <f t="shared" si="55"/>
        <v>0.10271972255179337</v>
      </c>
      <c r="DL34" s="189">
        <f t="shared" si="56"/>
        <v>-0.29999999999999888</v>
      </c>
      <c r="DM34" s="183">
        <v>0</v>
      </c>
    </row>
    <row r="35" spans="1:117">
      <c r="A35" s="63"/>
      <c r="B35" s="94">
        <v>31</v>
      </c>
      <c r="C35" s="62" t="s">
        <v>35</v>
      </c>
      <c r="D35" s="83">
        <v>92</v>
      </c>
      <c r="E35" s="86">
        <v>7</v>
      </c>
      <c r="F35" s="96">
        <f t="shared" si="7"/>
        <v>1.1884550084889643E-2</v>
      </c>
      <c r="G35" s="98">
        <f t="shared" si="0"/>
        <v>7.6086956521739135E-2</v>
      </c>
      <c r="H35" s="83">
        <v>251</v>
      </c>
      <c r="I35" s="86">
        <v>16</v>
      </c>
      <c r="J35" s="96">
        <f t="shared" si="57"/>
        <v>2.7164685908319185E-2</v>
      </c>
      <c r="K35" s="98">
        <f t="shared" si="1"/>
        <v>6.3745019920318724E-2</v>
      </c>
      <c r="L35" s="83">
        <v>11132</v>
      </c>
      <c r="M35" s="86">
        <v>90</v>
      </c>
      <c r="N35" s="96">
        <f t="shared" si="8"/>
        <v>0.15280135823429541</v>
      </c>
      <c r="O35" s="98">
        <f t="shared" si="2"/>
        <v>8.0848005749191518E-3</v>
      </c>
      <c r="P35" s="83">
        <v>9282</v>
      </c>
      <c r="Q35" s="86">
        <v>128</v>
      </c>
      <c r="R35" s="96">
        <f t="shared" si="9"/>
        <v>0.21731748726655348</v>
      </c>
      <c r="S35" s="98">
        <f t="shared" si="3"/>
        <v>1.379013143719026E-2</v>
      </c>
      <c r="T35" s="83">
        <v>5508</v>
      </c>
      <c r="U35" s="86">
        <v>165</v>
      </c>
      <c r="V35" s="96">
        <f t="shared" si="10"/>
        <v>0.28013582342954158</v>
      </c>
      <c r="W35" s="98">
        <f t="shared" si="4"/>
        <v>2.9956427015250545E-2</v>
      </c>
      <c r="X35" s="83">
        <v>2468</v>
      </c>
      <c r="Y35" s="86">
        <v>121</v>
      </c>
      <c r="Z35" s="96">
        <f t="shared" si="11"/>
        <v>0.20543293718166383</v>
      </c>
      <c r="AA35" s="98">
        <f t="shared" si="5"/>
        <v>4.9027552674230146E-2</v>
      </c>
      <c r="AB35" s="83">
        <v>948</v>
      </c>
      <c r="AC35" s="86">
        <v>62</v>
      </c>
      <c r="AD35" s="96">
        <f t="shared" si="12"/>
        <v>0.10526315789473684</v>
      </c>
      <c r="AE35" s="98">
        <f t="shared" si="6"/>
        <v>6.5400843881856546E-2</v>
      </c>
      <c r="AF35" s="83">
        <f t="shared" si="13"/>
        <v>29681</v>
      </c>
      <c r="AG35" s="86">
        <f t="shared" si="14"/>
        <v>589</v>
      </c>
      <c r="AH35" s="96">
        <f t="shared" si="15"/>
        <v>1</v>
      </c>
      <c r="AI35" s="98">
        <f t="shared" si="16"/>
        <v>1.9844344867086687E-2</v>
      </c>
      <c r="AL35" s="94">
        <v>31</v>
      </c>
      <c r="AM35" s="62" t="s">
        <v>35</v>
      </c>
      <c r="AN35" s="144">
        <v>103</v>
      </c>
      <c r="AO35" s="117">
        <v>7</v>
      </c>
      <c r="AP35" s="92">
        <v>1.1744966442953021E-2</v>
      </c>
      <c r="AQ35" s="92">
        <v>6.7961165048543687E-2</v>
      </c>
      <c r="AR35" s="144">
        <v>315</v>
      </c>
      <c r="AS35" s="117">
        <v>21</v>
      </c>
      <c r="AT35" s="92">
        <v>3.5234899328859058E-2</v>
      </c>
      <c r="AU35" s="92">
        <v>6.6666666666666666E-2</v>
      </c>
      <c r="AV35" s="144">
        <v>10543</v>
      </c>
      <c r="AW35" s="117">
        <v>86</v>
      </c>
      <c r="AX35" s="92">
        <v>0.14429530201342283</v>
      </c>
      <c r="AY35" s="92">
        <v>8.1570710423977989E-3</v>
      </c>
      <c r="AZ35" s="144">
        <v>8783</v>
      </c>
      <c r="BA35" s="117">
        <v>139</v>
      </c>
      <c r="BB35" s="92">
        <v>0.23322147651006711</v>
      </c>
      <c r="BC35" s="92">
        <v>1.5826027553227828E-2</v>
      </c>
      <c r="BD35" s="144">
        <v>5035</v>
      </c>
      <c r="BE35" s="117">
        <v>150</v>
      </c>
      <c r="BF35" s="92">
        <v>0.25167785234899331</v>
      </c>
      <c r="BG35" s="92">
        <v>2.9791459781529295E-2</v>
      </c>
      <c r="BH35" s="144">
        <v>2234</v>
      </c>
      <c r="BI35" s="117">
        <v>123</v>
      </c>
      <c r="BJ35" s="92">
        <v>0.2063758389261745</v>
      </c>
      <c r="BK35" s="92">
        <v>5.505819158460161E-2</v>
      </c>
      <c r="BL35" s="144">
        <v>872</v>
      </c>
      <c r="BM35" s="117">
        <v>70</v>
      </c>
      <c r="BN35" s="92">
        <v>0.1174496644295302</v>
      </c>
      <c r="BO35" s="92">
        <v>8.027522935779817E-2</v>
      </c>
      <c r="BP35" s="144">
        <v>27885</v>
      </c>
      <c r="BQ35" s="117">
        <v>596</v>
      </c>
      <c r="BR35" s="92">
        <v>1</v>
      </c>
      <c r="BS35" s="92">
        <v>2.137349829657522E-2</v>
      </c>
      <c r="BT35" s="125">
        <v>31</v>
      </c>
      <c r="BU35" s="62" t="s">
        <v>35</v>
      </c>
      <c r="BV35" s="188">
        <f t="shared" si="17"/>
        <v>1.1884550084889643E-2</v>
      </c>
      <c r="BW35" s="188">
        <f t="shared" si="18"/>
        <v>1.1744966442953021E-2</v>
      </c>
      <c r="BX35" s="189">
        <f t="shared" si="19"/>
        <v>0</v>
      </c>
      <c r="BY35" s="188">
        <f t="shared" si="20"/>
        <v>2.7164685908319185E-2</v>
      </c>
      <c r="BZ35" s="188">
        <f t="shared" si="21"/>
        <v>3.5234899328859058E-2</v>
      </c>
      <c r="CA35" s="189">
        <f t="shared" si="22"/>
        <v>-0.80000000000000038</v>
      </c>
      <c r="CB35" s="188">
        <f t="shared" si="23"/>
        <v>0.15280135823429541</v>
      </c>
      <c r="CC35" s="188">
        <f t="shared" si="24"/>
        <v>0.14429530201342283</v>
      </c>
      <c r="CD35" s="189">
        <f t="shared" si="25"/>
        <v>0.9000000000000008</v>
      </c>
      <c r="CE35" s="188">
        <f t="shared" si="26"/>
        <v>0.21731748726655348</v>
      </c>
      <c r="CF35" s="188">
        <f t="shared" si="27"/>
        <v>0.23322147651006711</v>
      </c>
      <c r="CG35" s="189">
        <f t="shared" si="28"/>
        <v>-1.6000000000000014</v>
      </c>
      <c r="CH35" s="188">
        <f t="shared" si="59"/>
        <v>0.28013582342954158</v>
      </c>
      <c r="CI35" s="188">
        <f t="shared" si="58"/>
        <v>0.25167785234899331</v>
      </c>
      <c r="CJ35" s="189">
        <f t="shared" si="29"/>
        <v>2.8000000000000025</v>
      </c>
      <c r="CK35" s="188">
        <f t="shared" si="30"/>
        <v>0.20543293718166383</v>
      </c>
      <c r="CL35" s="188">
        <f t="shared" si="31"/>
        <v>0.2063758389261745</v>
      </c>
      <c r="CM35" s="189">
        <f t="shared" si="32"/>
        <v>-0.10000000000000009</v>
      </c>
      <c r="CN35" s="188">
        <f t="shared" si="33"/>
        <v>0.10526315789473684</v>
      </c>
      <c r="CO35" s="188">
        <f t="shared" si="34"/>
        <v>0.1174496644295302</v>
      </c>
      <c r="CP35" s="189">
        <f t="shared" si="35"/>
        <v>-1.2000000000000011</v>
      </c>
      <c r="CR35" s="188">
        <f t="shared" si="36"/>
        <v>6.5304988189523409E-3</v>
      </c>
      <c r="CS35" s="188">
        <f t="shared" si="37"/>
        <v>8.3051930272884916E-3</v>
      </c>
      <c r="CT35" s="189">
        <f t="shared" si="38"/>
        <v>-0.1</v>
      </c>
      <c r="CU35" s="188">
        <f t="shared" si="39"/>
        <v>1.9869390023620953E-2</v>
      </c>
      <c r="CV35" s="188">
        <f t="shared" si="40"/>
        <v>2.3911654649995437E-2</v>
      </c>
      <c r="CW35" s="189">
        <f t="shared" si="41"/>
        <v>-0.4</v>
      </c>
      <c r="CX35" s="188">
        <f t="shared" si="42"/>
        <v>0.16891297299800842</v>
      </c>
      <c r="CY35" s="188">
        <f t="shared" si="43"/>
        <v>0.1657387971159989</v>
      </c>
      <c r="CZ35" s="189">
        <f t="shared" si="44"/>
        <v>0.30000000000000027</v>
      </c>
      <c r="DA35" s="188">
        <f t="shared" si="45"/>
        <v>0.23843268028345144</v>
      </c>
      <c r="DB35" s="188">
        <f t="shared" si="46"/>
        <v>0.24062243314775941</v>
      </c>
      <c r="DC35" s="189">
        <f t="shared" si="47"/>
        <v>-0.30000000000000027</v>
      </c>
      <c r="DD35" s="188">
        <f t="shared" si="48"/>
        <v>0.26853781668287713</v>
      </c>
      <c r="DE35" s="188">
        <f t="shared" si="49"/>
        <v>0.2691886465273341</v>
      </c>
      <c r="DF35" s="189">
        <f t="shared" si="50"/>
        <v>0</v>
      </c>
      <c r="DG35" s="188">
        <f t="shared" si="51"/>
        <v>0.19730443240238987</v>
      </c>
      <c r="DH35" s="188">
        <f t="shared" si="52"/>
        <v>0.18951355297983025</v>
      </c>
      <c r="DI35" s="189">
        <f t="shared" si="53"/>
        <v>0.70000000000000062</v>
      </c>
      <c r="DJ35" s="188">
        <f t="shared" si="54"/>
        <v>0.10041220879069983</v>
      </c>
      <c r="DK35" s="188">
        <f t="shared" si="55"/>
        <v>0.10271972255179337</v>
      </c>
      <c r="DL35" s="189">
        <f t="shared" si="56"/>
        <v>-0.29999999999999888</v>
      </c>
      <c r="DM35" s="183">
        <v>0</v>
      </c>
    </row>
    <row r="36" spans="1:117">
      <c r="A36" s="63"/>
      <c r="B36" s="94">
        <v>32</v>
      </c>
      <c r="C36" s="62" t="s">
        <v>36</v>
      </c>
      <c r="D36" s="84">
        <v>48</v>
      </c>
      <c r="E36" s="99">
        <v>2</v>
      </c>
      <c r="F36" s="96">
        <f t="shared" si="7"/>
        <v>3.6563071297989031E-3</v>
      </c>
      <c r="G36" s="98">
        <f t="shared" si="0"/>
        <v>4.1666666666666664E-2</v>
      </c>
      <c r="H36" s="84">
        <v>157</v>
      </c>
      <c r="I36" s="99">
        <v>7</v>
      </c>
      <c r="J36" s="96">
        <f t="shared" si="57"/>
        <v>1.2797074954296161E-2</v>
      </c>
      <c r="K36" s="98">
        <f t="shared" si="1"/>
        <v>4.4585987261146494E-2</v>
      </c>
      <c r="L36" s="84">
        <v>8298</v>
      </c>
      <c r="M36" s="99">
        <v>77</v>
      </c>
      <c r="N36" s="96">
        <f t="shared" si="8"/>
        <v>0.14076782449725778</v>
      </c>
      <c r="O36" s="98">
        <f t="shared" si="2"/>
        <v>9.2793444203422507E-3</v>
      </c>
      <c r="P36" s="84">
        <v>7576</v>
      </c>
      <c r="Q36" s="99">
        <v>129</v>
      </c>
      <c r="R36" s="96">
        <f t="shared" si="9"/>
        <v>0.23583180987202926</v>
      </c>
      <c r="S36" s="98">
        <f t="shared" si="3"/>
        <v>1.7027455121436115E-2</v>
      </c>
      <c r="T36" s="84">
        <v>5154</v>
      </c>
      <c r="U36" s="99">
        <v>170</v>
      </c>
      <c r="V36" s="96">
        <f t="shared" si="10"/>
        <v>0.31078610603290674</v>
      </c>
      <c r="W36" s="98">
        <f t="shared" si="4"/>
        <v>3.2984090027163369E-2</v>
      </c>
      <c r="X36" s="84">
        <v>2372</v>
      </c>
      <c r="Y36" s="99">
        <v>104</v>
      </c>
      <c r="Z36" s="96">
        <f t="shared" si="11"/>
        <v>0.19012797074954296</v>
      </c>
      <c r="AA36" s="98">
        <f t="shared" si="5"/>
        <v>4.3844856661045532E-2</v>
      </c>
      <c r="AB36" s="84">
        <v>901</v>
      </c>
      <c r="AC36" s="99">
        <v>58</v>
      </c>
      <c r="AD36" s="96">
        <f t="shared" si="12"/>
        <v>0.10603290676416818</v>
      </c>
      <c r="AE36" s="98">
        <f t="shared" si="6"/>
        <v>6.4372918978912314E-2</v>
      </c>
      <c r="AF36" s="84">
        <f t="shared" si="13"/>
        <v>24506</v>
      </c>
      <c r="AG36" s="99">
        <f t="shared" si="14"/>
        <v>547</v>
      </c>
      <c r="AH36" s="96">
        <f t="shared" si="15"/>
        <v>1</v>
      </c>
      <c r="AI36" s="98">
        <f t="shared" si="16"/>
        <v>2.2321064229168366E-2</v>
      </c>
      <c r="AL36" s="94">
        <v>32</v>
      </c>
      <c r="AM36" s="62" t="s">
        <v>36</v>
      </c>
      <c r="AN36" s="144">
        <v>57</v>
      </c>
      <c r="AO36" s="117">
        <v>2</v>
      </c>
      <c r="AP36" s="92">
        <v>3.5335689045936395E-3</v>
      </c>
      <c r="AQ36" s="92">
        <v>3.5087719298245612E-2</v>
      </c>
      <c r="AR36" s="144">
        <v>196</v>
      </c>
      <c r="AS36" s="117">
        <v>11</v>
      </c>
      <c r="AT36" s="92">
        <v>1.9434628975265017E-2</v>
      </c>
      <c r="AU36" s="92">
        <v>5.6122448979591837E-2</v>
      </c>
      <c r="AV36" s="144">
        <v>7985</v>
      </c>
      <c r="AW36" s="117">
        <v>82</v>
      </c>
      <c r="AX36" s="92">
        <v>0.14487632508833923</v>
      </c>
      <c r="AY36" s="92">
        <v>1.0269254852849092E-2</v>
      </c>
      <c r="AZ36" s="144">
        <v>7423</v>
      </c>
      <c r="BA36" s="117">
        <v>156</v>
      </c>
      <c r="BB36" s="92">
        <v>0.2756183745583039</v>
      </c>
      <c r="BC36" s="92">
        <v>2.1015761821366025E-2</v>
      </c>
      <c r="BD36" s="144">
        <v>4803</v>
      </c>
      <c r="BE36" s="117">
        <v>163</v>
      </c>
      <c r="BF36" s="92">
        <v>0.28798586572438162</v>
      </c>
      <c r="BG36" s="92">
        <v>3.3937122631688528E-2</v>
      </c>
      <c r="BH36" s="144">
        <v>2179</v>
      </c>
      <c r="BI36" s="117">
        <v>99</v>
      </c>
      <c r="BJ36" s="92">
        <v>0.17491166077738515</v>
      </c>
      <c r="BK36" s="92">
        <v>4.5433685176686556E-2</v>
      </c>
      <c r="BL36" s="144">
        <v>811</v>
      </c>
      <c r="BM36" s="117">
        <v>53</v>
      </c>
      <c r="BN36" s="92">
        <v>9.3639575971731448E-2</v>
      </c>
      <c r="BO36" s="92">
        <v>6.5351418002466091E-2</v>
      </c>
      <c r="BP36" s="144">
        <v>23454</v>
      </c>
      <c r="BQ36" s="117">
        <v>566</v>
      </c>
      <c r="BR36" s="92">
        <v>1</v>
      </c>
      <c r="BS36" s="92">
        <v>2.4132344163042552E-2</v>
      </c>
      <c r="BT36" s="125">
        <v>32</v>
      </c>
      <c r="BU36" s="62" t="s">
        <v>36</v>
      </c>
      <c r="BV36" s="188">
        <f t="shared" si="17"/>
        <v>3.6563071297989031E-3</v>
      </c>
      <c r="BW36" s="188">
        <f t="shared" si="18"/>
        <v>3.5335689045936395E-3</v>
      </c>
      <c r="BX36" s="189">
        <f t="shared" si="19"/>
        <v>0</v>
      </c>
      <c r="BY36" s="188">
        <f t="shared" si="20"/>
        <v>1.2797074954296161E-2</v>
      </c>
      <c r="BZ36" s="188">
        <f t="shared" si="21"/>
        <v>1.9434628975265017E-2</v>
      </c>
      <c r="CA36" s="189">
        <f t="shared" si="22"/>
        <v>-0.6</v>
      </c>
      <c r="CB36" s="188">
        <f t="shared" si="23"/>
        <v>0.14076782449725778</v>
      </c>
      <c r="CC36" s="188">
        <f t="shared" si="24"/>
        <v>0.14487632508833923</v>
      </c>
      <c r="CD36" s="189">
        <f t="shared" si="25"/>
        <v>-0.40000000000000036</v>
      </c>
      <c r="CE36" s="188">
        <f t="shared" si="26"/>
        <v>0.23583180987202926</v>
      </c>
      <c r="CF36" s="188">
        <f t="shared" si="27"/>
        <v>0.2756183745583039</v>
      </c>
      <c r="CG36" s="189">
        <f t="shared" si="28"/>
        <v>-4.0000000000000036</v>
      </c>
      <c r="CH36" s="188">
        <f t="shared" si="59"/>
        <v>0.31078610603290674</v>
      </c>
      <c r="CI36" s="188">
        <f t="shared" si="58"/>
        <v>0.28798586572438162</v>
      </c>
      <c r="CJ36" s="189">
        <f t="shared" si="29"/>
        <v>2.300000000000002</v>
      </c>
      <c r="CK36" s="188">
        <f t="shared" si="30"/>
        <v>0.19012797074954296</v>
      </c>
      <c r="CL36" s="188">
        <f t="shared" si="31"/>
        <v>0.17491166077738515</v>
      </c>
      <c r="CM36" s="189">
        <f t="shared" si="32"/>
        <v>1.5000000000000013</v>
      </c>
      <c r="CN36" s="188">
        <f t="shared" si="33"/>
        <v>0.10603290676416818</v>
      </c>
      <c r="CO36" s="188">
        <f t="shared" si="34"/>
        <v>9.3639575971731448E-2</v>
      </c>
      <c r="CP36" s="189">
        <f t="shared" si="35"/>
        <v>1.1999999999999997</v>
      </c>
      <c r="CR36" s="188">
        <f t="shared" si="36"/>
        <v>6.5304988189523409E-3</v>
      </c>
      <c r="CS36" s="188">
        <f t="shared" si="37"/>
        <v>8.3051930272884916E-3</v>
      </c>
      <c r="CT36" s="189">
        <f t="shared" si="38"/>
        <v>-0.1</v>
      </c>
      <c r="CU36" s="188">
        <f t="shared" si="39"/>
        <v>1.9869390023620953E-2</v>
      </c>
      <c r="CV36" s="188">
        <f t="shared" si="40"/>
        <v>2.3911654649995437E-2</v>
      </c>
      <c r="CW36" s="189">
        <f t="shared" si="41"/>
        <v>-0.4</v>
      </c>
      <c r="CX36" s="188">
        <f t="shared" si="42"/>
        <v>0.16891297299800842</v>
      </c>
      <c r="CY36" s="188">
        <f t="shared" si="43"/>
        <v>0.1657387971159989</v>
      </c>
      <c r="CZ36" s="189">
        <f t="shared" si="44"/>
        <v>0.30000000000000027</v>
      </c>
      <c r="DA36" s="188">
        <f t="shared" si="45"/>
        <v>0.23843268028345144</v>
      </c>
      <c r="DB36" s="188">
        <f t="shared" si="46"/>
        <v>0.24062243314775941</v>
      </c>
      <c r="DC36" s="189">
        <f t="shared" si="47"/>
        <v>-0.30000000000000027</v>
      </c>
      <c r="DD36" s="188">
        <f t="shared" si="48"/>
        <v>0.26853781668287713</v>
      </c>
      <c r="DE36" s="188">
        <f t="shared" si="49"/>
        <v>0.2691886465273341</v>
      </c>
      <c r="DF36" s="189">
        <f t="shared" si="50"/>
        <v>0</v>
      </c>
      <c r="DG36" s="188">
        <f t="shared" si="51"/>
        <v>0.19730443240238987</v>
      </c>
      <c r="DH36" s="188">
        <f t="shared" si="52"/>
        <v>0.18951355297983025</v>
      </c>
      <c r="DI36" s="189">
        <f t="shared" si="53"/>
        <v>0.70000000000000062</v>
      </c>
      <c r="DJ36" s="188">
        <f t="shared" si="54"/>
        <v>0.10041220879069983</v>
      </c>
      <c r="DK36" s="188">
        <f t="shared" si="55"/>
        <v>0.10271972255179337</v>
      </c>
      <c r="DL36" s="189">
        <f t="shared" si="56"/>
        <v>-0.29999999999999888</v>
      </c>
      <c r="DM36" s="183">
        <v>0</v>
      </c>
    </row>
    <row r="37" spans="1:117">
      <c r="A37" s="63"/>
      <c r="B37" s="94">
        <v>33</v>
      </c>
      <c r="C37" s="62" t="s">
        <v>37</v>
      </c>
      <c r="D37" s="82">
        <v>11</v>
      </c>
      <c r="E37" s="95">
        <v>1</v>
      </c>
      <c r="F37" s="96">
        <f t="shared" si="7"/>
        <v>9.7087378640776691E-3</v>
      </c>
      <c r="G37" s="98">
        <f t="shared" ref="G37:G68" si="62">IFERROR(E37/D37,0)</f>
        <v>9.0909090909090912E-2</v>
      </c>
      <c r="H37" s="82">
        <v>45</v>
      </c>
      <c r="I37" s="95">
        <v>3</v>
      </c>
      <c r="J37" s="96">
        <f t="shared" si="57"/>
        <v>2.9126213592233011E-2</v>
      </c>
      <c r="K37" s="98">
        <f t="shared" ref="K37:K68" si="63">IFERROR(I37/H37,0)</f>
        <v>6.6666666666666666E-2</v>
      </c>
      <c r="L37" s="82">
        <v>2779</v>
      </c>
      <c r="M37" s="95">
        <v>20</v>
      </c>
      <c r="N37" s="96">
        <f t="shared" si="8"/>
        <v>0.1941747572815534</v>
      </c>
      <c r="O37" s="98">
        <f t="shared" ref="O37:O68" si="64">IFERROR(M37/L37,0)</f>
        <v>7.1968333933069449E-3</v>
      </c>
      <c r="P37" s="82">
        <v>2140</v>
      </c>
      <c r="Q37" s="95">
        <v>18</v>
      </c>
      <c r="R37" s="96">
        <f t="shared" si="9"/>
        <v>0.17475728155339806</v>
      </c>
      <c r="S37" s="98">
        <f t="shared" ref="S37:S68" si="65">IFERROR(Q37/P37,0)</f>
        <v>8.4112149532710283E-3</v>
      </c>
      <c r="T37" s="82">
        <v>1245</v>
      </c>
      <c r="U37" s="95">
        <v>25</v>
      </c>
      <c r="V37" s="96">
        <f t="shared" si="10"/>
        <v>0.24271844660194175</v>
      </c>
      <c r="W37" s="98">
        <f t="shared" ref="W37:W68" si="66">IFERROR(U37/T37,0)</f>
        <v>2.0080321285140562E-2</v>
      </c>
      <c r="X37" s="82">
        <v>659</v>
      </c>
      <c r="Y37" s="95">
        <v>21</v>
      </c>
      <c r="Z37" s="96">
        <f t="shared" si="11"/>
        <v>0.20388349514563106</v>
      </c>
      <c r="AA37" s="98">
        <f t="shared" ref="AA37:AA68" si="67">IFERROR(Y37/X37,0)</f>
        <v>3.1866464339908952E-2</v>
      </c>
      <c r="AB37" s="82">
        <v>246</v>
      </c>
      <c r="AC37" s="95">
        <v>15</v>
      </c>
      <c r="AD37" s="96">
        <f t="shared" si="12"/>
        <v>0.14563106796116504</v>
      </c>
      <c r="AE37" s="98">
        <f t="shared" ref="AE37:AE68" si="68">IFERROR(AC37/AB37,0)</f>
        <v>6.097560975609756E-2</v>
      </c>
      <c r="AF37" s="82">
        <f t="shared" si="13"/>
        <v>7125</v>
      </c>
      <c r="AG37" s="95">
        <f t="shared" ref="AG37:AG42" si="69">SUM(E37,I37,M37,Q37,U37,Y37,AC37)</f>
        <v>103</v>
      </c>
      <c r="AH37" s="96">
        <f t="shared" si="15"/>
        <v>1</v>
      </c>
      <c r="AI37" s="98">
        <f t="shared" ref="AI37:AI68" si="70">IFERROR(AG37/AF37,0)</f>
        <v>1.4456140350877193E-2</v>
      </c>
      <c r="AL37" s="94">
        <v>33</v>
      </c>
      <c r="AM37" s="62" t="s">
        <v>37</v>
      </c>
      <c r="AN37" s="144">
        <v>14</v>
      </c>
      <c r="AO37" s="117">
        <v>2</v>
      </c>
      <c r="AP37" s="92">
        <v>1.6E-2</v>
      </c>
      <c r="AQ37" s="92">
        <v>0.14285714285714285</v>
      </c>
      <c r="AR37" s="144">
        <v>59</v>
      </c>
      <c r="AS37" s="117">
        <v>5</v>
      </c>
      <c r="AT37" s="92">
        <v>0.04</v>
      </c>
      <c r="AU37" s="92">
        <v>8.4745762711864403E-2</v>
      </c>
      <c r="AV37" s="144">
        <v>2533</v>
      </c>
      <c r="AW37" s="117">
        <v>20</v>
      </c>
      <c r="AX37" s="92">
        <v>0.16</v>
      </c>
      <c r="AY37" s="92">
        <v>7.895775759968417E-3</v>
      </c>
      <c r="AZ37" s="144">
        <v>2046</v>
      </c>
      <c r="BA37" s="117">
        <v>27</v>
      </c>
      <c r="BB37" s="92">
        <v>0.216</v>
      </c>
      <c r="BC37" s="92">
        <v>1.3196480938416423E-2</v>
      </c>
      <c r="BD37" s="144">
        <v>1181</v>
      </c>
      <c r="BE37" s="117">
        <v>33</v>
      </c>
      <c r="BF37" s="92">
        <v>0.26400000000000001</v>
      </c>
      <c r="BG37" s="92">
        <v>2.7942421676545301E-2</v>
      </c>
      <c r="BH37" s="144">
        <v>610</v>
      </c>
      <c r="BI37" s="117">
        <v>24</v>
      </c>
      <c r="BJ37" s="92">
        <v>0.192</v>
      </c>
      <c r="BK37" s="92">
        <v>3.9344262295081971E-2</v>
      </c>
      <c r="BL37" s="144">
        <v>237</v>
      </c>
      <c r="BM37" s="117">
        <v>14</v>
      </c>
      <c r="BN37" s="92">
        <v>0.112</v>
      </c>
      <c r="BO37" s="92">
        <v>5.9071729957805907E-2</v>
      </c>
      <c r="BP37" s="144">
        <v>6680</v>
      </c>
      <c r="BQ37" s="117">
        <v>125</v>
      </c>
      <c r="BR37" s="92">
        <v>1</v>
      </c>
      <c r="BS37" s="92">
        <v>1.87125748502994E-2</v>
      </c>
      <c r="BT37" s="125">
        <v>33</v>
      </c>
      <c r="BU37" s="62" t="s">
        <v>37</v>
      </c>
      <c r="BV37" s="188">
        <f t="shared" si="17"/>
        <v>9.7087378640776691E-3</v>
      </c>
      <c r="BW37" s="188">
        <f t="shared" si="18"/>
        <v>1.6E-2</v>
      </c>
      <c r="BX37" s="189">
        <f t="shared" si="19"/>
        <v>-0.6</v>
      </c>
      <c r="BY37" s="188">
        <f t="shared" si="20"/>
        <v>2.9126213592233011E-2</v>
      </c>
      <c r="BZ37" s="188">
        <f t="shared" si="21"/>
        <v>0.04</v>
      </c>
      <c r="CA37" s="189">
        <f t="shared" si="22"/>
        <v>-1.0999999999999999</v>
      </c>
      <c r="CB37" s="188">
        <f t="shared" si="23"/>
        <v>0.1941747572815534</v>
      </c>
      <c r="CC37" s="188">
        <f t="shared" si="24"/>
        <v>0.16</v>
      </c>
      <c r="CD37" s="189">
        <f t="shared" si="25"/>
        <v>3.4000000000000004</v>
      </c>
      <c r="CE37" s="188">
        <f t="shared" si="26"/>
        <v>0.17475728155339806</v>
      </c>
      <c r="CF37" s="188">
        <f t="shared" si="27"/>
        <v>0.216</v>
      </c>
      <c r="CG37" s="189">
        <f t="shared" si="28"/>
        <v>-4.1000000000000005</v>
      </c>
      <c r="CH37" s="188">
        <f t="shared" si="59"/>
        <v>0.24271844660194175</v>
      </c>
      <c r="CI37" s="188">
        <f t="shared" si="58"/>
        <v>0.26400000000000001</v>
      </c>
      <c r="CJ37" s="189">
        <f t="shared" si="29"/>
        <v>-2.1000000000000019</v>
      </c>
      <c r="CK37" s="188">
        <f t="shared" si="30"/>
        <v>0.20388349514563106</v>
      </c>
      <c r="CL37" s="188">
        <f t="shared" si="31"/>
        <v>0.192</v>
      </c>
      <c r="CM37" s="189">
        <f t="shared" si="32"/>
        <v>1.1999999999999984</v>
      </c>
      <c r="CN37" s="188">
        <f t="shared" si="33"/>
        <v>0.14563106796116504</v>
      </c>
      <c r="CO37" s="188">
        <f t="shared" si="34"/>
        <v>0.112</v>
      </c>
      <c r="CP37" s="189">
        <f t="shared" si="35"/>
        <v>3.399999999999999</v>
      </c>
      <c r="CR37" s="188">
        <f t="shared" si="36"/>
        <v>6.5304988189523409E-3</v>
      </c>
      <c r="CS37" s="188">
        <f t="shared" si="37"/>
        <v>8.3051930272884916E-3</v>
      </c>
      <c r="CT37" s="189">
        <f t="shared" si="38"/>
        <v>-0.1</v>
      </c>
      <c r="CU37" s="188">
        <f t="shared" si="39"/>
        <v>1.9869390023620953E-2</v>
      </c>
      <c r="CV37" s="188">
        <f t="shared" si="40"/>
        <v>2.3911654649995437E-2</v>
      </c>
      <c r="CW37" s="189">
        <f t="shared" si="41"/>
        <v>-0.4</v>
      </c>
      <c r="CX37" s="188">
        <f t="shared" si="42"/>
        <v>0.16891297299800842</v>
      </c>
      <c r="CY37" s="188">
        <f t="shared" si="43"/>
        <v>0.1657387971159989</v>
      </c>
      <c r="CZ37" s="189">
        <f t="shared" si="44"/>
        <v>0.30000000000000027</v>
      </c>
      <c r="DA37" s="188">
        <f t="shared" si="45"/>
        <v>0.23843268028345144</v>
      </c>
      <c r="DB37" s="188">
        <f t="shared" si="46"/>
        <v>0.24062243314775941</v>
      </c>
      <c r="DC37" s="189">
        <f t="shared" si="47"/>
        <v>-0.30000000000000027</v>
      </c>
      <c r="DD37" s="188">
        <f t="shared" si="48"/>
        <v>0.26853781668287713</v>
      </c>
      <c r="DE37" s="188">
        <f t="shared" si="49"/>
        <v>0.2691886465273341</v>
      </c>
      <c r="DF37" s="189">
        <f t="shared" si="50"/>
        <v>0</v>
      </c>
      <c r="DG37" s="188">
        <f t="shared" si="51"/>
        <v>0.19730443240238987</v>
      </c>
      <c r="DH37" s="188">
        <f t="shared" si="52"/>
        <v>0.18951355297983025</v>
      </c>
      <c r="DI37" s="189">
        <f t="shared" si="53"/>
        <v>0.70000000000000062</v>
      </c>
      <c r="DJ37" s="188">
        <f t="shared" si="54"/>
        <v>0.10041220879069983</v>
      </c>
      <c r="DK37" s="188">
        <f t="shared" si="55"/>
        <v>0.10271972255179337</v>
      </c>
      <c r="DL37" s="189">
        <f t="shared" si="56"/>
        <v>-0.29999999999999888</v>
      </c>
      <c r="DM37" s="183">
        <v>0</v>
      </c>
    </row>
    <row r="38" spans="1:117">
      <c r="A38" s="63"/>
      <c r="B38" s="94">
        <v>34</v>
      </c>
      <c r="C38" s="62" t="s">
        <v>38</v>
      </c>
      <c r="D38" s="82">
        <v>117</v>
      </c>
      <c r="E38" s="95">
        <v>8</v>
      </c>
      <c r="F38" s="96">
        <f t="shared" si="7"/>
        <v>8.1967213114754103E-3</v>
      </c>
      <c r="G38" s="98">
        <f t="shared" si="62"/>
        <v>6.8376068376068383E-2</v>
      </c>
      <c r="H38" s="82">
        <v>217</v>
      </c>
      <c r="I38" s="95">
        <v>11</v>
      </c>
      <c r="J38" s="96">
        <f t="shared" si="57"/>
        <v>1.1270491803278689E-2</v>
      </c>
      <c r="K38" s="98">
        <f t="shared" si="63"/>
        <v>5.0691244239631339E-2</v>
      </c>
      <c r="L38" s="82">
        <v>10912</v>
      </c>
      <c r="M38" s="95">
        <v>140</v>
      </c>
      <c r="N38" s="96">
        <f t="shared" si="8"/>
        <v>0.14344262295081966</v>
      </c>
      <c r="O38" s="98">
        <f t="shared" si="64"/>
        <v>1.2829912023460411E-2</v>
      </c>
      <c r="P38" s="82">
        <v>9369</v>
      </c>
      <c r="Q38" s="95">
        <v>229</v>
      </c>
      <c r="R38" s="96">
        <f t="shared" si="9"/>
        <v>0.2346311475409836</v>
      </c>
      <c r="S38" s="98">
        <f t="shared" si="65"/>
        <v>2.4442309744903405E-2</v>
      </c>
      <c r="T38" s="82">
        <v>6163</v>
      </c>
      <c r="U38" s="95">
        <v>260</v>
      </c>
      <c r="V38" s="96">
        <f t="shared" si="10"/>
        <v>0.26639344262295084</v>
      </c>
      <c r="W38" s="98">
        <f t="shared" si="66"/>
        <v>4.2187246470874573E-2</v>
      </c>
      <c r="X38" s="82">
        <v>3140</v>
      </c>
      <c r="Y38" s="95">
        <v>219</v>
      </c>
      <c r="Z38" s="96">
        <f t="shared" si="11"/>
        <v>0.22438524590163936</v>
      </c>
      <c r="AA38" s="98">
        <f t="shared" si="67"/>
        <v>6.9745222929936304E-2</v>
      </c>
      <c r="AB38" s="82">
        <v>1126</v>
      </c>
      <c r="AC38" s="95">
        <v>109</v>
      </c>
      <c r="AD38" s="96">
        <f t="shared" si="12"/>
        <v>0.11168032786885246</v>
      </c>
      <c r="AE38" s="98">
        <f t="shared" si="68"/>
        <v>9.6802841918294844E-2</v>
      </c>
      <c r="AF38" s="82">
        <f t="shared" si="13"/>
        <v>31044</v>
      </c>
      <c r="AG38" s="95">
        <f t="shared" si="69"/>
        <v>976</v>
      </c>
      <c r="AH38" s="96">
        <f t="shared" si="15"/>
        <v>1</v>
      </c>
      <c r="AI38" s="98">
        <f t="shared" si="70"/>
        <v>3.1439247519649528E-2</v>
      </c>
      <c r="AL38" s="94">
        <v>34</v>
      </c>
      <c r="AM38" s="62" t="s">
        <v>38</v>
      </c>
      <c r="AN38" s="144">
        <v>120</v>
      </c>
      <c r="AO38" s="117">
        <v>8</v>
      </c>
      <c r="AP38" s="92">
        <v>8.3246618106139446E-3</v>
      </c>
      <c r="AQ38" s="92">
        <v>6.6666666666666666E-2</v>
      </c>
      <c r="AR38" s="144">
        <v>258</v>
      </c>
      <c r="AS38" s="117">
        <v>18</v>
      </c>
      <c r="AT38" s="92">
        <v>1.8730489073881373E-2</v>
      </c>
      <c r="AU38" s="92">
        <v>6.9767441860465115E-2</v>
      </c>
      <c r="AV38" s="144">
        <v>10340</v>
      </c>
      <c r="AW38" s="117">
        <v>125</v>
      </c>
      <c r="AX38" s="92">
        <v>0.13007284079084286</v>
      </c>
      <c r="AY38" s="92">
        <v>1.2088974854932301E-2</v>
      </c>
      <c r="AZ38" s="144">
        <v>9098</v>
      </c>
      <c r="BA38" s="117">
        <v>235</v>
      </c>
      <c r="BB38" s="92">
        <v>0.24453694068678461</v>
      </c>
      <c r="BC38" s="92">
        <v>2.5829852714882393E-2</v>
      </c>
      <c r="BD38" s="144">
        <v>6018</v>
      </c>
      <c r="BE38" s="117">
        <v>268</v>
      </c>
      <c r="BF38" s="92">
        <v>0.27887617065556713</v>
      </c>
      <c r="BG38" s="92">
        <v>4.4533067464273844E-2</v>
      </c>
      <c r="BH38" s="144">
        <v>2872</v>
      </c>
      <c r="BI38" s="117">
        <v>204</v>
      </c>
      <c r="BJ38" s="92">
        <v>0.21227887617065558</v>
      </c>
      <c r="BK38" s="92">
        <v>7.1030640668523673E-2</v>
      </c>
      <c r="BL38" s="144">
        <v>1051</v>
      </c>
      <c r="BM38" s="117">
        <v>103</v>
      </c>
      <c r="BN38" s="92">
        <v>0.10718002081165452</v>
      </c>
      <c r="BO38" s="92">
        <v>9.800190294957184E-2</v>
      </c>
      <c r="BP38" s="144">
        <v>29757</v>
      </c>
      <c r="BQ38" s="117">
        <v>961</v>
      </c>
      <c r="BR38" s="92">
        <v>1</v>
      </c>
      <c r="BS38" s="92">
        <v>3.2294922203179081E-2</v>
      </c>
      <c r="BT38" s="125">
        <v>34</v>
      </c>
      <c r="BU38" s="62" t="s">
        <v>38</v>
      </c>
      <c r="BV38" s="188">
        <f t="shared" si="17"/>
        <v>8.1967213114754103E-3</v>
      </c>
      <c r="BW38" s="188">
        <f t="shared" si="18"/>
        <v>8.3246618106139446E-3</v>
      </c>
      <c r="BX38" s="189">
        <f t="shared" si="19"/>
        <v>0</v>
      </c>
      <c r="BY38" s="188">
        <f t="shared" si="20"/>
        <v>1.1270491803278689E-2</v>
      </c>
      <c r="BZ38" s="188">
        <f t="shared" si="21"/>
        <v>1.8730489073881373E-2</v>
      </c>
      <c r="CA38" s="189">
        <f t="shared" si="22"/>
        <v>-0.8</v>
      </c>
      <c r="CB38" s="188">
        <f t="shared" si="23"/>
        <v>0.14344262295081966</v>
      </c>
      <c r="CC38" s="188">
        <f t="shared" si="24"/>
        <v>0.13007284079084286</v>
      </c>
      <c r="CD38" s="189">
        <f t="shared" si="25"/>
        <v>1.2999999999999985</v>
      </c>
      <c r="CE38" s="188">
        <f t="shared" si="26"/>
        <v>0.2346311475409836</v>
      </c>
      <c r="CF38" s="188">
        <f t="shared" si="27"/>
        <v>0.24453694068678461</v>
      </c>
      <c r="CG38" s="189">
        <f t="shared" si="28"/>
        <v>-1.0000000000000009</v>
      </c>
      <c r="CH38" s="188">
        <f t="shared" si="59"/>
        <v>0.26639344262295084</v>
      </c>
      <c r="CI38" s="188">
        <f t="shared" si="58"/>
        <v>0.27887617065556713</v>
      </c>
      <c r="CJ38" s="189">
        <f t="shared" si="29"/>
        <v>-1.3000000000000012</v>
      </c>
      <c r="CK38" s="188">
        <f t="shared" si="30"/>
        <v>0.22438524590163936</v>
      </c>
      <c r="CL38" s="188">
        <f t="shared" si="31"/>
        <v>0.21227887617065558</v>
      </c>
      <c r="CM38" s="189">
        <f t="shared" si="32"/>
        <v>1.2000000000000011</v>
      </c>
      <c r="CN38" s="188">
        <f t="shared" si="33"/>
        <v>0.11168032786885246</v>
      </c>
      <c r="CO38" s="188">
        <f t="shared" si="34"/>
        <v>0.10718002081165452</v>
      </c>
      <c r="CP38" s="189">
        <f t="shared" si="35"/>
        <v>0.50000000000000044</v>
      </c>
      <c r="CR38" s="188">
        <f t="shared" si="36"/>
        <v>6.5304988189523409E-3</v>
      </c>
      <c r="CS38" s="188">
        <f t="shared" si="37"/>
        <v>8.3051930272884916E-3</v>
      </c>
      <c r="CT38" s="189">
        <f t="shared" si="38"/>
        <v>-0.1</v>
      </c>
      <c r="CU38" s="188">
        <f t="shared" si="39"/>
        <v>1.9869390023620953E-2</v>
      </c>
      <c r="CV38" s="188">
        <f t="shared" si="40"/>
        <v>2.3911654649995437E-2</v>
      </c>
      <c r="CW38" s="189">
        <f t="shared" si="41"/>
        <v>-0.4</v>
      </c>
      <c r="CX38" s="188">
        <f t="shared" si="42"/>
        <v>0.16891297299800842</v>
      </c>
      <c r="CY38" s="188">
        <f t="shared" si="43"/>
        <v>0.1657387971159989</v>
      </c>
      <c r="CZ38" s="189">
        <f t="shared" si="44"/>
        <v>0.30000000000000027</v>
      </c>
      <c r="DA38" s="188">
        <f t="shared" si="45"/>
        <v>0.23843268028345144</v>
      </c>
      <c r="DB38" s="188">
        <f t="shared" si="46"/>
        <v>0.24062243314775941</v>
      </c>
      <c r="DC38" s="189">
        <f t="shared" si="47"/>
        <v>-0.30000000000000027</v>
      </c>
      <c r="DD38" s="188">
        <f t="shared" si="48"/>
        <v>0.26853781668287713</v>
      </c>
      <c r="DE38" s="188">
        <f t="shared" si="49"/>
        <v>0.2691886465273341</v>
      </c>
      <c r="DF38" s="189">
        <f t="shared" si="50"/>
        <v>0</v>
      </c>
      <c r="DG38" s="188">
        <f t="shared" si="51"/>
        <v>0.19730443240238987</v>
      </c>
      <c r="DH38" s="188">
        <f t="shared" si="52"/>
        <v>0.18951355297983025</v>
      </c>
      <c r="DI38" s="189">
        <f t="shared" si="53"/>
        <v>0.70000000000000062</v>
      </c>
      <c r="DJ38" s="188">
        <f t="shared" si="54"/>
        <v>0.10041220879069983</v>
      </c>
      <c r="DK38" s="188">
        <f t="shared" si="55"/>
        <v>0.10271972255179337</v>
      </c>
      <c r="DL38" s="189">
        <f t="shared" si="56"/>
        <v>-0.29999999999999888</v>
      </c>
      <c r="DM38" s="183">
        <v>0</v>
      </c>
    </row>
    <row r="39" spans="1:117">
      <c r="A39" s="63"/>
      <c r="B39" s="94">
        <v>35</v>
      </c>
      <c r="C39" s="62" t="s">
        <v>1</v>
      </c>
      <c r="D39" s="82">
        <v>18</v>
      </c>
      <c r="E39" s="95">
        <v>4</v>
      </c>
      <c r="F39" s="96">
        <f t="shared" si="7"/>
        <v>4.5977011494252873E-3</v>
      </c>
      <c r="G39" s="98">
        <f t="shared" si="62"/>
        <v>0.22222222222222221</v>
      </c>
      <c r="H39" s="82">
        <v>53</v>
      </c>
      <c r="I39" s="95">
        <v>3</v>
      </c>
      <c r="J39" s="96">
        <f t="shared" si="57"/>
        <v>3.4482758620689655E-3</v>
      </c>
      <c r="K39" s="98">
        <f t="shared" si="63"/>
        <v>5.6603773584905662E-2</v>
      </c>
      <c r="L39" s="82">
        <v>21933</v>
      </c>
      <c r="M39" s="95">
        <v>128</v>
      </c>
      <c r="N39" s="96">
        <f t="shared" si="8"/>
        <v>0.14712643678160919</v>
      </c>
      <c r="O39" s="98">
        <f t="shared" si="64"/>
        <v>5.8359549537227006E-3</v>
      </c>
      <c r="P39" s="82">
        <v>19088</v>
      </c>
      <c r="Q39" s="95">
        <v>211</v>
      </c>
      <c r="R39" s="96">
        <f t="shared" si="9"/>
        <v>0.24252873563218391</v>
      </c>
      <c r="S39" s="98">
        <f t="shared" si="65"/>
        <v>1.105406538139145E-2</v>
      </c>
      <c r="T39" s="82">
        <v>13513</v>
      </c>
      <c r="U39" s="95">
        <v>262</v>
      </c>
      <c r="V39" s="96">
        <f t="shared" si="10"/>
        <v>0.30114942528735633</v>
      </c>
      <c r="W39" s="98">
        <f t="shared" si="66"/>
        <v>1.9388736771997334E-2</v>
      </c>
      <c r="X39" s="82">
        <v>6580</v>
      </c>
      <c r="Y39" s="95">
        <v>175</v>
      </c>
      <c r="Z39" s="96">
        <f t="shared" si="11"/>
        <v>0.20114942528735633</v>
      </c>
      <c r="AA39" s="98">
        <f t="shared" si="67"/>
        <v>2.6595744680851064E-2</v>
      </c>
      <c r="AB39" s="82">
        <v>2498</v>
      </c>
      <c r="AC39" s="95">
        <v>87</v>
      </c>
      <c r="AD39" s="96">
        <f t="shared" si="12"/>
        <v>0.1</v>
      </c>
      <c r="AE39" s="98">
        <f t="shared" si="68"/>
        <v>3.4827862289831868E-2</v>
      </c>
      <c r="AF39" s="82">
        <f t="shared" si="13"/>
        <v>63683</v>
      </c>
      <c r="AG39" s="95">
        <f t="shared" si="69"/>
        <v>870</v>
      </c>
      <c r="AH39" s="96">
        <f t="shared" si="15"/>
        <v>1</v>
      </c>
      <c r="AI39" s="98">
        <f t="shared" si="70"/>
        <v>1.3661416704615046E-2</v>
      </c>
      <c r="AL39" s="94">
        <v>35</v>
      </c>
      <c r="AM39" s="62" t="s">
        <v>1</v>
      </c>
      <c r="AN39" s="144">
        <v>24</v>
      </c>
      <c r="AO39" s="117">
        <v>5</v>
      </c>
      <c r="AP39" s="92">
        <v>5.8479532163742687E-3</v>
      </c>
      <c r="AQ39" s="92">
        <v>0.20833333333333334</v>
      </c>
      <c r="AR39" s="144">
        <v>58</v>
      </c>
      <c r="AS39" s="117">
        <v>5</v>
      </c>
      <c r="AT39" s="92">
        <v>5.8479532163742687E-3</v>
      </c>
      <c r="AU39" s="92">
        <v>8.6206896551724144E-2</v>
      </c>
      <c r="AV39" s="144">
        <v>20573</v>
      </c>
      <c r="AW39" s="117">
        <v>134</v>
      </c>
      <c r="AX39" s="92">
        <v>0.15672514619883041</v>
      </c>
      <c r="AY39" s="92">
        <v>6.5133913381616683E-3</v>
      </c>
      <c r="AZ39" s="144">
        <v>18692</v>
      </c>
      <c r="BA39" s="117">
        <v>213</v>
      </c>
      <c r="BB39" s="92">
        <v>0.24912280701754386</v>
      </c>
      <c r="BC39" s="92">
        <v>1.1395249304515302E-2</v>
      </c>
      <c r="BD39" s="144">
        <v>12965</v>
      </c>
      <c r="BE39" s="117">
        <v>227</v>
      </c>
      <c r="BF39" s="92">
        <v>0.26549707602339179</v>
      </c>
      <c r="BG39" s="92">
        <v>1.7508677207867335E-2</v>
      </c>
      <c r="BH39" s="144">
        <v>6020</v>
      </c>
      <c r="BI39" s="117">
        <v>184</v>
      </c>
      <c r="BJ39" s="92">
        <v>0.21520467836257309</v>
      </c>
      <c r="BK39" s="92">
        <v>3.0564784053156147E-2</v>
      </c>
      <c r="BL39" s="144">
        <v>2264</v>
      </c>
      <c r="BM39" s="117">
        <v>87</v>
      </c>
      <c r="BN39" s="92">
        <v>0.10175438596491228</v>
      </c>
      <c r="BO39" s="92">
        <v>3.8427561837455833E-2</v>
      </c>
      <c r="BP39" s="144">
        <v>60596</v>
      </c>
      <c r="BQ39" s="117">
        <v>855</v>
      </c>
      <c r="BR39" s="92">
        <v>1</v>
      </c>
      <c r="BS39" s="92">
        <v>1.4109842233810812E-2</v>
      </c>
      <c r="BT39" s="125">
        <v>35</v>
      </c>
      <c r="BU39" s="62" t="s">
        <v>1</v>
      </c>
      <c r="BV39" s="188">
        <f t="shared" si="17"/>
        <v>4.5977011494252873E-3</v>
      </c>
      <c r="BW39" s="188">
        <f t="shared" si="18"/>
        <v>5.8479532163742687E-3</v>
      </c>
      <c r="BX39" s="189">
        <f t="shared" si="19"/>
        <v>-0.1</v>
      </c>
      <c r="BY39" s="188">
        <f t="shared" si="20"/>
        <v>3.4482758620689655E-3</v>
      </c>
      <c r="BZ39" s="188">
        <f t="shared" si="21"/>
        <v>5.8479532163742687E-3</v>
      </c>
      <c r="CA39" s="189">
        <f t="shared" si="22"/>
        <v>-0.3</v>
      </c>
      <c r="CB39" s="188">
        <f t="shared" si="23"/>
        <v>0.14712643678160919</v>
      </c>
      <c r="CC39" s="188">
        <f t="shared" si="24"/>
        <v>0.15672514619883041</v>
      </c>
      <c r="CD39" s="189">
        <f t="shared" si="25"/>
        <v>-1.0000000000000009</v>
      </c>
      <c r="CE39" s="188">
        <f t="shared" si="26"/>
        <v>0.24252873563218391</v>
      </c>
      <c r="CF39" s="188">
        <f t="shared" si="27"/>
        <v>0.24912280701754386</v>
      </c>
      <c r="CG39" s="189">
        <f t="shared" si="28"/>
        <v>-0.60000000000000053</v>
      </c>
      <c r="CH39" s="188">
        <f t="shared" si="59"/>
        <v>0.30114942528735633</v>
      </c>
      <c r="CI39" s="188">
        <f t="shared" si="58"/>
        <v>0.26549707602339179</v>
      </c>
      <c r="CJ39" s="189">
        <f t="shared" si="29"/>
        <v>3.5999999999999979</v>
      </c>
      <c r="CK39" s="188">
        <f t="shared" si="30"/>
        <v>0.20114942528735633</v>
      </c>
      <c r="CL39" s="188">
        <f t="shared" si="31"/>
        <v>0.21520467836257309</v>
      </c>
      <c r="CM39" s="189">
        <f t="shared" si="32"/>
        <v>-1.3999999999999986</v>
      </c>
      <c r="CN39" s="188">
        <f t="shared" si="33"/>
        <v>0.1</v>
      </c>
      <c r="CO39" s="188">
        <f t="shared" si="34"/>
        <v>0.10175438596491228</v>
      </c>
      <c r="CP39" s="189">
        <f t="shared" si="35"/>
        <v>-0.19999999999999879</v>
      </c>
      <c r="CR39" s="188">
        <f t="shared" si="36"/>
        <v>6.5304988189523409E-3</v>
      </c>
      <c r="CS39" s="188">
        <f t="shared" si="37"/>
        <v>8.3051930272884916E-3</v>
      </c>
      <c r="CT39" s="189">
        <f t="shared" si="38"/>
        <v>-0.1</v>
      </c>
      <c r="CU39" s="188">
        <f t="shared" si="39"/>
        <v>1.9869390023620953E-2</v>
      </c>
      <c r="CV39" s="188">
        <f t="shared" si="40"/>
        <v>2.3911654649995437E-2</v>
      </c>
      <c r="CW39" s="189">
        <f t="shared" si="41"/>
        <v>-0.4</v>
      </c>
      <c r="CX39" s="188">
        <f t="shared" si="42"/>
        <v>0.16891297299800842</v>
      </c>
      <c r="CY39" s="188">
        <f t="shared" si="43"/>
        <v>0.1657387971159989</v>
      </c>
      <c r="CZ39" s="189">
        <f t="shared" si="44"/>
        <v>0.30000000000000027</v>
      </c>
      <c r="DA39" s="188">
        <f t="shared" si="45"/>
        <v>0.23843268028345144</v>
      </c>
      <c r="DB39" s="188">
        <f t="shared" si="46"/>
        <v>0.24062243314775941</v>
      </c>
      <c r="DC39" s="189">
        <f t="shared" si="47"/>
        <v>-0.30000000000000027</v>
      </c>
      <c r="DD39" s="188">
        <f t="shared" si="48"/>
        <v>0.26853781668287713</v>
      </c>
      <c r="DE39" s="188">
        <f t="shared" si="49"/>
        <v>0.2691886465273341</v>
      </c>
      <c r="DF39" s="189">
        <f t="shared" si="50"/>
        <v>0</v>
      </c>
      <c r="DG39" s="188">
        <f t="shared" si="51"/>
        <v>0.19730443240238987</v>
      </c>
      <c r="DH39" s="188">
        <f t="shared" si="52"/>
        <v>0.18951355297983025</v>
      </c>
      <c r="DI39" s="189">
        <f t="shared" si="53"/>
        <v>0.70000000000000062</v>
      </c>
      <c r="DJ39" s="188">
        <f t="shared" si="54"/>
        <v>0.10041220879069983</v>
      </c>
      <c r="DK39" s="188">
        <f t="shared" si="55"/>
        <v>0.10271972255179337</v>
      </c>
      <c r="DL39" s="189">
        <f t="shared" si="56"/>
        <v>-0.29999999999999888</v>
      </c>
      <c r="DM39" s="183">
        <v>0</v>
      </c>
    </row>
    <row r="40" spans="1:117">
      <c r="A40" s="63"/>
      <c r="B40" s="94">
        <v>36</v>
      </c>
      <c r="C40" s="62" t="s">
        <v>2</v>
      </c>
      <c r="D40" s="82">
        <v>29</v>
      </c>
      <c r="E40" s="95">
        <v>0</v>
      </c>
      <c r="F40" s="96">
        <f t="shared" si="7"/>
        <v>0</v>
      </c>
      <c r="G40" s="98">
        <f t="shared" si="62"/>
        <v>0</v>
      </c>
      <c r="H40" s="82">
        <v>55</v>
      </c>
      <c r="I40" s="95">
        <v>4</v>
      </c>
      <c r="J40" s="96">
        <f t="shared" si="57"/>
        <v>1.7621145374449341E-2</v>
      </c>
      <c r="K40" s="98">
        <f t="shared" si="63"/>
        <v>7.2727272727272724E-2</v>
      </c>
      <c r="L40" s="82">
        <v>5940</v>
      </c>
      <c r="M40" s="95">
        <v>35</v>
      </c>
      <c r="N40" s="96">
        <f t="shared" si="8"/>
        <v>0.15418502202643172</v>
      </c>
      <c r="O40" s="98">
        <f t="shared" si="64"/>
        <v>5.8922558922558923E-3</v>
      </c>
      <c r="P40" s="82">
        <v>5081</v>
      </c>
      <c r="Q40" s="95">
        <v>53</v>
      </c>
      <c r="R40" s="96">
        <f t="shared" si="9"/>
        <v>0.23348017621145375</v>
      </c>
      <c r="S40" s="98">
        <f t="shared" si="65"/>
        <v>1.0431017516236962E-2</v>
      </c>
      <c r="T40" s="82">
        <v>3730</v>
      </c>
      <c r="U40" s="95">
        <v>61</v>
      </c>
      <c r="V40" s="96">
        <f t="shared" si="10"/>
        <v>0.2687224669603524</v>
      </c>
      <c r="W40" s="98">
        <f t="shared" si="66"/>
        <v>1.6353887399463807E-2</v>
      </c>
      <c r="X40" s="82">
        <v>1949</v>
      </c>
      <c r="Y40" s="95">
        <v>48</v>
      </c>
      <c r="Z40" s="96">
        <f t="shared" si="11"/>
        <v>0.21145374449339208</v>
      </c>
      <c r="AA40" s="98">
        <f t="shared" si="67"/>
        <v>2.4628014366341714E-2</v>
      </c>
      <c r="AB40" s="82">
        <v>805</v>
      </c>
      <c r="AC40" s="95">
        <v>26</v>
      </c>
      <c r="AD40" s="96">
        <f t="shared" si="12"/>
        <v>0.11453744493392071</v>
      </c>
      <c r="AE40" s="98">
        <f t="shared" si="68"/>
        <v>3.2298136645962733E-2</v>
      </c>
      <c r="AF40" s="82">
        <f t="shared" si="13"/>
        <v>17589</v>
      </c>
      <c r="AG40" s="95">
        <f t="shared" si="69"/>
        <v>227</v>
      </c>
      <c r="AH40" s="96">
        <f t="shared" si="15"/>
        <v>1</v>
      </c>
      <c r="AI40" s="98">
        <f t="shared" si="70"/>
        <v>1.2905793393598273E-2</v>
      </c>
      <c r="AL40" s="94">
        <v>36</v>
      </c>
      <c r="AM40" s="62" t="s">
        <v>2</v>
      </c>
      <c r="AN40" s="144">
        <v>33</v>
      </c>
      <c r="AO40" s="117">
        <v>1</v>
      </c>
      <c r="AP40" s="92">
        <v>4.3103448275862068E-3</v>
      </c>
      <c r="AQ40" s="92">
        <v>3.0303030303030304E-2</v>
      </c>
      <c r="AR40" s="144">
        <v>59</v>
      </c>
      <c r="AS40" s="117">
        <v>2</v>
      </c>
      <c r="AT40" s="92">
        <v>8.6206896551724137E-3</v>
      </c>
      <c r="AU40" s="92">
        <v>3.3898305084745763E-2</v>
      </c>
      <c r="AV40" s="144">
        <v>5554</v>
      </c>
      <c r="AW40" s="117">
        <v>35</v>
      </c>
      <c r="AX40" s="92">
        <v>0.15086206896551724</v>
      </c>
      <c r="AY40" s="92">
        <v>6.3017644940583364E-3</v>
      </c>
      <c r="AZ40" s="144">
        <v>5048</v>
      </c>
      <c r="BA40" s="117">
        <v>49</v>
      </c>
      <c r="BB40" s="92">
        <v>0.21120689655172414</v>
      </c>
      <c r="BC40" s="92">
        <v>9.7068145800316957E-3</v>
      </c>
      <c r="BD40" s="144">
        <v>3511</v>
      </c>
      <c r="BE40" s="117">
        <v>64</v>
      </c>
      <c r="BF40" s="92">
        <v>0.27586206896551724</v>
      </c>
      <c r="BG40" s="92">
        <v>1.8228424950156651E-2</v>
      </c>
      <c r="BH40" s="144">
        <v>1781</v>
      </c>
      <c r="BI40" s="117">
        <v>46</v>
      </c>
      <c r="BJ40" s="92">
        <v>0.19827586206896552</v>
      </c>
      <c r="BK40" s="92">
        <v>2.5828186412128019E-2</v>
      </c>
      <c r="BL40" s="144">
        <v>755</v>
      </c>
      <c r="BM40" s="117">
        <v>35</v>
      </c>
      <c r="BN40" s="92">
        <v>0.15086206896551724</v>
      </c>
      <c r="BO40" s="92">
        <v>4.6357615894039736E-2</v>
      </c>
      <c r="BP40" s="144">
        <v>16741</v>
      </c>
      <c r="BQ40" s="117">
        <v>232</v>
      </c>
      <c r="BR40" s="92">
        <v>1</v>
      </c>
      <c r="BS40" s="92">
        <v>1.385819246162117E-2</v>
      </c>
      <c r="BT40" s="125">
        <v>36</v>
      </c>
      <c r="BU40" s="62" t="s">
        <v>2</v>
      </c>
      <c r="BV40" s="188">
        <f t="shared" si="17"/>
        <v>0</v>
      </c>
      <c r="BW40" s="188">
        <f t="shared" si="18"/>
        <v>4.3103448275862068E-3</v>
      </c>
      <c r="BX40" s="189">
        <f t="shared" si="19"/>
        <v>-0.4</v>
      </c>
      <c r="BY40" s="188">
        <f t="shared" si="20"/>
        <v>1.7621145374449341E-2</v>
      </c>
      <c r="BZ40" s="188">
        <f t="shared" si="21"/>
        <v>8.6206896551724137E-3</v>
      </c>
      <c r="CA40" s="189">
        <f t="shared" si="22"/>
        <v>0.89999999999999991</v>
      </c>
      <c r="CB40" s="188">
        <f t="shared" si="23"/>
        <v>0.15418502202643172</v>
      </c>
      <c r="CC40" s="188">
        <f t="shared" si="24"/>
        <v>0.15086206896551724</v>
      </c>
      <c r="CD40" s="189">
        <f t="shared" si="25"/>
        <v>0.30000000000000027</v>
      </c>
      <c r="CE40" s="188">
        <f t="shared" si="26"/>
        <v>0.23348017621145375</v>
      </c>
      <c r="CF40" s="188">
        <f t="shared" si="27"/>
        <v>0.21120689655172414</v>
      </c>
      <c r="CG40" s="189">
        <f t="shared" si="28"/>
        <v>2.200000000000002</v>
      </c>
      <c r="CH40" s="188">
        <f t="shared" si="59"/>
        <v>0.2687224669603524</v>
      </c>
      <c r="CI40" s="188">
        <f t="shared" si="58"/>
        <v>0.27586206896551724</v>
      </c>
      <c r="CJ40" s="189">
        <f t="shared" si="29"/>
        <v>-0.70000000000000062</v>
      </c>
      <c r="CK40" s="188">
        <f t="shared" si="30"/>
        <v>0.21145374449339208</v>
      </c>
      <c r="CL40" s="188">
        <f t="shared" si="31"/>
        <v>0.19827586206896552</v>
      </c>
      <c r="CM40" s="189">
        <f t="shared" si="32"/>
        <v>1.2999999999999985</v>
      </c>
      <c r="CN40" s="188">
        <f t="shared" si="33"/>
        <v>0.11453744493392071</v>
      </c>
      <c r="CO40" s="188">
        <f t="shared" si="34"/>
        <v>0.15086206896551724</v>
      </c>
      <c r="CP40" s="189">
        <f t="shared" si="35"/>
        <v>-3.5999999999999992</v>
      </c>
      <c r="CR40" s="188">
        <f t="shared" si="36"/>
        <v>6.5304988189523409E-3</v>
      </c>
      <c r="CS40" s="188">
        <f t="shared" si="37"/>
        <v>8.3051930272884916E-3</v>
      </c>
      <c r="CT40" s="189">
        <f t="shared" si="38"/>
        <v>-0.1</v>
      </c>
      <c r="CU40" s="188">
        <f t="shared" si="39"/>
        <v>1.9869390023620953E-2</v>
      </c>
      <c r="CV40" s="188">
        <f t="shared" si="40"/>
        <v>2.3911654649995437E-2</v>
      </c>
      <c r="CW40" s="189">
        <f t="shared" si="41"/>
        <v>-0.4</v>
      </c>
      <c r="CX40" s="188">
        <f t="shared" si="42"/>
        <v>0.16891297299800842</v>
      </c>
      <c r="CY40" s="188">
        <f t="shared" si="43"/>
        <v>0.1657387971159989</v>
      </c>
      <c r="CZ40" s="189">
        <f t="shared" si="44"/>
        <v>0.30000000000000027</v>
      </c>
      <c r="DA40" s="188">
        <f t="shared" si="45"/>
        <v>0.23843268028345144</v>
      </c>
      <c r="DB40" s="188">
        <f t="shared" si="46"/>
        <v>0.24062243314775941</v>
      </c>
      <c r="DC40" s="189">
        <f t="shared" si="47"/>
        <v>-0.30000000000000027</v>
      </c>
      <c r="DD40" s="188">
        <f t="shared" si="48"/>
        <v>0.26853781668287713</v>
      </c>
      <c r="DE40" s="188">
        <f t="shared" si="49"/>
        <v>0.2691886465273341</v>
      </c>
      <c r="DF40" s="189">
        <f t="shared" si="50"/>
        <v>0</v>
      </c>
      <c r="DG40" s="188">
        <f t="shared" si="51"/>
        <v>0.19730443240238987</v>
      </c>
      <c r="DH40" s="188">
        <f t="shared" si="52"/>
        <v>0.18951355297983025</v>
      </c>
      <c r="DI40" s="189">
        <f t="shared" si="53"/>
        <v>0.70000000000000062</v>
      </c>
      <c r="DJ40" s="188">
        <f t="shared" si="54"/>
        <v>0.10041220879069983</v>
      </c>
      <c r="DK40" s="188">
        <f t="shared" si="55"/>
        <v>0.10271972255179337</v>
      </c>
      <c r="DL40" s="189">
        <f t="shared" si="56"/>
        <v>-0.29999999999999888</v>
      </c>
      <c r="DM40" s="183">
        <v>0</v>
      </c>
    </row>
    <row r="41" spans="1:117">
      <c r="A41" s="63"/>
      <c r="B41" s="94">
        <v>37</v>
      </c>
      <c r="C41" s="62" t="s">
        <v>3</v>
      </c>
      <c r="D41" s="83">
        <v>26</v>
      </c>
      <c r="E41" s="86">
        <v>1</v>
      </c>
      <c r="F41" s="96">
        <f t="shared" si="7"/>
        <v>1.567398119122257E-3</v>
      </c>
      <c r="G41" s="98">
        <f t="shared" si="62"/>
        <v>3.8461538461538464E-2</v>
      </c>
      <c r="H41" s="83">
        <v>106</v>
      </c>
      <c r="I41" s="86">
        <v>9</v>
      </c>
      <c r="J41" s="96">
        <f t="shared" si="57"/>
        <v>1.4106583072100314E-2</v>
      </c>
      <c r="K41" s="98">
        <f t="shared" si="63"/>
        <v>8.4905660377358486E-2</v>
      </c>
      <c r="L41" s="83">
        <v>19235</v>
      </c>
      <c r="M41" s="86">
        <v>124</v>
      </c>
      <c r="N41" s="96">
        <f t="shared" si="8"/>
        <v>0.19435736677115986</v>
      </c>
      <c r="O41" s="98">
        <f t="shared" si="64"/>
        <v>6.4465817520145564E-3</v>
      </c>
      <c r="P41" s="83">
        <v>15898</v>
      </c>
      <c r="Q41" s="86">
        <v>136</v>
      </c>
      <c r="R41" s="96">
        <f t="shared" si="9"/>
        <v>0.21316614420062696</v>
      </c>
      <c r="S41" s="98">
        <f t="shared" si="65"/>
        <v>8.5545351616555538E-3</v>
      </c>
      <c r="T41" s="83">
        <v>11258</v>
      </c>
      <c r="U41" s="86">
        <v>189</v>
      </c>
      <c r="V41" s="96">
        <f t="shared" si="10"/>
        <v>0.29623824451410657</v>
      </c>
      <c r="W41" s="98">
        <f t="shared" si="66"/>
        <v>1.6788061822703856E-2</v>
      </c>
      <c r="X41" s="83">
        <v>5597</v>
      </c>
      <c r="Y41" s="86">
        <v>127</v>
      </c>
      <c r="Z41" s="96">
        <f t="shared" si="11"/>
        <v>0.19905956112852666</v>
      </c>
      <c r="AA41" s="98">
        <f t="shared" si="67"/>
        <v>2.2690727175272467E-2</v>
      </c>
      <c r="AB41" s="83">
        <v>2125</v>
      </c>
      <c r="AC41" s="86">
        <v>52</v>
      </c>
      <c r="AD41" s="96">
        <f t="shared" si="12"/>
        <v>8.1504702194357362E-2</v>
      </c>
      <c r="AE41" s="98">
        <f t="shared" si="68"/>
        <v>2.4470588235294119E-2</v>
      </c>
      <c r="AF41" s="83">
        <f t="shared" si="13"/>
        <v>54245</v>
      </c>
      <c r="AG41" s="86">
        <f t="shared" si="69"/>
        <v>638</v>
      </c>
      <c r="AH41" s="96">
        <f t="shared" si="15"/>
        <v>1</v>
      </c>
      <c r="AI41" s="98">
        <f t="shared" si="70"/>
        <v>1.1761452668448705E-2</v>
      </c>
      <c r="AL41" s="94">
        <v>37</v>
      </c>
      <c r="AM41" s="62" t="s">
        <v>3</v>
      </c>
      <c r="AN41" s="144">
        <v>26</v>
      </c>
      <c r="AO41" s="117">
        <v>1</v>
      </c>
      <c r="AP41" s="92">
        <v>1.639344262295082E-3</v>
      </c>
      <c r="AQ41" s="92">
        <v>3.8461538461538464E-2</v>
      </c>
      <c r="AR41" s="144">
        <v>122</v>
      </c>
      <c r="AS41" s="117">
        <v>12</v>
      </c>
      <c r="AT41" s="92">
        <v>1.9672131147540985E-2</v>
      </c>
      <c r="AU41" s="92">
        <v>9.8360655737704916E-2</v>
      </c>
      <c r="AV41" s="144">
        <v>17559</v>
      </c>
      <c r="AW41" s="117">
        <v>118</v>
      </c>
      <c r="AX41" s="92">
        <v>0.19344262295081968</v>
      </c>
      <c r="AY41" s="92">
        <v>6.7202004669969818E-3</v>
      </c>
      <c r="AZ41" s="144">
        <v>15536</v>
      </c>
      <c r="BA41" s="117">
        <v>127</v>
      </c>
      <c r="BB41" s="92">
        <v>0.2081967213114754</v>
      </c>
      <c r="BC41" s="92">
        <v>8.1745623069001024E-3</v>
      </c>
      <c r="BD41" s="144">
        <v>10782</v>
      </c>
      <c r="BE41" s="117">
        <v>172</v>
      </c>
      <c r="BF41" s="92">
        <v>0.28196721311475409</v>
      </c>
      <c r="BG41" s="92">
        <v>1.5952513448339825E-2</v>
      </c>
      <c r="BH41" s="144">
        <v>5091</v>
      </c>
      <c r="BI41" s="117">
        <v>122</v>
      </c>
      <c r="BJ41" s="92">
        <v>0.2</v>
      </c>
      <c r="BK41" s="92">
        <v>2.396385778825378E-2</v>
      </c>
      <c r="BL41" s="144">
        <v>1951</v>
      </c>
      <c r="BM41" s="117">
        <v>58</v>
      </c>
      <c r="BN41" s="92">
        <v>9.5081967213114751E-2</v>
      </c>
      <c r="BO41" s="92">
        <v>2.972834443874936E-2</v>
      </c>
      <c r="BP41" s="144">
        <v>51067</v>
      </c>
      <c r="BQ41" s="117">
        <v>610</v>
      </c>
      <c r="BR41" s="92">
        <v>1</v>
      </c>
      <c r="BS41" s="92">
        <v>1.1945091742221003E-2</v>
      </c>
      <c r="BT41" s="125">
        <v>37</v>
      </c>
      <c r="BU41" s="62" t="s">
        <v>3</v>
      </c>
      <c r="BV41" s="188">
        <f t="shared" si="17"/>
        <v>1.567398119122257E-3</v>
      </c>
      <c r="BW41" s="188">
        <f t="shared" si="18"/>
        <v>1.639344262295082E-3</v>
      </c>
      <c r="BX41" s="189">
        <f t="shared" si="19"/>
        <v>0</v>
      </c>
      <c r="BY41" s="188">
        <f t="shared" si="20"/>
        <v>1.4106583072100314E-2</v>
      </c>
      <c r="BZ41" s="188">
        <f t="shared" si="21"/>
        <v>1.9672131147540985E-2</v>
      </c>
      <c r="CA41" s="189">
        <f t="shared" si="22"/>
        <v>-0.6</v>
      </c>
      <c r="CB41" s="188">
        <f t="shared" si="23"/>
        <v>0.19435736677115986</v>
      </c>
      <c r="CC41" s="188">
        <f t="shared" si="24"/>
        <v>0.19344262295081968</v>
      </c>
      <c r="CD41" s="189">
        <f t="shared" si="25"/>
        <v>0.10000000000000009</v>
      </c>
      <c r="CE41" s="188">
        <f t="shared" si="26"/>
        <v>0.21316614420062696</v>
      </c>
      <c r="CF41" s="188">
        <f t="shared" si="27"/>
        <v>0.2081967213114754</v>
      </c>
      <c r="CG41" s="189">
        <f t="shared" si="28"/>
        <v>0.50000000000000044</v>
      </c>
      <c r="CH41" s="188">
        <f t="shared" si="59"/>
        <v>0.29623824451410657</v>
      </c>
      <c r="CI41" s="188">
        <f t="shared" si="58"/>
        <v>0.28196721311475409</v>
      </c>
      <c r="CJ41" s="189">
        <f t="shared" si="29"/>
        <v>1.4000000000000012</v>
      </c>
      <c r="CK41" s="188">
        <f t="shared" si="30"/>
        <v>0.19905956112852666</v>
      </c>
      <c r="CL41" s="188">
        <f t="shared" si="31"/>
        <v>0.2</v>
      </c>
      <c r="CM41" s="189">
        <f t="shared" si="32"/>
        <v>-0.10000000000000009</v>
      </c>
      <c r="CN41" s="188">
        <f t="shared" si="33"/>
        <v>8.1504702194357362E-2</v>
      </c>
      <c r="CO41" s="188">
        <f t="shared" si="34"/>
        <v>9.5081967213114751E-2</v>
      </c>
      <c r="CP41" s="189">
        <f t="shared" si="35"/>
        <v>-1.2999999999999998</v>
      </c>
      <c r="CR41" s="188">
        <f t="shared" si="36"/>
        <v>6.5304988189523409E-3</v>
      </c>
      <c r="CS41" s="188">
        <f t="shared" si="37"/>
        <v>8.3051930272884916E-3</v>
      </c>
      <c r="CT41" s="189">
        <f t="shared" si="38"/>
        <v>-0.1</v>
      </c>
      <c r="CU41" s="188">
        <f t="shared" si="39"/>
        <v>1.9869390023620953E-2</v>
      </c>
      <c r="CV41" s="188">
        <f t="shared" si="40"/>
        <v>2.3911654649995437E-2</v>
      </c>
      <c r="CW41" s="189">
        <f t="shared" si="41"/>
        <v>-0.4</v>
      </c>
      <c r="CX41" s="188">
        <f t="shared" si="42"/>
        <v>0.16891297299800842</v>
      </c>
      <c r="CY41" s="188">
        <f t="shared" si="43"/>
        <v>0.1657387971159989</v>
      </c>
      <c r="CZ41" s="189">
        <f t="shared" si="44"/>
        <v>0.30000000000000027</v>
      </c>
      <c r="DA41" s="188">
        <f t="shared" si="45"/>
        <v>0.23843268028345144</v>
      </c>
      <c r="DB41" s="188">
        <f t="shared" si="46"/>
        <v>0.24062243314775941</v>
      </c>
      <c r="DC41" s="189">
        <f t="shared" si="47"/>
        <v>-0.30000000000000027</v>
      </c>
      <c r="DD41" s="188">
        <f t="shared" si="48"/>
        <v>0.26853781668287713</v>
      </c>
      <c r="DE41" s="188">
        <f t="shared" si="49"/>
        <v>0.2691886465273341</v>
      </c>
      <c r="DF41" s="189">
        <f t="shared" si="50"/>
        <v>0</v>
      </c>
      <c r="DG41" s="188">
        <f t="shared" si="51"/>
        <v>0.19730443240238987</v>
      </c>
      <c r="DH41" s="188">
        <f t="shared" si="52"/>
        <v>0.18951355297983025</v>
      </c>
      <c r="DI41" s="189">
        <f t="shared" si="53"/>
        <v>0.70000000000000062</v>
      </c>
      <c r="DJ41" s="188">
        <f t="shared" si="54"/>
        <v>0.10041220879069983</v>
      </c>
      <c r="DK41" s="188">
        <f t="shared" si="55"/>
        <v>0.10271972255179337</v>
      </c>
      <c r="DL41" s="189">
        <f t="shared" si="56"/>
        <v>-0.29999999999999888</v>
      </c>
      <c r="DM41" s="183">
        <v>0</v>
      </c>
    </row>
    <row r="42" spans="1:117">
      <c r="A42" s="63"/>
      <c r="B42" s="94">
        <v>38</v>
      </c>
      <c r="C42" s="93" t="s">
        <v>39</v>
      </c>
      <c r="D42" s="109">
        <v>20</v>
      </c>
      <c r="E42" s="99">
        <v>1</v>
      </c>
      <c r="F42" s="96">
        <f t="shared" si="7"/>
        <v>4.464285714285714E-3</v>
      </c>
      <c r="G42" s="98">
        <f t="shared" si="62"/>
        <v>0.05</v>
      </c>
      <c r="H42" s="109">
        <v>49</v>
      </c>
      <c r="I42" s="99">
        <v>6</v>
      </c>
      <c r="J42" s="96">
        <f t="shared" si="57"/>
        <v>2.6785714285714284E-2</v>
      </c>
      <c r="K42" s="98">
        <f t="shared" si="63"/>
        <v>0.12244897959183673</v>
      </c>
      <c r="L42" s="109">
        <v>4040</v>
      </c>
      <c r="M42" s="99">
        <v>39</v>
      </c>
      <c r="N42" s="96">
        <f t="shared" si="8"/>
        <v>0.17410714285714285</v>
      </c>
      <c r="O42" s="98">
        <f t="shared" si="64"/>
        <v>9.6534653465346534E-3</v>
      </c>
      <c r="P42" s="109">
        <v>3359</v>
      </c>
      <c r="Q42" s="99">
        <v>49</v>
      </c>
      <c r="R42" s="96">
        <f t="shared" si="9"/>
        <v>0.21875</v>
      </c>
      <c r="S42" s="98">
        <f t="shared" si="65"/>
        <v>1.4587674903245014E-2</v>
      </c>
      <c r="T42" s="109">
        <v>2339</v>
      </c>
      <c r="U42" s="99">
        <v>61</v>
      </c>
      <c r="V42" s="96">
        <f t="shared" si="10"/>
        <v>0.27232142857142855</v>
      </c>
      <c r="W42" s="98">
        <f t="shared" si="66"/>
        <v>2.6079521162890123E-2</v>
      </c>
      <c r="X42" s="109">
        <v>1117</v>
      </c>
      <c r="Y42" s="99">
        <v>47</v>
      </c>
      <c r="Z42" s="96">
        <f t="shared" si="11"/>
        <v>0.20982142857142858</v>
      </c>
      <c r="AA42" s="98">
        <f t="shared" si="67"/>
        <v>4.2076991942703673E-2</v>
      </c>
      <c r="AB42" s="109">
        <v>419</v>
      </c>
      <c r="AC42" s="99">
        <v>21</v>
      </c>
      <c r="AD42" s="96">
        <f t="shared" si="12"/>
        <v>9.375E-2</v>
      </c>
      <c r="AE42" s="98">
        <f t="shared" si="68"/>
        <v>5.0119331742243436E-2</v>
      </c>
      <c r="AF42" s="109">
        <f t="shared" si="13"/>
        <v>11343</v>
      </c>
      <c r="AG42" s="99">
        <f t="shared" si="69"/>
        <v>224</v>
      </c>
      <c r="AH42" s="96">
        <f t="shared" si="15"/>
        <v>1</v>
      </c>
      <c r="AI42" s="98">
        <f t="shared" si="70"/>
        <v>1.9747862117605573E-2</v>
      </c>
      <c r="AL42" s="94">
        <v>38</v>
      </c>
      <c r="AM42" s="93" t="s">
        <v>39</v>
      </c>
      <c r="AN42" s="145">
        <v>27</v>
      </c>
      <c r="AO42" s="117">
        <v>2</v>
      </c>
      <c r="AP42" s="92">
        <v>8.4388185654008432E-3</v>
      </c>
      <c r="AQ42" s="92">
        <v>7.407407407407407E-2</v>
      </c>
      <c r="AR42" s="145">
        <v>58</v>
      </c>
      <c r="AS42" s="117">
        <v>4</v>
      </c>
      <c r="AT42" s="92">
        <v>1.6877637130801686E-2</v>
      </c>
      <c r="AU42" s="92">
        <v>6.8965517241379309E-2</v>
      </c>
      <c r="AV42" s="145">
        <v>3783</v>
      </c>
      <c r="AW42" s="117">
        <v>41</v>
      </c>
      <c r="AX42" s="92">
        <v>0.1729957805907173</v>
      </c>
      <c r="AY42" s="92">
        <v>1.0837959291567539E-2</v>
      </c>
      <c r="AZ42" s="145">
        <v>3268</v>
      </c>
      <c r="BA42" s="117">
        <v>48</v>
      </c>
      <c r="BB42" s="92">
        <v>0.20253164556962025</v>
      </c>
      <c r="BC42" s="92">
        <v>1.4687882496940025E-2</v>
      </c>
      <c r="BD42" s="145">
        <v>2236</v>
      </c>
      <c r="BE42" s="117">
        <v>67</v>
      </c>
      <c r="BF42" s="92">
        <v>0.28270042194092826</v>
      </c>
      <c r="BG42" s="92">
        <v>2.9964221824686939E-2</v>
      </c>
      <c r="BH42" s="145">
        <v>1042</v>
      </c>
      <c r="BI42" s="117">
        <v>57</v>
      </c>
      <c r="BJ42" s="92">
        <v>0.24050632911392406</v>
      </c>
      <c r="BK42" s="92">
        <v>5.4702495201535507E-2</v>
      </c>
      <c r="BL42" s="145">
        <v>380</v>
      </c>
      <c r="BM42" s="117">
        <v>18</v>
      </c>
      <c r="BN42" s="92">
        <v>7.5949367088607597E-2</v>
      </c>
      <c r="BO42" s="92">
        <v>4.736842105263158E-2</v>
      </c>
      <c r="BP42" s="145">
        <v>10794</v>
      </c>
      <c r="BQ42" s="117">
        <v>237</v>
      </c>
      <c r="BR42" s="92">
        <v>1</v>
      </c>
      <c r="BS42" s="92">
        <v>2.1956642579210671E-2</v>
      </c>
      <c r="BT42" s="125">
        <v>38</v>
      </c>
      <c r="BU42" s="93" t="s">
        <v>39</v>
      </c>
      <c r="BV42" s="188">
        <f t="shared" si="17"/>
        <v>4.464285714285714E-3</v>
      </c>
      <c r="BW42" s="188">
        <f t="shared" si="18"/>
        <v>8.4388185654008432E-3</v>
      </c>
      <c r="BX42" s="189">
        <f t="shared" si="19"/>
        <v>-0.4</v>
      </c>
      <c r="BY42" s="188">
        <f t="shared" si="20"/>
        <v>2.6785714285714284E-2</v>
      </c>
      <c r="BZ42" s="188">
        <f t="shared" si="21"/>
        <v>1.6877637130801686E-2</v>
      </c>
      <c r="CA42" s="189">
        <f t="shared" si="22"/>
        <v>0.99999999999999989</v>
      </c>
      <c r="CB42" s="188">
        <f t="shared" si="23"/>
        <v>0.17410714285714285</v>
      </c>
      <c r="CC42" s="188">
        <f t="shared" si="24"/>
        <v>0.1729957805907173</v>
      </c>
      <c r="CD42" s="189">
        <f t="shared" si="25"/>
        <v>0.10000000000000009</v>
      </c>
      <c r="CE42" s="188">
        <f t="shared" si="26"/>
        <v>0.21875</v>
      </c>
      <c r="CF42" s="188">
        <f t="shared" si="27"/>
        <v>0.20253164556962025</v>
      </c>
      <c r="CG42" s="189">
        <f t="shared" si="28"/>
        <v>1.5999999999999988</v>
      </c>
      <c r="CH42" s="188">
        <f t="shared" si="59"/>
        <v>0.27232142857142855</v>
      </c>
      <c r="CI42" s="188">
        <f t="shared" si="58"/>
        <v>0.28270042194092826</v>
      </c>
      <c r="CJ42" s="189">
        <f t="shared" si="29"/>
        <v>-1.0999999999999954</v>
      </c>
      <c r="CK42" s="188">
        <f t="shared" si="30"/>
        <v>0.20982142857142858</v>
      </c>
      <c r="CL42" s="188">
        <f t="shared" si="31"/>
        <v>0.24050632911392406</v>
      </c>
      <c r="CM42" s="189">
        <f t="shared" si="32"/>
        <v>-3.1</v>
      </c>
      <c r="CN42" s="188">
        <f t="shared" si="33"/>
        <v>9.375E-2</v>
      </c>
      <c r="CO42" s="188">
        <f t="shared" si="34"/>
        <v>7.5949367088607597E-2</v>
      </c>
      <c r="CP42" s="189">
        <f t="shared" si="35"/>
        <v>1.8000000000000003</v>
      </c>
      <c r="CR42" s="188">
        <f t="shared" si="36"/>
        <v>6.5304988189523409E-3</v>
      </c>
      <c r="CS42" s="188">
        <f t="shared" si="37"/>
        <v>8.3051930272884916E-3</v>
      </c>
      <c r="CT42" s="189">
        <f t="shared" si="38"/>
        <v>-0.1</v>
      </c>
      <c r="CU42" s="188">
        <f t="shared" si="39"/>
        <v>1.9869390023620953E-2</v>
      </c>
      <c r="CV42" s="188">
        <f t="shared" si="40"/>
        <v>2.3911654649995437E-2</v>
      </c>
      <c r="CW42" s="189">
        <f t="shared" si="41"/>
        <v>-0.4</v>
      </c>
      <c r="CX42" s="188">
        <f t="shared" si="42"/>
        <v>0.16891297299800842</v>
      </c>
      <c r="CY42" s="188">
        <f t="shared" si="43"/>
        <v>0.1657387971159989</v>
      </c>
      <c r="CZ42" s="189">
        <f t="shared" si="44"/>
        <v>0.30000000000000027</v>
      </c>
      <c r="DA42" s="188">
        <f t="shared" si="45"/>
        <v>0.23843268028345144</v>
      </c>
      <c r="DB42" s="188">
        <f t="shared" si="46"/>
        <v>0.24062243314775941</v>
      </c>
      <c r="DC42" s="189">
        <f t="shared" si="47"/>
        <v>-0.30000000000000027</v>
      </c>
      <c r="DD42" s="188">
        <f t="shared" si="48"/>
        <v>0.26853781668287713</v>
      </c>
      <c r="DE42" s="188">
        <f t="shared" si="49"/>
        <v>0.2691886465273341</v>
      </c>
      <c r="DF42" s="189">
        <f t="shared" si="50"/>
        <v>0</v>
      </c>
      <c r="DG42" s="188">
        <f t="shared" si="51"/>
        <v>0.19730443240238987</v>
      </c>
      <c r="DH42" s="188">
        <f t="shared" si="52"/>
        <v>0.18951355297983025</v>
      </c>
      <c r="DI42" s="189">
        <f t="shared" si="53"/>
        <v>0.70000000000000062</v>
      </c>
      <c r="DJ42" s="188">
        <f t="shared" si="54"/>
        <v>0.10041220879069983</v>
      </c>
      <c r="DK42" s="188">
        <f t="shared" si="55"/>
        <v>0.10271972255179337</v>
      </c>
      <c r="DL42" s="189">
        <f t="shared" si="56"/>
        <v>-0.29999999999999888</v>
      </c>
      <c r="DM42" s="183">
        <v>0</v>
      </c>
    </row>
    <row r="43" spans="1:117">
      <c r="A43" s="63"/>
      <c r="B43" s="94">
        <v>39</v>
      </c>
      <c r="C43" s="93" t="s">
        <v>7</v>
      </c>
      <c r="D43" s="110">
        <v>39</v>
      </c>
      <c r="E43" s="95">
        <v>2</v>
      </c>
      <c r="F43" s="96">
        <f t="shared" si="7"/>
        <v>2.5673940949935813E-3</v>
      </c>
      <c r="G43" s="98">
        <f t="shared" si="62"/>
        <v>5.128205128205128E-2</v>
      </c>
      <c r="H43" s="110">
        <v>147</v>
      </c>
      <c r="I43" s="95">
        <v>6</v>
      </c>
      <c r="J43" s="96">
        <f t="shared" si="57"/>
        <v>7.7021822849807449E-3</v>
      </c>
      <c r="K43" s="98">
        <f t="shared" si="63"/>
        <v>4.0816326530612242E-2</v>
      </c>
      <c r="L43" s="110">
        <v>22714</v>
      </c>
      <c r="M43" s="95">
        <v>133</v>
      </c>
      <c r="N43" s="96">
        <f t="shared" si="8"/>
        <v>0.17073170731707318</v>
      </c>
      <c r="O43" s="98">
        <f t="shared" si="64"/>
        <v>5.8554195650259754E-3</v>
      </c>
      <c r="P43" s="110">
        <v>19738</v>
      </c>
      <c r="Q43" s="95">
        <v>221</v>
      </c>
      <c r="R43" s="96">
        <f t="shared" si="9"/>
        <v>0.28369704749679076</v>
      </c>
      <c r="S43" s="98">
        <f t="shared" si="65"/>
        <v>1.1196676461647584E-2</v>
      </c>
      <c r="T43" s="110">
        <v>12535</v>
      </c>
      <c r="U43" s="95">
        <v>208</v>
      </c>
      <c r="V43" s="96">
        <f t="shared" si="10"/>
        <v>0.26700898587933247</v>
      </c>
      <c r="W43" s="98">
        <f t="shared" si="66"/>
        <v>1.6593538093338651E-2</v>
      </c>
      <c r="X43" s="110">
        <v>6083</v>
      </c>
      <c r="Y43" s="95">
        <v>142</v>
      </c>
      <c r="Z43" s="96">
        <f t="shared" si="11"/>
        <v>0.1822849807445443</v>
      </c>
      <c r="AA43" s="98">
        <f t="shared" si="67"/>
        <v>2.3343744862732205E-2</v>
      </c>
      <c r="AB43" s="110">
        <v>2207</v>
      </c>
      <c r="AC43" s="95">
        <v>67</v>
      </c>
      <c r="AD43" s="96">
        <f t="shared" si="12"/>
        <v>8.6007702182284984E-2</v>
      </c>
      <c r="AE43" s="98">
        <f t="shared" si="68"/>
        <v>3.035795197100136E-2</v>
      </c>
      <c r="AF43" s="110">
        <f t="shared" si="13"/>
        <v>63463</v>
      </c>
      <c r="AG43" s="95">
        <f t="shared" si="14"/>
        <v>779</v>
      </c>
      <c r="AH43" s="96">
        <f t="shared" si="15"/>
        <v>1</v>
      </c>
      <c r="AI43" s="98">
        <f t="shared" si="70"/>
        <v>1.2274868821202906E-2</v>
      </c>
      <c r="AL43" s="94">
        <v>39</v>
      </c>
      <c r="AM43" s="93" t="s">
        <v>7</v>
      </c>
      <c r="AN43" s="145">
        <v>35</v>
      </c>
      <c r="AO43" s="117">
        <v>2</v>
      </c>
      <c r="AP43" s="92">
        <v>2.442002442002442E-3</v>
      </c>
      <c r="AQ43" s="92">
        <v>5.7142857142857141E-2</v>
      </c>
      <c r="AR43" s="145">
        <v>168</v>
      </c>
      <c r="AS43" s="117">
        <v>12</v>
      </c>
      <c r="AT43" s="92">
        <v>1.4652014652014652E-2</v>
      </c>
      <c r="AU43" s="92">
        <v>7.1428571428571425E-2</v>
      </c>
      <c r="AV43" s="145">
        <v>21734</v>
      </c>
      <c r="AW43" s="117">
        <v>145</v>
      </c>
      <c r="AX43" s="92">
        <v>0.17704517704517705</v>
      </c>
      <c r="AY43" s="92">
        <v>6.6715744915800132E-3</v>
      </c>
      <c r="AZ43" s="145">
        <v>19006</v>
      </c>
      <c r="BA43" s="117">
        <v>220</v>
      </c>
      <c r="BB43" s="92">
        <v>0.26862026862026861</v>
      </c>
      <c r="BC43" s="92">
        <v>1.1575292013048511E-2</v>
      </c>
      <c r="BD43" s="145">
        <v>11831</v>
      </c>
      <c r="BE43" s="117">
        <v>213</v>
      </c>
      <c r="BF43" s="92">
        <v>0.26007326007326009</v>
      </c>
      <c r="BG43" s="92">
        <v>1.8003549995773815E-2</v>
      </c>
      <c r="BH43" s="145">
        <v>5672</v>
      </c>
      <c r="BI43" s="117">
        <v>146</v>
      </c>
      <c r="BJ43" s="92">
        <v>0.17826617826617827</v>
      </c>
      <c r="BK43" s="92">
        <v>2.5740479548660086E-2</v>
      </c>
      <c r="BL43" s="145">
        <v>1998</v>
      </c>
      <c r="BM43" s="117">
        <v>81</v>
      </c>
      <c r="BN43" s="92">
        <v>9.8901098901098897E-2</v>
      </c>
      <c r="BO43" s="92">
        <v>4.0540540540540543E-2</v>
      </c>
      <c r="BP43" s="145">
        <v>60444</v>
      </c>
      <c r="BQ43" s="117">
        <v>819</v>
      </c>
      <c r="BR43" s="92">
        <v>1</v>
      </c>
      <c r="BS43" s="92">
        <v>1.3549731983323406E-2</v>
      </c>
      <c r="BT43" s="125">
        <v>39</v>
      </c>
      <c r="BU43" s="93" t="s">
        <v>7</v>
      </c>
      <c r="BV43" s="188">
        <f t="shared" si="17"/>
        <v>2.5673940949935813E-3</v>
      </c>
      <c r="BW43" s="188">
        <f t="shared" si="18"/>
        <v>2.442002442002442E-3</v>
      </c>
      <c r="BX43" s="189">
        <f t="shared" si="19"/>
        <v>0.1</v>
      </c>
      <c r="BY43" s="188">
        <f t="shared" si="20"/>
        <v>7.7021822849807449E-3</v>
      </c>
      <c r="BZ43" s="188">
        <f t="shared" si="21"/>
        <v>1.4652014652014652E-2</v>
      </c>
      <c r="CA43" s="189">
        <f t="shared" si="22"/>
        <v>-0.7</v>
      </c>
      <c r="CB43" s="188">
        <f t="shared" si="23"/>
        <v>0.17073170731707318</v>
      </c>
      <c r="CC43" s="188">
        <f t="shared" si="24"/>
        <v>0.17704517704517705</v>
      </c>
      <c r="CD43" s="189">
        <f t="shared" si="25"/>
        <v>-0.59999999999999776</v>
      </c>
      <c r="CE43" s="188">
        <f t="shared" si="26"/>
        <v>0.28369704749679076</v>
      </c>
      <c r="CF43" s="188">
        <f t="shared" si="27"/>
        <v>0.26862026862026861</v>
      </c>
      <c r="CG43" s="189">
        <f t="shared" si="28"/>
        <v>1.4999999999999958</v>
      </c>
      <c r="CH43" s="188">
        <f t="shared" si="59"/>
        <v>0.26700898587933247</v>
      </c>
      <c r="CI43" s="188">
        <f t="shared" si="58"/>
        <v>0.26007326007326009</v>
      </c>
      <c r="CJ43" s="189">
        <f t="shared" si="29"/>
        <v>0.70000000000000062</v>
      </c>
      <c r="CK43" s="188">
        <f t="shared" si="30"/>
        <v>0.1822849807445443</v>
      </c>
      <c r="CL43" s="188">
        <f t="shared" si="31"/>
        <v>0.17826617826617827</v>
      </c>
      <c r="CM43" s="189">
        <f t="shared" si="32"/>
        <v>0.40000000000000036</v>
      </c>
      <c r="CN43" s="188">
        <f t="shared" si="33"/>
        <v>8.6007702182284984E-2</v>
      </c>
      <c r="CO43" s="188">
        <f t="shared" si="34"/>
        <v>9.8901098901098897E-2</v>
      </c>
      <c r="CP43" s="189">
        <f t="shared" si="35"/>
        <v>-1.3000000000000012</v>
      </c>
      <c r="CR43" s="188">
        <f t="shared" si="36"/>
        <v>6.5304988189523409E-3</v>
      </c>
      <c r="CS43" s="188">
        <f t="shared" si="37"/>
        <v>8.3051930272884916E-3</v>
      </c>
      <c r="CT43" s="189">
        <f t="shared" si="38"/>
        <v>-0.1</v>
      </c>
      <c r="CU43" s="188">
        <f t="shared" si="39"/>
        <v>1.9869390023620953E-2</v>
      </c>
      <c r="CV43" s="188">
        <f t="shared" si="40"/>
        <v>2.3911654649995437E-2</v>
      </c>
      <c r="CW43" s="189">
        <f t="shared" si="41"/>
        <v>-0.4</v>
      </c>
      <c r="CX43" s="188">
        <f t="shared" si="42"/>
        <v>0.16891297299800842</v>
      </c>
      <c r="CY43" s="188">
        <f t="shared" si="43"/>
        <v>0.1657387971159989</v>
      </c>
      <c r="CZ43" s="189">
        <f t="shared" si="44"/>
        <v>0.30000000000000027</v>
      </c>
      <c r="DA43" s="188">
        <f t="shared" si="45"/>
        <v>0.23843268028345144</v>
      </c>
      <c r="DB43" s="188">
        <f t="shared" si="46"/>
        <v>0.24062243314775941</v>
      </c>
      <c r="DC43" s="189">
        <f t="shared" si="47"/>
        <v>-0.30000000000000027</v>
      </c>
      <c r="DD43" s="188">
        <f t="shared" si="48"/>
        <v>0.26853781668287713</v>
      </c>
      <c r="DE43" s="188">
        <f t="shared" si="49"/>
        <v>0.2691886465273341</v>
      </c>
      <c r="DF43" s="189">
        <f t="shared" si="50"/>
        <v>0</v>
      </c>
      <c r="DG43" s="188">
        <f t="shared" si="51"/>
        <v>0.19730443240238987</v>
      </c>
      <c r="DH43" s="188">
        <f t="shared" si="52"/>
        <v>0.18951355297983025</v>
      </c>
      <c r="DI43" s="189">
        <f t="shared" si="53"/>
        <v>0.70000000000000062</v>
      </c>
      <c r="DJ43" s="188">
        <f t="shared" si="54"/>
        <v>0.10041220879069983</v>
      </c>
      <c r="DK43" s="188">
        <f t="shared" si="55"/>
        <v>0.10271972255179337</v>
      </c>
      <c r="DL43" s="189">
        <f t="shared" si="56"/>
        <v>-0.29999999999999888</v>
      </c>
      <c r="DM43" s="183">
        <v>0</v>
      </c>
    </row>
    <row r="44" spans="1:117">
      <c r="A44" s="63"/>
      <c r="B44" s="94">
        <v>40</v>
      </c>
      <c r="C44" s="93" t="s">
        <v>40</v>
      </c>
      <c r="D44" s="110">
        <v>50</v>
      </c>
      <c r="E44" s="95">
        <v>5</v>
      </c>
      <c r="F44" s="96">
        <f t="shared" si="7"/>
        <v>1.0869565217391304E-2</v>
      </c>
      <c r="G44" s="98">
        <f t="shared" si="62"/>
        <v>0.1</v>
      </c>
      <c r="H44" s="110">
        <v>130</v>
      </c>
      <c r="I44" s="95">
        <v>16</v>
      </c>
      <c r="J44" s="96">
        <f t="shared" si="57"/>
        <v>3.4782608695652174E-2</v>
      </c>
      <c r="K44" s="98">
        <f t="shared" si="63"/>
        <v>0.12307692307692308</v>
      </c>
      <c r="L44" s="110">
        <v>4743</v>
      </c>
      <c r="M44" s="95">
        <v>90</v>
      </c>
      <c r="N44" s="96">
        <f t="shared" si="8"/>
        <v>0.19565217391304349</v>
      </c>
      <c r="O44" s="98">
        <f t="shared" si="64"/>
        <v>1.8975332068311195E-2</v>
      </c>
      <c r="P44" s="110">
        <v>4129</v>
      </c>
      <c r="Q44" s="95">
        <v>120</v>
      </c>
      <c r="R44" s="96">
        <f t="shared" si="9"/>
        <v>0.2608695652173913</v>
      </c>
      <c r="S44" s="98">
        <f t="shared" si="65"/>
        <v>2.9062727052555099E-2</v>
      </c>
      <c r="T44" s="110">
        <v>2807</v>
      </c>
      <c r="U44" s="95">
        <v>132</v>
      </c>
      <c r="V44" s="96">
        <f t="shared" si="10"/>
        <v>0.28695652173913044</v>
      </c>
      <c r="W44" s="98">
        <f t="shared" si="66"/>
        <v>4.7025293908086928E-2</v>
      </c>
      <c r="X44" s="110">
        <v>1413</v>
      </c>
      <c r="Y44" s="95">
        <v>73</v>
      </c>
      <c r="Z44" s="96">
        <f t="shared" si="11"/>
        <v>0.15869565217391304</v>
      </c>
      <c r="AA44" s="98">
        <f t="shared" si="67"/>
        <v>5.1663128096249115E-2</v>
      </c>
      <c r="AB44" s="110">
        <v>449</v>
      </c>
      <c r="AC44" s="95">
        <v>24</v>
      </c>
      <c r="AD44" s="96">
        <f t="shared" si="12"/>
        <v>5.2173913043478258E-2</v>
      </c>
      <c r="AE44" s="98">
        <f t="shared" si="68"/>
        <v>5.3452115812917596E-2</v>
      </c>
      <c r="AF44" s="110">
        <f t="shared" si="13"/>
        <v>13721</v>
      </c>
      <c r="AG44" s="95">
        <f t="shared" si="14"/>
        <v>460</v>
      </c>
      <c r="AH44" s="96">
        <f t="shared" si="15"/>
        <v>1</v>
      </c>
      <c r="AI44" s="98">
        <f t="shared" si="70"/>
        <v>3.3525253261424096E-2</v>
      </c>
      <c r="AL44" s="94">
        <v>40</v>
      </c>
      <c r="AM44" s="93" t="s">
        <v>40</v>
      </c>
      <c r="AN44" s="145">
        <v>59</v>
      </c>
      <c r="AO44" s="117">
        <v>8</v>
      </c>
      <c r="AP44" s="92">
        <v>1.6632016632016633E-2</v>
      </c>
      <c r="AQ44" s="92">
        <v>0.13559322033898305</v>
      </c>
      <c r="AR44" s="145">
        <v>152</v>
      </c>
      <c r="AS44" s="117">
        <v>23</v>
      </c>
      <c r="AT44" s="92">
        <v>4.781704781704782E-2</v>
      </c>
      <c r="AU44" s="92">
        <v>0.15131578947368421</v>
      </c>
      <c r="AV44" s="145">
        <v>4509</v>
      </c>
      <c r="AW44" s="117">
        <v>82</v>
      </c>
      <c r="AX44" s="92">
        <v>0.17047817047817049</v>
      </c>
      <c r="AY44" s="92">
        <v>1.8185850521179863E-2</v>
      </c>
      <c r="AZ44" s="145">
        <v>3998</v>
      </c>
      <c r="BA44" s="117">
        <v>123</v>
      </c>
      <c r="BB44" s="92">
        <v>0.25571725571725573</v>
      </c>
      <c r="BC44" s="92">
        <v>3.0765382691345673E-2</v>
      </c>
      <c r="BD44" s="145">
        <v>2731</v>
      </c>
      <c r="BE44" s="117">
        <v>137</v>
      </c>
      <c r="BF44" s="92">
        <v>0.28482328482328484</v>
      </c>
      <c r="BG44" s="92">
        <v>5.0164774807762727E-2</v>
      </c>
      <c r="BH44" s="145">
        <v>1279</v>
      </c>
      <c r="BI44" s="117">
        <v>78</v>
      </c>
      <c r="BJ44" s="92">
        <v>0.16216216216216217</v>
      </c>
      <c r="BK44" s="92">
        <v>6.0985144644253322E-2</v>
      </c>
      <c r="BL44" s="145">
        <v>433</v>
      </c>
      <c r="BM44" s="117">
        <v>30</v>
      </c>
      <c r="BN44" s="92">
        <v>6.2370062370062374E-2</v>
      </c>
      <c r="BO44" s="92">
        <v>6.9284064665127015E-2</v>
      </c>
      <c r="BP44" s="145">
        <v>13161</v>
      </c>
      <c r="BQ44" s="117">
        <v>481</v>
      </c>
      <c r="BR44" s="92">
        <v>1</v>
      </c>
      <c r="BS44" s="92">
        <v>3.6547374819542587E-2</v>
      </c>
      <c r="BT44" s="125">
        <v>40</v>
      </c>
      <c r="BU44" s="93" t="s">
        <v>40</v>
      </c>
      <c r="BV44" s="188">
        <f t="shared" si="17"/>
        <v>1.0869565217391304E-2</v>
      </c>
      <c r="BW44" s="188">
        <f t="shared" si="18"/>
        <v>1.6632016632016633E-2</v>
      </c>
      <c r="BX44" s="189">
        <f t="shared" si="19"/>
        <v>-0.6000000000000002</v>
      </c>
      <c r="BY44" s="188">
        <f t="shared" si="20"/>
        <v>3.4782608695652174E-2</v>
      </c>
      <c r="BZ44" s="188">
        <f t="shared" si="21"/>
        <v>4.781704781704782E-2</v>
      </c>
      <c r="CA44" s="189">
        <f t="shared" si="22"/>
        <v>-1.2999999999999998</v>
      </c>
      <c r="CB44" s="188">
        <f t="shared" si="23"/>
        <v>0.19565217391304349</v>
      </c>
      <c r="CC44" s="188">
        <f t="shared" si="24"/>
        <v>0.17047817047817049</v>
      </c>
      <c r="CD44" s="189">
        <f t="shared" si="25"/>
        <v>2.5999999999999996</v>
      </c>
      <c r="CE44" s="188">
        <f t="shared" si="26"/>
        <v>0.2608695652173913</v>
      </c>
      <c r="CF44" s="188">
        <f t="shared" si="27"/>
        <v>0.25571725571725573</v>
      </c>
      <c r="CG44" s="189">
        <f t="shared" si="28"/>
        <v>0.50000000000000044</v>
      </c>
      <c r="CH44" s="188">
        <f t="shared" si="59"/>
        <v>0.28695652173913044</v>
      </c>
      <c r="CI44" s="188">
        <f t="shared" si="58"/>
        <v>0.28482328482328484</v>
      </c>
      <c r="CJ44" s="189">
        <f t="shared" si="29"/>
        <v>0.20000000000000018</v>
      </c>
      <c r="CK44" s="188">
        <f t="shared" si="30"/>
        <v>0.15869565217391304</v>
      </c>
      <c r="CL44" s="188">
        <f t="shared" si="31"/>
        <v>0.16216216216216217</v>
      </c>
      <c r="CM44" s="189">
        <f t="shared" si="32"/>
        <v>-0.30000000000000027</v>
      </c>
      <c r="CN44" s="188">
        <f t="shared" si="33"/>
        <v>5.2173913043478258E-2</v>
      </c>
      <c r="CO44" s="188">
        <f t="shared" si="34"/>
        <v>6.2370062370062374E-2</v>
      </c>
      <c r="CP44" s="189">
        <f t="shared" si="35"/>
        <v>-1.0000000000000002</v>
      </c>
      <c r="CR44" s="188">
        <f t="shared" si="36"/>
        <v>6.5304988189523409E-3</v>
      </c>
      <c r="CS44" s="188">
        <f t="shared" si="37"/>
        <v>8.3051930272884916E-3</v>
      </c>
      <c r="CT44" s="189">
        <f t="shared" si="38"/>
        <v>-0.1</v>
      </c>
      <c r="CU44" s="188">
        <f t="shared" si="39"/>
        <v>1.9869390023620953E-2</v>
      </c>
      <c r="CV44" s="188">
        <f t="shared" si="40"/>
        <v>2.3911654649995437E-2</v>
      </c>
      <c r="CW44" s="189">
        <f t="shared" si="41"/>
        <v>-0.4</v>
      </c>
      <c r="CX44" s="188">
        <f t="shared" si="42"/>
        <v>0.16891297299800842</v>
      </c>
      <c r="CY44" s="188">
        <f t="shared" si="43"/>
        <v>0.1657387971159989</v>
      </c>
      <c r="CZ44" s="189">
        <f t="shared" si="44"/>
        <v>0.30000000000000027</v>
      </c>
      <c r="DA44" s="188">
        <f t="shared" si="45"/>
        <v>0.23843268028345144</v>
      </c>
      <c r="DB44" s="188">
        <f t="shared" si="46"/>
        <v>0.24062243314775941</v>
      </c>
      <c r="DC44" s="189">
        <f t="shared" si="47"/>
        <v>-0.30000000000000027</v>
      </c>
      <c r="DD44" s="188">
        <f t="shared" si="48"/>
        <v>0.26853781668287713</v>
      </c>
      <c r="DE44" s="188">
        <f t="shared" si="49"/>
        <v>0.2691886465273341</v>
      </c>
      <c r="DF44" s="189">
        <f t="shared" si="50"/>
        <v>0</v>
      </c>
      <c r="DG44" s="188">
        <f t="shared" si="51"/>
        <v>0.19730443240238987</v>
      </c>
      <c r="DH44" s="188">
        <f t="shared" si="52"/>
        <v>0.18951355297983025</v>
      </c>
      <c r="DI44" s="189">
        <f t="shared" si="53"/>
        <v>0.70000000000000062</v>
      </c>
      <c r="DJ44" s="188">
        <f t="shared" si="54"/>
        <v>0.10041220879069983</v>
      </c>
      <c r="DK44" s="188">
        <f t="shared" si="55"/>
        <v>0.10271972255179337</v>
      </c>
      <c r="DL44" s="189">
        <f t="shared" si="56"/>
        <v>-0.29999999999999888</v>
      </c>
      <c r="DM44" s="183">
        <v>0</v>
      </c>
    </row>
    <row r="45" spans="1:117">
      <c r="A45" s="63"/>
      <c r="B45" s="94">
        <v>41</v>
      </c>
      <c r="C45" s="93" t="s">
        <v>11</v>
      </c>
      <c r="D45" s="110">
        <v>19</v>
      </c>
      <c r="E45" s="95">
        <v>2</v>
      </c>
      <c r="F45" s="96">
        <f t="shared" si="7"/>
        <v>7.0175438596491229E-3</v>
      </c>
      <c r="G45" s="98">
        <f t="shared" si="62"/>
        <v>0.10526315789473684</v>
      </c>
      <c r="H45" s="110">
        <v>86</v>
      </c>
      <c r="I45" s="95">
        <v>6</v>
      </c>
      <c r="J45" s="96">
        <f t="shared" si="57"/>
        <v>2.1052631578947368E-2</v>
      </c>
      <c r="K45" s="98">
        <f t="shared" si="63"/>
        <v>6.9767441860465115E-2</v>
      </c>
      <c r="L45" s="110">
        <v>8648</v>
      </c>
      <c r="M45" s="95">
        <v>54</v>
      </c>
      <c r="N45" s="96">
        <f t="shared" si="8"/>
        <v>0.18947368421052632</v>
      </c>
      <c r="O45" s="98">
        <f t="shared" si="64"/>
        <v>6.2442183163737277E-3</v>
      </c>
      <c r="P45" s="110">
        <v>8118</v>
      </c>
      <c r="Q45" s="95">
        <v>79</v>
      </c>
      <c r="R45" s="96">
        <f t="shared" si="9"/>
        <v>0.27719298245614032</v>
      </c>
      <c r="S45" s="98">
        <f t="shared" si="65"/>
        <v>9.7314609509731465E-3</v>
      </c>
      <c r="T45" s="110">
        <v>5289</v>
      </c>
      <c r="U45" s="95">
        <v>81</v>
      </c>
      <c r="V45" s="96">
        <f t="shared" si="10"/>
        <v>0.28421052631578947</v>
      </c>
      <c r="W45" s="98">
        <f t="shared" si="66"/>
        <v>1.5314804310833806E-2</v>
      </c>
      <c r="X45" s="110">
        <v>2289</v>
      </c>
      <c r="Y45" s="95">
        <v>40</v>
      </c>
      <c r="Z45" s="96">
        <f t="shared" si="11"/>
        <v>0.14035087719298245</v>
      </c>
      <c r="AA45" s="98">
        <f t="shared" si="67"/>
        <v>1.7474879860200961E-2</v>
      </c>
      <c r="AB45" s="110">
        <v>878</v>
      </c>
      <c r="AC45" s="95">
        <v>23</v>
      </c>
      <c r="AD45" s="96">
        <f t="shared" si="12"/>
        <v>8.0701754385964913E-2</v>
      </c>
      <c r="AE45" s="98">
        <f t="shared" si="68"/>
        <v>2.6195899772209569E-2</v>
      </c>
      <c r="AF45" s="110">
        <f t="shared" si="13"/>
        <v>25327</v>
      </c>
      <c r="AG45" s="95">
        <f t="shared" si="14"/>
        <v>285</v>
      </c>
      <c r="AH45" s="96">
        <f t="shared" si="15"/>
        <v>1</v>
      </c>
      <c r="AI45" s="98">
        <f t="shared" si="70"/>
        <v>1.1252813203300824E-2</v>
      </c>
      <c r="AL45" s="94">
        <v>41</v>
      </c>
      <c r="AM45" s="93" t="s">
        <v>11</v>
      </c>
      <c r="AN45" s="145">
        <v>26</v>
      </c>
      <c r="AO45" s="117">
        <v>2</v>
      </c>
      <c r="AP45" s="92">
        <v>7.6923076923076927E-3</v>
      </c>
      <c r="AQ45" s="92">
        <v>7.6923076923076927E-2</v>
      </c>
      <c r="AR45" s="145">
        <v>109</v>
      </c>
      <c r="AS45" s="117">
        <v>5</v>
      </c>
      <c r="AT45" s="92">
        <v>1.9230769230769232E-2</v>
      </c>
      <c r="AU45" s="92">
        <v>4.5871559633027525E-2</v>
      </c>
      <c r="AV45" s="145">
        <v>8241</v>
      </c>
      <c r="AW45" s="117">
        <v>48</v>
      </c>
      <c r="AX45" s="92">
        <v>0.18461538461538463</v>
      </c>
      <c r="AY45" s="92">
        <v>5.8245358572988713E-3</v>
      </c>
      <c r="AZ45" s="145">
        <v>8013</v>
      </c>
      <c r="BA45" s="117">
        <v>80</v>
      </c>
      <c r="BB45" s="92">
        <v>0.30769230769230771</v>
      </c>
      <c r="BC45" s="92">
        <v>9.9837763634094603E-3</v>
      </c>
      <c r="BD45" s="145">
        <v>4935</v>
      </c>
      <c r="BE45" s="117">
        <v>62</v>
      </c>
      <c r="BF45" s="92">
        <v>0.23846153846153847</v>
      </c>
      <c r="BG45" s="92">
        <v>1.2563323201621074E-2</v>
      </c>
      <c r="BH45" s="145">
        <v>2074</v>
      </c>
      <c r="BI45" s="117">
        <v>39</v>
      </c>
      <c r="BJ45" s="92">
        <v>0.15</v>
      </c>
      <c r="BK45" s="92">
        <v>1.8804243008678882E-2</v>
      </c>
      <c r="BL45" s="145">
        <v>808</v>
      </c>
      <c r="BM45" s="117">
        <v>24</v>
      </c>
      <c r="BN45" s="92">
        <v>9.2307692307692313E-2</v>
      </c>
      <c r="BO45" s="92">
        <v>2.9702970297029702E-2</v>
      </c>
      <c r="BP45" s="145">
        <v>24206</v>
      </c>
      <c r="BQ45" s="117">
        <v>260</v>
      </c>
      <c r="BR45" s="92">
        <v>1</v>
      </c>
      <c r="BS45" s="92">
        <v>1.0741138560687433E-2</v>
      </c>
      <c r="BT45" s="125">
        <v>41</v>
      </c>
      <c r="BU45" s="93" t="s">
        <v>11</v>
      </c>
      <c r="BV45" s="188">
        <f t="shared" si="17"/>
        <v>7.0175438596491229E-3</v>
      </c>
      <c r="BW45" s="188">
        <f t="shared" si="18"/>
        <v>7.6923076923076927E-3</v>
      </c>
      <c r="BX45" s="189">
        <f t="shared" si="19"/>
        <v>-0.1</v>
      </c>
      <c r="BY45" s="188">
        <f t="shared" si="20"/>
        <v>2.1052631578947368E-2</v>
      </c>
      <c r="BZ45" s="188">
        <f t="shared" si="21"/>
        <v>1.9230769230769232E-2</v>
      </c>
      <c r="CA45" s="189">
        <f t="shared" si="22"/>
        <v>0.20000000000000018</v>
      </c>
      <c r="CB45" s="188">
        <f t="shared" si="23"/>
        <v>0.18947368421052632</v>
      </c>
      <c r="CC45" s="188">
        <f t="shared" si="24"/>
        <v>0.18461538461538463</v>
      </c>
      <c r="CD45" s="189">
        <f t="shared" si="25"/>
        <v>0.40000000000000036</v>
      </c>
      <c r="CE45" s="188">
        <f t="shared" si="26"/>
        <v>0.27719298245614032</v>
      </c>
      <c r="CF45" s="188">
        <f t="shared" si="27"/>
        <v>0.30769230769230771</v>
      </c>
      <c r="CG45" s="189">
        <f t="shared" si="28"/>
        <v>-3.099999999999997</v>
      </c>
      <c r="CH45" s="188">
        <f t="shared" si="59"/>
        <v>0.28421052631578947</v>
      </c>
      <c r="CI45" s="188">
        <f t="shared" si="58"/>
        <v>0.23846153846153847</v>
      </c>
      <c r="CJ45" s="189">
        <f t="shared" si="29"/>
        <v>4.5999999999999988</v>
      </c>
      <c r="CK45" s="188">
        <f t="shared" si="30"/>
        <v>0.14035087719298245</v>
      </c>
      <c r="CL45" s="188">
        <f t="shared" si="31"/>
        <v>0.15</v>
      </c>
      <c r="CM45" s="189">
        <f t="shared" si="32"/>
        <v>-0.99999999999999811</v>
      </c>
      <c r="CN45" s="188">
        <f t="shared" si="33"/>
        <v>8.0701754385964913E-2</v>
      </c>
      <c r="CO45" s="188">
        <f t="shared" si="34"/>
        <v>9.2307692307692313E-2</v>
      </c>
      <c r="CP45" s="189">
        <f t="shared" si="35"/>
        <v>-1.0999999999999996</v>
      </c>
      <c r="CR45" s="188">
        <f t="shared" si="36"/>
        <v>6.5304988189523409E-3</v>
      </c>
      <c r="CS45" s="188">
        <f t="shared" si="37"/>
        <v>8.3051930272884916E-3</v>
      </c>
      <c r="CT45" s="189">
        <f t="shared" si="38"/>
        <v>-0.1</v>
      </c>
      <c r="CU45" s="188">
        <f t="shared" si="39"/>
        <v>1.9869390023620953E-2</v>
      </c>
      <c r="CV45" s="188">
        <f t="shared" si="40"/>
        <v>2.3911654649995437E-2</v>
      </c>
      <c r="CW45" s="189">
        <f t="shared" si="41"/>
        <v>-0.4</v>
      </c>
      <c r="CX45" s="188">
        <f t="shared" si="42"/>
        <v>0.16891297299800842</v>
      </c>
      <c r="CY45" s="188">
        <f t="shared" si="43"/>
        <v>0.1657387971159989</v>
      </c>
      <c r="CZ45" s="189">
        <f t="shared" si="44"/>
        <v>0.30000000000000027</v>
      </c>
      <c r="DA45" s="188">
        <f t="shared" si="45"/>
        <v>0.23843268028345144</v>
      </c>
      <c r="DB45" s="188">
        <f t="shared" si="46"/>
        <v>0.24062243314775941</v>
      </c>
      <c r="DC45" s="189">
        <f t="shared" si="47"/>
        <v>-0.30000000000000027</v>
      </c>
      <c r="DD45" s="188">
        <f t="shared" si="48"/>
        <v>0.26853781668287713</v>
      </c>
      <c r="DE45" s="188">
        <f t="shared" si="49"/>
        <v>0.2691886465273341</v>
      </c>
      <c r="DF45" s="189">
        <f t="shared" si="50"/>
        <v>0</v>
      </c>
      <c r="DG45" s="188">
        <f t="shared" si="51"/>
        <v>0.19730443240238987</v>
      </c>
      <c r="DH45" s="188">
        <f t="shared" si="52"/>
        <v>0.18951355297983025</v>
      </c>
      <c r="DI45" s="189">
        <f t="shared" si="53"/>
        <v>0.70000000000000062</v>
      </c>
      <c r="DJ45" s="188">
        <f t="shared" si="54"/>
        <v>0.10041220879069983</v>
      </c>
      <c r="DK45" s="188">
        <f t="shared" si="55"/>
        <v>0.10271972255179337</v>
      </c>
      <c r="DL45" s="189">
        <f t="shared" si="56"/>
        <v>-0.29999999999999888</v>
      </c>
      <c r="DM45" s="183">
        <v>0</v>
      </c>
    </row>
    <row r="46" spans="1:117">
      <c r="A46" s="63"/>
      <c r="B46" s="94">
        <v>42</v>
      </c>
      <c r="C46" s="93" t="s">
        <v>12</v>
      </c>
      <c r="D46" s="110">
        <v>71</v>
      </c>
      <c r="E46" s="95">
        <v>4</v>
      </c>
      <c r="F46" s="96">
        <f t="shared" si="7"/>
        <v>5.1216389244558257E-3</v>
      </c>
      <c r="G46" s="98">
        <f t="shared" si="62"/>
        <v>5.6338028169014086E-2</v>
      </c>
      <c r="H46" s="110">
        <v>357</v>
      </c>
      <c r="I46" s="95">
        <v>27</v>
      </c>
      <c r="J46" s="96">
        <f t="shared" si="57"/>
        <v>3.4571062740076826E-2</v>
      </c>
      <c r="K46" s="98">
        <f t="shared" si="63"/>
        <v>7.5630252100840331E-2</v>
      </c>
      <c r="L46" s="110">
        <v>25324</v>
      </c>
      <c r="M46" s="95">
        <v>126</v>
      </c>
      <c r="N46" s="96">
        <f t="shared" si="8"/>
        <v>0.16133162612035851</v>
      </c>
      <c r="O46" s="98">
        <f t="shared" si="64"/>
        <v>4.9755172958458379E-3</v>
      </c>
      <c r="P46" s="110">
        <v>20517</v>
      </c>
      <c r="Q46" s="95">
        <v>173</v>
      </c>
      <c r="R46" s="96">
        <f t="shared" si="9"/>
        <v>0.22151088348271447</v>
      </c>
      <c r="S46" s="98">
        <f t="shared" si="65"/>
        <v>8.432031973485403E-3</v>
      </c>
      <c r="T46" s="110">
        <v>12460</v>
      </c>
      <c r="U46" s="95">
        <v>225</v>
      </c>
      <c r="V46" s="96">
        <f t="shared" si="10"/>
        <v>0.28809218950064019</v>
      </c>
      <c r="W46" s="98">
        <f t="shared" si="66"/>
        <v>1.8057784911717497E-2</v>
      </c>
      <c r="X46" s="110">
        <v>5918</v>
      </c>
      <c r="Y46" s="95">
        <v>139</v>
      </c>
      <c r="Z46" s="96">
        <f t="shared" si="11"/>
        <v>0.17797695262483995</v>
      </c>
      <c r="AA46" s="98">
        <f t="shared" si="67"/>
        <v>2.3487664751605273E-2</v>
      </c>
      <c r="AB46" s="110">
        <v>2253</v>
      </c>
      <c r="AC46" s="95">
        <v>87</v>
      </c>
      <c r="AD46" s="96">
        <f t="shared" si="12"/>
        <v>0.11139564660691421</v>
      </c>
      <c r="AE46" s="98">
        <f t="shared" si="68"/>
        <v>3.8615179760319571E-2</v>
      </c>
      <c r="AF46" s="110">
        <f t="shared" si="13"/>
        <v>66900</v>
      </c>
      <c r="AG46" s="95">
        <f t="shared" si="14"/>
        <v>781</v>
      </c>
      <c r="AH46" s="96">
        <f t="shared" si="15"/>
        <v>1</v>
      </c>
      <c r="AI46" s="98">
        <f t="shared" si="70"/>
        <v>1.1674140508221225E-2</v>
      </c>
      <c r="AL46" s="94">
        <v>42</v>
      </c>
      <c r="AM46" s="93" t="s">
        <v>12</v>
      </c>
      <c r="AN46" s="145">
        <v>103</v>
      </c>
      <c r="AO46" s="117">
        <v>8</v>
      </c>
      <c r="AP46" s="92">
        <v>1.0178117048346057E-2</v>
      </c>
      <c r="AQ46" s="92">
        <v>7.7669902912621352E-2</v>
      </c>
      <c r="AR46" s="145">
        <v>397</v>
      </c>
      <c r="AS46" s="117">
        <v>25</v>
      </c>
      <c r="AT46" s="92">
        <v>3.1806615776081425E-2</v>
      </c>
      <c r="AU46" s="92">
        <v>6.2972292191435769E-2</v>
      </c>
      <c r="AV46" s="145">
        <v>23820</v>
      </c>
      <c r="AW46" s="117">
        <v>141</v>
      </c>
      <c r="AX46" s="92">
        <v>0.17938931297709923</v>
      </c>
      <c r="AY46" s="92">
        <v>5.9193954659949623E-3</v>
      </c>
      <c r="AZ46" s="145">
        <v>19563</v>
      </c>
      <c r="BA46" s="117">
        <v>182</v>
      </c>
      <c r="BB46" s="92">
        <v>0.23155216284987276</v>
      </c>
      <c r="BC46" s="92">
        <v>9.3032765935694931E-3</v>
      </c>
      <c r="BD46" s="145">
        <v>11800</v>
      </c>
      <c r="BE46" s="117">
        <v>214</v>
      </c>
      <c r="BF46" s="92">
        <v>0.27226463104325699</v>
      </c>
      <c r="BG46" s="92">
        <v>1.8135593220338982E-2</v>
      </c>
      <c r="BH46" s="145">
        <v>5504</v>
      </c>
      <c r="BI46" s="117">
        <v>132</v>
      </c>
      <c r="BJ46" s="92">
        <v>0.16793893129770993</v>
      </c>
      <c r="BK46" s="92">
        <v>2.3982558139534885E-2</v>
      </c>
      <c r="BL46" s="145">
        <v>2084</v>
      </c>
      <c r="BM46" s="117">
        <v>84</v>
      </c>
      <c r="BN46" s="92">
        <v>0.10687022900763359</v>
      </c>
      <c r="BO46" s="92">
        <v>4.0307101727447218E-2</v>
      </c>
      <c r="BP46" s="145">
        <v>63271</v>
      </c>
      <c r="BQ46" s="117">
        <v>786</v>
      </c>
      <c r="BR46" s="92">
        <v>1</v>
      </c>
      <c r="BS46" s="92">
        <v>1.2422752919979137E-2</v>
      </c>
      <c r="BT46" s="125">
        <v>42</v>
      </c>
      <c r="BU46" s="93" t="s">
        <v>12</v>
      </c>
      <c r="BV46" s="188">
        <f t="shared" si="17"/>
        <v>5.1216389244558257E-3</v>
      </c>
      <c r="BW46" s="188">
        <f t="shared" si="18"/>
        <v>1.0178117048346057E-2</v>
      </c>
      <c r="BX46" s="189">
        <f t="shared" si="19"/>
        <v>-0.5</v>
      </c>
      <c r="BY46" s="188">
        <f t="shared" si="20"/>
        <v>3.4571062740076826E-2</v>
      </c>
      <c r="BZ46" s="188">
        <f t="shared" si="21"/>
        <v>3.1806615776081425E-2</v>
      </c>
      <c r="CA46" s="189">
        <f t="shared" si="22"/>
        <v>0.30000000000000027</v>
      </c>
      <c r="CB46" s="188">
        <f t="shared" si="23"/>
        <v>0.16133162612035851</v>
      </c>
      <c r="CC46" s="188">
        <f t="shared" si="24"/>
        <v>0.17938931297709923</v>
      </c>
      <c r="CD46" s="189">
        <f t="shared" si="25"/>
        <v>-1.7999999999999989</v>
      </c>
      <c r="CE46" s="188">
        <f t="shared" si="26"/>
        <v>0.22151088348271447</v>
      </c>
      <c r="CF46" s="188">
        <f t="shared" si="27"/>
        <v>0.23155216284987276</v>
      </c>
      <c r="CG46" s="189">
        <f t="shared" si="28"/>
        <v>-1.0000000000000009</v>
      </c>
      <c r="CH46" s="188">
        <f t="shared" si="59"/>
        <v>0.28809218950064019</v>
      </c>
      <c r="CI46" s="188">
        <f t="shared" si="58"/>
        <v>0.27226463104325699</v>
      </c>
      <c r="CJ46" s="189">
        <f t="shared" si="29"/>
        <v>1.5999999999999959</v>
      </c>
      <c r="CK46" s="188">
        <f t="shared" si="30"/>
        <v>0.17797695262483995</v>
      </c>
      <c r="CL46" s="188">
        <f t="shared" si="31"/>
        <v>0.16793893129770993</v>
      </c>
      <c r="CM46" s="189">
        <f t="shared" si="32"/>
        <v>0.99999999999999811</v>
      </c>
      <c r="CN46" s="188">
        <f t="shared" si="33"/>
        <v>0.11139564660691421</v>
      </c>
      <c r="CO46" s="188">
        <f t="shared" si="34"/>
        <v>0.10687022900763359</v>
      </c>
      <c r="CP46" s="189">
        <f t="shared" si="35"/>
        <v>0.40000000000000036</v>
      </c>
      <c r="CR46" s="188">
        <f t="shared" si="36"/>
        <v>6.5304988189523409E-3</v>
      </c>
      <c r="CS46" s="188">
        <f t="shared" si="37"/>
        <v>8.3051930272884916E-3</v>
      </c>
      <c r="CT46" s="189">
        <f t="shared" si="38"/>
        <v>-0.1</v>
      </c>
      <c r="CU46" s="188">
        <f t="shared" si="39"/>
        <v>1.9869390023620953E-2</v>
      </c>
      <c r="CV46" s="188">
        <f t="shared" si="40"/>
        <v>2.3911654649995437E-2</v>
      </c>
      <c r="CW46" s="189">
        <f t="shared" si="41"/>
        <v>-0.4</v>
      </c>
      <c r="CX46" s="188">
        <f t="shared" si="42"/>
        <v>0.16891297299800842</v>
      </c>
      <c r="CY46" s="188">
        <f t="shared" si="43"/>
        <v>0.1657387971159989</v>
      </c>
      <c r="CZ46" s="189">
        <f t="shared" si="44"/>
        <v>0.30000000000000027</v>
      </c>
      <c r="DA46" s="188">
        <f t="shared" si="45"/>
        <v>0.23843268028345144</v>
      </c>
      <c r="DB46" s="188">
        <f t="shared" si="46"/>
        <v>0.24062243314775941</v>
      </c>
      <c r="DC46" s="189">
        <f t="shared" si="47"/>
        <v>-0.30000000000000027</v>
      </c>
      <c r="DD46" s="188">
        <f t="shared" si="48"/>
        <v>0.26853781668287713</v>
      </c>
      <c r="DE46" s="188">
        <f t="shared" si="49"/>
        <v>0.2691886465273341</v>
      </c>
      <c r="DF46" s="189">
        <f t="shared" si="50"/>
        <v>0</v>
      </c>
      <c r="DG46" s="188">
        <f t="shared" si="51"/>
        <v>0.19730443240238987</v>
      </c>
      <c r="DH46" s="188">
        <f t="shared" si="52"/>
        <v>0.18951355297983025</v>
      </c>
      <c r="DI46" s="189">
        <f t="shared" si="53"/>
        <v>0.70000000000000062</v>
      </c>
      <c r="DJ46" s="188">
        <f t="shared" si="54"/>
        <v>0.10041220879069983</v>
      </c>
      <c r="DK46" s="188">
        <f t="shared" si="55"/>
        <v>0.10271972255179337</v>
      </c>
      <c r="DL46" s="189">
        <f t="shared" si="56"/>
        <v>-0.29999999999999888</v>
      </c>
      <c r="DM46" s="183">
        <v>0</v>
      </c>
    </row>
    <row r="47" spans="1:117">
      <c r="A47" s="63"/>
      <c r="B47" s="94">
        <v>43</v>
      </c>
      <c r="C47" s="93" t="s">
        <v>8</v>
      </c>
      <c r="D47" s="111">
        <v>28</v>
      </c>
      <c r="E47" s="86">
        <v>5</v>
      </c>
      <c r="F47" s="96">
        <f t="shared" si="7"/>
        <v>6.9444444444444441E-3</v>
      </c>
      <c r="G47" s="98">
        <f t="shared" si="62"/>
        <v>0.17857142857142858</v>
      </c>
      <c r="H47" s="111">
        <v>222</v>
      </c>
      <c r="I47" s="86">
        <v>20</v>
      </c>
      <c r="J47" s="96">
        <f t="shared" si="57"/>
        <v>2.7777777777777776E-2</v>
      </c>
      <c r="K47" s="98">
        <f t="shared" si="63"/>
        <v>9.0090090090090086E-2</v>
      </c>
      <c r="L47" s="111">
        <v>15349</v>
      </c>
      <c r="M47" s="86">
        <v>127</v>
      </c>
      <c r="N47" s="96">
        <f t="shared" si="8"/>
        <v>0.1763888888888889</v>
      </c>
      <c r="O47" s="98">
        <f t="shared" si="64"/>
        <v>8.2741546680565516E-3</v>
      </c>
      <c r="P47" s="111">
        <v>12494</v>
      </c>
      <c r="Q47" s="86">
        <v>190</v>
      </c>
      <c r="R47" s="96">
        <f t="shared" si="9"/>
        <v>0.2638888888888889</v>
      </c>
      <c r="S47" s="98">
        <f t="shared" si="65"/>
        <v>1.5207299503761805E-2</v>
      </c>
      <c r="T47" s="111">
        <v>7756</v>
      </c>
      <c r="U47" s="86">
        <v>188</v>
      </c>
      <c r="V47" s="96">
        <f t="shared" si="10"/>
        <v>0.26111111111111113</v>
      </c>
      <c r="W47" s="98">
        <f t="shared" si="66"/>
        <v>2.4239298607529654E-2</v>
      </c>
      <c r="X47" s="111">
        <v>3885</v>
      </c>
      <c r="Y47" s="86">
        <v>123</v>
      </c>
      <c r="Z47" s="96">
        <f t="shared" si="11"/>
        <v>0.17083333333333334</v>
      </c>
      <c r="AA47" s="98">
        <f t="shared" si="67"/>
        <v>3.1660231660231658E-2</v>
      </c>
      <c r="AB47" s="111">
        <v>1442</v>
      </c>
      <c r="AC47" s="86">
        <v>67</v>
      </c>
      <c r="AD47" s="96">
        <f t="shared" si="12"/>
        <v>9.3055555555555558E-2</v>
      </c>
      <c r="AE47" s="98">
        <f t="shared" si="68"/>
        <v>4.6463245492371706E-2</v>
      </c>
      <c r="AF47" s="111">
        <f t="shared" si="13"/>
        <v>41176</v>
      </c>
      <c r="AG47" s="86">
        <f t="shared" si="14"/>
        <v>720</v>
      </c>
      <c r="AH47" s="96">
        <f t="shared" si="15"/>
        <v>1</v>
      </c>
      <c r="AI47" s="98">
        <f t="shared" si="70"/>
        <v>1.7485914124732854E-2</v>
      </c>
      <c r="AL47" s="94">
        <v>43</v>
      </c>
      <c r="AM47" s="93" t="s">
        <v>8</v>
      </c>
      <c r="AN47" s="145">
        <v>48</v>
      </c>
      <c r="AO47" s="117">
        <v>6</v>
      </c>
      <c r="AP47" s="92">
        <v>8.0862533692722376E-3</v>
      </c>
      <c r="AQ47" s="92">
        <v>0.125</v>
      </c>
      <c r="AR47" s="145">
        <v>241</v>
      </c>
      <c r="AS47" s="117">
        <v>18</v>
      </c>
      <c r="AT47" s="92">
        <v>2.4258760107816711E-2</v>
      </c>
      <c r="AU47" s="92">
        <v>7.4688796680497924E-2</v>
      </c>
      <c r="AV47" s="145">
        <v>14354</v>
      </c>
      <c r="AW47" s="117">
        <v>120</v>
      </c>
      <c r="AX47" s="92">
        <v>0.16172506738544473</v>
      </c>
      <c r="AY47" s="92">
        <v>8.3600390135153968E-3</v>
      </c>
      <c r="AZ47" s="145">
        <v>11889</v>
      </c>
      <c r="BA47" s="117">
        <v>183</v>
      </c>
      <c r="BB47" s="92">
        <v>0.24663072776280323</v>
      </c>
      <c r="BC47" s="92">
        <v>1.5392379510471866E-2</v>
      </c>
      <c r="BD47" s="145">
        <v>7372</v>
      </c>
      <c r="BE47" s="117">
        <v>204</v>
      </c>
      <c r="BF47" s="92">
        <v>0.27493261455525608</v>
      </c>
      <c r="BG47" s="92">
        <v>2.7672273467173086E-2</v>
      </c>
      <c r="BH47" s="145">
        <v>3533</v>
      </c>
      <c r="BI47" s="117">
        <v>126</v>
      </c>
      <c r="BJ47" s="92">
        <v>0.16981132075471697</v>
      </c>
      <c r="BK47" s="92">
        <v>3.5663741862439854E-2</v>
      </c>
      <c r="BL47" s="145">
        <v>1356</v>
      </c>
      <c r="BM47" s="117">
        <v>85</v>
      </c>
      <c r="BN47" s="92">
        <v>0.11455525606469003</v>
      </c>
      <c r="BO47" s="92">
        <v>6.268436578171091E-2</v>
      </c>
      <c r="BP47" s="145">
        <v>38793</v>
      </c>
      <c r="BQ47" s="117">
        <v>742</v>
      </c>
      <c r="BR47" s="92">
        <v>1</v>
      </c>
      <c r="BS47" s="92">
        <v>1.9127162116876754E-2</v>
      </c>
      <c r="BT47" s="125">
        <v>43</v>
      </c>
      <c r="BU47" s="93" t="s">
        <v>8</v>
      </c>
      <c r="BV47" s="188">
        <f t="shared" si="17"/>
        <v>6.9444444444444441E-3</v>
      </c>
      <c r="BW47" s="188">
        <f t="shared" si="18"/>
        <v>8.0862533692722376E-3</v>
      </c>
      <c r="BX47" s="189">
        <f t="shared" si="19"/>
        <v>-0.1</v>
      </c>
      <c r="BY47" s="188">
        <f t="shared" si="20"/>
        <v>2.7777777777777776E-2</v>
      </c>
      <c r="BZ47" s="188">
        <f t="shared" si="21"/>
        <v>2.4258760107816711E-2</v>
      </c>
      <c r="CA47" s="189">
        <f t="shared" si="22"/>
        <v>0.4</v>
      </c>
      <c r="CB47" s="188">
        <f t="shared" si="23"/>
        <v>0.1763888888888889</v>
      </c>
      <c r="CC47" s="188">
        <f t="shared" si="24"/>
        <v>0.16172506738544473</v>
      </c>
      <c r="CD47" s="189">
        <f t="shared" si="25"/>
        <v>1.3999999999999986</v>
      </c>
      <c r="CE47" s="188">
        <f t="shared" si="26"/>
        <v>0.2638888888888889</v>
      </c>
      <c r="CF47" s="188">
        <f t="shared" si="27"/>
        <v>0.24663072776280323</v>
      </c>
      <c r="CG47" s="189">
        <f t="shared" si="28"/>
        <v>1.7000000000000015</v>
      </c>
      <c r="CH47" s="188">
        <f t="shared" si="59"/>
        <v>0.26111111111111113</v>
      </c>
      <c r="CI47" s="188">
        <f t="shared" si="58"/>
        <v>0.27493261455525608</v>
      </c>
      <c r="CJ47" s="189">
        <f t="shared" si="29"/>
        <v>-1.4000000000000012</v>
      </c>
      <c r="CK47" s="188">
        <f t="shared" si="30"/>
        <v>0.17083333333333334</v>
      </c>
      <c r="CL47" s="188">
        <f t="shared" si="31"/>
        <v>0.16981132075471697</v>
      </c>
      <c r="CM47" s="189">
        <f t="shared" si="32"/>
        <v>0.10000000000000009</v>
      </c>
      <c r="CN47" s="188">
        <f t="shared" si="33"/>
        <v>9.3055555555555558E-2</v>
      </c>
      <c r="CO47" s="188">
        <f t="shared" si="34"/>
        <v>0.11455525606469003</v>
      </c>
      <c r="CP47" s="189">
        <f t="shared" si="35"/>
        <v>-2.2000000000000006</v>
      </c>
      <c r="CR47" s="188">
        <f t="shared" si="36"/>
        <v>6.5304988189523409E-3</v>
      </c>
      <c r="CS47" s="188">
        <f t="shared" si="37"/>
        <v>8.3051930272884916E-3</v>
      </c>
      <c r="CT47" s="189">
        <f t="shared" si="38"/>
        <v>-0.1</v>
      </c>
      <c r="CU47" s="188">
        <f t="shared" si="39"/>
        <v>1.9869390023620953E-2</v>
      </c>
      <c r="CV47" s="188">
        <f t="shared" si="40"/>
        <v>2.3911654649995437E-2</v>
      </c>
      <c r="CW47" s="189">
        <f t="shared" si="41"/>
        <v>-0.4</v>
      </c>
      <c r="CX47" s="188">
        <f t="shared" si="42"/>
        <v>0.16891297299800842</v>
      </c>
      <c r="CY47" s="188">
        <f t="shared" si="43"/>
        <v>0.1657387971159989</v>
      </c>
      <c r="CZ47" s="189">
        <f t="shared" si="44"/>
        <v>0.30000000000000027</v>
      </c>
      <c r="DA47" s="188">
        <f t="shared" si="45"/>
        <v>0.23843268028345144</v>
      </c>
      <c r="DB47" s="188">
        <f t="shared" si="46"/>
        <v>0.24062243314775941</v>
      </c>
      <c r="DC47" s="189">
        <f t="shared" si="47"/>
        <v>-0.30000000000000027</v>
      </c>
      <c r="DD47" s="188">
        <f t="shared" si="48"/>
        <v>0.26853781668287713</v>
      </c>
      <c r="DE47" s="188">
        <f t="shared" si="49"/>
        <v>0.2691886465273341</v>
      </c>
      <c r="DF47" s="189">
        <f t="shared" si="50"/>
        <v>0</v>
      </c>
      <c r="DG47" s="188">
        <f t="shared" si="51"/>
        <v>0.19730443240238987</v>
      </c>
      <c r="DH47" s="188">
        <f t="shared" si="52"/>
        <v>0.18951355297983025</v>
      </c>
      <c r="DI47" s="189">
        <f t="shared" si="53"/>
        <v>0.70000000000000062</v>
      </c>
      <c r="DJ47" s="188">
        <f t="shared" si="54"/>
        <v>0.10041220879069983</v>
      </c>
      <c r="DK47" s="188">
        <f t="shared" si="55"/>
        <v>0.10271972255179337</v>
      </c>
      <c r="DL47" s="189">
        <f t="shared" si="56"/>
        <v>-0.29999999999999888</v>
      </c>
      <c r="DM47" s="183">
        <v>0</v>
      </c>
    </row>
    <row r="48" spans="1:117">
      <c r="A48" s="63"/>
      <c r="B48" s="94">
        <v>44</v>
      </c>
      <c r="C48" s="93" t="s">
        <v>18</v>
      </c>
      <c r="D48" s="109">
        <v>15</v>
      </c>
      <c r="E48" s="99">
        <v>3</v>
      </c>
      <c r="F48" s="96">
        <f t="shared" si="7"/>
        <v>7.3170731707317077E-3</v>
      </c>
      <c r="G48" s="98">
        <f t="shared" si="62"/>
        <v>0.2</v>
      </c>
      <c r="H48" s="109">
        <v>100</v>
      </c>
      <c r="I48" s="99">
        <v>5</v>
      </c>
      <c r="J48" s="96">
        <f t="shared" si="57"/>
        <v>1.2195121951219513E-2</v>
      </c>
      <c r="K48" s="98">
        <f t="shared" si="63"/>
        <v>0.05</v>
      </c>
      <c r="L48" s="109">
        <v>15992</v>
      </c>
      <c r="M48" s="99">
        <v>101</v>
      </c>
      <c r="N48" s="96">
        <f t="shared" si="8"/>
        <v>0.24634146341463414</v>
      </c>
      <c r="O48" s="98">
        <f t="shared" si="64"/>
        <v>6.3156578289144576E-3</v>
      </c>
      <c r="P48" s="109">
        <v>14195</v>
      </c>
      <c r="Q48" s="99">
        <v>102</v>
      </c>
      <c r="R48" s="96">
        <f t="shared" si="9"/>
        <v>0.24878048780487805</v>
      </c>
      <c r="S48" s="98">
        <f t="shared" si="65"/>
        <v>7.18562874251497E-3</v>
      </c>
      <c r="T48" s="109">
        <v>8955</v>
      </c>
      <c r="U48" s="99">
        <v>106</v>
      </c>
      <c r="V48" s="96">
        <f t="shared" si="10"/>
        <v>0.25853658536585367</v>
      </c>
      <c r="W48" s="98">
        <f t="shared" si="66"/>
        <v>1.1836962590731435E-2</v>
      </c>
      <c r="X48" s="109">
        <v>4069</v>
      </c>
      <c r="Y48" s="99">
        <v>65</v>
      </c>
      <c r="Z48" s="96">
        <f t="shared" si="11"/>
        <v>0.15853658536585366</v>
      </c>
      <c r="AA48" s="98">
        <f t="shared" si="67"/>
        <v>1.5974440894568689E-2</v>
      </c>
      <c r="AB48" s="109">
        <v>1470</v>
      </c>
      <c r="AC48" s="99">
        <v>28</v>
      </c>
      <c r="AD48" s="96">
        <f t="shared" si="12"/>
        <v>6.8292682926829273E-2</v>
      </c>
      <c r="AE48" s="98">
        <f t="shared" si="68"/>
        <v>1.9047619047619049E-2</v>
      </c>
      <c r="AF48" s="109">
        <f t="shared" si="13"/>
        <v>44796</v>
      </c>
      <c r="AG48" s="99">
        <f t="shared" si="14"/>
        <v>410</v>
      </c>
      <c r="AH48" s="96">
        <f t="shared" si="15"/>
        <v>1</v>
      </c>
      <c r="AI48" s="98">
        <f t="shared" si="70"/>
        <v>9.1526029109741946E-3</v>
      </c>
      <c r="AL48" s="94">
        <v>44</v>
      </c>
      <c r="AM48" s="93" t="s">
        <v>18</v>
      </c>
      <c r="AN48" s="145">
        <v>25</v>
      </c>
      <c r="AO48" s="117">
        <v>3</v>
      </c>
      <c r="AP48" s="92">
        <v>7.0422535211267607E-3</v>
      </c>
      <c r="AQ48" s="92">
        <v>0.12</v>
      </c>
      <c r="AR48" s="145">
        <v>113</v>
      </c>
      <c r="AS48" s="117">
        <v>2</v>
      </c>
      <c r="AT48" s="92">
        <v>4.6948356807511738E-3</v>
      </c>
      <c r="AU48" s="92">
        <v>1.7699115044247787E-2</v>
      </c>
      <c r="AV48" s="145">
        <v>15415</v>
      </c>
      <c r="AW48" s="117">
        <v>88</v>
      </c>
      <c r="AX48" s="92">
        <v>0.20657276995305165</v>
      </c>
      <c r="AY48" s="92">
        <v>5.7087252675964966E-3</v>
      </c>
      <c r="AZ48" s="145">
        <v>13696</v>
      </c>
      <c r="BA48" s="117">
        <v>112</v>
      </c>
      <c r="BB48" s="92">
        <v>0.26291079812206575</v>
      </c>
      <c r="BC48" s="92">
        <v>8.1775700934579431E-3</v>
      </c>
      <c r="BD48" s="145">
        <v>8547</v>
      </c>
      <c r="BE48" s="117">
        <v>113</v>
      </c>
      <c r="BF48" s="92">
        <v>0.26525821596244131</v>
      </c>
      <c r="BG48" s="92">
        <v>1.3221013221013222E-2</v>
      </c>
      <c r="BH48" s="145">
        <v>3706</v>
      </c>
      <c r="BI48" s="117">
        <v>72</v>
      </c>
      <c r="BJ48" s="92">
        <v>0.16901408450704225</v>
      </c>
      <c r="BK48" s="92">
        <v>1.9427954668105773E-2</v>
      </c>
      <c r="BL48" s="145">
        <v>1396</v>
      </c>
      <c r="BM48" s="117">
        <v>36</v>
      </c>
      <c r="BN48" s="92">
        <v>8.4507042253521125E-2</v>
      </c>
      <c r="BO48" s="92">
        <v>2.5787965616045846E-2</v>
      </c>
      <c r="BP48" s="145">
        <v>42898</v>
      </c>
      <c r="BQ48" s="117">
        <v>426</v>
      </c>
      <c r="BR48" s="92">
        <v>1</v>
      </c>
      <c r="BS48" s="92">
        <v>9.9305328919763163E-3</v>
      </c>
      <c r="BT48" s="125">
        <v>44</v>
      </c>
      <c r="BU48" s="93" t="s">
        <v>18</v>
      </c>
      <c r="BV48" s="188">
        <f t="shared" si="17"/>
        <v>7.3170731707317077E-3</v>
      </c>
      <c r="BW48" s="188">
        <f t="shared" si="18"/>
        <v>7.0422535211267607E-3</v>
      </c>
      <c r="BX48" s="189">
        <f t="shared" si="19"/>
        <v>0</v>
      </c>
      <c r="BY48" s="188">
        <f t="shared" si="20"/>
        <v>1.2195121951219513E-2</v>
      </c>
      <c r="BZ48" s="188">
        <f t="shared" si="21"/>
        <v>4.6948356807511738E-3</v>
      </c>
      <c r="CA48" s="189">
        <f t="shared" si="22"/>
        <v>0.70000000000000007</v>
      </c>
      <c r="CB48" s="188">
        <f t="shared" si="23"/>
        <v>0.24634146341463414</v>
      </c>
      <c r="CC48" s="188">
        <f t="shared" si="24"/>
        <v>0.20657276995305165</v>
      </c>
      <c r="CD48" s="189">
        <f t="shared" si="25"/>
        <v>3.9000000000000008</v>
      </c>
      <c r="CE48" s="188">
        <f t="shared" si="26"/>
        <v>0.24878048780487805</v>
      </c>
      <c r="CF48" s="188">
        <f t="shared" si="27"/>
        <v>0.26291079812206575</v>
      </c>
      <c r="CG48" s="189">
        <f t="shared" si="28"/>
        <v>-1.4000000000000012</v>
      </c>
      <c r="CH48" s="188">
        <f t="shared" si="59"/>
        <v>0.25853658536585367</v>
      </c>
      <c r="CI48" s="188">
        <f t="shared" si="58"/>
        <v>0.26525821596244131</v>
      </c>
      <c r="CJ48" s="189">
        <f t="shared" si="29"/>
        <v>-0.60000000000000053</v>
      </c>
      <c r="CK48" s="188">
        <f t="shared" si="30"/>
        <v>0.15853658536585366</v>
      </c>
      <c r="CL48" s="188">
        <f t="shared" si="31"/>
        <v>0.16901408450704225</v>
      </c>
      <c r="CM48" s="189">
        <f t="shared" si="32"/>
        <v>-1.0000000000000009</v>
      </c>
      <c r="CN48" s="188">
        <f t="shared" si="33"/>
        <v>6.8292682926829273E-2</v>
      </c>
      <c r="CO48" s="188">
        <f t="shared" si="34"/>
        <v>8.4507042253521125E-2</v>
      </c>
      <c r="CP48" s="189">
        <f t="shared" si="35"/>
        <v>-1.7000000000000002</v>
      </c>
      <c r="CR48" s="188">
        <f t="shared" si="36"/>
        <v>6.5304988189523409E-3</v>
      </c>
      <c r="CS48" s="188">
        <f t="shared" si="37"/>
        <v>8.3051930272884916E-3</v>
      </c>
      <c r="CT48" s="189">
        <f t="shared" si="38"/>
        <v>-0.1</v>
      </c>
      <c r="CU48" s="188">
        <f t="shared" si="39"/>
        <v>1.9869390023620953E-2</v>
      </c>
      <c r="CV48" s="188">
        <f t="shared" si="40"/>
        <v>2.3911654649995437E-2</v>
      </c>
      <c r="CW48" s="189">
        <f t="shared" si="41"/>
        <v>-0.4</v>
      </c>
      <c r="CX48" s="188">
        <f t="shared" si="42"/>
        <v>0.16891297299800842</v>
      </c>
      <c r="CY48" s="188">
        <f t="shared" si="43"/>
        <v>0.1657387971159989</v>
      </c>
      <c r="CZ48" s="189">
        <f t="shared" si="44"/>
        <v>0.30000000000000027</v>
      </c>
      <c r="DA48" s="188">
        <f t="shared" si="45"/>
        <v>0.23843268028345144</v>
      </c>
      <c r="DB48" s="188">
        <f t="shared" si="46"/>
        <v>0.24062243314775941</v>
      </c>
      <c r="DC48" s="189">
        <f t="shared" si="47"/>
        <v>-0.30000000000000027</v>
      </c>
      <c r="DD48" s="188">
        <f t="shared" si="48"/>
        <v>0.26853781668287713</v>
      </c>
      <c r="DE48" s="188">
        <f t="shared" si="49"/>
        <v>0.2691886465273341</v>
      </c>
      <c r="DF48" s="189">
        <f t="shared" si="50"/>
        <v>0</v>
      </c>
      <c r="DG48" s="188">
        <f t="shared" si="51"/>
        <v>0.19730443240238987</v>
      </c>
      <c r="DH48" s="188">
        <f t="shared" si="52"/>
        <v>0.18951355297983025</v>
      </c>
      <c r="DI48" s="189">
        <f t="shared" si="53"/>
        <v>0.70000000000000062</v>
      </c>
      <c r="DJ48" s="188">
        <f t="shared" si="54"/>
        <v>0.10041220879069983</v>
      </c>
      <c r="DK48" s="188">
        <f t="shared" si="55"/>
        <v>0.10271972255179337</v>
      </c>
      <c r="DL48" s="189">
        <f t="shared" si="56"/>
        <v>-0.29999999999999888</v>
      </c>
      <c r="DM48" s="183">
        <v>0</v>
      </c>
    </row>
    <row r="49" spans="1:117">
      <c r="A49" s="63"/>
      <c r="B49" s="94">
        <v>45</v>
      </c>
      <c r="C49" s="93" t="s">
        <v>41</v>
      </c>
      <c r="D49" s="110">
        <v>59</v>
      </c>
      <c r="E49" s="95">
        <v>3</v>
      </c>
      <c r="F49" s="96">
        <f t="shared" si="7"/>
        <v>6.7720090293453723E-3</v>
      </c>
      <c r="G49" s="98">
        <f t="shared" si="62"/>
        <v>5.0847457627118647E-2</v>
      </c>
      <c r="H49" s="110">
        <v>157</v>
      </c>
      <c r="I49" s="95">
        <v>7</v>
      </c>
      <c r="J49" s="96">
        <f t="shared" si="57"/>
        <v>1.580135440180587E-2</v>
      </c>
      <c r="K49" s="98">
        <f t="shared" si="63"/>
        <v>4.4585987261146494E-2</v>
      </c>
      <c r="L49" s="110">
        <v>5435</v>
      </c>
      <c r="M49" s="95">
        <v>93</v>
      </c>
      <c r="N49" s="96">
        <f t="shared" si="8"/>
        <v>0.20993227990970656</v>
      </c>
      <c r="O49" s="98">
        <f t="shared" si="64"/>
        <v>1.7111315547378107E-2</v>
      </c>
      <c r="P49" s="110">
        <v>4697</v>
      </c>
      <c r="Q49" s="95">
        <v>129</v>
      </c>
      <c r="R49" s="96">
        <f t="shared" si="9"/>
        <v>0.29119638826185101</v>
      </c>
      <c r="S49" s="98">
        <f t="shared" si="65"/>
        <v>2.7464338939748777E-2</v>
      </c>
      <c r="T49" s="110">
        <v>3260</v>
      </c>
      <c r="U49" s="95">
        <v>108</v>
      </c>
      <c r="V49" s="96">
        <f t="shared" si="10"/>
        <v>0.24379232505643342</v>
      </c>
      <c r="W49" s="98">
        <f t="shared" si="66"/>
        <v>3.3128834355828224E-2</v>
      </c>
      <c r="X49" s="110">
        <v>1546</v>
      </c>
      <c r="Y49" s="95">
        <v>67</v>
      </c>
      <c r="Z49" s="96">
        <f t="shared" si="11"/>
        <v>0.15124153498871332</v>
      </c>
      <c r="AA49" s="98">
        <f t="shared" si="67"/>
        <v>4.3337645536869342E-2</v>
      </c>
      <c r="AB49" s="110">
        <v>527</v>
      </c>
      <c r="AC49" s="95">
        <v>36</v>
      </c>
      <c r="AD49" s="96">
        <f t="shared" si="12"/>
        <v>8.1264108352144468E-2</v>
      </c>
      <c r="AE49" s="98">
        <f t="shared" si="68"/>
        <v>6.8311195445920306E-2</v>
      </c>
      <c r="AF49" s="110">
        <f t="shared" si="13"/>
        <v>15681</v>
      </c>
      <c r="AG49" s="95">
        <f t="shared" ref="AG49:AG54" si="71">SUM(E49,I49,M49,Q49,U49,Y49,AC49)</f>
        <v>443</v>
      </c>
      <c r="AH49" s="96">
        <f t="shared" si="15"/>
        <v>1</v>
      </c>
      <c r="AI49" s="98">
        <f t="shared" si="70"/>
        <v>2.8250749314456987E-2</v>
      </c>
      <c r="AL49" s="94">
        <v>45</v>
      </c>
      <c r="AM49" s="93" t="s">
        <v>41</v>
      </c>
      <c r="AN49" s="145">
        <v>69</v>
      </c>
      <c r="AO49" s="117">
        <v>3</v>
      </c>
      <c r="AP49" s="92">
        <v>7.058823529411765E-3</v>
      </c>
      <c r="AQ49" s="92">
        <v>4.3478260869565216E-2</v>
      </c>
      <c r="AR49" s="145">
        <v>182</v>
      </c>
      <c r="AS49" s="117">
        <v>8</v>
      </c>
      <c r="AT49" s="92">
        <v>1.8823529411764704E-2</v>
      </c>
      <c r="AU49" s="92">
        <v>4.3956043956043959E-2</v>
      </c>
      <c r="AV49" s="145">
        <v>5086</v>
      </c>
      <c r="AW49" s="117">
        <v>83</v>
      </c>
      <c r="AX49" s="92">
        <v>0.19529411764705881</v>
      </c>
      <c r="AY49" s="92">
        <v>1.6319307904050333E-2</v>
      </c>
      <c r="AZ49" s="145">
        <v>4629</v>
      </c>
      <c r="BA49" s="117">
        <v>112</v>
      </c>
      <c r="BB49" s="92">
        <v>0.2635294117647059</v>
      </c>
      <c r="BC49" s="92">
        <v>2.4195290559516094E-2</v>
      </c>
      <c r="BD49" s="145">
        <v>3030</v>
      </c>
      <c r="BE49" s="117">
        <v>107</v>
      </c>
      <c r="BF49" s="92">
        <v>0.25176470588235295</v>
      </c>
      <c r="BG49" s="92">
        <v>3.5313531353135315E-2</v>
      </c>
      <c r="BH49" s="145">
        <v>1437</v>
      </c>
      <c r="BI49" s="117">
        <v>74</v>
      </c>
      <c r="BJ49" s="92">
        <v>0.17411764705882352</v>
      </c>
      <c r="BK49" s="92">
        <v>5.1496172581767571E-2</v>
      </c>
      <c r="BL49" s="145">
        <v>487</v>
      </c>
      <c r="BM49" s="117">
        <v>38</v>
      </c>
      <c r="BN49" s="92">
        <v>8.9411764705882357E-2</v>
      </c>
      <c r="BO49" s="92">
        <v>7.8028747433264892E-2</v>
      </c>
      <c r="BP49" s="145">
        <v>14920</v>
      </c>
      <c r="BQ49" s="117">
        <v>425</v>
      </c>
      <c r="BR49" s="92">
        <v>1</v>
      </c>
      <c r="BS49" s="92">
        <v>2.848525469168901E-2</v>
      </c>
      <c r="BT49" s="125">
        <v>45</v>
      </c>
      <c r="BU49" s="93" t="s">
        <v>41</v>
      </c>
      <c r="BV49" s="188">
        <f t="shared" si="17"/>
        <v>6.7720090293453723E-3</v>
      </c>
      <c r="BW49" s="188">
        <f t="shared" si="18"/>
        <v>7.058823529411765E-3</v>
      </c>
      <c r="BX49" s="189">
        <f t="shared" si="19"/>
        <v>0</v>
      </c>
      <c r="BY49" s="188">
        <f t="shared" si="20"/>
        <v>1.580135440180587E-2</v>
      </c>
      <c r="BZ49" s="188">
        <f t="shared" si="21"/>
        <v>1.8823529411764704E-2</v>
      </c>
      <c r="CA49" s="189">
        <f t="shared" si="22"/>
        <v>-0.29999999999999993</v>
      </c>
      <c r="CB49" s="188">
        <f t="shared" si="23"/>
        <v>0.20993227990970656</v>
      </c>
      <c r="CC49" s="188">
        <f t="shared" si="24"/>
        <v>0.19529411764705881</v>
      </c>
      <c r="CD49" s="189">
        <f t="shared" si="25"/>
        <v>1.4999999999999987</v>
      </c>
      <c r="CE49" s="188">
        <f t="shared" si="26"/>
        <v>0.29119638826185101</v>
      </c>
      <c r="CF49" s="188">
        <f t="shared" si="27"/>
        <v>0.2635294117647059</v>
      </c>
      <c r="CG49" s="189">
        <f t="shared" si="28"/>
        <v>2.6999999999999966</v>
      </c>
      <c r="CH49" s="188">
        <f t="shared" si="59"/>
        <v>0.24379232505643342</v>
      </c>
      <c r="CI49" s="188">
        <f t="shared" si="58"/>
        <v>0.25176470588235295</v>
      </c>
      <c r="CJ49" s="189">
        <f t="shared" si="29"/>
        <v>-0.80000000000000071</v>
      </c>
      <c r="CK49" s="188">
        <f t="shared" si="30"/>
        <v>0.15124153498871332</v>
      </c>
      <c r="CL49" s="188">
        <f t="shared" si="31"/>
        <v>0.17411764705882352</v>
      </c>
      <c r="CM49" s="189">
        <f t="shared" si="32"/>
        <v>-2.2999999999999994</v>
      </c>
      <c r="CN49" s="188">
        <f t="shared" si="33"/>
        <v>8.1264108352144468E-2</v>
      </c>
      <c r="CO49" s="188">
        <f t="shared" si="34"/>
        <v>8.9411764705882357E-2</v>
      </c>
      <c r="CP49" s="189">
        <f t="shared" si="35"/>
        <v>-0.79999999999999938</v>
      </c>
      <c r="CR49" s="188">
        <f t="shared" si="36"/>
        <v>6.5304988189523409E-3</v>
      </c>
      <c r="CS49" s="188">
        <f t="shared" si="37"/>
        <v>8.3051930272884916E-3</v>
      </c>
      <c r="CT49" s="189">
        <f t="shared" si="38"/>
        <v>-0.1</v>
      </c>
      <c r="CU49" s="188">
        <f t="shared" si="39"/>
        <v>1.9869390023620953E-2</v>
      </c>
      <c r="CV49" s="188">
        <f t="shared" si="40"/>
        <v>2.3911654649995437E-2</v>
      </c>
      <c r="CW49" s="189">
        <f t="shared" si="41"/>
        <v>-0.4</v>
      </c>
      <c r="CX49" s="188">
        <f t="shared" si="42"/>
        <v>0.16891297299800842</v>
      </c>
      <c r="CY49" s="188">
        <f t="shared" si="43"/>
        <v>0.1657387971159989</v>
      </c>
      <c r="CZ49" s="189">
        <f t="shared" si="44"/>
        <v>0.30000000000000027</v>
      </c>
      <c r="DA49" s="188">
        <f t="shared" si="45"/>
        <v>0.23843268028345144</v>
      </c>
      <c r="DB49" s="188">
        <f t="shared" si="46"/>
        <v>0.24062243314775941</v>
      </c>
      <c r="DC49" s="189">
        <f t="shared" si="47"/>
        <v>-0.30000000000000027</v>
      </c>
      <c r="DD49" s="188">
        <f t="shared" si="48"/>
        <v>0.26853781668287713</v>
      </c>
      <c r="DE49" s="188">
        <f t="shared" si="49"/>
        <v>0.2691886465273341</v>
      </c>
      <c r="DF49" s="189">
        <f t="shared" si="50"/>
        <v>0</v>
      </c>
      <c r="DG49" s="188">
        <f t="shared" si="51"/>
        <v>0.19730443240238987</v>
      </c>
      <c r="DH49" s="188">
        <f t="shared" si="52"/>
        <v>0.18951355297983025</v>
      </c>
      <c r="DI49" s="189">
        <f t="shared" si="53"/>
        <v>0.70000000000000062</v>
      </c>
      <c r="DJ49" s="188">
        <f t="shared" si="54"/>
        <v>0.10041220879069983</v>
      </c>
      <c r="DK49" s="188">
        <f t="shared" si="55"/>
        <v>0.10271972255179337</v>
      </c>
      <c r="DL49" s="189">
        <f t="shared" si="56"/>
        <v>-0.29999999999999888</v>
      </c>
      <c r="DM49" s="183">
        <v>0</v>
      </c>
    </row>
    <row r="50" spans="1:117">
      <c r="A50" s="63"/>
      <c r="B50" s="94">
        <v>46</v>
      </c>
      <c r="C50" s="93" t="s">
        <v>21</v>
      </c>
      <c r="D50" s="110">
        <v>19</v>
      </c>
      <c r="E50" s="95">
        <v>3</v>
      </c>
      <c r="F50" s="96">
        <f t="shared" si="7"/>
        <v>7.575757575757576E-3</v>
      </c>
      <c r="G50" s="98">
        <f t="shared" si="62"/>
        <v>0.15789473684210525</v>
      </c>
      <c r="H50" s="110">
        <v>173</v>
      </c>
      <c r="I50" s="95">
        <v>13</v>
      </c>
      <c r="J50" s="96">
        <f t="shared" si="57"/>
        <v>3.2828282828282832E-2</v>
      </c>
      <c r="K50" s="98">
        <f t="shared" si="63"/>
        <v>7.5144508670520235E-2</v>
      </c>
      <c r="L50" s="110">
        <v>7170</v>
      </c>
      <c r="M50" s="95">
        <v>69</v>
      </c>
      <c r="N50" s="96">
        <f t="shared" si="8"/>
        <v>0.17424242424242425</v>
      </c>
      <c r="O50" s="98">
        <f t="shared" si="64"/>
        <v>9.6234309623430964E-3</v>
      </c>
      <c r="P50" s="110">
        <v>5986</v>
      </c>
      <c r="Q50" s="95">
        <v>86</v>
      </c>
      <c r="R50" s="96">
        <f t="shared" si="9"/>
        <v>0.21717171717171718</v>
      </c>
      <c r="S50" s="98">
        <f t="shared" si="65"/>
        <v>1.4366855997327097E-2</v>
      </c>
      <c r="T50" s="110">
        <v>4005</v>
      </c>
      <c r="U50" s="95">
        <v>94</v>
      </c>
      <c r="V50" s="96">
        <f t="shared" si="10"/>
        <v>0.23737373737373738</v>
      </c>
      <c r="W50" s="98">
        <f t="shared" si="66"/>
        <v>2.3470661672908864E-2</v>
      </c>
      <c r="X50" s="110">
        <v>1970</v>
      </c>
      <c r="Y50" s="95">
        <v>90</v>
      </c>
      <c r="Z50" s="96">
        <f t="shared" si="11"/>
        <v>0.22727272727272727</v>
      </c>
      <c r="AA50" s="98">
        <f t="shared" si="67"/>
        <v>4.5685279187817257E-2</v>
      </c>
      <c r="AB50" s="110">
        <v>832</v>
      </c>
      <c r="AC50" s="95">
        <v>41</v>
      </c>
      <c r="AD50" s="96">
        <f t="shared" si="12"/>
        <v>0.10353535353535354</v>
      </c>
      <c r="AE50" s="98">
        <f t="shared" si="68"/>
        <v>4.9278846153846152E-2</v>
      </c>
      <c r="AF50" s="110">
        <f t="shared" si="13"/>
        <v>20155</v>
      </c>
      <c r="AG50" s="95">
        <f t="shared" si="71"/>
        <v>396</v>
      </c>
      <c r="AH50" s="96">
        <f t="shared" si="15"/>
        <v>1</v>
      </c>
      <c r="AI50" s="98">
        <f t="shared" si="70"/>
        <v>1.9647730091788638E-2</v>
      </c>
      <c r="AL50" s="94">
        <v>46</v>
      </c>
      <c r="AM50" s="93" t="s">
        <v>21</v>
      </c>
      <c r="AN50" s="145">
        <v>39</v>
      </c>
      <c r="AO50" s="117">
        <v>8</v>
      </c>
      <c r="AP50" s="92">
        <v>2.030456852791878E-2</v>
      </c>
      <c r="AQ50" s="92">
        <v>0.20512820512820512</v>
      </c>
      <c r="AR50" s="145">
        <v>193</v>
      </c>
      <c r="AS50" s="117">
        <v>13</v>
      </c>
      <c r="AT50" s="92">
        <v>3.2994923857868022E-2</v>
      </c>
      <c r="AU50" s="92">
        <v>6.7357512953367879E-2</v>
      </c>
      <c r="AV50" s="145">
        <v>6641</v>
      </c>
      <c r="AW50" s="117">
        <v>66</v>
      </c>
      <c r="AX50" s="92">
        <v>0.16751269035532995</v>
      </c>
      <c r="AY50" s="92">
        <v>9.9382623098930884E-3</v>
      </c>
      <c r="AZ50" s="145">
        <v>5756</v>
      </c>
      <c r="BA50" s="117">
        <v>90</v>
      </c>
      <c r="BB50" s="92">
        <v>0.22842639593908629</v>
      </c>
      <c r="BC50" s="92">
        <v>1.5635858234885336E-2</v>
      </c>
      <c r="BD50" s="145">
        <v>3822</v>
      </c>
      <c r="BE50" s="117">
        <v>97</v>
      </c>
      <c r="BF50" s="92">
        <v>0.24619289340101522</v>
      </c>
      <c r="BG50" s="92">
        <v>2.5379382522239664E-2</v>
      </c>
      <c r="BH50" s="145">
        <v>1856</v>
      </c>
      <c r="BI50" s="117">
        <v>84</v>
      </c>
      <c r="BJ50" s="92">
        <v>0.21319796954314721</v>
      </c>
      <c r="BK50" s="92">
        <v>4.5258620689655173E-2</v>
      </c>
      <c r="BL50" s="145">
        <v>759</v>
      </c>
      <c r="BM50" s="117">
        <v>36</v>
      </c>
      <c r="BN50" s="92">
        <v>9.1370558375634514E-2</v>
      </c>
      <c r="BO50" s="92">
        <v>4.7430830039525688E-2</v>
      </c>
      <c r="BP50" s="145">
        <v>19066</v>
      </c>
      <c r="BQ50" s="117">
        <v>394</v>
      </c>
      <c r="BR50" s="92">
        <v>1</v>
      </c>
      <c r="BS50" s="92">
        <v>2.0665058218818838E-2</v>
      </c>
      <c r="BT50" s="125">
        <v>46</v>
      </c>
      <c r="BU50" s="93" t="s">
        <v>21</v>
      </c>
      <c r="BV50" s="188">
        <f t="shared" si="17"/>
        <v>7.575757575757576E-3</v>
      </c>
      <c r="BW50" s="188">
        <f t="shared" si="18"/>
        <v>2.030456852791878E-2</v>
      </c>
      <c r="BX50" s="189">
        <f t="shared" si="19"/>
        <v>-1.2</v>
      </c>
      <c r="BY50" s="188">
        <f t="shared" si="20"/>
        <v>3.2828282828282832E-2</v>
      </c>
      <c r="BZ50" s="188">
        <f t="shared" si="21"/>
        <v>3.2994923857868022E-2</v>
      </c>
      <c r="CA50" s="189">
        <f t="shared" si="22"/>
        <v>0</v>
      </c>
      <c r="CB50" s="188">
        <f t="shared" si="23"/>
        <v>0.17424242424242425</v>
      </c>
      <c r="CC50" s="188">
        <f t="shared" si="24"/>
        <v>0.16751269035532995</v>
      </c>
      <c r="CD50" s="189">
        <f t="shared" si="25"/>
        <v>0.59999999999999776</v>
      </c>
      <c r="CE50" s="188">
        <f t="shared" si="26"/>
        <v>0.21717171717171718</v>
      </c>
      <c r="CF50" s="188">
        <f t="shared" si="27"/>
        <v>0.22842639593908629</v>
      </c>
      <c r="CG50" s="189">
        <f t="shared" si="28"/>
        <v>-1.100000000000001</v>
      </c>
      <c r="CH50" s="188">
        <f t="shared" si="59"/>
        <v>0.23737373737373738</v>
      </c>
      <c r="CI50" s="188">
        <f t="shared" si="58"/>
        <v>0.24619289340101522</v>
      </c>
      <c r="CJ50" s="189">
        <f t="shared" si="29"/>
        <v>-0.9000000000000008</v>
      </c>
      <c r="CK50" s="188">
        <f t="shared" si="30"/>
        <v>0.22727272727272727</v>
      </c>
      <c r="CL50" s="188">
        <f t="shared" si="31"/>
        <v>0.21319796954314721</v>
      </c>
      <c r="CM50" s="189">
        <f t="shared" si="32"/>
        <v>1.4000000000000012</v>
      </c>
      <c r="CN50" s="188">
        <f t="shared" si="33"/>
        <v>0.10353535353535354</v>
      </c>
      <c r="CO50" s="188">
        <f t="shared" si="34"/>
        <v>9.1370558375634514E-2</v>
      </c>
      <c r="CP50" s="189">
        <f t="shared" si="35"/>
        <v>1.2999999999999998</v>
      </c>
      <c r="CR50" s="188">
        <f t="shared" si="36"/>
        <v>6.5304988189523409E-3</v>
      </c>
      <c r="CS50" s="188">
        <f t="shared" si="37"/>
        <v>8.3051930272884916E-3</v>
      </c>
      <c r="CT50" s="189">
        <f t="shared" si="38"/>
        <v>-0.1</v>
      </c>
      <c r="CU50" s="188">
        <f t="shared" si="39"/>
        <v>1.9869390023620953E-2</v>
      </c>
      <c r="CV50" s="188">
        <f t="shared" si="40"/>
        <v>2.3911654649995437E-2</v>
      </c>
      <c r="CW50" s="189">
        <f t="shared" si="41"/>
        <v>-0.4</v>
      </c>
      <c r="CX50" s="188">
        <f t="shared" si="42"/>
        <v>0.16891297299800842</v>
      </c>
      <c r="CY50" s="188">
        <f t="shared" si="43"/>
        <v>0.1657387971159989</v>
      </c>
      <c r="CZ50" s="189">
        <f t="shared" si="44"/>
        <v>0.30000000000000027</v>
      </c>
      <c r="DA50" s="188">
        <f t="shared" si="45"/>
        <v>0.23843268028345144</v>
      </c>
      <c r="DB50" s="188">
        <f t="shared" si="46"/>
        <v>0.24062243314775941</v>
      </c>
      <c r="DC50" s="189">
        <f t="shared" si="47"/>
        <v>-0.30000000000000027</v>
      </c>
      <c r="DD50" s="188">
        <f t="shared" si="48"/>
        <v>0.26853781668287713</v>
      </c>
      <c r="DE50" s="188">
        <f t="shared" si="49"/>
        <v>0.2691886465273341</v>
      </c>
      <c r="DF50" s="189">
        <f t="shared" si="50"/>
        <v>0</v>
      </c>
      <c r="DG50" s="188">
        <f t="shared" si="51"/>
        <v>0.19730443240238987</v>
      </c>
      <c r="DH50" s="188">
        <f t="shared" si="52"/>
        <v>0.18951355297983025</v>
      </c>
      <c r="DI50" s="189">
        <f t="shared" si="53"/>
        <v>0.70000000000000062</v>
      </c>
      <c r="DJ50" s="188">
        <f t="shared" si="54"/>
        <v>0.10041220879069983</v>
      </c>
      <c r="DK50" s="188">
        <f t="shared" si="55"/>
        <v>0.10271972255179337</v>
      </c>
      <c r="DL50" s="189">
        <f t="shared" si="56"/>
        <v>-0.29999999999999888</v>
      </c>
      <c r="DM50" s="183">
        <v>0</v>
      </c>
    </row>
    <row r="51" spans="1:117">
      <c r="A51" s="63"/>
      <c r="B51" s="94">
        <v>47</v>
      </c>
      <c r="C51" s="93" t="s">
        <v>13</v>
      </c>
      <c r="D51" s="111">
        <v>21</v>
      </c>
      <c r="E51" s="86">
        <v>0</v>
      </c>
      <c r="F51" s="102">
        <f t="shared" si="7"/>
        <v>0</v>
      </c>
      <c r="G51" s="98">
        <f t="shared" si="62"/>
        <v>0</v>
      </c>
      <c r="H51" s="111">
        <v>178</v>
      </c>
      <c r="I51" s="86">
        <v>6</v>
      </c>
      <c r="J51" s="102">
        <f t="shared" si="57"/>
        <v>1.5151515151515152E-2</v>
      </c>
      <c r="K51" s="98">
        <f t="shared" si="63"/>
        <v>3.3707865168539325E-2</v>
      </c>
      <c r="L51" s="111">
        <v>15305</v>
      </c>
      <c r="M51" s="86">
        <v>82</v>
      </c>
      <c r="N51" s="102">
        <f t="shared" si="8"/>
        <v>0.20707070707070707</v>
      </c>
      <c r="O51" s="98">
        <f t="shared" si="64"/>
        <v>5.3577262332571056E-3</v>
      </c>
      <c r="P51" s="111">
        <v>13119</v>
      </c>
      <c r="Q51" s="86">
        <v>101</v>
      </c>
      <c r="R51" s="102">
        <f t="shared" si="9"/>
        <v>0.25505050505050503</v>
      </c>
      <c r="S51" s="98">
        <f t="shared" si="65"/>
        <v>7.6987575272505528E-3</v>
      </c>
      <c r="T51" s="111">
        <v>7716</v>
      </c>
      <c r="U51" s="86">
        <v>107</v>
      </c>
      <c r="V51" s="102">
        <f t="shared" si="10"/>
        <v>0.27020202020202022</v>
      </c>
      <c r="W51" s="98">
        <f t="shared" si="66"/>
        <v>1.3867288750648004E-2</v>
      </c>
      <c r="X51" s="111">
        <v>3367</v>
      </c>
      <c r="Y51" s="86">
        <v>73</v>
      </c>
      <c r="Z51" s="102">
        <f t="shared" si="11"/>
        <v>0.18434343434343434</v>
      </c>
      <c r="AA51" s="98">
        <f t="shared" si="67"/>
        <v>2.1681021681021682E-2</v>
      </c>
      <c r="AB51" s="111">
        <v>1124</v>
      </c>
      <c r="AC51" s="86">
        <v>27</v>
      </c>
      <c r="AD51" s="102">
        <f t="shared" si="12"/>
        <v>6.8181818181818177E-2</v>
      </c>
      <c r="AE51" s="98">
        <f t="shared" si="68"/>
        <v>2.4021352313167259E-2</v>
      </c>
      <c r="AF51" s="111">
        <f t="shared" si="13"/>
        <v>40830</v>
      </c>
      <c r="AG51" s="86">
        <f t="shared" si="71"/>
        <v>396</v>
      </c>
      <c r="AH51" s="102">
        <f t="shared" si="15"/>
        <v>1</v>
      </c>
      <c r="AI51" s="98">
        <f t="shared" si="70"/>
        <v>9.6987509184423212E-3</v>
      </c>
      <c r="AL51" s="94">
        <v>47</v>
      </c>
      <c r="AM51" s="93" t="s">
        <v>13</v>
      </c>
      <c r="AN51" s="145">
        <v>39</v>
      </c>
      <c r="AO51" s="117">
        <v>0</v>
      </c>
      <c r="AP51" s="92">
        <v>0</v>
      </c>
      <c r="AQ51" s="92">
        <v>0</v>
      </c>
      <c r="AR51" s="145">
        <v>205</v>
      </c>
      <c r="AS51" s="117">
        <v>11</v>
      </c>
      <c r="AT51" s="92">
        <v>2.7093596059113302E-2</v>
      </c>
      <c r="AU51" s="92">
        <v>5.3658536585365853E-2</v>
      </c>
      <c r="AV51" s="145">
        <v>14737</v>
      </c>
      <c r="AW51" s="117">
        <v>83</v>
      </c>
      <c r="AX51" s="92">
        <v>0.20443349753694581</v>
      </c>
      <c r="AY51" s="92">
        <v>5.6320825134016424E-3</v>
      </c>
      <c r="AZ51" s="145">
        <v>12457</v>
      </c>
      <c r="BA51" s="117">
        <v>93</v>
      </c>
      <c r="BB51" s="92">
        <v>0.22906403940886699</v>
      </c>
      <c r="BC51" s="92">
        <v>7.4656819458938746E-3</v>
      </c>
      <c r="BD51" s="145">
        <v>7205</v>
      </c>
      <c r="BE51" s="117">
        <v>113</v>
      </c>
      <c r="BF51" s="92">
        <v>0.27832512315270935</v>
      </c>
      <c r="BG51" s="92">
        <v>1.568355308813324E-2</v>
      </c>
      <c r="BH51" s="145">
        <v>2993</v>
      </c>
      <c r="BI51" s="117">
        <v>79</v>
      </c>
      <c r="BJ51" s="92">
        <v>0.19458128078817735</v>
      </c>
      <c r="BK51" s="92">
        <v>2.6394921483461412E-2</v>
      </c>
      <c r="BL51" s="145">
        <v>1039</v>
      </c>
      <c r="BM51" s="117">
        <v>27</v>
      </c>
      <c r="BN51" s="92">
        <v>6.6502463054187194E-2</v>
      </c>
      <c r="BO51" s="92">
        <v>2.598652550529355E-2</v>
      </c>
      <c r="BP51" s="145">
        <v>38675</v>
      </c>
      <c r="BQ51" s="117">
        <v>406</v>
      </c>
      <c r="BR51" s="92">
        <v>1</v>
      </c>
      <c r="BS51" s="92">
        <v>1.0497737556561085E-2</v>
      </c>
      <c r="BT51" s="125">
        <v>47</v>
      </c>
      <c r="BU51" s="93" t="s">
        <v>13</v>
      </c>
      <c r="BV51" s="188">
        <f t="shared" si="17"/>
        <v>0</v>
      </c>
      <c r="BW51" s="188">
        <f t="shared" si="18"/>
        <v>0</v>
      </c>
      <c r="BX51" s="189">
        <f t="shared" si="19"/>
        <v>0</v>
      </c>
      <c r="BY51" s="188">
        <f t="shared" si="20"/>
        <v>1.5151515151515152E-2</v>
      </c>
      <c r="BZ51" s="188">
        <f t="shared" si="21"/>
        <v>2.7093596059113302E-2</v>
      </c>
      <c r="CA51" s="189">
        <f t="shared" si="22"/>
        <v>-1.2</v>
      </c>
      <c r="CB51" s="188">
        <f t="shared" si="23"/>
        <v>0.20707070707070707</v>
      </c>
      <c r="CC51" s="188">
        <f t="shared" si="24"/>
        <v>0.20443349753694581</v>
      </c>
      <c r="CD51" s="189">
        <f t="shared" si="25"/>
        <v>0.30000000000000027</v>
      </c>
      <c r="CE51" s="188">
        <f t="shared" si="26"/>
        <v>0.25505050505050503</v>
      </c>
      <c r="CF51" s="188">
        <f t="shared" si="27"/>
        <v>0.22906403940886699</v>
      </c>
      <c r="CG51" s="189">
        <f t="shared" si="28"/>
        <v>2.5999999999999996</v>
      </c>
      <c r="CH51" s="188">
        <f t="shared" si="59"/>
        <v>0.27020202020202022</v>
      </c>
      <c r="CI51" s="188">
        <f t="shared" si="58"/>
        <v>0.27832512315270935</v>
      </c>
      <c r="CJ51" s="189">
        <f t="shared" si="29"/>
        <v>-0.80000000000000071</v>
      </c>
      <c r="CK51" s="188">
        <f t="shared" si="30"/>
        <v>0.18434343434343434</v>
      </c>
      <c r="CL51" s="188">
        <f t="shared" si="31"/>
        <v>0.19458128078817735</v>
      </c>
      <c r="CM51" s="189">
        <f t="shared" si="32"/>
        <v>-1.100000000000001</v>
      </c>
      <c r="CN51" s="188">
        <f t="shared" si="33"/>
        <v>6.8181818181818177E-2</v>
      </c>
      <c r="CO51" s="188">
        <f t="shared" si="34"/>
        <v>6.6502463054187194E-2</v>
      </c>
      <c r="CP51" s="189">
        <f t="shared" si="35"/>
        <v>0.10000000000000009</v>
      </c>
      <c r="CR51" s="188">
        <f t="shared" si="36"/>
        <v>6.5304988189523409E-3</v>
      </c>
      <c r="CS51" s="188">
        <f t="shared" si="37"/>
        <v>8.3051930272884916E-3</v>
      </c>
      <c r="CT51" s="189">
        <f t="shared" si="38"/>
        <v>-0.1</v>
      </c>
      <c r="CU51" s="188">
        <f t="shared" si="39"/>
        <v>1.9869390023620953E-2</v>
      </c>
      <c r="CV51" s="188">
        <f t="shared" si="40"/>
        <v>2.3911654649995437E-2</v>
      </c>
      <c r="CW51" s="189">
        <f t="shared" si="41"/>
        <v>-0.4</v>
      </c>
      <c r="CX51" s="188">
        <f t="shared" si="42"/>
        <v>0.16891297299800842</v>
      </c>
      <c r="CY51" s="188">
        <f t="shared" si="43"/>
        <v>0.1657387971159989</v>
      </c>
      <c r="CZ51" s="189">
        <f t="shared" si="44"/>
        <v>0.30000000000000027</v>
      </c>
      <c r="DA51" s="188">
        <f t="shared" si="45"/>
        <v>0.23843268028345144</v>
      </c>
      <c r="DB51" s="188">
        <f t="shared" si="46"/>
        <v>0.24062243314775941</v>
      </c>
      <c r="DC51" s="189">
        <f t="shared" si="47"/>
        <v>-0.30000000000000027</v>
      </c>
      <c r="DD51" s="188">
        <f t="shared" si="48"/>
        <v>0.26853781668287713</v>
      </c>
      <c r="DE51" s="188">
        <f t="shared" si="49"/>
        <v>0.2691886465273341</v>
      </c>
      <c r="DF51" s="189">
        <f t="shared" si="50"/>
        <v>0</v>
      </c>
      <c r="DG51" s="188">
        <f t="shared" si="51"/>
        <v>0.19730443240238987</v>
      </c>
      <c r="DH51" s="188">
        <f t="shared" si="52"/>
        <v>0.18951355297983025</v>
      </c>
      <c r="DI51" s="189">
        <f t="shared" si="53"/>
        <v>0.70000000000000062</v>
      </c>
      <c r="DJ51" s="188">
        <f t="shared" si="54"/>
        <v>0.10041220879069983</v>
      </c>
      <c r="DK51" s="188">
        <f t="shared" si="55"/>
        <v>0.10271972255179337</v>
      </c>
      <c r="DL51" s="189">
        <f t="shared" si="56"/>
        <v>-0.29999999999999888</v>
      </c>
      <c r="DM51" s="183">
        <v>0</v>
      </c>
    </row>
    <row r="52" spans="1:117">
      <c r="A52" s="63"/>
      <c r="B52" s="94">
        <v>48</v>
      </c>
      <c r="C52" s="93" t="s">
        <v>22</v>
      </c>
      <c r="D52" s="111">
        <v>10</v>
      </c>
      <c r="E52" s="86">
        <v>0</v>
      </c>
      <c r="F52" s="102">
        <f t="shared" si="7"/>
        <v>0</v>
      </c>
      <c r="G52" s="98">
        <f t="shared" si="62"/>
        <v>0</v>
      </c>
      <c r="H52" s="111">
        <v>74</v>
      </c>
      <c r="I52" s="86">
        <v>3</v>
      </c>
      <c r="J52" s="102">
        <f t="shared" si="57"/>
        <v>7.462686567164179E-3</v>
      </c>
      <c r="K52" s="98">
        <f t="shared" si="63"/>
        <v>4.0540540540540543E-2</v>
      </c>
      <c r="L52" s="111">
        <v>8088</v>
      </c>
      <c r="M52" s="86">
        <v>56</v>
      </c>
      <c r="N52" s="102">
        <f t="shared" si="8"/>
        <v>0.13930348258706468</v>
      </c>
      <c r="O52" s="98">
        <f t="shared" si="64"/>
        <v>6.923837784371909E-3</v>
      </c>
      <c r="P52" s="111">
        <v>6561</v>
      </c>
      <c r="Q52" s="86">
        <v>83</v>
      </c>
      <c r="R52" s="102">
        <f t="shared" si="9"/>
        <v>0.20646766169154229</v>
      </c>
      <c r="S52" s="98">
        <f t="shared" si="65"/>
        <v>1.2650510592897424E-2</v>
      </c>
      <c r="T52" s="111">
        <v>4190</v>
      </c>
      <c r="U52" s="86">
        <v>89</v>
      </c>
      <c r="V52" s="102">
        <f t="shared" si="10"/>
        <v>0.22139303482587064</v>
      </c>
      <c r="W52" s="98">
        <f t="shared" si="66"/>
        <v>2.1241050119331743E-2</v>
      </c>
      <c r="X52" s="111">
        <v>2106</v>
      </c>
      <c r="Y52" s="86">
        <v>106</v>
      </c>
      <c r="Z52" s="102">
        <f t="shared" si="11"/>
        <v>0.26368159203980102</v>
      </c>
      <c r="AA52" s="98">
        <f t="shared" si="67"/>
        <v>5.0332383665716997E-2</v>
      </c>
      <c r="AB52" s="111">
        <v>894</v>
      </c>
      <c r="AC52" s="86">
        <v>65</v>
      </c>
      <c r="AD52" s="102">
        <f t="shared" si="12"/>
        <v>0.16169154228855723</v>
      </c>
      <c r="AE52" s="98">
        <f t="shared" si="68"/>
        <v>7.2706935123042507E-2</v>
      </c>
      <c r="AF52" s="111">
        <f t="shared" si="13"/>
        <v>21923</v>
      </c>
      <c r="AG52" s="86">
        <f t="shared" si="71"/>
        <v>402</v>
      </c>
      <c r="AH52" s="102">
        <f t="shared" si="15"/>
        <v>1</v>
      </c>
      <c r="AI52" s="98">
        <f t="shared" si="70"/>
        <v>1.8336906445285774E-2</v>
      </c>
      <c r="AL52" s="94">
        <v>48</v>
      </c>
      <c r="AM52" s="93" t="s">
        <v>22</v>
      </c>
      <c r="AN52" s="145">
        <v>15</v>
      </c>
      <c r="AO52" s="117">
        <v>0</v>
      </c>
      <c r="AP52" s="92">
        <v>0</v>
      </c>
      <c r="AQ52" s="92">
        <v>0</v>
      </c>
      <c r="AR52" s="145">
        <v>98</v>
      </c>
      <c r="AS52" s="117">
        <v>7</v>
      </c>
      <c r="AT52" s="92">
        <v>1.5659955257270694E-2</v>
      </c>
      <c r="AU52" s="92">
        <v>7.1428571428571425E-2</v>
      </c>
      <c r="AV52" s="145">
        <v>7622</v>
      </c>
      <c r="AW52" s="117">
        <v>60</v>
      </c>
      <c r="AX52" s="92">
        <v>0.13422818791946309</v>
      </c>
      <c r="AY52" s="92">
        <v>7.8719496195224347E-3</v>
      </c>
      <c r="AZ52" s="145">
        <v>6235</v>
      </c>
      <c r="BA52" s="117">
        <v>97</v>
      </c>
      <c r="BB52" s="92">
        <v>0.21700223713646533</v>
      </c>
      <c r="BC52" s="92">
        <v>1.5557337610264635E-2</v>
      </c>
      <c r="BD52" s="145">
        <v>3938</v>
      </c>
      <c r="BE52" s="117">
        <v>105</v>
      </c>
      <c r="BF52" s="92">
        <v>0.2348993288590604</v>
      </c>
      <c r="BG52" s="92">
        <v>2.6663280853224988E-2</v>
      </c>
      <c r="BH52" s="145">
        <v>2061</v>
      </c>
      <c r="BI52" s="117">
        <v>101</v>
      </c>
      <c r="BJ52" s="92">
        <v>0.22595078299776286</v>
      </c>
      <c r="BK52" s="92">
        <v>4.9005337214944204E-2</v>
      </c>
      <c r="BL52" s="145">
        <v>790</v>
      </c>
      <c r="BM52" s="117">
        <v>77</v>
      </c>
      <c r="BN52" s="92">
        <v>0.17225950782997762</v>
      </c>
      <c r="BO52" s="92">
        <v>9.7468354430379753E-2</v>
      </c>
      <c r="BP52" s="145">
        <v>20759</v>
      </c>
      <c r="BQ52" s="117">
        <v>447</v>
      </c>
      <c r="BR52" s="92">
        <v>1</v>
      </c>
      <c r="BS52" s="92">
        <v>2.1532829134351367E-2</v>
      </c>
      <c r="BT52" s="125">
        <v>48</v>
      </c>
      <c r="BU52" s="93" t="s">
        <v>22</v>
      </c>
      <c r="BV52" s="188">
        <f t="shared" si="17"/>
        <v>0</v>
      </c>
      <c r="BW52" s="188">
        <f t="shared" si="18"/>
        <v>0</v>
      </c>
      <c r="BX52" s="189">
        <f t="shared" si="19"/>
        <v>0</v>
      </c>
      <c r="BY52" s="188">
        <f t="shared" si="20"/>
        <v>7.462686567164179E-3</v>
      </c>
      <c r="BZ52" s="188">
        <f t="shared" si="21"/>
        <v>1.5659955257270694E-2</v>
      </c>
      <c r="CA52" s="189">
        <f t="shared" si="22"/>
        <v>-0.90000000000000013</v>
      </c>
      <c r="CB52" s="188">
        <f t="shared" si="23"/>
        <v>0.13930348258706468</v>
      </c>
      <c r="CC52" s="188">
        <f t="shared" si="24"/>
        <v>0.13422818791946309</v>
      </c>
      <c r="CD52" s="189">
        <f t="shared" si="25"/>
        <v>0.50000000000000044</v>
      </c>
      <c r="CE52" s="188">
        <f t="shared" si="26"/>
        <v>0.20646766169154229</v>
      </c>
      <c r="CF52" s="188">
        <f t="shared" si="27"/>
        <v>0.21700223713646533</v>
      </c>
      <c r="CG52" s="189">
        <f t="shared" si="28"/>
        <v>-1.100000000000001</v>
      </c>
      <c r="CH52" s="188">
        <f t="shared" si="59"/>
        <v>0.22139303482587064</v>
      </c>
      <c r="CI52" s="188">
        <f t="shared" si="58"/>
        <v>0.2348993288590604</v>
      </c>
      <c r="CJ52" s="189">
        <f t="shared" si="29"/>
        <v>-1.3999999999999986</v>
      </c>
      <c r="CK52" s="188">
        <f t="shared" si="30"/>
        <v>0.26368159203980102</v>
      </c>
      <c r="CL52" s="188">
        <f t="shared" si="31"/>
        <v>0.22595078299776286</v>
      </c>
      <c r="CM52" s="189">
        <f t="shared" si="32"/>
        <v>3.8000000000000007</v>
      </c>
      <c r="CN52" s="188">
        <f t="shared" si="33"/>
        <v>0.16169154228855723</v>
      </c>
      <c r="CO52" s="188">
        <f t="shared" si="34"/>
        <v>0.17225950782997762</v>
      </c>
      <c r="CP52" s="189">
        <f t="shared" si="35"/>
        <v>-0.99999999999999811</v>
      </c>
      <c r="CR52" s="188">
        <f t="shared" si="36"/>
        <v>6.5304988189523409E-3</v>
      </c>
      <c r="CS52" s="188">
        <f t="shared" si="37"/>
        <v>8.3051930272884916E-3</v>
      </c>
      <c r="CT52" s="189">
        <f t="shared" si="38"/>
        <v>-0.1</v>
      </c>
      <c r="CU52" s="188">
        <f t="shared" si="39"/>
        <v>1.9869390023620953E-2</v>
      </c>
      <c r="CV52" s="188">
        <f t="shared" si="40"/>
        <v>2.3911654649995437E-2</v>
      </c>
      <c r="CW52" s="189">
        <f t="shared" si="41"/>
        <v>-0.4</v>
      </c>
      <c r="CX52" s="188">
        <f t="shared" si="42"/>
        <v>0.16891297299800842</v>
      </c>
      <c r="CY52" s="188">
        <f t="shared" si="43"/>
        <v>0.1657387971159989</v>
      </c>
      <c r="CZ52" s="189">
        <f t="shared" si="44"/>
        <v>0.30000000000000027</v>
      </c>
      <c r="DA52" s="188">
        <f t="shared" si="45"/>
        <v>0.23843268028345144</v>
      </c>
      <c r="DB52" s="188">
        <f t="shared" si="46"/>
        <v>0.24062243314775941</v>
      </c>
      <c r="DC52" s="189">
        <f t="shared" si="47"/>
        <v>-0.30000000000000027</v>
      </c>
      <c r="DD52" s="188">
        <f t="shared" si="48"/>
        <v>0.26853781668287713</v>
      </c>
      <c r="DE52" s="188">
        <f t="shared" si="49"/>
        <v>0.2691886465273341</v>
      </c>
      <c r="DF52" s="189">
        <f t="shared" si="50"/>
        <v>0</v>
      </c>
      <c r="DG52" s="188">
        <f t="shared" si="51"/>
        <v>0.19730443240238987</v>
      </c>
      <c r="DH52" s="188">
        <f t="shared" si="52"/>
        <v>0.18951355297983025</v>
      </c>
      <c r="DI52" s="189">
        <f t="shared" si="53"/>
        <v>0.70000000000000062</v>
      </c>
      <c r="DJ52" s="188">
        <f t="shared" si="54"/>
        <v>0.10041220879069983</v>
      </c>
      <c r="DK52" s="188">
        <f t="shared" si="55"/>
        <v>0.10271972255179337</v>
      </c>
      <c r="DL52" s="189">
        <f t="shared" si="56"/>
        <v>-0.29999999999999888</v>
      </c>
      <c r="DM52" s="183">
        <v>0</v>
      </c>
    </row>
    <row r="53" spans="1:117">
      <c r="A53" s="63"/>
      <c r="B53" s="94">
        <v>49</v>
      </c>
      <c r="C53" s="93" t="s">
        <v>23</v>
      </c>
      <c r="D53" s="111">
        <v>11</v>
      </c>
      <c r="E53" s="86">
        <v>1</v>
      </c>
      <c r="F53" s="96">
        <f t="shared" si="7"/>
        <v>3.2894736842105261E-3</v>
      </c>
      <c r="G53" s="98">
        <f t="shared" si="62"/>
        <v>9.0909090909090912E-2</v>
      </c>
      <c r="H53" s="111">
        <v>42</v>
      </c>
      <c r="I53" s="86">
        <v>7</v>
      </c>
      <c r="J53" s="96">
        <f t="shared" si="57"/>
        <v>2.3026315789473683E-2</v>
      </c>
      <c r="K53" s="98">
        <f t="shared" si="63"/>
        <v>0.16666666666666666</v>
      </c>
      <c r="L53" s="111">
        <v>7795</v>
      </c>
      <c r="M53" s="86">
        <v>66</v>
      </c>
      <c r="N53" s="96">
        <f t="shared" si="8"/>
        <v>0.21710526315789475</v>
      </c>
      <c r="O53" s="98">
        <f t="shared" si="64"/>
        <v>8.4669660038486205E-3</v>
      </c>
      <c r="P53" s="111">
        <v>7162</v>
      </c>
      <c r="Q53" s="86">
        <v>96</v>
      </c>
      <c r="R53" s="96">
        <f t="shared" si="9"/>
        <v>0.31578947368421051</v>
      </c>
      <c r="S53" s="98">
        <f t="shared" si="65"/>
        <v>1.3404077073443172E-2</v>
      </c>
      <c r="T53" s="111">
        <v>4347</v>
      </c>
      <c r="U53" s="86">
        <v>76</v>
      </c>
      <c r="V53" s="96">
        <f t="shared" si="10"/>
        <v>0.25</v>
      </c>
      <c r="W53" s="98">
        <f t="shared" si="66"/>
        <v>1.7483321831147917E-2</v>
      </c>
      <c r="X53" s="111">
        <v>1882</v>
      </c>
      <c r="Y53" s="86">
        <v>35</v>
      </c>
      <c r="Z53" s="96">
        <f t="shared" si="11"/>
        <v>0.11513157894736842</v>
      </c>
      <c r="AA53" s="98">
        <f t="shared" si="67"/>
        <v>1.8597236981934114E-2</v>
      </c>
      <c r="AB53" s="111">
        <v>704</v>
      </c>
      <c r="AC53" s="86">
        <v>23</v>
      </c>
      <c r="AD53" s="96">
        <f t="shared" si="12"/>
        <v>7.5657894736842105E-2</v>
      </c>
      <c r="AE53" s="98">
        <f t="shared" si="68"/>
        <v>3.2670454545454544E-2</v>
      </c>
      <c r="AF53" s="111">
        <f t="shared" si="13"/>
        <v>21943</v>
      </c>
      <c r="AG53" s="86">
        <f t="shared" si="71"/>
        <v>304</v>
      </c>
      <c r="AH53" s="96">
        <f t="shared" si="15"/>
        <v>1</v>
      </c>
      <c r="AI53" s="98">
        <f t="shared" si="70"/>
        <v>1.3854076470856309E-2</v>
      </c>
      <c r="AL53" s="94">
        <v>49</v>
      </c>
      <c r="AM53" s="93" t="s">
        <v>23</v>
      </c>
      <c r="AN53" s="145">
        <v>10</v>
      </c>
      <c r="AO53" s="117">
        <v>2</v>
      </c>
      <c r="AP53" s="92">
        <v>6.1162079510703364E-3</v>
      </c>
      <c r="AQ53" s="92">
        <v>0.2</v>
      </c>
      <c r="AR53" s="145">
        <v>52</v>
      </c>
      <c r="AS53" s="117">
        <v>9</v>
      </c>
      <c r="AT53" s="92">
        <v>2.7522935779816515E-2</v>
      </c>
      <c r="AU53" s="92">
        <v>0.17307692307692307</v>
      </c>
      <c r="AV53" s="145">
        <v>7507</v>
      </c>
      <c r="AW53" s="117">
        <v>67</v>
      </c>
      <c r="AX53" s="92">
        <v>0.20489296636085627</v>
      </c>
      <c r="AY53" s="92">
        <v>8.9250033302251241E-3</v>
      </c>
      <c r="AZ53" s="145">
        <v>6966</v>
      </c>
      <c r="BA53" s="117">
        <v>96</v>
      </c>
      <c r="BB53" s="92">
        <v>0.29357798165137616</v>
      </c>
      <c r="BC53" s="92">
        <v>1.3781223083548665E-2</v>
      </c>
      <c r="BD53" s="145">
        <v>4016</v>
      </c>
      <c r="BE53" s="117">
        <v>79</v>
      </c>
      <c r="BF53" s="92">
        <v>0.24159021406727829</v>
      </c>
      <c r="BG53" s="92">
        <v>1.9671314741035856E-2</v>
      </c>
      <c r="BH53" s="145">
        <v>1771</v>
      </c>
      <c r="BI53" s="117">
        <v>47</v>
      </c>
      <c r="BJ53" s="92">
        <v>0.14373088685015289</v>
      </c>
      <c r="BK53" s="92">
        <v>2.6538678712591756E-2</v>
      </c>
      <c r="BL53" s="145">
        <v>636</v>
      </c>
      <c r="BM53" s="117">
        <v>27</v>
      </c>
      <c r="BN53" s="92">
        <v>8.2568807339449546E-2</v>
      </c>
      <c r="BO53" s="92">
        <v>4.2452830188679243E-2</v>
      </c>
      <c r="BP53" s="145">
        <v>20958</v>
      </c>
      <c r="BQ53" s="117">
        <v>327</v>
      </c>
      <c r="BR53" s="92">
        <v>1</v>
      </c>
      <c r="BS53" s="92">
        <v>1.5602633839106785E-2</v>
      </c>
      <c r="BT53" s="125">
        <v>49</v>
      </c>
      <c r="BU53" s="93" t="s">
        <v>23</v>
      </c>
      <c r="BV53" s="188">
        <f t="shared" si="17"/>
        <v>3.2894736842105261E-3</v>
      </c>
      <c r="BW53" s="188">
        <f t="shared" si="18"/>
        <v>6.1162079510703364E-3</v>
      </c>
      <c r="BX53" s="189">
        <f t="shared" si="19"/>
        <v>-0.3</v>
      </c>
      <c r="BY53" s="188">
        <f t="shared" si="20"/>
        <v>2.3026315789473683E-2</v>
      </c>
      <c r="BZ53" s="188">
        <f t="shared" si="21"/>
        <v>2.7522935779816515E-2</v>
      </c>
      <c r="CA53" s="189">
        <f t="shared" si="22"/>
        <v>-0.50000000000000011</v>
      </c>
      <c r="CB53" s="188">
        <f t="shared" si="23"/>
        <v>0.21710526315789475</v>
      </c>
      <c r="CC53" s="188">
        <f t="shared" si="24"/>
        <v>0.20489296636085627</v>
      </c>
      <c r="CD53" s="189">
        <f t="shared" si="25"/>
        <v>1.2000000000000011</v>
      </c>
      <c r="CE53" s="188">
        <f t="shared" si="26"/>
        <v>0.31578947368421051</v>
      </c>
      <c r="CF53" s="188">
        <f t="shared" si="27"/>
        <v>0.29357798165137616</v>
      </c>
      <c r="CG53" s="189">
        <f t="shared" si="28"/>
        <v>2.200000000000002</v>
      </c>
      <c r="CH53" s="188">
        <f t="shared" si="59"/>
        <v>0.25</v>
      </c>
      <c r="CI53" s="188">
        <f t="shared" si="58"/>
        <v>0.24159021406727829</v>
      </c>
      <c r="CJ53" s="189">
        <f t="shared" si="29"/>
        <v>0.80000000000000071</v>
      </c>
      <c r="CK53" s="188">
        <f t="shared" si="30"/>
        <v>0.11513157894736842</v>
      </c>
      <c r="CL53" s="188">
        <f t="shared" si="31"/>
        <v>0.14373088685015289</v>
      </c>
      <c r="CM53" s="189">
        <f t="shared" si="32"/>
        <v>-2.8999999999999986</v>
      </c>
      <c r="CN53" s="188">
        <f t="shared" si="33"/>
        <v>7.5657894736842105E-2</v>
      </c>
      <c r="CO53" s="188">
        <f t="shared" si="34"/>
        <v>8.2568807339449546E-2</v>
      </c>
      <c r="CP53" s="189">
        <f t="shared" si="35"/>
        <v>-0.70000000000000062</v>
      </c>
      <c r="CR53" s="188">
        <f t="shared" si="36"/>
        <v>6.5304988189523409E-3</v>
      </c>
      <c r="CS53" s="188">
        <f t="shared" si="37"/>
        <v>8.3051930272884916E-3</v>
      </c>
      <c r="CT53" s="189">
        <f t="shared" si="38"/>
        <v>-0.1</v>
      </c>
      <c r="CU53" s="188">
        <f t="shared" si="39"/>
        <v>1.9869390023620953E-2</v>
      </c>
      <c r="CV53" s="188">
        <f t="shared" si="40"/>
        <v>2.3911654649995437E-2</v>
      </c>
      <c r="CW53" s="189">
        <f t="shared" si="41"/>
        <v>-0.4</v>
      </c>
      <c r="CX53" s="188">
        <f t="shared" si="42"/>
        <v>0.16891297299800842</v>
      </c>
      <c r="CY53" s="188">
        <f t="shared" si="43"/>
        <v>0.1657387971159989</v>
      </c>
      <c r="CZ53" s="189">
        <f t="shared" si="44"/>
        <v>0.30000000000000027</v>
      </c>
      <c r="DA53" s="188">
        <f t="shared" si="45"/>
        <v>0.23843268028345144</v>
      </c>
      <c r="DB53" s="188">
        <f t="shared" si="46"/>
        <v>0.24062243314775941</v>
      </c>
      <c r="DC53" s="189">
        <f t="shared" si="47"/>
        <v>-0.30000000000000027</v>
      </c>
      <c r="DD53" s="188">
        <f t="shared" si="48"/>
        <v>0.26853781668287713</v>
      </c>
      <c r="DE53" s="188">
        <f t="shared" si="49"/>
        <v>0.2691886465273341</v>
      </c>
      <c r="DF53" s="189">
        <f t="shared" si="50"/>
        <v>0</v>
      </c>
      <c r="DG53" s="188">
        <f t="shared" si="51"/>
        <v>0.19730443240238987</v>
      </c>
      <c r="DH53" s="188">
        <f t="shared" si="52"/>
        <v>0.18951355297983025</v>
      </c>
      <c r="DI53" s="189">
        <f t="shared" si="53"/>
        <v>0.70000000000000062</v>
      </c>
      <c r="DJ53" s="188">
        <f t="shared" si="54"/>
        <v>0.10041220879069983</v>
      </c>
      <c r="DK53" s="188">
        <f t="shared" si="55"/>
        <v>0.10271972255179337</v>
      </c>
      <c r="DL53" s="189">
        <f t="shared" si="56"/>
        <v>-0.29999999999999888</v>
      </c>
      <c r="DM53" s="183">
        <v>0</v>
      </c>
    </row>
    <row r="54" spans="1:117">
      <c r="A54" s="63"/>
      <c r="B54" s="94">
        <v>50</v>
      </c>
      <c r="C54" s="93" t="s">
        <v>14</v>
      </c>
      <c r="D54" s="109">
        <v>13</v>
      </c>
      <c r="E54" s="99">
        <v>3</v>
      </c>
      <c r="F54" s="96">
        <f t="shared" si="7"/>
        <v>1.3953488372093023E-2</v>
      </c>
      <c r="G54" s="98">
        <f t="shared" si="62"/>
        <v>0.23076923076923078</v>
      </c>
      <c r="H54" s="109">
        <v>115</v>
      </c>
      <c r="I54" s="99">
        <v>3</v>
      </c>
      <c r="J54" s="96">
        <f t="shared" si="57"/>
        <v>1.3953488372093023E-2</v>
      </c>
      <c r="K54" s="98">
        <f t="shared" si="63"/>
        <v>2.6086956521739129E-2</v>
      </c>
      <c r="L54" s="109">
        <v>7404</v>
      </c>
      <c r="M54" s="99">
        <v>45</v>
      </c>
      <c r="N54" s="96">
        <f t="shared" si="8"/>
        <v>0.20930232558139536</v>
      </c>
      <c r="O54" s="98">
        <f t="shared" si="64"/>
        <v>6.0777957860615886E-3</v>
      </c>
      <c r="P54" s="109">
        <v>6490</v>
      </c>
      <c r="Q54" s="99">
        <v>63</v>
      </c>
      <c r="R54" s="96">
        <f t="shared" si="9"/>
        <v>0.2930232558139535</v>
      </c>
      <c r="S54" s="98">
        <f t="shared" si="65"/>
        <v>9.7072419106317403E-3</v>
      </c>
      <c r="T54" s="109">
        <v>3750</v>
      </c>
      <c r="U54" s="99">
        <v>51</v>
      </c>
      <c r="V54" s="96">
        <f t="shared" si="10"/>
        <v>0.23720930232558141</v>
      </c>
      <c r="W54" s="98">
        <f t="shared" si="66"/>
        <v>1.3599999999999999E-2</v>
      </c>
      <c r="X54" s="109">
        <v>1582</v>
      </c>
      <c r="Y54" s="99">
        <v>37</v>
      </c>
      <c r="Z54" s="96">
        <f t="shared" si="11"/>
        <v>0.17209302325581396</v>
      </c>
      <c r="AA54" s="98">
        <f t="shared" si="67"/>
        <v>2.3388116308470291E-2</v>
      </c>
      <c r="AB54" s="109">
        <v>554</v>
      </c>
      <c r="AC54" s="99">
        <v>13</v>
      </c>
      <c r="AD54" s="96">
        <f t="shared" si="12"/>
        <v>6.0465116279069767E-2</v>
      </c>
      <c r="AE54" s="98">
        <f t="shared" si="68"/>
        <v>2.3465703971119134E-2</v>
      </c>
      <c r="AF54" s="109">
        <f t="shared" si="13"/>
        <v>19908</v>
      </c>
      <c r="AG54" s="99">
        <f t="shared" si="71"/>
        <v>215</v>
      </c>
      <c r="AH54" s="96">
        <f t="shared" si="15"/>
        <v>1</v>
      </c>
      <c r="AI54" s="98">
        <f t="shared" si="70"/>
        <v>1.0799678521197509E-2</v>
      </c>
      <c r="AL54" s="94">
        <v>50</v>
      </c>
      <c r="AM54" s="93" t="s">
        <v>14</v>
      </c>
      <c r="AN54" s="145">
        <v>19</v>
      </c>
      <c r="AO54" s="117">
        <v>4</v>
      </c>
      <c r="AP54" s="92">
        <v>1.932367149758454E-2</v>
      </c>
      <c r="AQ54" s="92">
        <v>0.21052631578947367</v>
      </c>
      <c r="AR54" s="145">
        <v>144</v>
      </c>
      <c r="AS54" s="117">
        <v>3</v>
      </c>
      <c r="AT54" s="92">
        <v>1.4492753623188406E-2</v>
      </c>
      <c r="AU54" s="92">
        <v>2.0833333333333332E-2</v>
      </c>
      <c r="AV54" s="145">
        <v>7033</v>
      </c>
      <c r="AW54" s="117">
        <v>44</v>
      </c>
      <c r="AX54" s="92">
        <v>0.21256038647342995</v>
      </c>
      <c r="AY54" s="92">
        <v>6.2562206739655906E-3</v>
      </c>
      <c r="AZ54" s="145">
        <v>6231</v>
      </c>
      <c r="BA54" s="117">
        <v>66</v>
      </c>
      <c r="BB54" s="92">
        <v>0.3188405797101449</v>
      </c>
      <c r="BC54" s="92">
        <v>1.059220028887819E-2</v>
      </c>
      <c r="BD54" s="145">
        <v>3441</v>
      </c>
      <c r="BE54" s="117">
        <v>40</v>
      </c>
      <c r="BF54" s="92">
        <v>0.19323671497584541</v>
      </c>
      <c r="BG54" s="92">
        <v>1.1624527753560012E-2</v>
      </c>
      <c r="BH54" s="145">
        <v>1443</v>
      </c>
      <c r="BI54" s="117">
        <v>31</v>
      </c>
      <c r="BJ54" s="92">
        <v>0.14975845410628019</v>
      </c>
      <c r="BK54" s="92">
        <v>2.1483021483021482E-2</v>
      </c>
      <c r="BL54" s="145">
        <v>474</v>
      </c>
      <c r="BM54" s="117">
        <v>19</v>
      </c>
      <c r="BN54" s="92">
        <v>9.1787439613526575E-2</v>
      </c>
      <c r="BO54" s="92">
        <v>4.0084388185654012E-2</v>
      </c>
      <c r="BP54" s="145">
        <v>18785</v>
      </c>
      <c r="BQ54" s="117">
        <v>207</v>
      </c>
      <c r="BR54" s="92">
        <v>1</v>
      </c>
      <c r="BS54" s="92">
        <v>1.1019430396593026E-2</v>
      </c>
      <c r="BT54" s="125">
        <v>50</v>
      </c>
      <c r="BU54" s="93" t="s">
        <v>14</v>
      </c>
      <c r="BV54" s="188">
        <f t="shared" si="17"/>
        <v>1.3953488372093023E-2</v>
      </c>
      <c r="BW54" s="188">
        <f t="shared" si="18"/>
        <v>1.932367149758454E-2</v>
      </c>
      <c r="BX54" s="189">
        <f t="shared" si="19"/>
        <v>-0.49999999999999994</v>
      </c>
      <c r="BY54" s="188">
        <f t="shared" si="20"/>
        <v>1.3953488372093023E-2</v>
      </c>
      <c r="BZ54" s="188">
        <f t="shared" si="21"/>
        <v>1.4492753623188406E-2</v>
      </c>
      <c r="CA54" s="189">
        <f t="shared" si="22"/>
        <v>0</v>
      </c>
      <c r="CB54" s="188">
        <f t="shared" si="23"/>
        <v>0.20930232558139536</v>
      </c>
      <c r="CC54" s="188">
        <f t="shared" si="24"/>
        <v>0.21256038647342995</v>
      </c>
      <c r="CD54" s="189">
        <f t="shared" si="25"/>
        <v>-0.40000000000000036</v>
      </c>
      <c r="CE54" s="188">
        <f t="shared" si="26"/>
        <v>0.2930232558139535</v>
      </c>
      <c r="CF54" s="188">
        <f t="shared" si="27"/>
        <v>0.3188405797101449</v>
      </c>
      <c r="CG54" s="189">
        <f t="shared" si="28"/>
        <v>-2.6000000000000023</v>
      </c>
      <c r="CH54" s="188">
        <f t="shared" si="59"/>
        <v>0.23720930232558141</v>
      </c>
      <c r="CI54" s="188">
        <f t="shared" si="58"/>
        <v>0.19323671497584541</v>
      </c>
      <c r="CJ54" s="189">
        <f t="shared" si="29"/>
        <v>4.3999999999999986</v>
      </c>
      <c r="CK54" s="188">
        <f t="shared" si="30"/>
        <v>0.17209302325581396</v>
      </c>
      <c r="CL54" s="188">
        <f t="shared" si="31"/>
        <v>0.14975845410628019</v>
      </c>
      <c r="CM54" s="189">
        <f t="shared" si="32"/>
        <v>2.1999999999999993</v>
      </c>
      <c r="CN54" s="188">
        <f t="shared" si="33"/>
        <v>6.0465116279069767E-2</v>
      </c>
      <c r="CO54" s="188">
        <f t="shared" si="34"/>
        <v>9.1787439613526575E-2</v>
      </c>
      <c r="CP54" s="189">
        <f t="shared" si="35"/>
        <v>-3.2</v>
      </c>
      <c r="CR54" s="188">
        <f t="shared" si="36"/>
        <v>6.5304988189523409E-3</v>
      </c>
      <c r="CS54" s="188">
        <f t="shared" si="37"/>
        <v>8.3051930272884916E-3</v>
      </c>
      <c r="CT54" s="189">
        <f t="shared" si="38"/>
        <v>-0.1</v>
      </c>
      <c r="CU54" s="188">
        <f t="shared" si="39"/>
        <v>1.9869390023620953E-2</v>
      </c>
      <c r="CV54" s="188">
        <f t="shared" si="40"/>
        <v>2.3911654649995437E-2</v>
      </c>
      <c r="CW54" s="189">
        <f t="shared" si="41"/>
        <v>-0.4</v>
      </c>
      <c r="CX54" s="188">
        <f t="shared" si="42"/>
        <v>0.16891297299800842</v>
      </c>
      <c r="CY54" s="188">
        <f t="shared" si="43"/>
        <v>0.1657387971159989</v>
      </c>
      <c r="CZ54" s="189">
        <f t="shared" si="44"/>
        <v>0.30000000000000027</v>
      </c>
      <c r="DA54" s="188">
        <f t="shared" si="45"/>
        <v>0.23843268028345144</v>
      </c>
      <c r="DB54" s="188">
        <f t="shared" si="46"/>
        <v>0.24062243314775941</v>
      </c>
      <c r="DC54" s="189">
        <f t="shared" si="47"/>
        <v>-0.30000000000000027</v>
      </c>
      <c r="DD54" s="188">
        <f t="shared" si="48"/>
        <v>0.26853781668287713</v>
      </c>
      <c r="DE54" s="188">
        <f t="shared" si="49"/>
        <v>0.2691886465273341</v>
      </c>
      <c r="DF54" s="189">
        <f t="shared" si="50"/>
        <v>0</v>
      </c>
      <c r="DG54" s="188">
        <f t="shared" si="51"/>
        <v>0.19730443240238987</v>
      </c>
      <c r="DH54" s="188">
        <f t="shared" si="52"/>
        <v>0.18951355297983025</v>
      </c>
      <c r="DI54" s="189">
        <f t="shared" si="53"/>
        <v>0.70000000000000062</v>
      </c>
      <c r="DJ54" s="188">
        <f t="shared" si="54"/>
        <v>0.10041220879069983</v>
      </c>
      <c r="DK54" s="188">
        <f t="shared" si="55"/>
        <v>0.10271972255179337</v>
      </c>
      <c r="DL54" s="189">
        <f t="shared" si="56"/>
        <v>-0.29999999999999888</v>
      </c>
      <c r="DM54" s="183">
        <v>0</v>
      </c>
    </row>
    <row r="55" spans="1:117">
      <c r="A55" s="63"/>
      <c r="B55" s="94">
        <v>51</v>
      </c>
      <c r="C55" s="93" t="s">
        <v>42</v>
      </c>
      <c r="D55" s="110">
        <v>49</v>
      </c>
      <c r="E55" s="95">
        <v>3</v>
      </c>
      <c r="F55" s="96">
        <f t="shared" si="7"/>
        <v>4.7543581616481777E-3</v>
      </c>
      <c r="G55" s="98">
        <f t="shared" si="62"/>
        <v>6.1224489795918366E-2</v>
      </c>
      <c r="H55" s="110">
        <v>146</v>
      </c>
      <c r="I55" s="95">
        <v>9</v>
      </c>
      <c r="J55" s="96">
        <f t="shared" si="57"/>
        <v>1.4263074484944533E-2</v>
      </c>
      <c r="K55" s="98">
        <f t="shared" si="63"/>
        <v>6.1643835616438353E-2</v>
      </c>
      <c r="L55" s="110">
        <v>10278</v>
      </c>
      <c r="M55" s="95">
        <v>107</v>
      </c>
      <c r="N55" s="96">
        <f t="shared" si="8"/>
        <v>0.16957210776545167</v>
      </c>
      <c r="O55" s="98">
        <f t="shared" si="64"/>
        <v>1.0410585717065577E-2</v>
      </c>
      <c r="P55" s="110">
        <v>7968</v>
      </c>
      <c r="Q55" s="95">
        <v>150</v>
      </c>
      <c r="R55" s="96">
        <f t="shared" si="9"/>
        <v>0.23771790808240886</v>
      </c>
      <c r="S55" s="98">
        <f t="shared" si="65"/>
        <v>1.8825301204819279E-2</v>
      </c>
      <c r="T55" s="110">
        <v>5042</v>
      </c>
      <c r="U55" s="95">
        <v>155</v>
      </c>
      <c r="V55" s="96">
        <f t="shared" si="10"/>
        <v>0.24564183835182252</v>
      </c>
      <c r="W55" s="98">
        <f t="shared" si="66"/>
        <v>3.0741769139230463E-2</v>
      </c>
      <c r="X55" s="110">
        <v>2465</v>
      </c>
      <c r="Y55" s="95">
        <v>145</v>
      </c>
      <c r="Z55" s="96">
        <f t="shared" si="11"/>
        <v>0.22979397781299524</v>
      </c>
      <c r="AA55" s="98">
        <f t="shared" si="67"/>
        <v>5.8823529411764705E-2</v>
      </c>
      <c r="AB55" s="110">
        <v>943</v>
      </c>
      <c r="AC55" s="95">
        <v>62</v>
      </c>
      <c r="AD55" s="96">
        <f t="shared" si="12"/>
        <v>9.8256735340728998E-2</v>
      </c>
      <c r="AE55" s="98">
        <f t="shared" si="68"/>
        <v>6.5747613997879109E-2</v>
      </c>
      <c r="AF55" s="110">
        <f t="shared" si="13"/>
        <v>26891</v>
      </c>
      <c r="AG55" s="95">
        <f t="shared" si="14"/>
        <v>631</v>
      </c>
      <c r="AH55" s="96">
        <f t="shared" si="15"/>
        <v>1</v>
      </c>
      <c r="AI55" s="98">
        <f t="shared" si="70"/>
        <v>2.3465099847532631E-2</v>
      </c>
      <c r="AL55" s="94">
        <v>51</v>
      </c>
      <c r="AM55" s="93" t="s">
        <v>42</v>
      </c>
      <c r="AN55" s="145">
        <v>59</v>
      </c>
      <c r="AO55" s="117">
        <v>4</v>
      </c>
      <c r="AP55" s="92">
        <v>6.0606060606060606E-3</v>
      </c>
      <c r="AQ55" s="92">
        <v>6.7796610169491525E-2</v>
      </c>
      <c r="AR55" s="145">
        <v>181</v>
      </c>
      <c r="AS55" s="117">
        <v>14</v>
      </c>
      <c r="AT55" s="92">
        <v>2.1212121212121213E-2</v>
      </c>
      <c r="AU55" s="92">
        <v>7.7348066298342538E-2</v>
      </c>
      <c r="AV55" s="145">
        <v>9349</v>
      </c>
      <c r="AW55" s="117">
        <v>107</v>
      </c>
      <c r="AX55" s="92">
        <v>0.16212121212121211</v>
      </c>
      <c r="AY55" s="92">
        <v>1.1445074339501551E-2</v>
      </c>
      <c r="AZ55" s="145">
        <v>7653</v>
      </c>
      <c r="BA55" s="117">
        <v>158</v>
      </c>
      <c r="BB55" s="92">
        <v>0.23939393939393938</v>
      </c>
      <c r="BC55" s="92">
        <v>2.0645498497321311E-2</v>
      </c>
      <c r="BD55" s="145">
        <v>4730</v>
      </c>
      <c r="BE55" s="117">
        <v>172</v>
      </c>
      <c r="BF55" s="92">
        <v>0.26060606060606062</v>
      </c>
      <c r="BG55" s="92">
        <v>3.6363636363636362E-2</v>
      </c>
      <c r="BH55" s="145">
        <v>2228</v>
      </c>
      <c r="BI55" s="117">
        <v>135</v>
      </c>
      <c r="BJ55" s="92">
        <v>0.20454545454545456</v>
      </c>
      <c r="BK55" s="92">
        <v>6.0592459605026933E-2</v>
      </c>
      <c r="BL55" s="145">
        <v>856</v>
      </c>
      <c r="BM55" s="117">
        <v>70</v>
      </c>
      <c r="BN55" s="92">
        <v>0.10606060606060606</v>
      </c>
      <c r="BO55" s="92">
        <v>8.1775700934579434E-2</v>
      </c>
      <c r="BP55" s="145">
        <v>25056</v>
      </c>
      <c r="BQ55" s="117">
        <v>660</v>
      </c>
      <c r="BR55" s="92">
        <v>1</v>
      </c>
      <c r="BS55" s="92">
        <v>2.6340996168582376E-2</v>
      </c>
      <c r="BT55" s="125">
        <v>51</v>
      </c>
      <c r="BU55" s="93" t="s">
        <v>42</v>
      </c>
      <c r="BV55" s="188">
        <f t="shared" si="17"/>
        <v>4.7543581616481777E-3</v>
      </c>
      <c r="BW55" s="188">
        <f t="shared" si="18"/>
        <v>6.0606060606060606E-3</v>
      </c>
      <c r="BX55" s="189">
        <f t="shared" si="19"/>
        <v>-0.1</v>
      </c>
      <c r="BY55" s="188">
        <f t="shared" si="20"/>
        <v>1.4263074484944533E-2</v>
      </c>
      <c r="BZ55" s="188">
        <f t="shared" si="21"/>
        <v>2.1212121212121213E-2</v>
      </c>
      <c r="CA55" s="189">
        <f t="shared" si="22"/>
        <v>-0.70000000000000007</v>
      </c>
      <c r="CB55" s="188">
        <f t="shared" si="23"/>
        <v>0.16957210776545167</v>
      </c>
      <c r="CC55" s="188">
        <f t="shared" si="24"/>
        <v>0.16212121212121211</v>
      </c>
      <c r="CD55" s="189">
        <f t="shared" si="25"/>
        <v>0.80000000000000071</v>
      </c>
      <c r="CE55" s="188">
        <f t="shared" si="26"/>
        <v>0.23771790808240886</v>
      </c>
      <c r="CF55" s="188">
        <f t="shared" si="27"/>
        <v>0.23939393939393938</v>
      </c>
      <c r="CG55" s="189">
        <f t="shared" si="28"/>
        <v>-0.10000000000000009</v>
      </c>
      <c r="CH55" s="188">
        <f t="shared" si="59"/>
        <v>0.24564183835182252</v>
      </c>
      <c r="CI55" s="188">
        <f t="shared" si="58"/>
        <v>0.26060606060606062</v>
      </c>
      <c r="CJ55" s="189">
        <f t="shared" si="29"/>
        <v>-1.5000000000000013</v>
      </c>
      <c r="CK55" s="188">
        <f t="shared" si="30"/>
        <v>0.22979397781299524</v>
      </c>
      <c r="CL55" s="188">
        <f t="shared" si="31"/>
        <v>0.20454545454545456</v>
      </c>
      <c r="CM55" s="189">
        <f t="shared" si="32"/>
        <v>2.5000000000000022</v>
      </c>
      <c r="CN55" s="188">
        <f t="shared" si="33"/>
        <v>9.8256735340728998E-2</v>
      </c>
      <c r="CO55" s="188">
        <f t="shared" si="34"/>
        <v>0.10606060606060606</v>
      </c>
      <c r="CP55" s="189">
        <f t="shared" si="35"/>
        <v>-0.79999999999999938</v>
      </c>
      <c r="CR55" s="188">
        <f t="shared" si="36"/>
        <v>6.5304988189523409E-3</v>
      </c>
      <c r="CS55" s="188">
        <f t="shared" si="37"/>
        <v>8.3051930272884916E-3</v>
      </c>
      <c r="CT55" s="189">
        <f t="shared" si="38"/>
        <v>-0.1</v>
      </c>
      <c r="CU55" s="188">
        <f t="shared" si="39"/>
        <v>1.9869390023620953E-2</v>
      </c>
      <c r="CV55" s="188">
        <f t="shared" si="40"/>
        <v>2.3911654649995437E-2</v>
      </c>
      <c r="CW55" s="189">
        <f t="shared" si="41"/>
        <v>-0.4</v>
      </c>
      <c r="CX55" s="188">
        <f t="shared" si="42"/>
        <v>0.16891297299800842</v>
      </c>
      <c r="CY55" s="188">
        <f t="shared" si="43"/>
        <v>0.1657387971159989</v>
      </c>
      <c r="CZ55" s="189">
        <f t="shared" si="44"/>
        <v>0.30000000000000027</v>
      </c>
      <c r="DA55" s="188">
        <f t="shared" si="45"/>
        <v>0.23843268028345144</v>
      </c>
      <c r="DB55" s="188">
        <f t="shared" si="46"/>
        <v>0.24062243314775941</v>
      </c>
      <c r="DC55" s="189">
        <f t="shared" si="47"/>
        <v>-0.30000000000000027</v>
      </c>
      <c r="DD55" s="188">
        <f t="shared" si="48"/>
        <v>0.26853781668287713</v>
      </c>
      <c r="DE55" s="188">
        <f t="shared" si="49"/>
        <v>0.2691886465273341</v>
      </c>
      <c r="DF55" s="189">
        <f t="shared" si="50"/>
        <v>0</v>
      </c>
      <c r="DG55" s="188">
        <f t="shared" si="51"/>
        <v>0.19730443240238987</v>
      </c>
      <c r="DH55" s="188">
        <f t="shared" si="52"/>
        <v>0.18951355297983025</v>
      </c>
      <c r="DI55" s="189">
        <f t="shared" si="53"/>
        <v>0.70000000000000062</v>
      </c>
      <c r="DJ55" s="188">
        <f t="shared" si="54"/>
        <v>0.10041220879069983</v>
      </c>
      <c r="DK55" s="188">
        <f t="shared" si="55"/>
        <v>0.10271972255179337</v>
      </c>
      <c r="DL55" s="189">
        <f t="shared" si="56"/>
        <v>-0.29999999999999888</v>
      </c>
      <c r="DM55" s="183">
        <v>0</v>
      </c>
    </row>
    <row r="56" spans="1:117">
      <c r="A56" s="63"/>
      <c r="B56" s="94">
        <v>52</v>
      </c>
      <c r="C56" s="93" t="s">
        <v>4</v>
      </c>
      <c r="D56" s="110">
        <v>7</v>
      </c>
      <c r="E56" s="95">
        <v>1</v>
      </c>
      <c r="F56" s="96">
        <f t="shared" si="7"/>
        <v>3.2573289902280132E-3</v>
      </c>
      <c r="G56" s="98">
        <f t="shared" si="62"/>
        <v>0.14285714285714285</v>
      </c>
      <c r="H56" s="110">
        <v>16</v>
      </c>
      <c r="I56" s="95">
        <v>2</v>
      </c>
      <c r="J56" s="96">
        <f t="shared" si="57"/>
        <v>6.5146579804560263E-3</v>
      </c>
      <c r="K56" s="98">
        <f t="shared" si="63"/>
        <v>0.125</v>
      </c>
      <c r="L56" s="110">
        <v>7928</v>
      </c>
      <c r="M56" s="95">
        <v>57</v>
      </c>
      <c r="N56" s="96">
        <f t="shared" si="8"/>
        <v>0.18566775244299674</v>
      </c>
      <c r="O56" s="98">
        <f t="shared" si="64"/>
        <v>7.1897073662966701E-3</v>
      </c>
      <c r="P56" s="110">
        <v>6554</v>
      </c>
      <c r="Q56" s="95">
        <v>73</v>
      </c>
      <c r="R56" s="96">
        <f t="shared" si="9"/>
        <v>0.23778501628664495</v>
      </c>
      <c r="S56" s="98">
        <f t="shared" si="65"/>
        <v>1.1138236191638694E-2</v>
      </c>
      <c r="T56" s="110">
        <v>4124</v>
      </c>
      <c r="U56" s="95">
        <v>85</v>
      </c>
      <c r="V56" s="96">
        <f t="shared" si="10"/>
        <v>0.27687296416938112</v>
      </c>
      <c r="W56" s="98">
        <f t="shared" si="66"/>
        <v>2.061105722599418E-2</v>
      </c>
      <c r="X56" s="110">
        <v>2195</v>
      </c>
      <c r="Y56" s="95">
        <v>66</v>
      </c>
      <c r="Z56" s="96">
        <f t="shared" si="11"/>
        <v>0.21498371335504887</v>
      </c>
      <c r="AA56" s="98">
        <f t="shared" si="67"/>
        <v>3.0068337129840545E-2</v>
      </c>
      <c r="AB56" s="110">
        <v>930</v>
      </c>
      <c r="AC56" s="95">
        <v>23</v>
      </c>
      <c r="AD56" s="96">
        <f t="shared" si="12"/>
        <v>7.4918566775244305E-2</v>
      </c>
      <c r="AE56" s="98">
        <f t="shared" si="68"/>
        <v>2.4731182795698924E-2</v>
      </c>
      <c r="AF56" s="110">
        <f t="shared" si="13"/>
        <v>21754</v>
      </c>
      <c r="AG56" s="95">
        <f t="shared" si="14"/>
        <v>307</v>
      </c>
      <c r="AH56" s="96">
        <f t="shared" si="15"/>
        <v>1</v>
      </c>
      <c r="AI56" s="98">
        <f t="shared" si="70"/>
        <v>1.411234715454629E-2</v>
      </c>
      <c r="AL56" s="94">
        <v>52</v>
      </c>
      <c r="AM56" s="93" t="s">
        <v>4</v>
      </c>
      <c r="AN56" s="145">
        <v>7</v>
      </c>
      <c r="AO56" s="117">
        <v>0</v>
      </c>
      <c r="AP56" s="92">
        <v>0</v>
      </c>
      <c r="AQ56" s="92">
        <v>0</v>
      </c>
      <c r="AR56" s="145">
        <v>23</v>
      </c>
      <c r="AS56" s="117">
        <v>2</v>
      </c>
      <c r="AT56" s="92">
        <v>6.3492063492063492E-3</v>
      </c>
      <c r="AU56" s="92">
        <v>8.6956521739130432E-2</v>
      </c>
      <c r="AV56" s="145">
        <v>7375</v>
      </c>
      <c r="AW56" s="117">
        <v>51</v>
      </c>
      <c r="AX56" s="92">
        <v>0.16190476190476191</v>
      </c>
      <c r="AY56" s="92">
        <v>6.9152542372881353E-3</v>
      </c>
      <c r="AZ56" s="145">
        <v>6225</v>
      </c>
      <c r="BA56" s="117">
        <v>84</v>
      </c>
      <c r="BB56" s="92">
        <v>0.26666666666666666</v>
      </c>
      <c r="BC56" s="92">
        <v>1.3493975903614458E-2</v>
      </c>
      <c r="BD56" s="145">
        <v>3913</v>
      </c>
      <c r="BE56" s="117">
        <v>83</v>
      </c>
      <c r="BF56" s="92">
        <v>0.2634920634920635</v>
      </c>
      <c r="BG56" s="92">
        <v>2.1211346792742142E-2</v>
      </c>
      <c r="BH56" s="145">
        <v>2089</v>
      </c>
      <c r="BI56" s="117">
        <v>61</v>
      </c>
      <c r="BJ56" s="92">
        <v>0.19365079365079366</v>
      </c>
      <c r="BK56" s="92">
        <v>2.9200574437529919E-2</v>
      </c>
      <c r="BL56" s="145">
        <v>846</v>
      </c>
      <c r="BM56" s="117">
        <v>34</v>
      </c>
      <c r="BN56" s="92">
        <v>0.10793650793650794</v>
      </c>
      <c r="BO56" s="92">
        <v>4.0189125295508277E-2</v>
      </c>
      <c r="BP56" s="145">
        <v>20478</v>
      </c>
      <c r="BQ56" s="117">
        <v>315</v>
      </c>
      <c r="BR56" s="92">
        <v>1</v>
      </c>
      <c r="BS56" s="92">
        <v>1.5382361558745972E-2</v>
      </c>
      <c r="BT56" s="125">
        <v>52</v>
      </c>
      <c r="BU56" s="93" t="s">
        <v>4</v>
      </c>
      <c r="BV56" s="188">
        <f t="shared" si="17"/>
        <v>3.2573289902280132E-3</v>
      </c>
      <c r="BW56" s="188">
        <f t="shared" si="18"/>
        <v>0</v>
      </c>
      <c r="BX56" s="189">
        <f t="shared" si="19"/>
        <v>0.3</v>
      </c>
      <c r="BY56" s="188">
        <f t="shared" si="20"/>
        <v>6.5146579804560263E-3</v>
      </c>
      <c r="BZ56" s="188">
        <f t="shared" si="21"/>
        <v>6.3492063492063492E-3</v>
      </c>
      <c r="CA56" s="189">
        <f t="shared" si="22"/>
        <v>0.1</v>
      </c>
      <c r="CB56" s="188">
        <f t="shared" si="23"/>
        <v>0.18566775244299674</v>
      </c>
      <c r="CC56" s="188">
        <f t="shared" si="24"/>
        <v>0.16190476190476191</v>
      </c>
      <c r="CD56" s="189">
        <f t="shared" si="25"/>
        <v>2.3999999999999995</v>
      </c>
      <c r="CE56" s="188">
        <f t="shared" si="26"/>
        <v>0.23778501628664495</v>
      </c>
      <c r="CF56" s="188">
        <f t="shared" si="27"/>
        <v>0.26666666666666666</v>
      </c>
      <c r="CG56" s="189">
        <f t="shared" si="28"/>
        <v>-2.9000000000000026</v>
      </c>
      <c r="CH56" s="188">
        <f t="shared" si="59"/>
        <v>0.27687296416938112</v>
      </c>
      <c r="CI56" s="188">
        <f t="shared" si="58"/>
        <v>0.2634920634920635</v>
      </c>
      <c r="CJ56" s="189">
        <f t="shared" si="29"/>
        <v>1.4000000000000012</v>
      </c>
      <c r="CK56" s="188">
        <f t="shared" si="30"/>
        <v>0.21498371335504887</v>
      </c>
      <c r="CL56" s="188">
        <f t="shared" si="31"/>
        <v>0.19365079365079366</v>
      </c>
      <c r="CM56" s="189">
        <f t="shared" si="32"/>
        <v>2.0999999999999992</v>
      </c>
      <c r="CN56" s="188">
        <f t="shared" si="33"/>
        <v>7.4918566775244305E-2</v>
      </c>
      <c r="CO56" s="188">
        <f t="shared" si="34"/>
        <v>0.10793650793650794</v>
      </c>
      <c r="CP56" s="189">
        <f t="shared" si="35"/>
        <v>-3.3000000000000003</v>
      </c>
      <c r="CR56" s="188">
        <f t="shared" si="36"/>
        <v>6.5304988189523409E-3</v>
      </c>
      <c r="CS56" s="188">
        <f t="shared" si="37"/>
        <v>8.3051930272884916E-3</v>
      </c>
      <c r="CT56" s="189">
        <f t="shared" si="38"/>
        <v>-0.1</v>
      </c>
      <c r="CU56" s="188">
        <f t="shared" si="39"/>
        <v>1.9869390023620953E-2</v>
      </c>
      <c r="CV56" s="188">
        <f t="shared" si="40"/>
        <v>2.3911654649995437E-2</v>
      </c>
      <c r="CW56" s="189">
        <f t="shared" si="41"/>
        <v>-0.4</v>
      </c>
      <c r="CX56" s="188">
        <f t="shared" si="42"/>
        <v>0.16891297299800842</v>
      </c>
      <c r="CY56" s="188">
        <f t="shared" si="43"/>
        <v>0.1657387971159989</v>
      </c>
      <c r="CZ56" s="189">
        <f t="shared" si="44"/>
        <v>0.30000000000000027</v>
      </c>
      <c r="DA56" s="188">
        <f t="shared" si="45"/>
        <v>0.23843268028345144</v>
      </c>
      <c r="DB56" s="188">
        <f t="shared" si="46"/>
        <v>0.24062243314775941</v>
      </c>
      <c r="DC56" s="189">
        <f t="shared" si="47"/>
        <v>-0.30000000000000027</v>
      </c>
      <c r="DD56" s="188">
        <f t="shared" si="48"/>
        <v>0.26853781668287713</v>
      </c>
      <c r="DE56" s="188">
        <f t="shared" si="49"/>
        <v>0.2691886465273341</v>
      </c>
      <c r="DF56" s="189">
        <f t="shared" si="50"/>
        <v>0</v>
      </c>
      <c r="DG56" s="188">
        <f t="shared" si="51"/>
        <v>0.19730443240238987</v>
      </c>
      <c r="DH56" s="188">
        <f t="shared" si="52"/>
        <v>0.18951355297983025</v>
      </c>
      <c r="DI56" s="189">
        <f t="shared" si="53"/>
        <v>0.70000000000000062</v>
      </c>
      <c r="DJ56" s="188">
        <f t="shared" si="54"/>
        <v>0.10041220879069983</v>
      </c>
      <c r="DK56" s="188">
        <f t="shared" si="55"/>
        <v>0.10271972255179337</v>
      </c>
      <c r="DL56" s="189">
        <f t="shared" si="56"/>
        <v>-0.29999999999999888</v>
      </c>
      <c r="DM56" s="183">
        <v>0</v>
      </c>
    </row>
    <row r="57" spans="1:117">
      <c r="A57" s="63"/>
      <c r="B57" s="94">
        <v>53</v>
      </c>
      <c r="C57" s="93" t="s">
        <v>19</v>
      </c>
      <c r="D57" s="110">
        <v>26</v>
      </c>
      <c r="E57" s="95">
        <v>1</v>
      </c>
      <c r="F57" s="96">
        <f t="shared" si="7"/>
        <v>8.8495575221238937E-3</v>
      </c>
      <c r="G57" s="98">
        <f t="shared" si="62"/>
        <v>3.8461538461538464E-2</v>
      </c>
      <c r="H57" s="110">
        <v>81</v>
      </c>
      <c r="I57" s="95">
        <v>2</v>
      </c>
      <c r="J57" s="96">
        <f t="shared" si="57"/>
        <v>1.7699115044247787E-2</v>
      </c>
      <c r="K57" s="98">
        <f t="shared" si="63"/>
        <v>2.4691358024691357E-2</v>
      </c>
      <c r="L57" s="110">
        <v>4391</v>
      </c>
      <c r="M57" s="95">
        <v>23</v>
      </c>
      <c r="N57" s="96">
        <f t="shared" si="8"/>
        <v>0.20353982300884957</v>
      </c>
      <c r="O57" s="98">
        <f t="shared" si="64"/>
        <v>5.2379867911637439E-3</v>
      </c>
      <c r="P57" s="110">
        <v>3721</v>
      </c>
      <c r="Q57" s="95">
        <v>27</v>
      </c>
      <c r="R57" s="96">
        <f t="shared" si="9"/>
        <v>0.23893805309734514</v>
      </c>
      <c r="S57" s="98">
        <f t="shared" si="65"/>
        <v>7.2561139478634776E-3</v>
      </c>
      <c r="T57" s="110">
        <v>2349</v>
      </c>
      <c r="U57" s="95">
        <v>32</v>
      </c>
      <c r="V57" s="96">
        <f t="shared" si="10"/>
        <v>0.2831858407079646</v>
      </c>
      <c r="W57" s="98">
        <f t="shared" si="66"/>
        <v>1.362281822051937E-2</v>
      </c>
      <c r="X57" s="110">
        <v>1074</v>
      </c>
      <c r="Y57" s="95">
        <v>20</v>
      </c>
      <c r="Z57" s="96">
        <f t="shared" si="11"/>
        <v>0.17699115044247787</v>
      </c>
      <c r="AA57" s="98">
        <f t="shared" si="67"/>
        <v>1.86219739292365E-2</v>
      </c>
      <c r="AB57" s="110">
        <v>409</v>
      </c>
      <c r="AC57" s="95">
        <v>8</v>
      </c>
      <c r="AD57" s="96">
        <f t="shared" si="12"/>
        <v>7.0796460176991149E-2</v>
      </c>
      <c r="AE57" s="98">
        <f t="shared" si="68"/>
        <v>1.9559902200488997E-2</v>
      </c>
      <c r="AF57" s="110">
        <f t="shared" si="13"/>
        <v>12051</v>
      </c>
      <c r="AG57" s="95">
        <f t="shared" si="14"/>
        <v>113</v>
      </c>
      <c r="AH57" s="96">
        <f t="shared" si="15"/>
        <v>1</v>
      </c>
      <c r="AI57" s="98">
        <f t="shared" si="70"/>
        <v>9.3768152020579209E-3</v>
      </c>
      <c r="AL57" s="94">
        <v>53</v>
      </c>
      <c r="AM57" s="93" t="s">
        <v>19</v>
      </c>
      <c r="AN57" s="145">
        <v>34</v>
      </c>
      <c r="AO57" s="117">
        <v>4</v>
      </c>
      <c r="AP57" s="92">
        <v>3.7037037037037035E-2</v>
      </c>
      <c r="AQ57" s="92">
        <v>0.11764705882352941</v>
      </c>
      <c r="AR57" s="145">
        <v>76</v>
      </c>
      <c r="AS57" s="117">
        <v>2</v>
      </c>
      <c r="AT57" s="92">
        <v>1.8518518518518517E-2</v>
      </c>
      <c r="AU57" s="92">
        <v>2.6315789473684209E-2</v>
      </c>
      <c r="AV57" s="145">
        <v>4078</v>
      </c>
      <c r="AW57" s="117">
        <v>21</v>
      </c>
      <c r="AX57" s="92">
        <v>0.19444444444444445</v>
      </c>
      <c r="AY57" s="92">
        <v>5.149583128984796E-3</v>
      </c>
      <c r="AZ57" s="145">
        <v>3611</v>
      </c>
      <c r="BA57" s="117">
        <v>22</v>
      </c>
      <c r="BB57" s="92">
        <v>0.20370370370370369</v>
      </c>
      <c r="BC57" s="92">
        <v>6.0924951536970367E-3</v>
      </c>
      <c r="BD57" s="145">
        <v>2217</v>
      </c>
      <c r="BE57" s="117">
        <v>32</v>
      </c>
      <c r="BF57" s="92">
        <v>0.29629629629629628</v>
      </c>
      <c r="BG57" s="92">
        <v>1.4433919711321606E-2</v>
      </c>
      <c r="BH57" s="145">
        <v>992</v>
      </c>
      <c r="BI57" s="117">
        <v>18</v>
      </c>
      <c r="BJ57" s="92">
        <v>0.16666666666666666</v>
      </c>
      <c r="BK57" s="92">
        <v>1.8145161290322582E-2</v>
      </c>
      <c r="BL57" s="145">
        <v>395</v>
      </c>
      <c r="BM57" s="117">
        <v>9</v>
      </c>
      <c r="BN57" s="92">
        <v>8.3333333333333329E-2</v>
      </c>
      <c r="BO57" s="92">
        <v>2.2784810126582278E-2</v>
      </c>
      <c r="BP57" s="145">
        <v>11403</v>
      </c>
      <c r="BQ57" s="117">
        <v>108</v>
      </c>
      <c r="BR57" s="92">
        <v>1</v>
      </c>
      <c r="BS57" s="92">
        <v>9.4711917916337814E-3</v>
      </c>
      <c r="BT57" s="125">
        <v>53</v>
      </c>
      <c r="BU57" s="93" t="s">
        <v>19</v>
      </c>
      <c r="BV57" s="188">
        <f t="shared" si="17"/>
        <v>8.8495575221238937E-3</v>
      </c>
      <c r="BW57" s="188">
        <f t="shared" si="18"/>
        <v>3.7037037037037035E-2</v>
      </c>
      <c r="BX57" s="189">
        <f t="shared" si="19"/>
        <v>-2.8</v>
      </c>
      <c r="BY57" s="188">
        <f t="shared" si="20"/>
        <v>1.7699115044247787E-2</v>
      </c>
      <c r="BZ57" s="188">
        <f t="shared" si="21"/>
        <v>1.8518518518518517E-2</v>
      </c>
      <c r="CA57" s="189">
        <f t="shared" si="22"/>
        <v>-0.10000000000000009</v>
      </c>
      <c r="CB57" s="188">
        <f t="shared" si="23"/>
        <v>0.20353982300884957</v>
      </c>
      <c r="CC57" s="188">
        <f t="shared" si="24"/>
        <v>0.19444444444444445</v>
      </c>
      <c r="CD57" s="189">
        <f t="shared" si="25"/>
        <v>0.99999999999999811</v>
      </c>
      <c r="CE57" s="188">
        <f t="shared" si="26"/>
        <v>0.23893805309734514</v>
      </c>
      <c r="CF57" s="188">
        <f t="shared" si="27"/>
        <v>0.20370370370370369</v>
      </c>
      <c r="CG57" s="189">
        <f t="shared" si="28"/>
        <v>3.5000000000000004</v>
      </c>
      <c r="CH57" s="188">
        <f t="shared" si="59"/>
        <v>0.2831858407079646</v>
      </c>
      <c r="CI57" s="188">
        <f t="shared" si="58"/>
        <v>0.29629629629629628</v>
      </c>
      <c r="CJ57" s="189">
        <f t="shared" si="29"/>
        <v>-1.3000000000000012</v>
      </c>
      <c r="CK57" s="188">
        <f t="shared" si="30"/>
        <v>0.17699115044247787</v>
      </c>
      <c r="CL57" s="188">
        <f t="shared" si="31"/>
        <v>0.16666666666666666</v>
      </c>
      <c r="CM57" s="189">
        <f t="shared" si="32"/>
        <v>0.99999999999999811</v>
      </c>
      <c r="CN57" s="188">
        <f t="shared" si="33"/>
        <v>7.0796460176991149E-2</v>
      </c>
      <c r="CO57" s="188">
        <f t="shared" si="34"/>
        <v>8.3333333333333329E-2</v>
      </c>
      <c r="CP57" s="189">
        <f t="shared" si="35"/>
        <v>-1.2000000000000011</v>
      </c>
      <c r="CR57" s="188">
        <f t="shared" si="36"/>
        <v>6.5304988189523409E-3</v>
      </c>
      <c r="CS57" s="188">
        <f t="shared" si="37"/>
        <v>8.3051930272884916E-3</v>
      </c>
      <c r="CT57" s="189">
        <f t="shared" si="38"/>
        <v>-0.1</v>
      </c>
      <c r="CU57" s="188">
        <f t="shared" si="39"/>
        <v>1.9869390023620953E-2</v>
      </c>
      <c r="CV57" s="188">
        <f t="shared" si="40"/>
        <v>2.3911654649995437E-2</v>
      </c>
      <c r="CW57" s="189">
        <f t="shared" si="41"/>
        <v>-0.4</v>
      </c>
      <c r="CX57" s="188">
        <f t="shared" si="42"/>
        <v>0.16891297299800842</v>
      </c>
      <c r="CY57" s="188">
        <f t="shared" si="43"/>
        <v>0.1657387971159989</v>
      </c>
      <c r="CZ57" s="189">
        <f t="shared" si="44"/>
        <v>0.30000000000000027</v>
      </c>
      <c r="DA57" s="188">
        <f t="shared" si="45"/>
        <v>0.23843268028345144</v>
      </c>
      <c r="DB57" s="188">
        <f t="shared" si="46"/>
        <v>0.24062243314775941</v>
      </c>
      <c r="DC57" s="189">
        <f t="shared" si="47"/>
        <v>-0.30000000000000027</v>
      </c>
      <c r="DD57" s="188">
        <f t="shared" si="48"/>
        <v>0.26853781668287713</v>
      </c>
      <c r="DE57" s="188">
        <f t="shared" si="49"/>
        <v>0.2691886465273341</v>
      </c>
      <c r="DF57" s="189">
        <f t="shared" si="50"/>
        <v>0</v>
      </c>
      <c r="DG57" s="188">
        <f t="shared" si="51"/>
        <v>0.19730443240238987</v>
      </c>
      <c r="DH57" s="188">
        <f t="shared" si="52"/>
        <v>0.18951355297983025</v>
      </c>
      <c r="DI57" s="189">
        <f t="shared" si="53"/>
        <v>0.70000000000000062</v>
      </c>
      <c r="DJ57" s="188">
        <f t="shared" si="54"/>
        <v>0.10041220879069983</v>
      </c>
      <c r="DK57" s="188">
        <f t="shared" si="55"/>
        <v>0.10271972255179337</v>
      </c>
      <c r="DL57" s="189">
        <f t="shared" si="56"/>
        <v>-0.29999999999999888</v>
      </c>
      <c r="DM57" s="183">
        <v>0</v>
      </c>
    </row>
    <row r="58" spans="1:117">
      <c r="A58" s="63"/>
      <c r="B58" s="94">
        <v>54</v>
      </c>
      <c r="C58" s="93" t="s">
        <v>24</v>
      </c>
      <c r="D58" s="110">
        <v>36</v>
      </c>
      <c r="E58" s="95">
        <v>1</v>
      </c>
      <c r="F58" s="96">
        <f t="shared" si="7"/>
        <v>3.4602076124567475E-3</v>
      </c>
      <c r="G58" s="98">
        <f t="shared" si="62"/>
        <v>2.7777777777777776E-2</v>
      </c>
      <c r="H58" s="110">
        <v>127</v>
      </c>
      <c r="I58" s="95">
        <v>6</v>
      </c>
      <c r="J58" s="96">
        <f t="shared" si="57"/>
        <v>2.0761245674740483E-2</v>
      </c>
      <c r="K58" s="98">
        <f t="shared" si="63"/>
        <v>4.7244094488188976E-2</v>
      </c>
      <c r="L58" s="110">
        <v>7258</v>
      </c>
      <c r="M58" s="95">
        <v>56</v>
      </c>
      <c r="N58" s="96">
        <f t="shared" si="8"/>
        <v>0.19377162629757785</v>
      </c>
      <c r="O58" s="98">
        <f t="shared" si="64"/>
        <v>7.7156241388812346E-3</v>
      </c>
      <c r="P58" s="110">
        <v>6270</v>
      </c>
      <c r="Q58" s="95">
        <v>66</v>
      </c>
      <c r="R58" s="96">
        <f t="shared" si="9"/>
        <v>0.22837370242214533</v>
      </c>
      <c r="S58" s="98">
        <f t="shared" si="65"/>
        <v>1.0526315789473684E-2</v>
      </c>
      <c r="T58" s="110">
        <v>3885</v>
      </c>
      <c r="U58" s="95">
        <v>69</v>
      </c>
      <c r="V58" s="96">
        <f t="shared" si="10"/>
        <v>0.23875432525951557</v>
      </c>
      <c r="W58" s="98">
        <f t="shared" si="66"/>
        <v>1.7760617760617759E-2</v>
      </c>
      <c r="X58" s="110">
        <v>1954</v>
      </c>
      <c r="Y58" s="95">
        <v>63</v>
      </c>
      <c r="Z58" s="96">
        <f t="shared" si="11"/>
        <v>0.2179930795847751</v>
      </c>
      <c r="AA58" s="98">
        <f t="shared" si="67"/>
        <v>3.2241555783009211E-2</v>
      </c>
      <c r="AB58" s="110">
        <v>746</v>
      </c>
      <c r="AC58" s="95">
        <v>28</v>
      </c>
      <c r="AD58" s="96">
        <f t="shared" si="12"/>
        <v>9.6885813148788927E-2</v>
      </c>
      <c r="AE58" s="98">
        <f t="shared" si="68"/>
        <v>3.7533512064343161E-2</v>
      </c>
      <c r="AF58" s="110">
        <f t="shared" si="13"/>
        <v>20276</v>
      </c>
      <c r="AG58" s="95">
        <f t="shared" si="14"/>
        <v>289</v>
      </c>
      <c r="AH58" s="96">
        <f t="shared" si="15"/>
        <v>1</v>
      </c>
      <c r="AI58" s="98">
        <f t="shared" si="70"/>
        <v>1.4253304399289801E-2</v>
      </c>
      <c r="AL58" s="94">
        <v>54</v>
      </c>
      <c r="AM58" s="93" t="s">
        <v>24</v>
      </c>
      <c r="AN58" s="145">
        <v>50</v>
      </c>
      <c r="AO58" s="117">
        <v>1</v>
      </c>
      <c r="AP58" s="92">
        <v>3.6363636363636364E-3</v>
      </c>
      <c r="AQ58" s="92">
        <v>0.02</v>
      </c>
      <c r="AR58" s="145">
        <v>157</v>
      </c>
      <c r="AS58" s="117">
        <v>9</v>
      </c>
      <c r="AT58" s="92">
        <v>3.272727272727273E-2</v>
      </c>
      <c r="AU58" s="92">
        <v>5.7324840764331211E-2</v>
      </c>
      <c r="AV58" s="145">
        <v>6847</v>
      </c>
      <c r="AW58" s="117">
        <v>45</v>
      </c>
      <c r="AX58" s="92">
        <v>0.16363636363636364</v>
      </c>
      <c r="AY58" s="92">
        <v>6.5722214108368633E-3</v>
      </c>
      <c r="AZ58" s="145">
        <v>5953</v>
      </c>
      <c r="BA58" s="117">
        <v>65</v>
      </c>
      <c r="BB58" s="92">
        <v>0.23636363636363636</v>
      </c>
      <c r="BC58" s="92">
        <v>1.0918864438098438E-2</v>
      </c>
      <c r="BD58" s="145">
        <v>3757</v>
      </c>
      <c r="BE58" s="117">
        <v>71</v>
      </c>
      <c r="BF58" s="92">
        <v>0.25818181818181818</v>
      </c>
      <c r="BG58" s="92">
        <v>1.8898056960340696E-2</v>
      </c>
      <c r="BH58" s="145">
        <v>1790</v>
      </c>
      <c r="BI58" s="117">
        <v>55</v>
      </c>
      <c r="BJ58" s="92">
        <v>0.2</v>
      </c>
      <c r="BK58" s="92">
        <v>3.0726256983240222E-2</v>
      </c>
      <c r="BL58" s="145">
        <v>658</v>
      </c>
      <c r="BM58" s="117">
        <v>29</v>
      </c>
      <c r="BN58" s="92">
        <v>0.10545454545454545</v>
      </c>
      <c r="BO58" s="92">
        <v>4.4072948328267476E-2</v>
      </c>
      <c r="BP58" s="145">
        <v>19212</v>
      </c>
      <c r="BQ58" s="117">
        <v>275</v>
      </c>
      <c r="BR58" s="92">
        <v>1</v>
      </c>
      <c r="BS58" s="92">
        <v>1.4313970435144702E-2</v>
      </c>
      <c r="BT58" s="125">
        <v>54</v>
      </c>
      <c r="BU58" s="93" t="s">
        <v>24</v>
      </c>
      <c r="BV58" s="188">
        <f t="shared" si="17"/>
        <v>3.4602076124567475E-3</v>
      </c>
      <c r="BW58" s="188">
        <f t="shared" si="18"/>
        <v>3.6363636363636364E-3</v>
      </c>
      <c r="BX58" s="189">
        <f t="shared" si="19"/>
        <v>-0.1</v>
      </c>
      <c r="BY58" s="188">
        <f t="shared" si="20"/>
        <v>2.0761245674740483E-2</v>
      </c>
      <c r="BZ58" s="188">
        <f t="shared" si="21"/>
        <v>3.272727272727273E-2</v>
      </c>
      <c r="CA58" s="189">
        <f t="shared" si="22"/>
        <v>-1.2</v>
      </c>
      <c r="CB58" s="188">
        <f t="shared" si="23"/>
        <v>0.19377162629757785</v>
      </c>
      <c r="CC58" s="188">
        <f t="shared" si="24"/>
        <v>0.16363636363636364</v>
      </c>
      <c r="CD58" s="189">
        <f t="shared" si="25"/>
        <v>3</v>
      </c>
      <c r="CE58" s="188">
        <f t="shared" si="26"/>
        <v>0.22837370242214533</v>
      </c>
      <c r="CF58" s="188">
        <f t="shared" si="27"/>
        <v>0.23636363636363636</v>
      </c>
      <c r="CG58" s="189">
        <f t="shared" si="28"/>
        <v>-0.79999999999999793</v>
      </c>
      <c r="CH58" s="188">
        <f t="shared" si="59"/>
        <v>0.23875432525951557</v>
      </c>
      <c r="CI58" s="188">
        <f t="shared" si="58"/>
        <v>0.25818181818181818</v>
      </c>
      <c r="CJ58" s="189">
        <f t="shared" si="29"/>
        <v>-1.9000000000000017</v>
      </c>
      <c r="CK58" s="188">
        <f t="shared" si="30"/>
        <v>0.2179930795847751</v>
      </c>
      <c r="CL58" s="188">
        <f t="shared" si="31"/>
        <v>0.2</v>
      </c>
      <c r="CM58" s="189">
        <f t="shared" si="32"/>
        <v>1.7999999999999989</v>
      </c>
      <c r="CN58" s="188">
        <f t="shared" si="33"/>
        <v>9.6885813148788927E-2</v>
      </c>
      <c r="CO58" s="188">
        <f t="shared" si="34"/>
        <v>0.10545454545454545</v>
      </c>
      <c r="CP58" s="189">
        <f t="shared" si="35"/>
        <v>-0.79999999999999938</v>
      </c>
      <c r="CR58" s="188">
        <f t="shared" si="36"/>
        <v>6.5304988189523409E-3</v>
      </c>
      <c r="CS58" s="188">
        <f t="shared" si="37"/>
        <v>8.3051930272884916E-3</v>
      </c>
      <c r="CT58" s="189">
        <f t="shared" si="38"/>
        <v>-0.1</v>
      </c>
      <c r="CU58" s="188">
        <f t="shared" si="39"/>
        <v>1.9869390023620953E-2</v>
      </c>
      <c r="CV58" s="188">
        <f t="shared" si="40"/>
        <v>2.3911654649995437E-2</v>
      </c>
      <c r="CW58" s="189">
        <f t="shared" si="41"/>
        <v>-0.4</v>
      </c>
      <c r="CX58" s="188">
        <f t="shared" si="42"/>
        <v>0.16891297299800842</v>
      </c>
      <c r="CY58" s="188">
        <f t="shared" si="43"/>
        <v>0.1657387971159989</v>
      </c>
      <c r="CZ58" s="189">
        <f t="shared" si="44"/>
        <v>0.30000000000000027</v>
      </c>
      <c r="DA58" s="188">
        <f t="shared" si="45"/>
        <v>0.23843268028345144</v>
      </c>
      <c r="DB58" s="188">
        <f t="shared" si="46"/>
        <v>0.24062243314775941</v>
      </c>
      <c r="DC58" s="189">
        <f t="shared" si="47"/>
        <v>-0.30000000000000027</v>
      </c>
      <c r="DD58" s="188">
        <f t="shared" si="48"/>
        <v>0.26853781668287713</v>
      </c>
      <c r="DE58" s="188">
        <f t="shared" si="49"/>
        <v>0.2691886465273341</v>
      </c>
      <c r="DF58" s="189">
        <f t="shared" si="50"/>
        <v>0</v>
      </c>
      <c r="DG58" s="188">
        <f t="shared" si="51"/>
        <v>0.19730443240238987</v>
      </c>
      <c r="DH58" s="188">
        <f t="shared" si="52"/>
        <v>0.18951355297983025</v>
      </c>
      <c r="DI58" s="189">
        <f t="shared" si="53"/>
        <v>0.70000000000000062</v>
      </c>
      <c r="DJ58" s="188">
        <f t="shared" si="54"/>
        <v>0.10041220879069983</v>
      </c>
      <c r="DK58" s="188">
        <f t="shared" si="55"/>
        <v>0.10271972255179337</v>
      </c>
      <c r="DL58" s="189">
        <f t="shared" si="56"/>
        <v>-0.29999999999999888</v>
      </c>
      <c r="DM58" s="183">
        <v>0</v>
      </c>
    </row>
    <row r="59" spans="1:117">
      <c r="A59" s="63"/>
      <c r="B59" s="94">
        <v>55</v>
      </c>
      <c r="C59" s="93" t="s">
        <v>15</v>
      </c>
      <c r="D59" s="111">
        <v>24</v>
      </c>
      <c r="E59" s="86">
        <v>0</v>
      </c>
      <c r="F59" s="96">
        <f t="shared" si="7"/>
        <v>0</v>
      </c>
      <c r="G59" s="98">
        <f t="shared" si="62"/>
        <v>0</v>
      </c>
      <c r="H59" s="111">
        <v>85</v>
      </c>
      <c r="I59" s="86">
        <v>7</v>
      </c>
      <c r="J59" s="96">
        <f t="shared" si="57"/>
        <v>2.8340080971659919E-2</v>
      </c>
      <c r="K59" s="98">
        <f t="shared" si="63"/>
        <v>8.2352941176470587E-2</v>
      </c>
      <c r="L59" s="111">
        <v>7455</v>
      </c>
      <c r="M59" s="86">
        <v>47</v>
      </c>
      <c r="N59" s="96">
        <f t="shared" si="8"/>
        <v>0.19028340080971659</v>
      </c>
      <c r="O59" s="98">
        <f t="shared" si="64"/>
        <v>6.3044936284372905E-3</v>
      </c>
      <c r="P59" s="111">
        <v>7002</v>
      </c>
      <c r="Q59" s="86">
        <v>75</v>
      </c>
      <c r="R59" s="96">
        <f t="shared" si="9"/>
        <v>0.30364372469635625</v>
      </c>
      <c r="S59" s="98">
        <f t="shared" si="65"/>
        <v>1.0711225364181662E-2</v>
      </c>
      <c r="T59" s="111">
        <v>4300</v>
      </c>
      <c r="U59" s="86">
        <v>61</v>
      </c>
      <c r="V59" s="96">
        <f t="shared" si="10"/>
        <v>0.24696356275303644</v>
      </c>
      <c r="W59" s="98">
        <f t="shared" si="66"/>
        <v>1.4186046511627907E-2</v>
      </c>
      <c r="X59" s="111">
        <v>1692</v>
      </c>
      <c r="Y59" s="86">
        <v>33</v>
      </c>
      <c r="Z59" s="96">
        <f t="shared" si="11"/>
        <v>0.13360323886639677</v>
      </c>
      <c r="AA59" s="98">
        <f t="shared" si="67"/>
        <v>1.9503546099290781E-2</v>
      </c>
      <c r="AB59" s="111">
        <v>528</v>
      </c>
      <c r="AC59" s="86">
        <v>24</v>
      </c>
      <c r="AD59" s="96">
        <f t="shared" si="12"/>
        <v>9.7165991902834009E-2</v>
      </c>
      <c r="AE59" s="98">
        <f t="shared" si="68"/>
        <v>4.5454545454545456E-2</v>
      </c>
      <c r="AF59" s="111">
        <f t="shared" si="13"/>
        <v>21086</v>
      </c>
      <c r="AG59" s="86">
        <f t="shared" si="14"/>
        <v>247</v>
      </c>
      <c r="AH59" s="96">
        <f t="shared" si="15"/>
        <v>1</v>
      </c>
      <c r="AI59" s="98">
        <f t="shared" si="70"/>
        <v>1.1713933415536375E-2</v>
      </c>
      <c r="AL59" s="94">
        <v>55</v>
      </c>
      <c r="AM59" s="93" t="s">
        <v>15</v>
      </c>
      <c r="AN59" s="145">
        <v>24</v>
      </c>
      <c r="AO59" s="117">
        <v>2</v>
      </c>
      <c r="AP59" s="92">
        <v>7.8431372549019607E-3</v>
      </c>
      <c r="AQ59" s="92">
        <v>8.3333333333333329E-2</v>
      </c>
      <c r="AR59" s="145">
        <v>105</v>
      </c>
      <c r="AS59" s="117">
        <v>10</v>
      </c>
      <c r="AT59" s="92">
        <v>3.9215686274509803E-2</v>
      </c>
      <c r="AU59" s="92">
        <v>9.5238095238095233E-2</v>
      </c>
      <c r="AV59" s="145">
        <v>7219</v>
      </c>
      <c r="AW59" s="117">
        <v>43</v>
      </c>
      <c r="AX59" s="92">
        <v>0.16862745098039217</v>
      </c>
      <c r="AY59" s="92">
        <v>5.9565036708685414E-3</v>
      </c>
      <c r="AZ59" s="145">
        <v>6800</v>
      </c>
      <c r="BA59" s="117">
        <v>78</v>
      </c>
      <c r="BB59" s="92">
        <v>0.30588235294117649</v>
      </c>
      <c r="BC59" s="92">
        <v>1.1470588235294118E-2</v>
      </c>
      <c r="BD59" s="145">
        <v>3966</v>
      </c>
      <c r="BE59" s="117">
        <v>64</v>
      </c>
      <c r="BF59" s="92">
        <v>0.25098039215686274</v>
      </c>
      <c r="BG59" s="92">
        <v>1.6137165910237016E-2</v>
      </c>
      <c r="BH59" s="145">
        <v>1517</v>
      </c>
      <c r="BI59" s="117">
        <v>34</v>
      </c>
      <c r="BJ59" s="92">
        <v>0.13333333333333333</v>
      </c>
      <c r="BK59" s="92">
        <v>2.2412656558998021E-2</v>
      </c>
      <c r="BL59" s="145">
        <v>487</v>
      </c>
      <c r="BM59" s="117">
        <v>24</v>
      </c>
      <c r="BN59" s="92">
        <v>9.4117647058823528E-2</v>
      </c>
      <c r="BO59" s="92">
        <v>4.9281314168377825E-2</v>
      </c>
      <c r="BP59" s="145">
        <v>20118</v>
      </c>
      <c r="BQ59" s="117">
        <v>255</v>
      </c>
      <c r="BR59" s="92">
        <v>1</v>
      </c>
      <c r="BS59" s="92">
        <v>1.2675216224276767E-2</v>
      </c>
      <c r="BT59" s="125">
        <v>55</v>
      </c>
      <c r="BU59" s="93" t="s">
        <v>15</v>
      </c>
      <c r="BV59" s="188">
        <f t="shared" si="17"/>
        <v>0</v>
      </c>
      <c r="BW59" s="188">
        <f t="shared" si="18"/>
        <v>7.8431372549019607E-3</v>
      </c>
      <c r="BX59" s="189">
        <f t="shared" si="19"/>
        <v>-0.8</v>
      </c>
      <c r="BY59" s="188">
        <f t="shared" si="20"/>
        <v>2.8340080971659919E-2</v>
      </c>
      <c r="BZ59" s="188">
        <f t="shared" si="21"/>
        <v>3.9215686274509803E-2</v>
      </c>
      <c r="CA59" s="189">
        <f t="shared" si="22"/>
        <v>-1.0999999999999999</v>
      </c>
      <c r="CB59" s="188">
        <f t="shared" si="23"/>
        <v>0.19028340080971659</v>
      </c>
      <c r="CC59" s="188">
        <f t="shared" si="24"/>
        <v>0.16862745098039217</v>
      </c>
      <c r="CD59" s="189">
        <f t="shared" si="25"/>
        <v>2.0999999999999992</v>
      </c>
      <c r="CE59" s="188">
        <f t="shared" si="26"/>
        <v>0.30364372469635625</v>
      </c>
      <c r="CF59" s="188">
        <f t="shared" si="27"/>
        <v>0.30588235294117649</v>
      </c>
      <c r="CG59" s="189">
        <f t="shared" si="28"/>
        <v>-0.20000000000000018</v>
      </c>
      <c r="CH59" s="188">
        <f t="shared" si="59"/>
        <v>0.24696356275303644</v>
      </c>
      <c r="CI59" s="188">
        <f t="shared" si="58"/>
        <v>0.25098039215686274</v>
      </c>
      <c r="CJ59" s="189">
        <f t="shared" si="29"/>
        <v>-0.40000000000000036</v>
      </c>
      <c r="CK59" s="188">
        <f t="shared" si="30"/>
        <v>0.13360323886639677</v>
      </c>
      <c r="CL59" s="188">
        <f t="shared" si="31"/>
        <v>0.13333333333333333</v>
      </c>
      <c r="CM59" s="189">
        <f t="shared" si="32"/>
        <v>0.10000000000000009</v>
      </c>
      <c r="CN59" s="188">
        <f t="shared" si="33"/>
        <v>9.7165991902834009E-2</v>
      </c>
      <c r="CO59" s="188">
        <f t="shared" si="34"/>
        <v>9.4117647058823528E-2</v>
      </c>
      <c r="CP59" s="189">
        <f t="shared" si="35"/>
        <v>0.30000000000000027</v>
      </c>
      <c r="CR59" s="188">
        <f t="shared" si="36"/>
        <v>6.5304988189523409E-3</v>
      </c>
      <c r="CS59" s="188">
        <f t="shared" si="37"/>
        <v>8.3051930272884916E-3</v>
      </c>
      <c r="CT59" s="189">
        <f t="shared" si="38"/>
        <v>-0.1</v>
      </c>
      <c r="CU59" s="188">
        <f t="shared" si="39"/>
        <v>1.9869390023620953E-2</v>
      </c>
      <c r="CV59" s="188">
        <f t="shared" si="40"/>
        <v>2.3911654649995437E-2</v>
      </c>
      <c r="CW59" s="189">
        <f t="shared" si="41"/>
        <v>-0.4</v>
      </c>
      <c r="CX59" s="188">
        <f t="shared" si="42"/>
        <v>0.16891297299800842</v>
      </c>
      <c r="CY59" s="188">
        <f t="shared" si="43"/>
        <v>0.1657387971159989</v>
      </c>
      <c r="CZ59" s="189">
        <f t="shared" si="44"/>
        <v>0.30000000000000027</v>
      </c>
      <c r="DA59" s="188">
        <f t="shared" si="45"/>
        <v>0.23843268028345144</v>
      </c>
      <c r="DB59" s="188">
        <f t="shared" si="46"/>
        <v>0.24062243314775941</v>
      </c>
      <c r="DC59" s="189">
        <f t="shared" si="47"/>
        <v>-0.30000000000000027</v>
      </c>
      <c r="DD59" s="188">
        <f t="shared" si="48"/>
        <v>0.26853781668287713</v>
      </c>
      <c r="DE59" s="188">
        <f t="shared" si="49"/>
        <v>0.2691886465273341</v>
      </c>
      <c r="DF59" s="189">
        <f t="shared" si="50"/>
        <v>0</v>
      </c>
      <c r="DG59" s="188">
        <f t="shared" si="51"/>
        <v>0.19730443240238987</v>
      </c>
      <c r="DH59" s="188">
        <f t="shared" si="52"/>
        <v>0.18951355297983025</v>
      </c>
      <c r="DI59" s="189">
        <f t="shared" si="53"/>
        <v>0.70000000000000062</v>
      </c>
      <c r="DJ59" s="188">
        <f t="shared" si="54"/>
        <v>0.10041220879069983</v>
      </c>
      <c r="DK59" s="188">
        <f t="shared" si="55"/>
        <v>0.10271972255179337</v>
      </c>
      <c r="DL59" s="189">
        <f t="shared" si="56"/>
        <v>-0.29999999999999888</v>
      </c>
      <c r="DM59" s="183">
        <v>0</v>
      </c>
    </row>
    <row r="60" spans="1:117">
      <c r="A60" s="63"/>
      <c r="B60" s="94">
        <v>56</v>
      </c>
      <c r="C60" s="93" t="s">
        <v>9</v>
      </c>
      <c r="D60" s="109">
        <v>5</v>
      </c>
      <c r="E60" s="99">
        <v>1</v>
      </c>
      <c r="F60" s="96">
        <f t="shared" si="7"/>
        <v>6.5789473684210523E-3</v>
      </c>
      <c r="G60" s="98">
        <f t="shared" si="62"/>
        <v>0.2</v>
      </c>
      <c r="H60" s="109">
        <v>53</v>
      </c>
      <c r="I60" s="99">
        <v>1</v>
      </c>
      <c r="J60" s="96">
        <f t="shared" si="57"/>
        <v>6.5789473684210523E-3</v>
      </c>
      <c r="K60" s="98">
        <f t="shared" si="63"/>
        <v>1.8867924528301886E-2</v>
      </c>
      <c r="L60" s="109">
        <v>5156</v>
      </c>
      <c r="M60" s="99">
        <v>31</v>
      </c>
      <c r="N60" s="96">
        <f t="shared" si="8"/>
        <v>0.20394736842105263</v>
      </c>
      <c r="O60" s="98">
        <f t="shared" si="64"/>
        <v>6.0124127230411174E-3</v>
      </c>
      <c r="P60" s="109">
        <v>4359</v>
      </c>
      <c r="Q60" s="99">
        <v>40</v>
      </c>
      <c r="R60" s="96">
        <f t="shared" si="9"/>
        <v>0.26315789473684209</v>
      </c>
      <c r="S60" s="98">
        <f t="shared" si="65"/>
        <v>9.1764166093140625E-3</v>
      </c>
      <c r="T60" s="109">
        <v>2456</v>
      </c>
      <c r="U60" s="99">
        <v>39</v>
      </c>
      <c r="V60" s="96">
        <f t="shared" si="10"/>
        <v>0.25657894736842107</v>
      </c>
      <c r="W60" s="98">
        <f t="shared" si="66"/>
        <v>1.5879478827361564E-2</v>
      </c>
      <c r="X60" s="109">
        <v>1044</v>
      </c>
      <c r="Y60" s="99">
        <v>30</v>
      </c>
      <c r="Z60" s="96">
        <f t="shared" si="11"/>
        <v>0.19736842105263158</v>
      </c>
      <c r="AA60" s="98">
        <f t="shared" si="67"/>
        <v>2.8735632183908046E-2</v>
      </c>
      <c r="AB60" s="109">
        <v>393</v>
      </c>
      <c r="AC60" s="99">
        <v>10</v>
      </c>
      <c r="AD60" s="96">
        <f t="shared" si="12"/>
        <v>6.5789473684210523E-2</v>
      </c>
      <c r="AE60" s="98">
        <f t="shared" si="68"/>
        <v>2.5445292620865138E-2</v>
      </c>
      <c r="AF60" s="109">
        <f t="shared" si="13"/>
        <v>13466</v>
      </c>
      <c r="AG60" s="99">
        <f t="shared" si="14"/>
        <v>152</v>
      </c>
      <c r="AH60" s="96">
        <f t="shared" si="15"/>
        <v>1</v>
      </c>
      <c r="AI60" s="98">
        <f t="shared" si="70"/>
        <v>1.1287687509282638E-2</v>
      </c>
      <c r="AL60" s="94">
        <v>56</v>
      </c>
      <c r="AM60" s="93" t="s">
        <v>9</v>
      </c>
      <c r="AN60" s="145">
        <v>9</v>
      </c>
      <c r="AO60" s="117">
        <v>1</v>
      </c>
      <c r="AP60" s="92">
        <v>7.2992700729927005E-3</v>
      </c>
      <c r="AQ60" s="92">
        <v>0.1111111111111111</v>
      </c>
      <c r="AR60" s="145">
        <v>57</v>
      </c>
      <c r="AS60" s="117">
        <v>1</v>
      </c>
      <c r="AT60" s="92">
        <v>7.2992700729927005E-3</v>
      </c>
      <c r="AU60" s="92">
        <v>1.7543859649122806E-2</v>
      </c>
      <c r="AV60" s="145">
        <v>4923</v>
      </c>
      <c r="AW60" s="117">
        <v>20</v>
      </c>
      <c r="AX60" s="92">
        <v>0.145985401459854</v>
      </c>
      <c r="AY60" s="92">
        <v>4.0625634775543372E-3</v>
      </c>
      <c r="AZ60" s="145">
        <v>4095</v>
      </c>
      <c r="BA60" s="117">
        <v>39</v>
      </c>
      <c r="BB60" s="92">
        <v>0.28467153284671531</v>
      </c>
      <c r="BC60" s="92">
        <v>9.5238095238095247E-3</v>
      </c>
      <c r="BD60" s="145">
        <v>2267</v>
      </c>
      <c r="BE60" s="117">
        <v>44</v>
      </c>
      <c r="BF60" s="92">
        <v>0.32116788321167883</v>
      </c>
      <c r="BG60" s="92">
        <v>1.9408910454344949E-2</v>
      </c>
      <c r="BH60" s="145">
        <v>943</v>
      </c>
      <c r="BI60" s="117">
        <v>24</v>
      </c>
      <c r="BJ60" s="92">
        <v>0.17518248175182483</v>
      </c>
      <c r="BK60" s="92">
        <v>2.5450689289501591E-2</v>
      </c>
      <c r="BL60" s="145">
        <v>370</v>
      </c>
      <c r="BM60" s="117">
        <v>8</v>
      </c>
      <c r="BN60" s="92">
        <v>5.8394160583941604E-2</v>
      </c>
      <c r="BO60" s="92">
        <v>2.1621621621621623E-2</v>
      </c>
      <c r="BP60" s="145">
        <v>12664</v>
      </c>
      <c r="BQ60" s="117">
        <v>137</v>
      </c>
      <c r="BR60" s="92">
        <v>1</v>
      </c>
      <c r="BS60" s="92">
        <v>1.0818066961465572E-2</v>
      </c>
      <c r="BT60" s="125">
        <v>56</v>
      </c>
      <c r="BU60" s="93" t="s">
        <v>9</v>
      </c>
      <c r="BV60" s="188">
        <f t="shared" si="17"/>
        <v>6.5789473684210523E-3</v>
      </c>
      <c r="BW60" s="188">
        <f t="shared" si="18"/>
        <v>7.2992700729927005E-3</v>
      </c>
      <c r="BX60" s="189">
        <f t="shared" si="19"/>
        <v>0</v>
      </c>
      <c r="BY60" s="188">
        <f t="shared" si="20"/>
        <v>6.5789473684210523E-3</v>
      </c>
      <c r="BZ60" s="188">
        <f t="shared" si="21"/>
        <v>7.2992700729927005E-3</v>
      </c>
      <c r="CA60" s="189">
        <f t="shared" si="22"/>
        <v>0</v>
      </c>
      <c r="CB60" s="188">
        <f t="shared" si="23"/>
        <v>0.20394736842105263</v>
      </c>
      <c r="CC60" s="188">
        <f t="shared" si="24"/>
        <v>0.145985401459854</v>
      </c>
      <c r="CD60" s="189">
        <f t="shared" si="25"/>
        <v>5.8</v>
      </c>
      <c r="CE60" s="188">
        <f t="shared" si="26"/>
        <v>0.26315789473684209</v>
      </c>
      <c r="CF60" s="188">
        <f t="shared" si="27"/>
        <v>0.28467153284671531</v>
      </c>
      <c r="CG60" s="189">
        <f t="shared" si="28"/>
        <v>-2.1999999999999966</v>
      </c>
      <c r="CH60" s="188">
        <f t="shared" si="59"/>
        <v>0.25657894736842107</v>
      </c>
      <c r="CI60" s="188">
        <f t="shared" si="58"/>
        <v>0.32116788321167883</v>
      </c>
      <c r="CJ60" s="189">
        <f t="shared" si="29"/>
        <v>-6.4</v>
      </c>
      <c r="CK60" s="188">
        <f t="shared" si="30"/>
        <v>0.19736842105263158</v>
      </c>
      <c r="CL60" s="188">
        <f t="shared" si="31"/>
        <v>0.17518248175182483</v>
      </c>
      <c r="CM60" s="189">
        <f t="shared" si="32"/>
        <v>2.200000000000002</v>
      </c>
      <c r="CN60" s="188">
        <f t="shared" si="33"/>
        <v>6.5789473684210523E-2</v>
      </c>
      <c r="CO60" s="188">
        <f t="shared" si="34"/>
        <v>5.8394160583941604E-2</v>
      </c>
      <c r="CP60" s="189">
        <f t="shared" si="35"/>
        <v>0.8</v>
      </c>
      <c r="CR60" s="188">
        <f t="shared" si="36"/>
        <v>6.5304988189523409E-3</v>
      </c>
      <c r="CS60" s="188">
        <f t="shared" si="37"/>
        <v>8.3051930272884916E-3</v>
      </c>
      <c r="CT60" s="189">
        <f t="shared" si="38"/>
        <v>-0.1</v>
      </c>
      <c r="CU60" s="188">
        <f t="shared" si="39"/>
        <v>1.9869390023620953E-2</v>
      </c>
      <c r="CV60" s="188">
        <f t="shared" si="40"/>
        <v>2.3911654649995437E-2</v>
      </c>
      <c r="CW60" s="189">
        <f t="shared" si="41"/>
        <v>-0.4</v>
      </c>
      <c r="CX60" s="188">
        <f t="shared" si="42"/>
        <v>0.16891297299800842</v>
      </c>
      <c r="CY60" s="188">
        <f t="shared" si="43"/>
        <v>0.1657387971159989</v>
      </c>
      <c r="CZ60" s="189">
        <f t="shared" si="44"/>
        <v>0.30000000000000027</v>
      </c>
      <c r="DA60" s="188">
        <f t="shared" si="45"/>
        <v>0.23843268028345144</v>
      </c>
      <c r="DB60" s="188">
        <f t="shared" si="46"/>
        <v>0.24062243314775941</v>
      </c>
      <c r="DC60" s="189">
        <f t="shared" si="47"/>
        <v>-0.30000000000000027</v>
      </c>
      <c r="DD60" s="188">
        <f t="shared" si="48"/>
        <v>0.26853781668287713</v>
      </c>
      <c r="DE60" s="188">
        <f t="shared" si="49"/>
        <v>0.2691886465273341</v>
      </c>
      <c r="DF60" s="189">
        <f t="shared" si="50"/>
        <v>0</v>
      </c>
      <c r="DG60" s="188">
        <f t="shared" si="51"/>
        <v>0.19730443240238987</v>
      </c>
      <c r="DH60" s="188">
        <f t="shared" si="52"/>
        <v>0.18951355297983025</v>
      </c>
      <c r="DI60" s="189">
        <f t="shared" si="53"/>
        <v>0.70000000000000062</v>
      </c>
      <c r="DJ60" s="188">
        <f t="shared" si="54"/>
        <v>0.10041220879069983</v>
      </c>
      <c r="DK60" s="188">
        <f t="shared" si="55"/>
        <v>0.10271972255179337</v>
      </c>
      <c r="DL60" s="189">
        <f t="shared" si="56"/>
        <v>-0.29999999999999888</v>
      </c>
      <c r="DM60" s="183">
        <v>0</v>
      </c>
    </row>
    <row r="61" spans="1:117">
      <c r="A61" s="63"/>
      <c r="B61" s="94">
        <v>57</v>
      </c>
      <c r="C61" s="93" t="s">
        <v>43</v>
      </c>
      <c r="D61" s="110">
        <v>11</v>
      </c>
      <c r="E61" s="95">
        <v>3</v>
      </c>
      <c r="F61" s="96">
        <f t="shared" si="7"/>
        <v>1.2048192771084338E-2</v>
      </c>
      <c r="G61" s="98">
        <f t="shared" si="62"/>
        <v>0.27272727272727271</v>
      </c>
      <c r="H61" s="110">
        <v>56</v>
      </c>
      <c r="I61" s="95">
        <v>10</v>
      </c>
      <c r="J61" s="96">
        <f t="shared" si="57"/>
        <v>4.0160642570281124E-2</v>
      </c>
      <c r="K61" s="98">
        <f t="shared" si="63"/>
        <v>0.17857142857142858</v>
      </c>
      <c r="L61" s="110">
        <v>3352</v>
      </c>
      <c r="M61" s="95">
        <v>51</v>
      </c>
      <c r="N61" s="96">
        <f t="shared" si="8"/>
        <v>0.20481927710843373</v>
      </c>
      <c r="O61" s="98">
        <f t="shared" si="64"/>
        <v>1.5214797136038186E-2</v>
      </c>
      <c r="P61" s="110">
        <v>2887</v>
      </c>
      <c r="Q61" s="95">
        <v>52</v>
      </c>
      <c r="R61" s="96">
        <f t="shared" si="9"/>
        <v>0.20883534136546184</v>
      </c>
      <c r="S61" s="98">
        <f t="shared" si="65"/>
        <v>1.8011776931070315E-2</v>
      </c>
      <c r="T61" s="110">
        <v>1945</v>
      </c>
      <c r="U61" s="95">
        <v>63</v>
      </c>
      <c r="V61" s="96">
        <f t="shared" si="10"/>
        <v>0.25301204819277107</v>
      </c>
      <c r="W61" s="98">
        <f t="shared" si="66"/>
        <v>3.2390745501285345E-2</v>
      </c>
      <c r="X61" s="110">
        <v>991</v>
      </c>
      <c r="Y61" s="95">
        <v>43</v>
      </c>
      <c r="Z61" s="96">
        <f t="shared" si="11"/>
        <v>0.17269076305220885</v>
      </c>
      <c r="AA61" s="98">
        <f t="shared" si="67"/>
        <v>4.3390514631685168E-2</v>
      </c>
      <c r="AB61" s="110">
        <v>370</v>
      </c>
      <c r="AC61" s="95">
        <v>27</v>
      </c>
      <c r="AD61" s="96">
        <f t="shared" si="12"/>
        <v>0.10843373493975904</v>
      </c>
      <c r="AE61" s="98">
        <f t="shared" si="68"/>
        <v>7.2972972972972977E-2</v>
      </c>
      <c r="AF61" s="110">
        <f t="shared" si="13"/>
        <v>9612</v>
      </c>
      <c r="AG61" s="95">
        <f t="shared" ref="AG61:AG72" si="72">SUM(E61,I61,M61,Q61,U61,Y61,AC61)</f>
        <v>249</v>
      </c>
      <c r="AH61" s="96">
        <f t="shared" si="15"/>
        <v>1</v>
      </c>
      <c r="AI61" s="98">
        <f t="shared" si="70"/>
        <v>2.5905118601747816E-2</v>
      </c>
      <c r="AL61" s="94">
        <v>57</v>
      </c>
      <c r="AM61" s="93" t="s">
        <v>43</v>
      </c>
      <c r="AN61" s="145">
        <v>20</v>
      </c>
      <c r="AO61" s="117">
        <v>3</v>
      </c>
      <c r="AP61" s="92">
        <v>1.3157894736842105E-2</v>
      </c>
      <c r="AQ61" s="92">
        <v>0.15</v>
      </c>
      <c r="AR61" s="145">
        <v>65</v>
      </c>
      <c r="AS61" s="117">
        <v>12</v>
      </c>
      <c r="AT61" s="92">
        <v>5.2631578947368418E-2</v>
      </c>
      <c r="AU61" s="92">
        <v>0.18461538461538463</v>
      </c>
      <c r="AV61" s="145">
        <v>3149</v>
      </c>
      <c r="AW61" s="117">
        <v>45</v>
      </c>
      <c r="AX61" s="92">
        <v>0.19736842105263158</v>
      </c>
      <c r="AY61" s="92">
        <v>1.4290250873293109E-2</v>
      </c>
      <c r="AZ61" s="145">
        <v>2784</v>
      </c>
      <c r="BA61" s="117">
        <v>57</v>
      </c>
      <c r="BB61" s="92">
        <v>0.25</v>
      </c>
      <c r="BC61" s="92">
        <v>2.0474137931034482E-2</v>
      </c>
      <c r="BD61" s="145">
        <v>1857</v>
      </c>
      <c r="BE61" s="117">
        <v>47</v>
      </c>
      <c r="BF61" s="92">
        <v>0.20614035087719298</v>
      </c>
      <c r="BG61" s="92">
        <v>2.5309639203015617E-2</v>
      </c>
      <c r="BH61" s="145">
        <v>940</v>
      </c>
      <c r="BI61" s="117">
        <v>41</v>
      </c>
      <c r="BJ61" s="92">
        <v>0.17982456140350878</v>
      </c>
      <c r="BK61" s="92">
        <v>4.3617021276595745E-2</v>
      </c>
      <c r="BL61" s="145">
        <v>339</v>
      </c>
      <c r="BM61" s="117">
        <v>23</v>
      </c>
      <c r="BN61" s="92">
        <v>0.10087719298245613</v>
      </c>
      <c r="BO61" s="92">
        <v>6.7846607669616518E-2</v>
      </c>
      <c r="BP61" s="145">
        <v>9154</v>
      </c>
      <c r="BQ61" s="117">
        <v>228</v>
      </c>
      <c r="BR61" s="92">
        <v>1</v>
      </c>
      <c r="BS61" s="92">
        <v>2.4907144417740879E-2</v>
      </c>
      <c r="BT61" s="125">
        <v>57</v>
      </c>
      <c r="BU61" s="93" t="s">
        <v>43</v>
      </c>
      <c r="BV61" s="188">
        <f t="shared" si="17"/>
        <v>1.2048192771084338E-2</v>
      </c>
      <c r="BW61" s="188">
        <f t="shared" si="18"/>
        <v>1.3157894736842105E-2</v>
      </c>
      <c r="BX61" s="189">
        <f t="shared" si="19"/>
        <v>-9.9999999999999922E-2</v>
      </c>
      <c r="BY61" s="188">
        <f t="shared" si="20"/>
        <v>4.0160642570281124E-2</v>
      </c>
      <c r="BZ61" s="188">
        <f t="shared" si="21"/>
        <v>5.2631578947368418E-2</v>
      </c>
      <c r="CA61" s="189">
        <f t="shared" si="22"/>
        <v>-1.2999999999999998</v>
      </c>
      <c r="CB61" s="188">
        <f t="shared" si="23"/>
        <v>0.20481927710843373</v>
      </c>
      <c r="CC61" s="188">
        <f t="shared" si="24"/>
        <v>0.19736842105263158</v>
      </c>
      <c r="CD61" s="189">
        <f t="shared" si="25"/>
        <v>0.79999999999999793</v>
      </c>
      <c r="CE61" s="188">
        <f t="shared" si="26"/>
        <v>0.20883534136546184</v>
      </c>
      <c r="CF61" s="188">
        <f t="shared" si="27"/>
        <v>0.25</v>
      </c>
      <c r="CG61" s="189">
        <f t="shared" si="28"/>
        <v>-4.1000000000000005</v>
      </c>
      <c r="CH61" s="188">
        <f t="shared" si="59"/>
        <v>0.25301204819277107</v>
      </c>
      <c r="CI61" s="188">
        <f t="shared" si="58"/>
        <v>0.20614035087719298</v>
      </c>
      <c r="CJ61" s="189">
        <f t="shared" si="29"/>
        <v>4.7000000000000011</v>
      </c>
      <c r="CK61" s="188">
        <f t="shared" si="30"/>
        <v>0.17269076305220885</v>
      </c>
      <c r="CL61" s="188">
        <f t="shared" si="31"/>
        <v>0.17982456140350878</v>
      </c>
      <c r="CM61" s="189">
        <f t="shared" si="32"/>
        <v>-0.70000000000000062</v>
      </c>
      <c r="CN61" s="188">
        <f t="shared" si="33"/>
        <v>0.10843373493975904</v>
      </c>
      <c r="CO61" s="188">
        <f t="shared" si="34"/>
        <v>0.10087719298245613</v>
      </c>
      <c r="CP61" s="189">
        <f t="shared" si="35"/>
        <v>0.69999999999999929</v>
      </c>
      <c r="CR61" s="188">
        <f t="shared" si="36"/>
        <v>6.5304988189523409E-3</v>
      </c>
      <c r="CS61" s="188">
        <f t="shared" si="37"/>
        <v>8.3051930272884916E-3</v>
      </c>
      <c r="CT61" s="189">
        <f t="shared" si="38"/>
        <v>-0.1</v>
      </c>
      <c r="CU61" s="188">
        <f t="shared" si="39"/>
        <v>1.9869390023620953E-2</v>
      </c>
      <c r="CV61" s="188">
        <f t="shared" si="40"/>
        <v>2.3911654649995437E-2</v>
      </c>
      <c r="CW61" s="189">
        <f t="shared" si="41"/>
        <v>-0.4</v>
      </c>
      <c r="CX61" s="188">
        <f t="shared" si="42"/>
        <v>0.16891297299800842</v>
      </c>
      <c r="CY61" s="188">
        <f t="shared" si="43"/>
        <v>0.1657387971159989</v>
      </c>
      <c r="CZ61" s="189">
        <f t="shared" si="44"/>
        <v>0.30000000000000027</v>
      </c>
      <c r="DA61" s="188">
        <f t="shared" si="45"/>
        <v>0.23843268028345144</v>
      </c>
      <c r="DB61" s="188">
        <f t="shared" si="46"/>
        <v>0.24062243314775941</v>
      </c>
      <c r="DC61" s="189">
        <f t="shared" si="47"/>
        <v>-0.30000000000000027</v>
      </c>
      <c r="DD61" s="188">
        <f t="shared" si="48"/>
        <v>0.26853781668287713</v>
      </c>
      <c r="DE61" s="188">
        <f t="shared" si="49"/>
        <v>0.2691886465273341</v>
      </c>
      <c r="DF61" s="189">
        <f t="shared" si="50"/>
        <v>0</v>
      </c>
      <c r="DG61" s="188">
        <f t="shared" si="51"/>
        <v>0.19730443240238987</v>
      </c>
      <c r="DH61" s="188">
        <f t="shared" si="52"/>
        <v>0.18951355297983025</v>
      </c>
      <c r="DI61" s="189">
        <f t="shared" si="53"/>
        <v>0.70000000000000062</v>
      </c>
      <c r="DJ61" s="188">
        <f t="shared" si="54"/>
        <v>0.10041220879069983</v>
      </c>
      <c r="DK61" s="188">
        <f t="shared" si="55"/>
        <v>0.10271972255179337</v>
      </c>
      <c r="DL61" s="189">
        <f t="shared" si="56"/>
        <v>-0.29999999999999888</v>
      </c>
      <c r="DM61" s="183">
        <v>0</v>
      </c>
    </row>
    <row r="62" spans="1:117">
      <c r="A62" s="63"/>
      <c r="B62" s="94">
        <v>58</v>
      </c>
      <c r="C62" s="93" t="s">
        <v>25</v>
      </c>
      <c r="D62" s="110">
        <v>5</v>
      </c>
      <c r="E62" s="95">
        <v>0</v>
      </c>
      <c r="F62" s="96">
        <f t="shared" si="7"/>
        <v>0</v>
      </c>
      <c r="G62" s="98">
        <f t="shared" si="62"/>
        <v>0</v>
      </c>
      <c r="H62" s="110">
        <v>48</v>
      </c>
      <c r="I62" s="95">
        <v>0</v>
      </c>
      <c r="J62" s="96">
        <f t="shared" si="57"/>
        <v>0</v>
      </c>
      <c r="K62" s="98">
        <f t="shared" si="63"/>
        <v>0</v>
      </c>
      <c r="L62" s="110">
        <v>3877</v>
      </c>
      <c r="M62" s="95">
        <v>21</v>
      </c>
      <c r="N62" s="96">
        <f t="shared" si="8"/>
        <v>0.16153846153846155</v>
      </c>
      <c r="O62" s="98">
        <f t="shared" si="64"/>
        <v>5.4165591952540625E-3</v>
      </c>
      <c r="P62" s="110">
        <v>3432</v>
      </c>
      <c r="Q62" s="95">
        <v>36</v>
      </c>
      <c r="R62" s="96">
        <f t="shared" si="9"/>
        <v>0.27692307692307694</v>
      </c>
      <c r="S62" s="98">
        <f t="shared" si="65"/>
        <v>1.048951048951049E-2</v>
      </c>
      <c r="T62" s="110">
        <v>2262</v>
      </c>
      <c r="U62" s="95">
        <v>36</v>
      </c>
      <c r="V62" s="96">
        <f t="shared" si="10"/>
        <v>0.27692307692307694</v>
      </c>
      <c r="W62" s="98">
        <f t="shared" si="66"/>
        <v>1.5915119363395226E-2</v>
      </c>
      <c r="X62" s="110">
        <v>1131</v>
      </c>
      <c r="Y62" s="95">
        <v>22</v>
      </c>
      <c r="Z62" s="96">
        <f t="shared" si="11"/>
        <v>0.16923076923076924</v>
      </c>
      <c r="AA62" s="98">
        <f t="shared" si="67"/>
        <v>1.9451812555260833E-2</v>
      </c>
      <c r="AB62" s="110">
        <v>466</v>
      </c>
      <c r="AC62" s="95">
        <v>15</v>
      </c>
      <c r="AD62" s="96">
        <f t="shared" si="12"/>
        <v>0.11538461538461539</v>
      </c>
      <c r="AE62" s="98">
        <f t="shared" si="68"/>
        <v>3.2188841201716736E-2</v>
      </c>
      <c r="AF62" s="110">
        <f t="shared" si="13"/>
        <v>11221</v>
      </c>
      <c r="AG62" s="95">
        <f t="shared" si="72"/>
        <v>130</v>
      </c>
      <c r="AH62" s="96">
        <f t="shared" si="15"/>
        <v>1</v>
      </c>
      <c r="AI62" s="98">
        <f t="shared" si="70"/>
        <v>1.1585420194278585E-2</v>
      </c>
      <c r="AL62" s="94">
        <v>58</v>
      </c>
      <c r="AM62" s="93" t="s">
        <v>25</v>
      </c>
      <c r="AN62" s="145">
        <v>5</v>
      </c>
      <c r="AO62" s="117">
        <v>0</v>
      </c>
      <c r="AP62" s="92">
        <v>0</v>
      </c>
      <c r="AQ62" s="92">
        <v>0</v>
      </c>
      <c r="AR62" s="145">
        <v>52</v>
      </c>
      <c r="AS62" s="117">
        <v>1</v>
      </c>
      <c r="AT62" s="92">
        <v>6.5789473684210523E-3</v>
      </c>
      <c r="AU62" s="92">
        <v>1.9230769230769232E-2</v>
      </c>
      <c r="AV62" s="145">
        <v>3673</v>
      </c>
      <c r="AW62" s="117">
        <v>35</v>
      </c>
      <c r="AX62" s="92">
        <v>0.23026315789473684</v>
      </c>
      <c r="AY62" s="92">
        <v>9.52899537163082E-3</v>
      </c>
      <c r="AZ62" s="145">
        <v>3327</v>
      </c>
      <c r="BA62" s="117">
        <v>43</v>
      </c>
      <c r="BB62" s="92">
        <v>0.28289473684210525</v>
      </c>
      <c r="BC62" s="92">
        <v>1.2924556657649534E-2</v>
      </c>
      <c r="BD62" s="145">
        <v>2165</v>
      </c>
      <c r="BE62" s="117">
        <v>36</v>
      </c>
      <c r="BF62" s="92">
        <v>0.23684210526315788</v>
      </c>
      <c r="BG62" s="92">
        <v>1.6628175519630486E-2</v>
      </c>
      <c r="BH62" s="145">
        <v>1063</v>
      </c>
      <c r="BI62" s="117">
        <v>24</v>
      </c>
      <c r="BJ62" s="92">
        <v>0.15789473684210525</v>
      </c>
      <c r="BK62" s="92">
        <v>2.2577610536218252E-2</v>
      </c>
      <c r="BL62" s="145">
        <v>416</v>
      </c>
      <c r="BM62" s="117">
        <v>13</v>
      </c>
      <c r="BN62" s="92">
        <v>8.5526315789473686E-2</v>
      </c>
      <c r="BO62" s="92">
        <v>3.125E-2</v>
      </c>
      <c r="BP62" s="145">
        <v>10701</v>
      </c>
      <c r="BQ62" s="117">
        <v>152</v>
      </c>
      <c r="BR62" s="92">
        <v>1</v>
      </c>
      <c r="BS62" s="92">
        <v>1.4204279973834222E-2</v>
      </c>
      <c r="BT62" s="125">
        <v>58</v>
      </c>
      <c r="BU62" s="93" t="s">
        <v>25</v>
      </c>
      <c r="BV62" s="188">
        <f t="shared" si="17"/>
        <v>0</v>
      </c>
      <c r="BW62" s="188">
        <f t="shared" si="18"/>
        <v>0</v>
      </c>
      <c r="BX62" s="189">
        <f t="shared" si="19"/>
        <v>0</v>
      </c>
      <c r="BY62" s="188">
        <f t="shared" si="20"/>
        <v>0</v>
      </c>
      <c r="BZ62" s="188">
        <f t="shared" si="21"/>
        <v>6.5789473684210523E-3</v>
      </c>
      <c r="CA62" s="189">
        <f t="shared" si="22"/>
        <v>-0.70000000000000007</v>
      </c>
      <c r="CB62" s="188">
        <f t="shared" si="23"/>
        <v>0.16153846153846155</v>
      </c>
      <c r="CC62" s="188">
        <f t="shared" si="24"/>
        <v>0.23026315789473684</v>
      </c>
      <c r="CD62" s="189">
        <f t="shared" si="25"/>
        <v>-6.8000000000000007</v>
      </c>
      <c r="CE62" s="188">
        <f t="shared" si="26"/>
        <v>0.27692307692307694</v>
      </c>
      <c r="CF62" s="188">
        <f t="shared" si="27"/>
        <v>0.28289473684210525</v>
      </c>
      <c r="CG62" s="189">
        <f t="shared" si="28"/>
        <v>-0.59999999999999498</v>
      </c>
      <c r="CH62" s="188">
        <f t="shared" si="59"/>
        <v>0.27692307692307694</v>
      </c>
      <c r="CI62" s="188">
        <f t="shared" si="58"/>
        <v>0.23684210526315788</v>
      </c>
      <c r="CJ62" s="189">
        <f t="shared" si="29"/>
        <v>4.0000000000000036</v>
      </c>
      <c r="CK62" s="188">
        <f t="shared" si="30"/>
        <v>0.16923076923076924</v>
      </c>
      <c r="CL62" s="188">
        <f t="shared" si="31"/>
        <v>0.15789473684210525</v>
      </c>
      <c r="CM62" s="189">
        <f t="shared" si="32"/>
        <v>1.100000000000001</v>
      </c>
      <c r="CN62" s="188">
        <f t="shared" si="33"/>
        <v>0.11538461538461539</v>
      </c>
      <c r="CO62" s="188">
        <f t="shared" si="34"/>
        <v>8.5526315789473686E-2</v>
      </c>
      <c r="CP62" s="189">
        <f t="shared" si="35"/>
        <v>2.9000000000000012</v>
      </c>
      <c r="CR62" s="188">
        <f t="shared" si="36"/>
        <v>6.5304988189523409E-3</v>
      </c>
      <c r="CS62" s="188">
        <f t="shared" si="37"/>
        <v>8.3051930272884916E-3</v>
      </c>
      <c r="CT62" s="189">
        <f t="shared" si="38"/>
        <v>-0.1</v>
      </c>
      <c r="CU62" s="188">
        <f t="shared" si="39"/>
        <v>1.9869390023620953E-2</v>
      </c>
      <c r="CV62" s="188">
        <f t="shared" si="40"/>
        <v>2.3911654649995437E-2</v>
      </c>
      <c r="CW62" s="189">
        <f t="shared" si="41"/>
        <v>-0.4</v>
      </c>
      <c r="CX62" s="188">
        <f t="shared" si="42"/>
        <v>0.16891297299800842</v>
      </c>
      <c r="CY62" s="188">
        <f t="shared" si="43"/>
        <v>0.1657387971159989</v>
      </c>
      <c r="CZ62" s="189">
        <f t="shared" si="44"/>
        <v>0.30000000000000027</v>
      </c>
      <c r="DA62" s="188">
        <f t="shared" si="45"/>
        <v>0.23843268028345144</v>
      </c>
      <c r="DB62" s="188">
        <f t="shared" si="46"/>
        <v>0.24062243314775941</v>
      </c>
      <c r="DC62" s="189">
        <f t="shared" si="47"/>
        <v>-0.30000000000000027</v>
      </c>
      <c r="DD62" s="188">
        <f t="shared" si="48"/>
        <v>0.26853781668287713</v>
      </c>
      <c r="DE62" s="188">
        <f t="shared" si="49"/>
        <v>0.2691886465273341</v>
      </c>
      <c r="DF62" s="189">
        <f t="shared" si="50"/>
        <v>0</v>
      </c>
      <c r="DG62" s="188">
        <f t="shared" si="51"/>
        <v>0.19730443240238987</v>
      </c>
      <c r="DH62" s="188">
        <f t="shared" si="52"/>
        <v>0.18951355297983025</v>
      </c>
      <c r="DI62" s="189">
        <f t="shared" si="53"/>
        <v>0.70000000000000062</v>
      </c>
      <c r="DJ62" s="188">
        <f t="shared" si="54"/>
        <v>0.10041220879069983</v>
      </c>
      <c r="DK62" s="188">
        <f t="shared" si="55"/>
        <v>0.10271972255179337</v>
      </c>
      <c r="DL62" s="189">
        <f t="shared" si="56"/>
        <v>-0.29999999999999888</v>
      </c>
      <c r="DM62" s="183">
        <v>0</v>
      </c>
    </row>
    <row r="63" spans="1:117">
      <c r="A63" s="63"/>
      <c r="B63" s="94">
        <v>59</v>
      </c>
      <c r="C63" s="93" t="s">
        <v>20</v>
      </c>
      <c r="D63" s="110">
        <v>50</v>
      </c>
      <c r="E63" s="95">
        <v>6</v>
      </c>
      <c r="F63" s="96">
        <f t="shared" si="7"/>
        <v>6.3965884861407248E-3</v>
      </c>
      <c r="G63" s="98">
        <f t="shared" si="62"/>
        <v>0.12</v>
      </c>
      <c r="H63" s="110">
        <v>138</v>
      </c>
      <c r="I63" s="95">
        <v>6</v>
      </c>
      <c r="J63" s="96">
        <f t="shared" si="57"/>
        <v>6.3965884861407248E-3</v>
      </c>
      <c r="K63" s="98">
        <f t="shared" si="63"/>
        <v>4.3478260869565216E-2</v>
      </c>
      <c r="L63" s="110">
        <v>29005</v>
      </c>
      <c r="M63" s="95">
        <v>186</v>
      </c>
      <c r="N63" s="96">
        <f t="shared" si="8"/>
        <v>0.19829424307036247</v>
      </c>
      <c r="O63" s="98">
        <f t="shared" si="64"/>
        <v>6.4126874676779869E-3</v>
      </c>
      <c r="P63" s="110">
        <v>25127</v>
      </c>
      <c r="Q63" s="95">
        <v>255</v>
      </c>
      <c r="R63" s="96">
        <f t="shared" si="9"/>
        <v>0.27185501066098083</v>
      </c>
      <c r="S63" s="98">
        <f t="shared" si="65"/>
        <v>1.0148445894854141E-2</v>
      </c>
      <c r="T63" s="110">
        <v>16370</v>
      </c>
      <c r="U63" s="95">
        <v>258</v>
      </c>
      <c r="V63" s="96">
        <f t="shared" si="10"/>
        <v>0.27505330490405117</v>
      </c>
      <c r="W63" s="98">
        <f t="shared" si="66"/>
        <v>1.5760537568723275E-2</v>
      </c>
      <c r="X63" s="110">
        <v>7000</v>
      </c>
      <c r="Y63" s="95">
        <v>154</v>
      </c>
      <c r="Z63" s="96">
        <f t="shared" si="11"/>
        <v>0.16417910447761194</v>
      </c>
      <c r="AA63" s="98">
        <f t="shared" si="67"/>
        <v>2.1999999999999999E-2</v>
      </c>
      <c r="AB63" s="110">
        <v>2469</v>
      </c>
      <c r="AC63" s="95">
        <v>73</v>
      </c>
      <c r="AD63" s="96">
        <f t="shared" si="12"/>
        <v>7.7825159914712158E-2</v>
      </c>
      <c r="AE63" s="98">
        <f t="shared" si="68"/>
        <v>2.9566626164439044E-2</v>
      </c>
      <c r="AF63" s="110">
        <f t="shared" si="13"/>
        <v>80159</v>
      </c>
      <c r="AG63" s="95">
        <f t="shared" si="72"/>
        <v>938</v>
      </c>
      <c r="AH63" s="96">
        <f t="shared" si="15"/>
        <v>1</v>
      </c>
      <c r="AI63" s="98">
        <f t="shared" si="70"/>
        <v>1.1701742786212404E-2</v>
      </c>
      <c r="AL63" s="94">
        <v>59</v>
      </c>
      <c r="AM63" s="93" t="s">
        <v>20</v>
      </c>
      <c r="AN63" s="145">
        <v>48</v>
      </c>
      <c r="AO63" s="117">
        <v>9</v>
      </c>
      <c r="AP63" s="92">
        <v>9.355509355509356E-3</v>
      </c>
      <c r="AQ63" s="92">
        <v>0.1875</v>
      </c>
      <c r="AR63" s="145">
        <v>155</v>
      </c>
      <c r="AS63" s="117">
        <v>4</v>
      </c>
      <c r="AT63" s="92">
        <v>4.1580041580041582E-3</v>
      </c>
      <c r="AU63" s="92">
        <v>2.5806451612903226E-2</v>
      </c>
      <c r="AV63" s="145">
        <v>27436</v>
      </c>
      <c r="AW63" s="117">
        <v>189</v>
      </c>
      <c r="AX63" s="92">
        <v>0.19646569646569648</v>
      </c>
      <c r="AY63" s="92">
        <v>6.8887592943577781E-3</v>
      </c>
      <c r="AZ63" s="145">
        <v>24645</v>
      </c>
      <c r="BA63" s="117">
        <v>269</v>
      </c>
      <c r="BB63" s="92">
        <v>0.27962577962577961</v>
      </c>
      <c r="BC63" s="92">
        <v>1.0914992899168188E-2</v>
      </c>
      <c r="BD63" s="145">
        <v>15471</v>
      </c>
      <c r="BE63" s="117">
        <v>264</v>
      </c>
      <c r="BF63" s="92">
        <v>0.27442827442827444</v>
      </c>
      <c r="BG63" s="92">
        <v>1.7064184603451618E-2</v>
      </c>
      <c r="BH63" s="145">
        <v>6392</v>
      </c>
      <c r="BI63" s="117">
        <v>151</v>
      </c>
      <c r="BJ63" s="92">
        <v>0.15696465696465697</v>
      </c>
      <c r="BK63" s="92">
        <v>2.362327909887359E-2</v>
      </c>
      <c r="BL63" s="145">
        <v>2332</v>
      </c>
      <c r="BM63" s="117">
        <v>76</v>
      </c>
      <c r="BN63" s="92">
        <v>7.9002079002079006E-2</v>
      </c>
      <c r="BO63" s="92">
        <v>3.2590051457975985E-2</v>
      </c>
      <c r="BP63" s="145">
        <v>76479</v>
      </c>
      <c r="BQ63" s="117">
        <v>962</v>
      </c>
      <c r="BR63" s="92">
        <v>1</v>
      </c>
      <c r="BS63" s="92">
        <v>1.2578616352201259E-2</v>
      </c>
      <c r="BT63" s="125">
        <v>59</v>
      </c>
      <c r="BU63" s="93" t="s">
        <v>20</v>
      </c>
      <c r="BV63" s="188">
        <f t="shared" si="17"/>
        <v>6.3965884861407248E-3</v>
      </c>
      <c r="BW63" s="188">
        <f t="shared" si="18"/>
        <v>9.355509355509356E-3</v>
      </c>
      <c r="BX63" s="189">
        <f t="shared" si="19"/>
        <v>-0.29999999999999993</v>
      </c>
      <c r="BY63" s="188">
        <f t="shared" si="20"/>
        <v>6.3965884861407248E-3</v>
      </c>
      <c r="BZ63" s="188">
        <f t="shared" si="21"/>
        <v>4.1580041580041582E-3</v>
      </c>
      <c r="CA63" s="189">
        <f t="shared" si="22"/>
        <v>0.2</v>
      </c>
      <c r="CB63" s="188">
        <f t="shared" si="23"/>
        <v>0.19829424307036247</v>
      </c>
      <c r="CC63" s="188">
        <f t="shared" si="24"/>
        <v>0.19646569646569648</v>
      </c>
      <c r="CD63" s="189">
        <f t="shared" si="25"/>
        <v>0.20000000000000018</v>
      </c>
      <c r="CE63" s="188">
        <f t="shared" si="26"/>
        <v>0.27185501066098083</v>
      </c>
      <c r="CF63" s="188">
        <f t="shared" si="27"/>
        <v>0.27962577962577961</v>
      </c>
      <c r="CG63" s="189">
        <f t="shared" si="28"/>
        <v>-0.80000000000000071</v>
      </c>
      <c r="CH63" s="188">
        <f t="shared" si="59"/>
        <v>0.27505330490405117</v>
      </c>
      <c r="CI63" s="188">
        <f t="shared" si="58"/>
        <v>0.27442827442827444</v>
      </c>
      <c r="CJ63" s="189">
        <f t="shared" si="29"/>
        <v>0.10000000000000009</v>
      </c>
      <c r="CK63" s="188">
        <f t="shared" si="30"/>
        <v>0.16417910447761194</v>
      </c>
      <c r="CL63" s="188">
        <f t="shared" si="31"/>
        <v>0.15696465696465697</v>
      </c>
      <c r="CM63" s="189">
        <f t="shared" si="32"/>
        <v>0.70000000000000062</v>
      </c>
      <c r="CN63" s="188">
        <f t="shared" si="33"/>
        <v>7.7825159914712158E-2</v>
      </c>
      <c r="CO63" s="188">
        <f t="shared" si="34"/>
        <v>7.9002079002079006E-2</v>
      </c>
      <c r="CP63" s="189">
        <f t="shared" si="35"/>
        <v>-0.10000000000000009</v>
      </c>
      <c r="CR63" s="188">
        <f t="shared" si="36"/>
        <v>6.5304988189523409E-3</v>
      </c>
      <c r="CS63" s="188">
        <f t="shared" si="37"/>
        <v>8.3051930272884916E-3</v>
      </c>
      <c r="CT63" s="189">
        <f t="shared" si="38"/>
        <v>-0.1</v>
      </c>
      <c r="CU63" s="188">
        <f t="shared" si="39"/>
        <v>1.9869390023620953E-2</v>
      </c>
      <c r="CV63" s="188">
        <f t="shared" si="40"/>
        <v>2.3911654649995437E-2</v>
      </c>
      <c r="CW63" s="189">
        <f t="shared" si="41"/>
        <v>-0.4</v>
      </c>
      <c r="CX63" s="188">
        <f t="shared" si="42"/>
        <v>0.16891297299800842</v>
      </c>
      <c r="CY63" s="188">
        <f t="shared" si="43"/>
        <v>0.1657387971159989</v>
      </c>
      <c r="CZ63" s="189">
        <f t="shared" si="44"/>
        <v>0.30000000000000027</v>
      </c>
      <c r="DA63" s="188">
        <f t="shared" si="45"/>
        <v>0.23843268028345144</v>
      </c>
      <c r="DB63" s="188">
        <f t="shared" si="46"/>
        <v>0.24062243314775941</v>
      </c>
      <c r="DC63" s="189">
        <f t="shared" si="47"/>
        <v>-0.30000000000000027</v>
      </c>
      <c r="DD63" s="188">
        <f t="shared" si="48"/>
        <v>0.26853781668287713</v>
      </c>
      <c r="DE63" s="188">
        <f t="shared" si="49"/>
        <v>0.2691886465273341</v>
      </c>
      <c r="DF63" s="189">
        <f t="shared" si="50"/>
        <v>0</v>
      </c>
      <c r="DG63" s="188">
        <f t="shared" si="51"/>
        <v>0.19730443240238987</v>
      </c>
      <c r="DH63" s="188">
        <f t="shared" si="52"/>
        <v>0.18951355297983025</v>
      </c>
      <c r="DI63" s="189">
        <f t="shared" si="53"/>
        <v>0.70000000000000062</v>
      </c>
      <c r="DJ63" s="188">
        <f t="shared" si="54"/>
        <v>0.10041220879069983</v>
      </c>
      <c r="DK63" s="188">
        <f t="shared" si="55"/>
        <v>0.10271972255179337</v>
      </c>
      <c r="DL63" s="189">
        <f t="shared" si="56"/>
        <v>-0.29999999999999888</v>
      </c>
      <c r="DM63" s="183">
        <v>0</v>
      </c>
    </row>
    <row r="64" spans="1:117">
      <c r="A64" s="63"/>
      <c r="B64" s="94">
        <v>60</v>
      </c>
      <c r="C64" s="93" t="s">
        <v>44</v>
      </c>
      <c r="D64" s="110">
        <v>29</v>
      </c>
      <c r="E64" s="95">
        <v>3</v>
      </c>
      <c r="F64" s="96">
        <f t="shared" si="7"/>
        <v>9.8360655737704927E-3</v>
      </c>
      <c r="G64" s="98">
        <f t="shared" si="62"/>
        <v>0.10344827586206896</v>
      </c>
      <c r="H64" s="110">
        <v>53</v>
      </c>
      <c r="I64" s="95">
        <v>4</v>
      </c>
      <c r="J64" s="96">
        <f t="shared" si="57"/>
        <v>1.3114754098360656E-2</v>
      </c>
      <c r="K64" s="98">
        <f t="shared" si="63"/>
        <v>7.5471698113207544E-2</v>
      </c>
      <c r="L64" s="110">
        <v>3959</v>
      </c>
      <c r="M64" s="95">
        <v>44</v>
      </c>
      <c r="N64" s="96">
        <f t="shared" si="8"/>
        <v>0.14426229508196722</v>
      </c>
      <c r="O64" s="98">
        <f t="shared" si="64"/>
        <v>1.1113917655973731E-2</v>
      </c>
      <c r="P64" s="110">
        <v>3221</v>
      </c>
      <c r="Q64" s="95">
        <v>80</v>
      </c>
      <c r="R64" s="96">
        <f t="shared" si="9"/>
        <v>0.26229508196721313</v>
      </c>
      <c r="S64" s="98">
        <f t="shared" si="65"/>
        <v>2.4837007140639553E-2</v>
      </c>
      <c r="T64" s="110">
        <v>1996</v>
      </c>
      <c r="U64" s="95">
        <v>84</v>
      </c>
      <c r="V64" s="96">
        <f t="shared" si="10"/>
        <v>0.27540983606557379</v>
      </c>
      <c r="W64" s="98">
        <f t="shared" si="66"/>
        <v>4.2084168336673347E-2</v>
      </c>
      <c r="X64" s="110">
        <v>973</v>
      </c>
      <c r="Y64" s="95">
        <v>59</v>
      </c>
      <c r="Z64" s="96">
        <f t="shared" si="11"/>
        <v>0.19344262295081968</v>
      </c>
      <c r="AA64" s="98">
        <f t="shared" si="67"/>
        <v>6.0637204522096609E-2</v>
      </c>
      <c r="AB64" s="110">
        <v>338</v>
      </c>
      <c r="AC64" s="95">
        <v>31</v>
      </c>
      <c r="AD64" s="96">
        <f t="shared" si="12"/>
        <v>0.10163934426229508</v>
      </c>
      <c r="AE64" s="98">
        <f t="shared" si="68"/>
        <v>9.1715976331360943E-2</v>
      </c>
      <c r="AF64" s="110">
        <f t="shared" si="13"/>
        <v>10569</v>
      </c>
      <c r="AG64" s="95">
        <f t="shared" ref="AG64:AG69" si="73">SUM(E64,I64,M64,Q64,U64,Y64,AC64)</f>
        <v>305</v>
      </c>
      <c r="AH64" s="96">
        <f t="shared" si="15"/>
        <v>1</v>
      </c>
      <c r="AI64" s="98">
        <f t="shared" si="70"/>
        <v>2.8857980887501182E-2</v>
      </c>
      <c r="AL64" s="94">
        <v>60</v>
      </c>
      <c r="AM64" s="93" t="s">
        <v>44</v>
      </c>
      <c r="AN64" s="145">
        <v>28</v>
      </c>
      <c r="AO64" s="117">
        <v>0</v>
      </c>
      <c r="AP64" s="92">
        <v>0</v>
      </c>
      <c r="AQ64" s="92">
        <v>0</v>
      </c>
      <c r="AR64" s="145">
        <v>65</v>
      </c>
      <c r="AS64" s="117">
        <v>4</v>
      </c>
      <c r="AT64" s="92">
        <v>1.3201320132013201E-2</v>
      </c>
      <c r="AU64" s="92">
        <v>6.1538461538461542E-2</v>
      </c>
      <c r="AV64" s="145">
        <v>3740</v>
      </c>
      <c r="AW64" s="117">
        <v>48</v>
      </c>
      <c r="AX64" s="92">
        <v>0.15841584158415842</v>
      </c>
      <c r="AY64" s="92">
        <v>1.2834224598930482E-2</v>
      </c>
      <c r="AZ64" s="145">
        <v>3064</v>
      </c>
      <c r="BA64" s="117">
        <v>89</v>
      </c>
      <c r="BB64" s="92">
        <v>0.29372937293729373</v>
      </c>
      <c r="BC64" s="92">
        <v>2.9046997389033942E-2</v>
      </c>
      <c r="BD64" s="145">
        <v>1907</v>
      </c>
      <c r="BE64" s="117">
        <v>75</v>
      </c>
      <c r="BF64" s="92">
        <v>0.24752475247524752</v>
      </c>
      <c r="BG64" s="92">
        <v>3.9328788673308863E-2</v>
      </c>
      <c r="BH64" s="145">
        <v>878</v>
      </c>
      <c r="BI64" s="117">
        <v>56</v>
      </c>
      <c r="BJ64" s="92">
        <v>0.18481848184818481</v>
      </c>
      <c r="BK64" s="92">
        <v>6.3781321184510256E-2</v>
      </c>
      <c r="BL64" s="145">
        <v>311</v>
      </c>
      <c r="BM64" s="117">
        <v>31</v>
      </c>
      <c r="BN64" s="92">
        <v>0.10231023102310231</v>
      </c>
      <c r="BO64" s="92">
        <v>9.9678456591639875E-2</v>
      </c>
      <c r="BP64" s="145">
        <v>9993</v>
      </c>
      <c r="BQ64" s="117">
        <v>303</v>
      </c>
      <c r="BR64" s="92">
        <v>1</v>
      </c>
      <c r="BS64" s="92">
        <v>3.0321224857400179E-2</v>
      </c>
      <c r="BT64" s="125">
        <v>60</v>
      </c>
      <c r="BU64" s="93" t="s">
        <v>44</v>
      </c>
      <c r="BV64" s="188">
        <f t="shared" si="17"/>
        <v>9.8360655737704927E-3</v>
      </c>
      <c r="BW64" s="188">
        <f t="shared" si="18"/>
        <v>0</v>
      </c>
      <c r="BX64" s="189">
        <f t="shared" si="19"/>
        <v>1</v>
      </c>
      <c r="BY64" s="188">
        <f t="shared" si="20"/>
        <v>1.3114754098360656E-2</v>
      </c>
      <c r="BZ64" s="188">
        <f t="shared" si="21"/>
        <v>1.3201320132013201E-2</v>
      </c>
      <c r="CA64" s="189">
        <f t="shared" si="22"/>
        <v>0</v>
      </c>
      <c r="CB64" s="188">
        <f t="shared" si="23"/>
        <v>0.14426229508196722</v>
      </c>
      <c r="CC64" s="188">
        <f t="shared" si="24"/>
        <v>0.15841584158415842</v>
      </c>
      <c r="CD64" s="189">
        <f t="shared" si="25"/>
        <v>-1.4000000000000012</v>
      </c>
      <c r="CE64" s="188">
        <f t="shared" si="26"/>
        <v>0.26229508196721313</v>
      </c>
      <c r="CF64" s="188">
        <f t="shared" si="27"/>
        <v>0.29372937293729373</v>
      </c>
      <c r="CG64" s="189">
        <f t="shared" si="28"/>
        <v>-3.1999999999999975</v>
      </c>
      <c r="CH64" s="188">
        <f t="shared" si="59"/>
        <v>0.27540983606557379</v>
      </c>
      <c r="CI64" s="188">
        <f t="shared" si="58"/>
        <v>0.24752475247524752</v>
      </c>
      <c r="CJ64" s="189">
        <f t="shared" si="29"/>
        <v>2.7000000000000024</v>
      </c>
      <c r="CK64" s="188">
        <f t="shared" si="30"/>
        <v>0.19344262295081968</v>
      </c>
      <c r="CL64" s="188">
        <f t="shared" si="31"/>
        <v>0.18481848184818481</v>
      </c>
      <c r="CM64" s="189">
        <f t="shared" si="32"/>
        <v>0.80000000000000071</v>
      </c>
      <c r="CN64" s="188">
        <f t="shared" si="33"/>
        <v>0.10163934426229508</v>
      </c>
      <c r="CO64" s="188">
        <f t="shared" si="34"/>
        <v>0.10231023102310231</v>
      </c>
      <c r="CP64" s="189">
        <f t="shared" si="35"/>
        <v>0</v>
      </c>
      <c r="CR64" s="188">
        <f t="shared" si="36"/>
        <v>6.5304988189523409E-3</v>
      </c>
      <c r="CS64" s="188">
        <f t="shared" si="37"/>
        <v>8.3051930272884916E-3</v>
      </c>
      <c r="CT64" s="189">
        <f t="shared" si="38"/>
        <v>-0.1</v>
      </c>
      <c r="CU64" s="188">
        <f t="shared" si="39"/>
        <v>1.9869390023620953E-2</v>
      </c>
      <c r="CV64" s="188">
        <f t="shared" si="40"/>
        <v>2.3911654649995437E-2</v>
      </c>
      <c r="CW64" s="189">
        <f t="shared" si="41"/>
        <v>-0.4</v>
      </c>
      <c r="CX64" s="188">
        <f t="shared" si="42"/>
        <v>0.16891297299800842</v>
      </c>
      <c r="CY64" s="188">
        <f t="shared" si="43"/>
        <v>0.1657387971159989</v>
      </c>
      <c r="CZ64" s="189">
        <f t="shared" si="44"/>
        <v>0.30000000000000027</v>
      </c>
      <c r="DA64" s="188">
        <f t="shared" si="45"/>
        <v>0.23843268028345144</v>
      </c>
      <c r="DB64" s="188">
        <f t="shared" si="46"/>
        <v>0.24062243314775941</v>
      </c>
      <c r="DC64" s="189">
        <f t="shared" si="47"/>
        <v>-0.30000000000000027</v>
      </c>
      <c r="DD64" s="188">
        <f t="shared" si="48"/>
        <v>0.26853781668287713</v>
      </c>
      <c r="DE64" s="188">
        <f t="shared" si="49"/>
        <v>0.2691886465273341</v>
      </c>
      <c r="DF64" s="189">
        <f t="shared" si="50"/>
        <v>0</v>
      </c>
      <c r="DG64" s="188">
        <f t="shared" si="51"/>
        <v>0.19730443240238987</v>
      </c>
      <c r="DH64" s="188">
        <f t="shared" si="52"/>
        <v>0.18951355297983025</v>
      </c>
      <c r="DI64" s="189">
        <f t="shared" si="53"/>
        <v>0.70000000000000062</v>
      </c>
      <c r="DJ64" s="188">
        <f t="shared" si="54"/>
        <v>0.10041220879069983</v>
      </c>
      <c r="DK64" s="188">
        <f t="shared" si="55"/>
        <v>0.10271972255179337</v>
      </c>
      <c r="DL64" s="189">
        <f t="shared" si="56"/>
        <v>-0.29999999999999888</v>
      </c>
      <c r="DM64" s="183">
        <v>0</v>
      </c>
    </row>
    <row r="65" spans="1:117">
      <c r="A65" s="63"/>
      <c r="B65" s="94">
        <v>61</v>
      </c>
      <c r="C65" s="93" t="s">
        <v>16</v>
      </c>
      <c r="D65" s="111">
        <v>0</v>
      </c>
      <c r="E65" s="86">
        <v>0</v>
      </c>
      <c r="F65" s="96">
        <f t="shared" si="7"/>
        <v>0</v>
      </c>
      <c r="G65" s="98">
        <f t="shared" si="62"/>
        <v>0</v>
      </c>
      <c r="H65" s="111">
        <v>12</v>
      </c>
      <c r="I65" s="86">
        <v>2</v>
      </c>
      <c r="J65" s="96">
        <f t="shared" si="57"/>
        <v>1.4388489208633094E-2</v>
      </c>
      <c r="K65" s="98">
        <f t="shared" si="63"/>
        <v>0.16666666666666666</v>
      </c>
      <c r="L65" s="111">
        <v>3541</v>
      </c>
      <c r="M65" s="86">
        <v>26</v>
      </c>
      <c r="N65" s="96">
        <f t="shared" si="8"/>
        <v>0.18705035971223022</v>
      </c>
      <c r="O65" s="98">
        <f t="shared" si="64"/>
        <v>7.3425585992657446E-3</v>
      </c>
      <c r="P65" s="111">
        <v>3007</v>
      </c>
      <c r="Q65" s="86">
        <v>40</v>
      </c>
      <c r="R65" s="96">
        <f t="shared" si="9"/>
        <v>0.28776978417266186</v>
      </c>
      <c r="S65" s="98">
        <f t="shared" si="65"/>
        <v>1.3302294645826405E-2</v>
      </c>
      <c r="T65" s="111">
        <v>1706</v>
      </c>
      <c r="U65" s="86">
        <v>39</v>
      </c>
      <c r="V65" s="96">
        <f t="shared" si="10"/>
        <v>0.2805755395683453</v>
      </c>
      <c r="W65" s="98">
        <f t="shared" si="66"/>
        <v>2.2860492379835874E-2</v>
      </c>
      <c r="X65" s="111">
        <v>743</v>
      </c>
      <c r="Y65" s="86">
        <v>24</v>
      </c>
      <c r="Z65" s="96">
        <f t="shared" si="11"/>
        <v>0.17266187050359713</v>
      </c>
      <c r="AA65" s="98">
        <f t="shared" si="67"/>
        <v>3.2301480484522208E-2</v>
      </c>
      <c r="AB65" s="111">
        <v>278</v>
      </c>
      <c r="AC65" s="86">
        <v>8</v>
      </c>
      <c r="AD65" s="96">
        <f t="shared" si="12"/>
        <v>5.7553956834532377E-2</v>
      </c>
      <c r="AE65" s="98">
        <f t="shared" si="68"/>
        <v>2.8776978417266189E-2</v>
      </c>
      <c r="AF65" s="111">
        <f t="shared" si="13"/>
        <v>9287</v>
      </c>
      <c r="AG65" s="86">
        <f t="shared" si="73"/>
        <v>139</v>
      </c>
      <c r="AH65" s="96">
        <f t="shared" si="15"/>
        <v>1</v>
      </c>
      <c r="AI65" s="98">
        <f t="shared" si="70"/>
        <v>1.4967158393453214E-2</v>
      </c>
      <c r="AL65" s="94">
        <v>61</v>
      </c>
      <c r="AM65" s="93" t="s">
        <v>16</v>
      </c>
      <c r="AN65" s="145">
        <v>0</v>
      </c>
      <c r="AO65" s="117">
        <v>0</v>
      </c>
      <c r="AP65" s="92">
        <v>0</v>
      </c>
      <c r="AQ65" s="92">
        <v>0</v>
      </c>
      <c r="AR65" s="145">
        <v>16</v>
      </c>
      <c r="AS65" s="117">
        <v>2</v>
      </c>
      <c r="AT65" s="92">
        <v>1.3986013986013986E-2</v>
      </c>
      <c r="AU65" s="92">
        <v>0.125</v>
      </c>
      <c r="AV65" s="145">
        <v>3422</v>
      </c>
      <c r="AW65" s="117">
        <v>29</v>
      </c>
      <c r="AX65" s="92">
        <v>0.20279720279720279</v>
      </c>
      <c r="AY65" s="92">
        <v>8.4745762711864406E-3</v>
      </c>
      <c r="AZ65" s="145">
        <v>2837</v>
      </c>
      <c r="BA65" s="117">
        <v>44</v>
      </c>
      <c r="BB65" s="92">
        <v>0.30769230769230771</v>
      </c>
      <c r="BC65" s="92">
        <v>1.5509340853013746E-2</v>
      </c>
      <c r="BD65" s="145">
        <v>1598</v>
      </c>
      <c r="BE65" s="117">
        <v>42</v>
      </c>
      <c r="BF65" s="92">
        <v>0.2937062937062937</v>
      </c>
      <c r="BG65" s="92">
        <v>2.6282853566958697E-2</v>
      </c>
      <c r="BH65" s="145">
        <v>662</v>
      </c>
      <c r="BI65" s="117">
        <v>19</v>
      </c>
      <c r="BJ65" s="92">
        <v>0.13286713286713286</v>
      </c>
      <c r="BK65" s="92">
        <v>2.8700906344410877E-2</v>
      </c>
      <c r="BL65" s="145">
        <v>248</v>
      </c>
      <c r="BM65" s="117">
        <v>7</v>
      </c>
      <c r="BN65" s="92">
        <v>4.8951048951048952E-2</v>
      </c>
      <c r="BO65" s="92">
        <v>2.8225806451612902E-2</v>
      </c>
      <c r="BP65" s="145">
        <v>8783</v>
      </c>
      <c r="BQ65" s="117">
        <v>143</v>
      </c>
      <c r="BR65" s="92">
        <v>1</v>
      </c>
      <c r="BS65" s="92">
        <v>1.6281452806558124E-2</v>
      </c>
      <c r="BT65" s="125">
        <v>61</v>
      </c>
      <c r="BU65" s="93" t="s">
        <v>16</v>
      </c>
      <c r="BV65" s="188">
        <f t="shared" si="17"/>
        <v>0</v>
      </c>
      <c r="BW65" s="188">
        <f t="shared" si="18"/>
        <v>0</v>
      </c>
      <c r="BX65" s="189">
        <f t="shared" si="19"/>
        <v>0</v>
      </c>
      <c r="BY65" s="188">
        <f t="shared" si="20"/>
        <v>1.4388489208633094E-2</v>
      </c>
      <c r="BZ65" s="188">
        <f t="shared" si="21"/>
        <v>1.3986013986013986E-2</v>
      </c>
      <c r="CA65" s="189">
        <f t="shared" si="22"/>
        <v>0</v>
      </c>
      <c r="CB65" s="188">
        <f t="shared" si="23"/>
        <v>0.18705035971223022</v>
      </c>
      <c r="CC65" s="188">
        <f t="shared" si="24"/>
        <v>0.20279720279720279</v>
      </c>
      <c r="CD65" s="189">
        <f t="shared" si="25"/>
        <v>-1.6000000000000014</v>
      </c>
      <c r="CE65" s="188">
        <f t="shared" si="26"/>
        <v>0.28776978417266186</v>
      </c>
      <c r="CF65" s="188">
        <f t="shared" si="27"/>
        <v>0.30769230769230771</v>
      </c>
      <c r="CG65" s="189">
        <f t="shared" si="28"/>
        <v>-2.0000000000000018</v>
      </c>
      <c r="CH65" s="188">
        <f t="shared" si="59"/>
        <v>0.2805755395683453</v>
      </c>
      <c r="CI65" s="188">
        <f t="shared" si="58"/>
        <v>0.2937062937062937</v>
      </c>
      <c r="CJ65" s="189">
        <f t="shared" si="29"/>
        <v>-1.2999999999999956</v>
      </c>
      <c r="CK65" s="188">
        <f t="shared" si="30"/>
        <v>0.17266187050359713</v>
      </c>
      <c r="CL65" s="188">
        <f t="shared" si="31"/>
        <v>0.13286713286713286</v>
      </c>
      <c r="CM65" s="189">
        <f t="shared" si="32"/>
        <v>3.9999999999999982</v>
      </c>
      <c r="CN65" s="188">
        <f t="shared" si="33"/>
        <v>5.7553956834532377E-2</v>
      </c>
      <c r="CO65" s="188">
        <f t="shared" si="34"/>
        <v>4.8951048951048952E-2</v>
      </c>
      <c r="CP65" s="189">
        <f t="shared" si="35"/>
        <v>0.90000000000000013</v>
      </c>
      <c r="CR65" s="188">
        <f t="shared" si="36"/>
        <v>6.5304988189523409E-3</v>
      </c>
      <c r="CS65" s="188">
        <f t="shared" si="37"/>
        <v>8.3051930272884916E-3</v>
      </c>
      <c r="CT65" s="189">
        <f t="shared" si="38"/>
        <v>-0.1</v>
      </c>
      <c r="CU65" s="188">
        <f t="shared" si="39"/>
        <v>1.9869390023620953E-2</v>
      </c>
      <c r="CV65" s="188">
        <f t="shared" si="40"/>
        <v>2.3911654649995437E-2</v>
      </c>
      <c r="CW65" s="189">
        <f t="shared" si="41"/>
        <v>-0.4</v>
      </c>
      <c r="CX65" s="188">
        <f t="shared" si="42"/>
        <v>0.16891297299800842</v>
      </c>
      <c r="CY65" s="188">
        <f t="shared" si="43"/>
        <v>0.1657387971159989</v>
      </c>
      <c r="CZ65" s="189">
        <f t="shared" si="44"/>
        <v>0.30000000000000027</v>
      </c>
      <c r="DA65" s="188">
        <f t="shared" si="45"/>
        <v>0.23843268028345144</v>
      </c>
      <c r="DB65" s="188">
        <f t="shared" si="46"/>
        <v>0.24062243314775941</v>
      </c>
      <c r="DC65" s="189">
        <f t="shared" si="47"/>
        <v>-0.30000000000000027</v>
      </c>
      <c r="DD65" s="188">
        <f t="shared" si="48"/>
        <v>0.26853781668287713</v>
      </c>
      <c r="DE65" s="188">
        <f t="shared" si="49"/>
        <v>0.2691886465273341</v>
      </c>
      <c r="DF65" s="189">
        <f t="shared" si="50"/>
        <v>0</v>
      </c>
      <c r="DG65" s="188">
        <f t="shared" si="51"/>
        <v>0.19730443240238987</v>
      </c>
      <c r="DH65" s="188">
        <f t="shared" si="52"/>
        <v>0.18951355297983025</v>
      </c>
      <c r="DI65" s="189">
        <f t="shared" si="53"/>
        <v>0.70000000000000062</v>
      </c>
      <c r="DJ65" s="188">
        <f t="shared" si="54"/>
        <v>0.10041220879069983</v>
      </c>
      <c r="DK65" s="188">
        <f t="shared" si="55"/>
        <v>0.10271972255179337</v>
      </c>
      <c r="DL65" s="189">
        <f t="shared" si="56"/>
        <v>-0.29999999999999888</v>
      </c>
      <c r="DM65" s="183">
        <v>0</v>
      </c>
    </row>
    <row r="66" spans="1:117">
      <c r="A66" s="63"/>
      <c r="B66" s="94">
        <v>62</v>
      </c>
      <c r="C66" s="93" t="s">
        <v>17</v>
      </c>
      <c r="D66" s="109">
        <v>12</v>
      </c>
      <c r="E66" s="99">
        <v>0</v>
      </c>
      <c r="F66" s="96">
        <f t="shared" si="7"/>
        <v>0</v>
      </c>
      <c r="G66" s="98">
        <f t="shared" si="62"/>
        <v>0</v>
      </c>
      <c r="H66" s="109">
        <v>46</v>
      </c>
      <c r="I66" s="99">
        <v>4</v>
      </c>
      <c r="J66" s="96">
        <f t="shared" si="57"/>
        <v>3.0303030303030304E-2</v>
      </c>
      <c r="K66" s="98">
        <f t="shared" si="63"/>
        <v>8.6956521739130432E-2</v>
      </c>
      <c r="L66" s="109">
        <v>5083</v>
      </c>
      <c r="M66" s="99">
        <v>19</v>
      </c>
      <c r="N66" s="96">
        <f t="shared" si="8"/>
        <v>0.14393939393939395</v>
      </c>
      <c r="O66" s="98">
        <f t="shared" si="64"/>
        <v>3.7379500295101316E-3</v>
      </c>
      <c r="P66" s="109">
        <v>4382</v>
      </c>
      <c r="Q66" s="99">
        <v>43</v>
      </c>
      <c r="R66" s="96">
        <f t="shared" si="9"/>
        <v>0.32575757575757575</v>
      </c>
      <c r="S66" s="98">
        <f t="shared" si="65"/>
        <v>9.8128708352350526E-3</v>
      </c>
      <c r="T66" s="109">
        <v>2600</v>
      </c>
      <c r="U66" s="99">
        <v>35</v>
      </c>
      <c r="V66" s="96">
        <f t="shared" si="10"/>
        <v>0.26515151515151514</v>
      </c>
      <c r="W66" s="98">
        <f t="shared" si="66"/>
        <v>1.3461538461538462E-2</v>
      </c>
      <c r="X66" s="109">
        <v>1112</v>
      </c>
      <c r="Y66" s="99">
        <v>25</v>
      </c>
      <c r="Z66" s="96">
        <f t="shared" si="11"/>
        <v>0.18939393939393939</v>
      </c>
      <c r="AA66" s="98">
        <f t="shared" si="67"/>
        <v>2.2482014388489208E-2</v>
      </c>
      <c r="AB66" s="109">
        <v>427</v>
      </c>
      <c r="AC66" s="99">
        <v>6</v>
      </c>
      <c r="AD66" s="96">
        <f t="shared" si="12"/>
        <v>4.5454545454545456E-2</v>
      </c>
      <c r="AE66" s="98">
        <f t="shared" si="68"/>
        <v>1.405152224824356E-2</v>
      </c>
      <c r="AF66" s="109">
        <f t="shared" si="13"/>
        <v>13662</v>
      </c>
      <c r="AG66" s="99">
        <f t="shared" si="73"/>
        <v>132</v>
      </c>
      <c r="AH66" s="96">
        <f t="shared" si="15"/>
        <v>1</v>
      </c>
      <c r="AI66" s="98">
        <f t="shared" si="70"/>
        <v>9.6618357487922701E-3</v>
      </c>
      <c r="AL66" s="94">
        <v>62</v>
      </c>
      <c r="AM66" s="93" t="s">
        <v>17</v>
      </c>
      <c r="AN66" s="145">
        <v>17</v>
      </c>
      <c r="AO66" s="117">
        <v>1</v>
      </c>
      <c r="AP66" s="92">
        <v>6.993006993006993E-3</v>
      </c>
      <c r="AQ66" s="92">
        <v>5.8823529411764705E-2</v>
      </c>
      <c r="AR66" s="145">
        <v>46</v>
      </c>
      <c r="AS66" s="117">
        <v>3</v>
      </c>
      <c r="AT66" s="92">
        <v>2.097902097902098E-2</v>
      </c>
      <c r="AU66" s="92">
        <v>6.5217391304347824E-2</v>
      </c>
      <c r="AV66" s="145">
        <v>4884</v>
      </c>
      <c r="AW66" s="117">
        <v>26</v>
      </c>
      <c r="AX66" s="92">
        <v>0.18181818181818182</v>
      </c>
      <c r="AY66" s="92">
        <v>5.3235053235053233E-3</v>
      </c>
      <c r="AZ66" s="145">
        <v>4241</v>
      </c>
      <c r="BA66" s="117">
        <v>41</v>
      </c>
      <c r="BB66" s="92">
        <v>0.28671328671328672</v>
      </c>
      <c r="BC66" s="92">
        <v>9.6675312426314549E-3</v>
      </c>
      <c r="BD66" s="145">
        <v>2298</v>
      </c>
      <c r="BE66" s="117">
        <v>38</v>
      </c>
      <c r="BF66" s="92">
        <v>0.26573426573426573</v>
      </c>
      <c r="BG66" s="92">
        <v>1.6536118363794605E-2</v>
      </c>
      <c r="BH66" s="145">
        <v>1060</v>
      </c>
      <c r="BI66" s="117">
        <v>26</v>
      </c>
      <c r="BJ66" s="92">
        <v>0.18181818181818182</v>
      </c>
      <c r="BK66" s="92">
        <v>2.4528301886792454E-2</v>
      </c>
      <c r="BL66" s="145">
        <v>407</v>
      </c>
      <c r="BM66" s="117">
        <v>8</v>
      </c>
      <c r="BN66" s="92">
        <v>5.5944055944055944E-2</v>
      </c>
      <c r="BO66" s="92">
        <v>1.9656019656019656E-2</v>
      </c>
      <c r="BP66" s="145">
        <v>12953</v>
      </c>
      <c r="BQ66" s="117">
        <v>143</v>
      </c>
      <c r="BR66" s="92">
        <v>1</v>
      </c>
      <c r="BS66" s="92">
        <v>1.1039913533544353E-2</v>
      </c>
      <c r="BT66" s="125">
        <v>62</v>
      </c>
      <c r="BU66" s="93" t="s">
        <v>17</v>
      </c>
      <c r="BV66" s="188">
        <f t="shared" si="17"/>
        <v>0</v>
      </c>
      <c r="BW66" s="188">
        <f t="shared" si="18"/>
        <v>6.993006993006993E-3</v>
      </c>
      <c r="BX66" s="189">
        <f t="shared" si="19"/>
        <v>-0.70000000000000007</v>
      </c>
      <c r="BY66" s="188">
        <f t="shared" si="20"/>
        <v>3.0303030303030304E-2</v>
      </c>
      <c r="BZ66" s="188">
        <f t="shared" si="21"/>
        <v>2.097902097902098E-2</v>
      </c>
      <c r="CA66" s="189">
        <f t="shared" si="22"/>
        <v>0.8999999999999998</v>
      </c>
      <c r="CB66" s="188">
        <f t="shared" si="23"/>
        <v>0.14393939393939395</v>
      </c>
      <c r="CC66" s="188">
        <f t="shared" si="24"/>
        <v>0.18181818181818182</v>
      </c>
      <c r="CD66" s="189">
        <f t="shared" si="25"/>
        <v>-3.8000000000000007</v>
      </c>
      <c r="CE66" s="188">
        <f t="shared" si="26"/>
        <v>0.32575757575757575</v>
      </c>
      <c r="CF66" s="188">
        <f t="shared" si="27"/>
        <v>0.28671328671328672</v>
      </c>
      <c r="CG66" s="189">
        <f t="shared" si="28"/>
        <v>3.9000000000000035</v>
      </c>
      <c r="CH66" s="188">
        <f t="shared" si="59"/>
        <v>0.26515151515151514</v>
      </c>
      <c r="CI66" s="188">
        <f t="shared" si="58"/>
        <v>0.26573426573426573</v>
      </c>
      <c r="CJ66" s="189">
        <f t="shared" si="29"/>
        <v>-0.10000000000000009</v>
      </c>
      <c r="CK66" s="188">
        <f t="shared" si="30"/>
        <v>0.18939393939393939</v>
      </c>
      <c r="CL66" s="188">
        <f t="shared" si="31"/>
        <v>0.18181818181818182</v>
      </c>
      <c r="CM66" s="189">
        <f t="shared" si="32"/>
        <v>0.70000000000000062</v>
      </c>
      <c r="CN66" s="188">
        <f t="shared" si="33"/>
        <v>4.5454545454545456E-2</v>
      </c>
      <c r="CO66" s="188">
        <f t="shared" si="34"/>
        <v>5.5944055944055944E-2</v>
      </c>
      <c r="CP66" s="189">
        <f t="shared" si="35"/>
        <v>-1.1000000000000003</v>
      </c>
      <c r="CR66" s="188">
        <f t="shared" si="36"/>
        <v>6.5304988189523409E-3</v>
      </c>
      <c r="CS66" s="188">
        <f t="shared" si="37"/>
        <v>8.3051930272884916E-3</v>
      </c>
      <c r="CT66" s="189">
        <f t="shared" si="38"/>
        <v>-0.1</v>
      </c>
      <c r="CU66" s="188">
        <f t="shared" si="39"/>
        <v>1.9869390023620953E-2</v>
      </c>
      <c r="CV66" s="188">
        <f t="shared" si="40"/>
        <v>2.3911654649995437E-2</v>
      </c>
      <c r="CW66" s="189">
        <f t="shared" si="41"/>
        <v>-0.4</v>
      </c>
      <c r="CX66" s="188">
        <f t="shared" si="42"/>
        <v>0.16891297299800842</v>
      </c>
      <c r="CY66" s="188">
        <f t="shared" si="43"/>
        <v>0.1657387971159989</v>
      </c>
      <c r="CZ66" s="189">
        <f t="shared" si="44"/>
        <v>0.30000000000000027</v>
      </c>
      <c r="DA66" s="188">
        <f t="shared" si="45"/>
        <v>0.23843268028345144</v>
      </c>
      <c r="DB66" s="188">
        <f t="shared" si="46"/>
        <v>0.24062243314775941</v>
      </c>
      <c r="DC66" s="189">
        <f t="shared" si="47"/>
        <v>-0.30000000000000027</v>
      </c>
      <c r="DD66" s="188">
        <f t="shared" si="48"/>
        <v>0.26853781668287713</v>
      </c>
      <c r="DE66" s="188">
        <f t="shared" si="49"/>
        <v>0.2691886465273341</v>
      </c>
      <c r="DF66" s="189">
        <f t="shared" si="50"/>
        <v>0</v>
      </c>
      <c r="DG66" s="188">
        <f t="shared" si="51"/>
        <v>0.19730443240238987</v>
      </c>
      <c r="DH66" s="188">
        <f t="shared" si="52"/>
        <v>0.18951355297983025</v>
      </c>
      <c r="DI66" s="189">
        <f t="shared" si="53"/>
        <v>0.70000000000000062</v>
      </c>
      <c r="DJ66" s="188">
        <f t="shared" si="54"/>
        <v>0.10041220879069983</v>
      </c>
      <c r="DK66" s="188">
        <f t="shared" si="55"/>
        <v>0.10271972255179337</v>
      </c>
      <c r="DL66" s="189">
        <f t="shared" si="56"/>
        <v>-0.29999999999999888</v>
      </c>
      <c r="DM66" s="183">
        <v>0</v>
      </c>
    </row>
    <row r="67" spans="1:117">
      <c r="A67" s="63"/>
      <c r="B67" s="94">
        <v>63</v>
      </c>
      <c r="C67" s="93" t="s">
        <v>26</v>
      </c>
      <c r="D67" s="110">
        <v>6</v>
      </c>
      <c r="E67" s="95">
        <v>1</v>
      </c>
      <c r="F67" s="96">
        <f t="shared" si="7"/>
        <v>5.3475935828877002E-3</v>
      </c>
      <c r="G67" s="98">
        <f t="shared" si="62"/>
        <v>0.16666666666666666</v>
      </c>
      <c r="H67" s="110">
        <v>18</v>
      </c>
      <c r="I67" s="95">
        <v>3</v>
      </c>
      <c r="J67" s="96">
        <f t="shared" si="57"/>
        <v>1.6042780748663103E-2</v>
      </c>
      <c r="K67" s="98">
        <f t="shared" si="63"/>
        <v>0.16666666666666666</v>
      </c>
      <c r="L67" s="110">
        <v>3599</v>
      </c>
      <c r="M67" s="95">
        <v>20</v>
      </c>
      <c r="N67" s="96">
        <f t="shared" si="8"/>
        <v>0.10695187165775401</v>
      </c>
      <c r="O67" s="98">
        <f t="shared" si="64"/>
        <v>5.5570991942206173E-3</v>
      </c>
      <c r="P67" s="110">
        <v>2972</v>
      </c>
      <c r="Q67" s="95">
        <v>50</v>
      </c>
      <c r="R67" s="96">
        <f t="shared" si="9"/>
        <v>0.26737967914438504</v>
      </c>
      <c r="S67" s="98">
        <f t="shared" si="65"/>
        <v>1.6823687752355317E-2</v>
      </c>
      <c r="T67" s="110">
        <v>1952</v>
      </c>
      <c r="U67" s="95">
        <v>49</v>
      </c>
      <c r="V67" s="96">
        <f t="shared" si="10"/>
        <v>0.26203208556149732</v>
      </c>
      <c r="W67" s="98">
        <f t="shared" si="66"/>
        <v>2.5102459016393443E-2</v>
      </c>
      <c r="X67" s="110">
        <v>995</v>
      </c>
      <c r="Y67" s="95">
        <v>37</v>
      </c>
      <c r="Z67" s="96">
        <f t="shared" si="11"/>
        <v>0.19786096256684493</v>
      </c>
      <c r="AA67" s="98">
        <f t="shared" si="67"/>
        <v>3.7185929648241203E-2</v>
      </c>
      <c r="AB67" s="110">
        <v>391</v>
      </c>
      <c r="AC67" s="95">
        <v>27</v>
      </c>
      <c r="AD67" s="96">
        <f t="shared" si="12"/>
        <v>0.14438502673796791</v>
      </c>
      <c r="AE67" s="98">
        <f t="shared" si="68"/>
        <v>6.9053708439897693E-2</v>
      </c>
      <c r="AF67" s="110">
        <f t="shared" si="13"/>
        <v>9933</v>
      </c>
      <c r="AG67" s="95">
        <f t="shared" si="73"/>
        <v>187</v>
      </c>
      <c r="AH67" s="96">
        <f t="shared" si="15"/>
        <v>1</v>
      </c>
      <c r="AI67" s="98">
        <f t="shared" si="70"/>
        <v>1.8826135105204873E-2</v>
      </c>
      <c r="AL67" s="94">
        <v>63</v>
      </c>
      <c r="AM67" s="93" t="s">
        <v>26</v>
      </c>
      <c r="AN67" s="145">
        <v>8</v>
      </c>
      <c r="AO67" s="117">
        <v>1</v>
      </c>
      <c r="AP67" s="92">
        <v>5.7803468208092483E-3</v>
      </c>
      <c r="AQ67" s="92">
        <v>0.125</v>
      </c>
      <c r="AR67" s="145">
        <v>15</v>
      </c>
      <c r="AS67" s="117">
        <v>4</v>
      </c>
      <c r="AT67" s="92">
        <v>2.3121387283236993E-2</v>
      </c>
      <c r="AU67" s="92">
        <v>0.26666666666666666</v>
      </c>
      <c r="AV67" s="145">
        <v>3436</v>
      </c>
      <c r="AW67" s="117">
        <v>25</v>
      </c>
      <c r="AX67" s="92">
        <v>0.14450867052023122</v>
      </c>
      <c r="AY67" s="92">
        <v>7.2759022118742724E-3</v>
      </c>
      <c r="AZ67" s="145">
        <v>2839</v>
      </c>
      <c r="BA67" s="117">
        <v>38</v>
      </c>
      <c r="BB67" s="92">
        <v>0.21965317919075145</v>
      </c>
      <c r="BC67" s="92">
        <v>1.3384994716449454E-2</v>
      </c>
      <c r="BD67" s="145">
        <v>1857</v>
      </c>
      <c r="BE67" s="117">
        <v>55</v>
      </c>
      <c r="BF67" s="92">
        <v>0.31791907514450868</v>
      </c>
      <c r="BG67" s="92">
        <v>2.9617662897145933E-2</v>
      </c>
      <c r="BH67" s="145">
        <v>937</v>
      </c>
      <c r="BI67" s="117">
        <v>34</v>
      </c>
      <c r="BJ67" s="92">
        <v>0.19653179190751446</v>
      </c>
      <c r="BK67" s="92">
        <v>3.6286019210245463E-2</v>
      </c>
      <c r="BL67" s="145">
        <v>333</v>
      </c>
      <c r="BM67" s="117">
        <v>16</v>
      </c>
      <c r="BN67" s="92">
        <v>9.2485549132947972E-2</v>
      </c>
      <c r="BO67" s="92">
        <v>4.8048048048048048E-2</v>
      </c>
      <c r="BP67" s="145">
        <v>9425</v>
      </c>
      <c r="BQ67" s="117">
        <v>173</v>
      </c>
      <c r="BR67" s="92">
        <v>1</v>
      </c>
      <c r="BS67" s="92">
        <v>1.8355437665782494E-2</v>
      </c>
      <c r="BT67" s="125">
        <v>63</v>
      </c>
      <c r="BU67" s="93" t="s">
        <v>26</v>
      </c>
      <c r="BV67" s="188">
        <f t="shared" si="17"/>
        <v>5.3475935828877002E-3</v>
      </c>
      <c r="BW67" s="188">
        <f t="shared" si="18"/>
        <v>5.7803468208092483E-3</v>
      </c>
      <c r="BX67" s="189">
        <f t="shared" si="19"/>
        <v>-0.1</v>
      </c>
      <c r="BY67" s="188">
        <f t="shared" si="20"/>
        <v>1.6042780748663103E-2</v>
      </c>
      <c r="BZ67" s="188">
        <f t="shared" si="21"/>
        <v>2.3121387283236993E-2</v>
      </c>
      <c r="CA67" s="189">
        <f t="shared" si="22"/>
        <v>-0.7</v>
      </c>
      <c r="CB67" s="188">
        <f t="shared" si="23"/>
        <v>0.10695187165775401</v>
      </c>
      <c r="CC67" s="188">
        <f t="shared" si="24"/>
        <v>0.14450867052023122</v>
      </c>
      <c r="CD67" s="189">
        <f t="shared" si="25"/>
        <v>-3.7999999999999994</v>
      </c>
      <c r="CE67" s="188">
        <f t="shared" si="26"/>
        <v>0.26737967914438504</v>
      </c>
      <c r="CF67" s="188">
        <f t="shared" si="27"/>
        <v>0.21965317919075145</v>
      </c>
      <c r="CG67" s="189">
        <f t="shared" si="28"/>
        <v>4.7000000000000011</v>
      </c>
      <c r="CH67" s="188">
        <f t="shared" si="59"/>
        <v>0.26203208556149732</v>
      </c>
      <c r="CI67" s="188">
        <f t="shared" si="58"/>
        <v>0.31791907514450868</v>
      </c>
      <c r="CJ67" s="189">
        <f t="shared" si="29"/>
        <v>-5.6</v>
      </c>
      <c r="CK67" s="188">
        <f t="shared" si="30"/>
        <v>0.19786096256684493</v>
      </c>
      <c r="CL67" s="188">
        <f t="shared" si="31"/>
        <v>0.19653179190751446</v>
      </c>
      <c r="CM67" s="189">
        <f t="shared" si="32"/>
        <v>0.10000000000000009</v>
      </c>
      <c r="CN67" s="188">
        <f t="shared" si="33"/>
        <v>0.14438502673796791</v>
      </c>
      <c r="CO67" s="188">
        <f t="shared" si="34"/>
        <v>9.2485549132947972E-2</v>
      </c>
      <c r="CP67" s="189">
        <f t="shared" si="35"/>
        <v>5.1999999999999993</v>
      </c>
      <c r="CR67" s="188">
        <f t="shared" si="36"/>
        <v>6.5304988189523409E-3</v>
      </c>
      <c r="CS67" s="188">
        <f t="shared" si="37"/>
        <v>8.3051930272884916E-3</v>
      </c>
      <c r="CT67" s="189">
        <f t="shared" si="38"/>
        <v>-0.1</v>
      </c>
      <c r="CU67" s="188">
        <f t="shared" si="39"/>
        <v>1.9869390023620953E-2</v>
      </c>
      <c r="CV67" s="188">
        <f t="shared" si="40"/>
        <v>2.3911654649995437E-2</v>
      </c>
      <c r="CW67" s="189">
        <f t="shared" si="41"/>
        <v>-0.4</v>
      </c>
      <c r="CX67" s="188">
        <f t="shared" si="42"/>
        <v>0.16891297299800842</v>
      </c>
      <c r="CY67" s="188">
        <f t="shared" si="43"/>
        <v>0.1657387971159989</v>
      </c>
      <c r="CZ67" s="189">
        <f t="shared" si="44"/>
        <v>0.30000000000000027</v>
      </c>
      <c r="DA67" s="188">
        <f t="shared" si="45"/>
        <v>0.23843268028345144</v>
      </c>
      <c r="DB67" s="188">
        <f t="shared" si="46"/>
        <v>0.24062243314775941</v>
      </c>
      <c r="DC67" s="189">
        <f t="shared" si="47"/>
        <v>-0.30000000000000027</v>
      </c>
      <c r="DD67" s="188">
        <f t="shared" si="48"/>
        <v>0.26853781668287713</v>
      </c>
      <c r="DE67" s="188">
        <f t="shared" si="49"/>
        <v>0.2691886465273341</v>
      </c>
      <c r="DF67" s="189">
        <f t="shared" si="50"/>
        <v>0</v>
      </c>
      <c r="DG67" s="188">
        <f t="shared" si="51"/>
        <v>0.19730443240238987</v>
      </c>
      <c r="DH67" s="188">
        <f t="shared" si="52"/>
        <v>0.18951355297983025</v>
      </c>
      <c r="DI67" s="189">
        <f t="shared" si="53"/>
        <v>0.70000000000000062</v>
      </c>
      <c r="DJ67" s="188">
        <f t="shared" si="54"/>
        <v>0.10041220879069983</v>
      </c>
      <c r="DK67" s="188">
        <f t="shared" si="55"/>
        <v>0.10271972255179337</v>
      </c>
      <c r="DL67" s="189">
        <f t="shared" si="56"/>
        <v>-0.29999999999999888</v>
      </c>
      <c r="DM67" s="183">
        <v>0</v>
      </c>
    </row>
    <row r="68" spans="1:117">
      <c r="A68" s="63"/>
      <c r="B68" s="94">
        <v>64</v>
      </c>
      <c r="C68" s="93" t="s">
        <v>45</v>
      </c>
      <c r="D68" s="110">
        <v>53</v>
      </c>
      <c r="E68" s="95">
        <v>4</v>
      </c>
      <c r="F68" s="96">
        <f t="shared" si="7"/>
        <v>1.6260162601626018E-2</v>
      </c>
      <c r="G68" s="98">
        <f t="shared" si="62"/>
        <v>7.5471698113207544E-2</v>
      </c>
      <c r="H68" s="110">
        <v>120</v>
      </c>
      <c r="I68" s="95">
        <v>10</v>
      </c>
      <c r="J68" s="96">
        <f t="shared" si="57"/>
        <v>4.065040650406504E-2</v>
      </c>
      <c r="K68" s="98">
        <f t="shared" si="63"/>
        <v>8.3333333333333329E-2</v>
      </c>
      <c r="L68" s="110">
        <v>4016</v>
      </c>
      <c r="M68" s="95">
        <v>39</v>
      </c>
      <c r="N68" s="96">
        <f t="shared" si="8"/>
        <v>0.15853658536585366</v>
      </c>
      <c r="O68" s="98">
        <f t="shared" si="64"/>
        <v>9.7111553784860558E-3</v>
      </c>
      <c r="P68" s="110">
        <v>3161</v>
      </c>
      <c r="Q68" s="95">
        <v>64</v>
      </c>
      <c r="R68" s="96">
        <f t="shared" si="9"/>
        <v>0.26016260162601629</v>
      </c>
      <c r="S68" s="98">
        <f t="shared" si="65"/>
        <v>2.024675735526732E-2</v>
      </c>
      <c r="T68" s="110">
        <v>1825</v>
      </c>
      <c r="U68" s="95">
        <v>58</v>
      </c>
      <c r="V68" s="96">
        <f t="shared" si="10"/>
        <v>0.23577235772357724</v>
      </c>
      <c r="W68" s="98">
        <f t="shared" si="66"/>
        <v>3.1780821917808219E-2</v>
      </c>
      <c r="X68" s="110">
        <v>940</v>
      </c>
      <c r="Y68" s="95">
        <v>54</v>
      </c>
      <c r="Z68" s="96">
        <f t="shared" si="11"/>
        <v>0.21951219512195122</v>
      </c>
      <c r="AA68" s="98">
        <f t="shared" si="67"/>
        <v>5.7446808510638298E-2</v>
      </c>
      <c r="AB68" s="110">
        <v>350</v>
      </c>
      <c r="AC68" s="95">
        <v>17</v>
      </c>
      <c r="AD68" s="96">
        <f t="shared" si="12"/>
        <v>6.910569105691057E-2</v>
      </c>
      <c r="AE68" s="98">
        <f t="shared" si="68"/>
        <v>4.8571428571428571E-2</v>
      </c>
      <c r="AF68" s="110">
        <f t="shared" si="13"/>
        <v>10465</v>
      </c>
      <c r="AG68" s="95">
        <f t="shared" si="73"/>
        <v>246</v>
      </c>
      <c r="AH68" s="96">
        <f t="shared" si="15"/>
        <v>1</v>
      </c>
      <c r="AI68" s="98">
        <f t="shared" si="70"/>
        <v>2.3506927854753942E-2</v>
      </c>
      <c r="AL68" s="94">
        <v>64</v>
      </c>
      <c r="AM68" s="93" t="s">
        <v>45</v>
      </c>
      <c r="AN68" s="145">
        <v>64</v>
      </c>
      <c r="AO68" s="117">
        <v>4</v>
      </c>
      <c r="AP68" s="92">
        <v>1.7699115044247787E-2</v>
      </c>
      <c r="AQ68" s="92">
        <v>6.25E-2</v>
      </c>
      <c r="AR68" s="145">
        <v>139</v>
      </c>
      <c r="AS68" s="117">
        <v>14</v>
      </c>
      <c r="AT68" s="92">
        <v>6.1946902654867256E-2</v>
      </c>
      <c r="AU68" s="92">
        <v>0.10071942446043165</v>
      </c>
      <c r="AV68" s="145">
        <v>3748</v>
      </c>
      <c r="AW68" s="117">
        <v>34</v>
      </c>
      <c r="AX68" s="92">
        <v>0.15044247787610621</v>
      </c>
      <c r="AY68" s="92">
        <v>9.0715048025613657E-3</v>
      </c>
      <c r="AZ68" s="145">
        <v>2981</v>
      </c>
      <c r="BA68" s="117">
        <v>59</v>
      </c>
      <c r="BB68" s="92">
        <v>0.26106194690265488</v>
      </c>
      <c r="BC68" s="92">
        <v>1.9792016101979202E-2</v>
      </c>
      <c r="BD68" s="145">
        <v>1749</v>
      </c>
      <c r="BE68" s="117">
        <v>59</v>
      </c>
      <c r="BF68" s="92">
        <v>0.26106194690265488</v>
      </c>
      <c r="BG68" s="92">
        <v>3.3733562035448826E-2</v>
      </c>
      <c r="BH68" s="145">
        <v>849</v>
      </c>
      <c r="BI68" s="117">
        <v>40</v>
      </c>
      <c r="BJ68" s="92">
        <v>0.17699115044247787</v>
      </c>
      <c r="BK68" s="92">
        <v>4.7114252061248529E-2</v>
      </c>
      <c r="BL68" s="145">
        <v>347</v>
      </c>
      <c r="BM68" s="117">
        <v>16</v>
      </c>
      <c r="BN68" s="92">
        <v>7.0796460176991149E-2</v>
      </c>
      <c r="BO68" s="92">
        <v>4.6109510086455328E-2</v>
      </c>
      <c r="BP68" s="145">
        <v>9877</v>
      </c>
      <c r="BQ68" s="117">
        <v>226</v>
      </c>
      <c r="BR68" s="92">
        <v>1</v>
      </c>
      <c r="BS68" s="92">
        <v>2.2881441733319834E-2</v>
      </c>
      <c r="BT68" s="125">
        <v>64</v>
      </c>
      <c r="BU68" s="93" t="s">
        <v>45</v>
      </c>
      <c r="BV68" s="188">
        <f t="shared" si="17"/>
        <v>1.6260162601626018E-2</v>
      </c>
      <c r="BW68" s="188">
        <f t="shared" si="18"/>
        <v>1.7699115044247787E-2</v>
      </c>
      <c r="BX68" s="189">
        <f t="shared" si="19"/>
        <v>-0.19999999999999984</v>
      </c>
      <c r="BY68" s="188">
        <f t="shared" si="20"/>
        <v>4.065040650406504E-2</v>
      </c>
      <c r="BZ68" s="188">
        <f t="shared" si="21"/>
        <v>6.1946902654867256E-2</v>
      </c>
      <c r="CA68" s="189">
        <f t="shared" si="22"/>
        <v>-2.0999999999999996</v>
      </c>
      <c r="CB68" s="188">
        <f t="shared" si="23"/>
        <v>0.15853658536585366</v>
      </c>
      <c r="CC68" s="188">
        <f t="shared" si="24"/>
        <v>0.15044247787610621</v>
      </c>
      <c r="CD68" s="189">
        <f t="shared" si="25"/>
        <v>0.9000000000000008</v>
      </c>
      <c r="CE68" s="188">
        <f t="shared" si="26"/>
        <v>0.26016260162601629</v>
      </c>
      <c r="CF68" s="188">
        <f t="shared" si="27"/>
        <v>0.26106194690265488</v>
      </c>
      <c r="CG68" s="189">
        <f t="shared" si="28"/>
        <v>-0.10000000000000009</v>
      </c>
      <c r="CH68" s="188">
        <f t="shared" si="59"/>
        <v>0.23577235772357724</v>
      </c>
      <c r="CI68" s="188">
        <f t="shared" si="58"/>
        <v>0.26106194690265488</v>
      </c>
      <c r="CJ68" s="189">
        <f t="shared" si="29"/>
        <v>-2.5000000000000022</v>
      </c>
      <c r="CK68" s="188">
        <f t="shared" si="30"/>
        <v>0.21951219512195122</v>
      </c>
      <c r="CL68" s="188">
        <f t="shared" si="31"/>
        <v>0.17699115044247787</v>
      </c>
      <c r="CM68" s="189">
        <f t="shared" si="32"/>
        <v>4.3000000000000007</v>
      </c>
      <c r="CN68" s="188">
        <f t="shared" si="33"/>
        <v>6.910569105691057E-2</v>
      </c>
      <c r="CO68" s="188">
        <f t="shared" si="34"/>
        <v>7.0796460176991149E-2</v>
      </c>
      <c r="CP68" s="189">
        <f t="shared" si="35"/>
        <v>-0.19999999999999879</v>
      </c>
      <c r="CR68" s="188">
        <f t="shared" si="36"/>
        <v>6.5304988189523409E-3</v>
      </c>
      <c r="CS68" s="188">
        <f t="shared" si="37"/>
        <v>8.3051930272884916E-3</v>
      </c>
      <c r="CT68" s="189">
        <f t="shared" si="38"/>
        <v>-0.1</v>
      </c>
      <c r="CU68" s="188">
        <f t="shared" si="39"/>
        <v>1.9869390023620953E-2</v>
      </c>
      <c r="CV68" s="188">
        <f t="shared" si="40"/>
        <v>2.3911654649995437E-2</v>
      </c>
      <c r="CW68" s="189">
        <f t="shared" si="41"/>
        <v>-0.4</v>
      </c>
      <c r="CX68" s="188">
        <f t="shared" si="42"/>
        <v>0.16891297299800842</v>
      </c>
      <c r="CY68" s="188">
        <f t="shared" si="43"/>
        <v>0.1657387971159989</v>
      </c>
      <c r="CZ68" s="189">
        <f t="shared" si="44"/>
        <v>0.30000000000000027</v>
      </c>
      <c r="DA68" s="188">
        <f t="shared" si="45"/>
        <v>0.23843268028345144</v>
      </c>
      <c r="DB68" s="188">
        <f t="shared" si="46"/>
        <v>0.24062243314775941</v>
      </c>
      <c r="DC68" s="189">
        <f t="shared" si="47"/>
        <v>-0.30000000000000027</v>
      </c>
      <c r="DD68" s="188">
        <f t="shared" si="48"/>
        <v>0.26853781668287713</v>
      </c>
      <c r="DE68" s="188">
        <f t="shared" si="49"/>
        <v>0.2691886465273341</v>
      </c>
      <c r="DF68" s="189">
        <f t="shared" si="50"/>
        <v>0</v>
      </c>
      <c r="DG68" s="188">
        <f t="shared" si="51"/>
        <v>0.19730443240238987</v>
      </c>
      <c r="DH68" s="188">
        <f t="shared" si="52"/>
        <v>0.18951355297983025</v>
      </c>
      <c r="DI68" s="189">
        <f t="shared" si="53"/>
        <v>0.70000000000000062</v>
      </c>
      <c r="DJ68" s="188">
        <f t="shared" si="54"/>
        <v>0.10041220879069983</v>
      </c>
      <c r="DK68" s="188">
        <f t="shared" si="55"/>
        <v>0.10271972255179337</v>
      </c>
      <c r="DL68" s="189">
        <f t="shared" si="56"/>
        <v>-0.29999999999999888</v>
      </c>
      <c r="DM68" s="183">
        <v>0</v>
      </c>
    </row>
    <row r="69" spans="1:117">
      <c r="A69" s="63"/>
      <c r="B69" s="94">
        <v>65</v>
      </c>
      <c r="C69" s="93" t="s">
        <v>10</v>
      </c>
      <c r="D69" s="110">
        <v>7</v>
      </c>
      <c r="E69" s="95">
        <v>0</v>
      </c>
      <c r="F69" s="96">
        <f t="shared" si="7"/>
        <v>0</v>
      </c>
      <c r="G69" s="98">
        <f t="shared" ref="G69:G78" si="74">IFERROR(E69/D69,0)</f>
        <v>0</v>
      </c>
      <c r="H69" s="110">
        <v>23</v>
      </c>
      <c r="I69" s="95">
        <v>1</v>
      </c>
      <c r="J69" s="96">
        <f t="shared" si="57"/>
        <v>1.8518518518518517E-2</v>
      </c>
      <c r="K69" s="98">
        <f t="shared" ref="K69:K78" si="75">IFERROR(I69/H69,0)</f>
        <v>4.3478260869565216E-2</v>
      </c>
      <c r="L69" s="110">
        <v>2009</v>
      </c>
      <c r="M69" s="95">
        <v>11</v>
      </c>
      <c r="N69" s="96">
        <f t="shared" si="8"/>
        <v>0.20370370370370369</v>
      </c>
      <c r="O69" s="98">
        <f t="shared" ref="O69:O78" si="76">IFERROR(M69/L69,0)</f>
        <v>5.4753608760577405E-3</v>
      </c>
      <c r="P69" s="110">
        <v>1499</v>
      </c>
      <c r="Q69" s="95">
        <v>13</v>
      </c>
      <c r="R69" s="96">
        <f t="shared" si="9"/>
        <v>0.24074074074074073</v>
      </c>
      <c r="S69" s="98">
        <f t="shared" ref="S69:S78" si="77">IFERROR(Q69/P69,0)</f>
        <v>8.6724482988659105E-3</v>
      </c>
      <c r="T69" s="110">
        <v>967</v>
      </c>
      <c r="U69" s="95">
        <v>16</v>
      </c>
      <c r="V69" s="96">
        <f t="shared" si="10"/>
        <v>0.29629629629629628</v>
      </c>
      <c r="W69" s="98">
        <f t="shared" ref="W69:W78" si="78">IFERROR(U69/T69,0)</f>
        <v>1.6546018614270942E-2</v>
      </c>
      <c r="X69" s="110">
        <v>496</v>
      </c>
      <c r="Y69" s="95">
        <v>10</v>
      </c>
      <c r="Z69" s="96">
        <f t="shared" si="11"/>
        <v>0.18518518518518517</v>
      </c>
      <c r="AA69" s="98">
        <f t="shared" ref="AA69:AA78" si="79">IFERROR(Y69/X69,0)</f>
        <v>2.0161290322580645E-2</v>
      </c>
      <c r="AB69" s="110">
        <v>212</v>
      </c>
      <c r="AC69" s="95">
        <v>3</v>
      </c>
      <c r="AD69" s="96">
        <f t="shared" si="12"/>
        <v>5.5555555555555552E-2</v>
      </c>
      <c r="AE69" s="98">
        <f t="shared" ref="AE69:AE78" si="80">IFERROR(AC69/AB69,0)</f>
        <v>1.4150943396226415E-2</v>
      </c>
      <c r="AF69" s="110">
        <f t="shared" si="13"/>
        <v>5213</v>
      </c>
      <c r="AG69" s="95">
        <f t="shared" si="73"/>
        <v>54</v>
      </c>
      <c r="AH69" s="96">
        <f t="shared" si="15"/>
        <v>1</v>
      </c>
      <c r="AI69" s="98">
        <f t="shared" ref="AI69:AI78" si="81">IFERROR(AG69/AF69,0)</f>
        <v>1.0358718588145022E-2</v>
      </c>
      <c r="AL69" s="94">
        <v>65</v>
      </c>
      <c r="AM69" s="93" t="s">
        <v>10</v>
      </c>
      <c r="AN69" s="145">
        <v>5</v>
      </c>
      <c r="AO69" s="117">
        <v>1</v>
      </c>
      <c r="AP69" s="92">
        <v>1.7241379310344827E-2</v>
      </c>
      <c r="AQ69" s="92">
        <v>0.2</v>
      </c>
      <c r="AR69" s="145">
        <v>30</v>
      </c>
      <c r="AS69" s="117">
        <v>2</v>
      </c>
      <c r="AT69" s="92">
        <v>3.4482758620689655E-2</v>
      </c>
      <c r="AU69" s="92">
        <v>6.6666666666666666E-2</v>
      </c>
      <c r="AV69" s="145">
        <v>1876</v>
      </c>
      <c r="AW69" s="117">
        <v>9</v>
      </c>
      <c r="AX69" s="92">
        <v>0.15517241379310345</v>
      </c>
      <c r="AY69" s="92">
        <v>4.7974413646055441E-3</v>
      </c>
      <c r="AZ69" s="145">
        <v>1385</v>
      </c>
      <c r="BA69" s="117">
        <v>9</v>
      </c>
      <c r="BB69" s="92">
        <v>0.15517241379310345</v>
      </c>
      <c r="BC69" s="92">
        <v>6.4981949458483759E-3</v>
      </c>
      <c r="BD69" s="145">
        <v>909</v>
      </c>
      <c r="BE69" s="117">
        <v>22</v>
      </c>
      <c r="BF69" s="92">
        <v>0.37931034482758619</v>
      </c>
      <c r="BG69" s="92">
        <v>2.4202420242024202E-2</v>
      </c>
      <c r="BH69" s="145">
        <v>472</v>
      </c>
      <c r="BI69" s="117">
        <v>13</v>
      </c>
      <c r="BJ69" s="92">
        <v>0.22413793103448276</v>
      </c>
      <c r="BK69" s="92">
        <v>2.7542372881355932E-2</v>
      </c>
      <c r="BL69" s="145">
        <v>204</v>
      </c>
      <c r="BM69" s="117">
        <v>2</v>
      </c>
      <c r="BN69" s="92">
        <v>3.4482758620689655E-2</v>
      </c>
      <c r="BO69" s="92">
        <v>9.8039215686274508E-3</v>
      </c>
      <c r="BP69" s="145">
        <v>4881</v>
      </c>
      <c r="BQ69" s="117">
        <v>58</v>
      </c>
      <c r="BR69" s="92">
        <v>1</v>
      </c>
      <c r="BS69" s="92">
        <v>1.1882810899405859E-2</v>
      </c>
      <c r="BT69" s="125">
        <v>65</v>
      </c>
      <c r="BU69" s="93" t="s">
        <v>10</v>
      </c>
      <c r="BV69" s="188">
        <f t="shared" si="17"/>
        <v>0</v>
      </c>
      <c r="BW69" s="188">
        <f t="shared" si="18"/>
        <v>1.7241379310344827E-2</v>
      </c>
      <c r="BX69" s="189">
        <f t="shared" si="19"/>
        <v>-1.7000000000000002</v>
      </c>
      <c r="BY69" s="188">
        <f t="shared" si="20"/>
        <v>1.8518518518518517E-2</v>
      </c>
      <c r="BZ69" s="188">
        <f t="shared" si="21"/>
        <v>3.4482758620689655E-2</v>
      </c>
      <c r="CA69" s="189">
        <f t="shared" si="22"/>
        <v>-1.5000000000000002</v>
      </c>
      <c r="CB69" s="188">
        <f t="shared" si="23"/>
        <v>0.20370370370370369</v>
      </c>
      <c r="CC69" s="188">
        <f t="shared" si="24"/>
        <v>0.15517241379310345</v>
      </c>
      <c r="CD69" s="189">
        <f t="shared" si="25"/>
        <v>4.8999999999999986</v>
      </c>
      <c r="CE69" s="188">
        <f t="shared" si="26"/>
        <v>0.24074074074074073</v>
      </c>
      <c r="CF69" s="188">
        <f t="shared" si="27"/>
        <v>0.15517241379310345</v>
      </c>
      <c r="CG69" s="189">
        <f t="shared" si="28"/>
        <v>8.6</v>
      </c>
      <c r="CH69" s="188">
        <f t="shared" si="59"/>
        <v>0.29629629629629628</v>
      </c>
      <c r="CI69" s="188">
        <f t="shared" si="58"/>
        <v>0.37931034482758619</v>
      </c>
      <c r="CJ69" s="189">
        <f t="shared" si="29"/>
        <v>-8.3000000000000025</v>
      </c>
      <c r="CK69" s="188">
        <f t="shared" si="30"/>
        <v>0.18518518518518517</v>
      </c>
      <c r="CL69" s="188">
        <f t="shared" si="31"/>
        <v>0.22413793103448276</v>
      </c>
      <c r="CM69" s="189">
        <f t="shared" si="32"/>
        <v>-3.9000000000000008</v>
      </c>
      <c r="CN69" s="188">
        <f t="shared" si="33"/>
        <v>5.5555555555555552E-2</v>
      </c>
      <c r="CO69" s="188">
        <f t="shared" si="34"/>
        <v>3.4482758620689655E-2</v>
      </c>
      <c r="CP69" s="189">
        <f t="shared" si="35"/>
        <v>2.1999999999999997</v>
      </c>
      <c r="CR69" s="188">
        <f t="shared" si="36"/>
        <v>6.5304988189523409E-3</v>
      </c>
      <c r="CS69" s="188">
        <f t="shared" si="37"/>
        <v>8.3051930272884916E-3</v>
      </c>
      <c r="CT69" s="189">
        <f t="shared" si="38"/>
        <v>-0.1</v>
      </c>
      <c r="CU69" s="188">
        <f t="shared" si="39"/>
        <v>1.9869390023620953E-2</v>
      </c>
      <c r="CV69" s="188">
        <f t="shared" si="40"/>
        <v>2.3911654649995437E-2</v>
      </c>
      <c r="CW69" s="189">
        <f t="shared" si="41"/>
        <v>-0.4</v>
      </c>
      <c r="CX69" s="188">
        <f t="shared" si="42"/>
        <v>0.16891297299800842</v>
      </c>
      <c r="CY69" s="188">
        <f t="shared" si="43"/>
        <v>0.1657387971159989</v>
      </c>
      <c r="CZ69" s="189">
        <f t="shared" si="44"/>
        <v>0.30000000000000027</v>
      </c>
      <c r="DA69" s="188">
        <f t="shared" si="45"/>
        <v>0.23843268028345144</v>
      </c>
      <c r="DB69" s="188">
        <f t="shared" si="46"/>
        <v>0.24062243314775941</v>
      </c>
      <c r="DC69" s="189">
        <f t="shared" si="47"/>
        <v>-0.30000000000000027</v>
      </c>
      <c r="DD69" s="188">
        <f t="shared" si="48"/>
        <v>0.26853781668287713</v>
      </c>
      <c r="DE69" s="188">
        <f t="shared" si="49"/>
        <v>0.2691886465273341</v>
      </c>
      <c r="DF69" s="189">
        <f t="shared" si="50"/>
        <v>0</v>
      </c>
      <c r="DG69" s="188">
        <f t="shared" si="51"/>
        <v>0.19730443240238987</v>
      </c>
      <c r="DH69" s="188">
        <f t="shared" si="52"/>
        <v>0.18951355297983025</v>
      </c>
      <c r="DI69" s="189">
        <f t="shared" si="53"/>
        <v>0.70000000000000062</v>
      </c>
      <c r="DJ69" s="188">
        <f t="shared" si="54"/>
        <v>0.10041220879069983</v>
      </c>
      <c r="DK69" s="188">
        <f t="shared" si="55"/>
        <v>0.10271972255179337</v>
      </c>
      <c r="DL69" s="189">
        <f t="shared" si="56"/>
        <v>-0.29999999999999888</v>
      </c>
      <c r="DM69" s="183">
        <v>0</v>
      </c>
    </row>
    <row r="70" spans="1:117">
      <c r="A70" s="63"/>
      <c r="B70" s="94">
        <v>66</v>
      </c>
      <c r="C70" s="93" t="s">
        <v>5</v>
      </c>
      <c r="D70" s="110">
        <v>7</v>
      </c>
      <c r="E70" s="95">
        <v>0</v>
      </c>
      <c r="F70" s="96">
        <f t="shared" ref="F70:F78" si="82">IFERROR(E70/AG70,0)</f>
        <v>0</v>
      </c>
      <c r="G70" s="98">
        <f t="shared" si="74"/>
        <v>0</v>
      </c>
      <c r="H70" s="110">
        <v>11</v>
      </c>
      <c r="I70" s="95">
        <v>0</v>
      </c>
      <c r="J70" s="96">
        <f t="shared" ref="J70:J78" si="83">IFERROR(I70/AG70,0)</f>
        <v>0</v>
      </c>
      <c r="K70" s="98">
        <f t="shared" si="75"/>
        <v>0</v>
      </c>
      <c r="L70" s="110">
        <v>2105</v>
      </c>
      <c r="M70" s="95">
        <v>10</v>
      </c>
      <c r="N70" s="96">
        <f t="shared" ref="N70:N78" si="84">IFERROR(M70/AG70,0)</f>
        <v>0.13157894736842105</v>
      </c>
      <c r="O70" s="98">
        <f t="shared" si="76"/>
        <v>4.7505938242280287E-3</v>
      </c>
      <c r="P70" s="110">
        <v>1559</v>
      </c>
      <c r="Q70" s="95">
        <v>14</v>
      </c>
      <c r="R70" s="96">
        <f t="shared" ref="R70:R78" si="85">IFERROR(Q70/AG70,0)</f>
        <v>0.18421052631578946</v>
      </c>
      <c r="S70" s="98">
        <f t="shared" si="77"/>
        <v>8.9801154586273257E-3</v>
      </c>
      <c r="T70" s="110">
        <v>984</v>
      </c>
      <c r="U70" s="95">
        <v>20</v>
      </c>
      <c r="V70" s="96">
        <f t="shared" ref="V70:V78" si="86">IFERROR(U70/AG70,0)</f>
        <v>0.26315789473684209</v>
      </c>
      <c r="W70" s="98">
        <f t="shared" si="78"/>
        <v>2.032520325203252E-2</v>
      </c>
      <c r="X70" s="110">
        <v>467</v>
      </c>
      <c r="Y70" s="95">
        <v>20</v>
      </c>
      <c r="Z70" s="96">
        <f t="shared" ref="Z70:Z78" si="87">IFERROR(Y70/AG70,0)</f>
        <v>0.26315789473684209</v>
      </c>
      <c r="AA70" s="98">
        <f t="shared" si="79"/>
        <v>4.2826552462526764E-2</v>
      </c>
      <c r="AB70" s="110">
        <v>221</v>
      </c>
      <c r="AC70" s="95">
        <v>12</v>
      </c>
      <c r="AD70" s="96">
        <f t="shared" ref="AD70:AD78" si="88">IFERROR(AC70/AG70,0)</f>
        <v>0.15789473684210525</v>
      </c>
      <c r="AE70" s="98">
        <f t="shared" si="80"/>
        <v>5.4298642533936653E-2</v>
      </c>
      <c r="AF70" s="110">
        <f t="shared" ref="AF70:AF78" si="89">SUM(D70,H70,L70,P70,T70,X70,AB70)</f>
        <v>5354</v>
      </c>
      <c r="AG70" s="95">
        <f t="shared" si="72"/>
        <v>76</v>
      </c>
      <c r="AH70" s="96">
        <f t="shared" ref="AH70:AH78" si="90">IFERROR(AG70/AG70,0)</f>
        <v>1</v>
      </c>
      <c r="AI70" s="98">
        <f t="shared" si="81"/>
        <v>1.4194994396712738E-2</v>
      </c>
      <c r="AL70" s="94">
        <v>66</v>
      </c>
      <c r="AM70" s="93" t="s">
        <v>5</v>
      </c>
      <c r="AN70" s="145">
        <v>8</v>
      </c>
      <c r="AO70" s="117">
        <v>0</v>
      </c>
      <c r="AP70" s="92">
        <v>0</v>
      </c>
      <c r="AQ70" s="92">
        <v>0</v>
      </c>
      <c r="AR70" s="145">
        <v>11</v>
      </c>
      <c r="AS70" s="117">
        <v>0</v>
      </c>
      <c r="AT70" s="92">
        <v>0</v>
      </c>
      <c r="AU70" s="92">
        <v>0</v>
      </c>
      <c r="AV70" s="145">
        <v>1961</v>
      </c>
      <c r="AW70" s="117">
        <v>10</v>
      </c>
      <c r="AX70" s="92">
        <v>0.15625</v>
      </c>
      <c r="AY70" s="92">
        <v>5.0994390617032127E-3</v>
      </c>
      <c r="AZ70" s="145">
        <v>1465</v>
      </c>
      <c r="BA70" s="117">
        <v>16</v>
      </c>
      <c r="BB70" s="92">
        <v>0.25</v>
      </c>
      <c r="BC70" s="92">
        <v>1.0921501706484642E-2</v>
      </c>
      <c r="BD70" s="145">
        <v>890</v>
      </c>
      <c r="BE70" s="117">
        <v>21</v>
      </c>
      <c r="BF70" s="92">
        <v>0.328125</v>
      </c>
      <c r="BG70" s="92">
        <v>2.359550561797753E-2</v>
      </c>
      <c r="BH70" s="145">
        <v>464</v>
      </c>
      <c r="BI70" s="117">
        <v>14</v>
      </c>
      <c r="BJ70" s="92">
        <v>0.21875</v>
      </c>
      <c r="BK70" s="92">
        <v>3.017241379310345E-2</v>
      </c>
      <c r="BL70" s="145">
        <v>206</v>
      </c>
      <c r="BM70" s="117">
        <v>3</v>
      </c>
      <c r="BN70" s="92">
        <v>4.6875E-2</v>
      </c>
      <c r="BO70" s="92">
        <v>1.4563106796116505E-2</v>
      </c>
      <c r="BP70" s="145">
        <v>5005</v>
      </c>
      <c r="BQ70" s="117">
        <v>64</v>
      </c>
      <c r="BR70" s="92">
        <v>1</v>
      </c>
      <c r="BS70" s="92">
        <v>1.2787212787212787E-2</v>
      </c>
      <c r="BT70" s="125">
        <v>66</v>
      </c>
      <c r="BU70" s="93" t="s">
        <v>5</v>
      </c>
      <c r="BV70" s="188">
        <f t="shared" ref="BV70:BV78" si="91">F70</f>
        <v>0</v>
      </c>
      <c r="BW70" s="188">
        <f t="shared" ref="BW70:BW78" si="92">AP70</f>
        <v>0</v>
      </c>
      <c r="BX70" s="189">
        <f t="shared" ref="BX70:BX78" si="93">(ROUND(BV70,3)-ROUND(BW70,3))*100</f>
        <v>0</v>
      </c>
      <c r="BY70" s="188">
        <f t="shared" ref="BY70:BY78" si="94">J70</f>
        <v>0</v>
      </c>
      <c r="BZ70" s="188">
        <f t="shared" ref="BZ70:BZ78" si="95">AT70</f>
        <v>0</v>
      </c>
      <c r="CA70" s="189">
        <f t="shared" ref="CA70:CA78" si="96">(ROUND(BY70,3)-ROUND(BZ70,3))*100</f>
        <v>0</v>
      </c>
      <c r="CB70" s="188">
        <f t="shared" ref="CB70:CB78" si="97">N70</f>
        <v>0.13157894736842105</v>
      </c>
      <c r="CC70" s="188">
        <f t="shared" ref="CC70:CC78" si="98">AX70</f>
        <v>0.15625</v>
      </c>
      <c r="CD70" s="189">
        <f t="shared" ref="CD70:CD78" si="99">(ROUND(CB70,3)-ROUND(CC70,3))*100</f>
        <v>-2.3999999999999995</v>
      </c>
      <c r="CE70" s="188">
        <f t="shared" ref="CE70:CE78" si="100">R70</f>
        <v>0.18421052631578946</v>
      </c>
      <c r="CF70" s="188">
        <f t="shared" ref="CF70:CF78" si="101">BB70</f>
        <v>0.25</v>
      </c>
      <c r="CG70" s="189">
        <f t="shared" ref="CG70:CG78" si="102">(ROUND(CE70,3)-ROUND(CF70,3))*100</f>
        <v>-6.6000000000000005</v>
      </c>
      <c r="CH70" s="188">
        <f t="shared" ref="CH70:CH78" si="103">V70</f>
        <v>0.26315789473684209</v>
      </c>
      <c r="CI70" s="188">
        <f t="shared" ref="CI70:CI78" si="104">BF70</f>
        <v>0.328125</v>
      </c>
      <c r="CJ70" s="189">
        <f t="shared" ref="CJ70:CJ78" si="105">(ROUND(CH70,3)-ROUND(CI70,3))*100</f>
        <v>-6.5</v>
      </c>
      <c r="CK70" s="188">
        <f t="shared" ref="CK70:CK78" si="106">Z70</f>
        <v>0.26315789473684209</v>
      </c>
      <c r="CL70" s="188">
        <f t="shared" ref="CL70:CL78" si="107">BJ70</f>
        <v>0.21875</v>
      </c>
      <c r="CM70" s="189">
        <f t="shared" ref="CM70:CM78" si="108">(ROUND(CK70,3)-ROUND(CL70,3))*100</f>
        <v>4.4000000000000012</v>
      </c>
      <c r="CN70" s="188">
        <f t="shared" ref="CN70:CN78" si="109">AD70</f>
        <v>0.15789473684210525</v>
      </c>
      <c r="CO70" s="188">
        <f t="shared" ref="CO70:CO78" si="110">BN70</f>
        <v>4.6875E-2</v>
      </c>
      <c r="CP70" s="189">
        <f t="shared" ref="CP70:CP78" si="111">(ROUND(CN70,3)-ROUND(CO70,3))*100</f>
        <v>11.1</v>
      </c>
      <c r="CR70" s="188">
        <f t="shared" ref="CR70:CR78" si="112">$F$79</f>
        <v>6.5304988189523409E-3</v>
      </c>
      <c r="CS70" s="188">
        <f t="shared" ref="CS70:CS78" si="113">$AP$79</f>
        <v>8.3051930272884916E-3</v>
      </c>
      <c r="CT70" s="189">
        <f t="shared" ref="CT70:CT78" si="114">(ROUND(CR70,3)-ROUND(CS70,3))*100</f>
        <v>-0.1</v>
      </c>
      <c r="CU70" s="188">
        <f t="shared" ref="CU70:CU78" si="115">$J$79</f>
        <v>1.9869390023620953E-2</v>
      </c>
      <c r="CV70" s="188">
        <f t="shared" ref="CV70:CV78" si="116">$AT$79</f>
        <v>2.3911654649995437E-2</v>
      </c>
      <c r="CW70" s="189">
        <f t="shared" ref="CW70:CW78" si="117">(ROUND(CU70,3)-ROUND(CV70,3))*100</f>
        <v>-0.4</v>
      </c>
      <c r="CX70" s="188">
        <f t="shared" ref="CX70:CX78" si="118">$N$79</f>
        <v>0.16891297299800842</v>
      </c>
      <c r="CY70" s="188">
        <f t="shared" ref="CY70:CY78" si="119">$AX$79</f>
        <v>0.1657387971159989</v>
      </c>
      <c r="CZ70" s="189">
        <f t="shared" ref="CZ70:CZ78" si="120">(ROUND(CX70,3)-ROUND(CY70,3))*100</f>
        <v>0.30000000000000027</v>
      </c>
      <c r="DA70" s="188">
        <f t="shared" ref="DA70:DA78" si="121">$R$79</f>
        <v>0.23843268028345144</v>
      </c>
      <c r="DB70" s="188">
        <f t="shared" ref="DB70:DB78" si="122">$BB$79</f>
        <v>0.24062243314775941</v>
      </c>
      <c r="DC70" s="189">
        <f t="shared" ref="DC70:DC78" si="123">(ROUND(DA70,3)-ROUND(DB70,3))*100</f>
        <v>-0.30000000000000027</v>
      </c>
      <c r="DD70" s="188">
        <f t="shared" ref="DD70:DD78" si="124">$V$79</f>
        <v>0.26853781668287713</v>
      </c>
      <c r="DE70" s="188">
        <f t="shared" ref="DE70:DE78" si="125">$BF$79</f>
        <v>0.2691886465273341</v>
      </c>
      <c r="DF70" s="189">
        <f t="shared" ref="DF70:DF78" si="126">(ROUND(DD70,3)-ROUND(DE70,3))*100</f>
        <v>0</v>
      </c>
      <c r="DG70" s="188">
        <f t="shared" ref="DG70:DG78" si="127">$Z$79</f>
        <v>0.19730443240238987</v>
      </c>
      <c r="DH70" s="188">
        <f t="shared" ref="DH70:DH78" si="128">$BJ$79</f>
        <v>0.18951355297983025</v>
      </c>
      <c r="DI70" s="189">
        <f t="shared" ref="DI70:DI78" si="129">(ROUND(DG70,3)-ROUND(DH70,3))*100</f>
        <v>0.70000000000000062</v>
      </c>
      <c r="DJ70" s="188">
        <f t="shared" ref="DJ70:DJ78" si="130">$AD$79</f>
        <v>0.10041220879069983</v>
      </c>
      <c r="DK70" s="188">
        <f t="shared" ref="DK70:DK78" si="131">$BN$79</f>
        <v>0.10271972255179337</v>
      </c>
      <c r="DL70" s="189">
        <f t="shared" ref="DL70:DL78" si="132">(ROUND(DJ70,3)-ROUND(DK70,3))*100</f>
        <v>-0.29999999999999888</v>
      </c>
      <c r="DM70" s="183">
        <v>0</v>
      </c>
    </row>
    <row r="71" spans="1:117">
      <c r="A71" s="63"/>
      <c r="B71" s="94">
        <v>67</v>
      </c>
      <c r="C71" s="93" t="s">
        <v>6</v>
      </c>
      <c r="D71" s="111">
        <v>15</v>
      </c>
      <c r="E71" s="86">
        <v>1</v>
      </c>
      <c r="F71" s="96">
        <f t="shared" si="82"/>
        <v>1.8181818181818181E-2</v>
      </c>
      <c r="G71" s="98">
        <f t="shared" si="74"/>
        <v>6.6666666666666666E-2</v>
      </c>
      <c r="H71" s="111">
        <v>28</v>
      </c>
      <c r="I71" s="86">
        <v>2</v>
      </c>
      <c r="J71" s="96">
        <f t="shared" si="83"/>
        <v>3.6363636363636362E-2</v>
      </c>
      <c r="K71" s="98">
        <f t="shared" si="75"/>
        <v>7.1428571428571425E-2</v>
      </c>
      <c r="L71" s="111">
        <v>856</v>
      </c>
      <c r="M71" s="86">
        <v>11</v>
      </c>
      <c r="N71" s="96">
        <f t="shared" si="84"/>
        <v>0.2</v>
      </c>
      <c r="O71" s="98">
        <f t="shared" si="76"/>
        <v>1.2850467289719626E-2</v>
      </c>
      <c r="P71" s="111">
        <v>590</v>
      </c>
      <c r="Q71" s="86">
        <v>8</v>
      </c>
      <c r="R71" s="96">
        <f t="shared" si="85"/>
        <v>0.14545454545454545</v>
      </c>
      <c r="S71" s="98">
        <f t="shared" si="77"/>
        <v>1.3559322033898305E-2</v>
      </c>
      <c r="T71" s="111">
        <v>397</v>
      </c>
      <c r="U71" s="86">
        <v>15</v>
      </c>
      <c r="V71" s="96">
        <f t="shared" si="86"/>
        <v>0.27272727272727271</v>
      </c>
      <c r="W71" s="98">
        <f t="shared" si="78"/>
        <v>3.7783375314861464E-2</v>
      </c>
      <c r="X71" s="111">
        <v>265</v>
      </c>
      <c r="Y71" s="86">
        <v>10</v>
      </c>
      <c r="Z71" s="96">
        <f t="shared" si="87"/>
        <v>0.18181818181818182</v>
      </c>
      <c r="AA71" s="98">
        <f t="shared" si="79"/>
        <v>3.7735849056603772E-2</v>
      </c>
      <c r="AB71" s="111">
        <v>130</v>
      </c>
      <c r="AC71" s="86">
        <v>8</v>
      </c>
      <c r="AD71" s="96">
        <f t="shared" si="88"/>
        <v>0.14545454545454545</v>
      </c>
      <c r="AE71" s="98">
        <f t="shared" si="80"/>
        <v>6.1538461538461542E-2</v>
      </c>
      <c r="AF71" s="111">
        <f t="shared" si="89"/>
        <v>2281</v>
      </c>
      <c r="AG71" s="86">
        <f t="shared" si="72"/>
        <v>55</v>
      </c>
      <c r="AH71" s="96">
        <f t="shared" si="90"/>
        <v>1</v>
      </c>
      <c r="AI71" s="98">
        <f t="shared" si="81"/>
        <v>2.4112231477422183E-2</v>
      </c>
      <c r="AL71" s="94">
        <v>67</v>
      </c>
      <c r="AM71" s="93" t="s">
        <v>6</v>
      </c>
      <c r="AN71" s="145">
        <v>17</v>
      </c>
      <c r="AO71" s="117">
        <v>1</v>
      </c>
      <c r="AP71" s="92">
        <v>1.8518518518518517E-2</v>
      </c>
      <c r="AQ71" s="92">
        <v>5.8823529411764705E-2</v>
      </c>
      <c r="AR71" s="145">
        <v>35</v>
      </c>
      <c r="AS71" s="117">
        <v>3</v>
      </c>
      <c r="AT71" s="92">
        <v>5.5555555555555552E-2</v>
      </c>
      <c r="AU71" s="92">
        <v>8.5714285714285715E-2</v>
      </c>
      <c r="AV71" s="145">
        <v>756</v>
      </c>
      <c r="AW71" s="117">
        <v>11</v>
      </c>
      <c r="AX71" s="92">
        <v>0.20370370370370369</v>
      </c>
      <c r="AY71" s="92">
        <v>1.4550264550264549E-2</v>
      </c>
      <c r="AZ71" s="145">
        <v>597</v>
      </c>
      <c r="BA71" s="117">
        <v>9</v>
      </c>
      <c r="BB71" s="92">
        <v>0.16666666666666666</v>
      </c>
      <c r="BC71" s="92">
        <v>1.507537688442211E-2</v>
      </c>
      <c r="BD71" s="145">
        <v>395</v>
      </c>
      <c r="BE71" s="117">
        <v>11</v>
      </c>
      <c r="BF71" s="92">
        <v>0.20370370370370369</v>
      </c>
      <c r="BG71" s="92">
        <v>2.7848101265822784E-2</v>
      </c>
      <c r="BH71" s="145">
        <v>258</v>
      </c>
      <c r="BI71" s="117">
        <v>12</v>
      </c>
      <c r="BJ71" s="92">
        <v>0.22222222222222221</v>
      </c>
      <c r="BK71" s="92">
        <v>4.6511627906976744E-2</v>
      </c>
      <c r="BL71" s="145">
        <v>119</v>
      </c>
      <c r="BM71" s="117">
        <v>7</v>
      </c>
      <c r="BN71" s="92">
        <v>0.12962962962962962</v>
      </c>
      <c r="BO71" s="92">
        <v>5.8823529411764705E-2</v>
      </c>
      <c r="BP71" s="145">
        <v>2177</v>
      </c>
      <c r="BQ71" s="117">
        <v>54</v>
      </c>
      <c r="BR71" s="92">
        <v>1</v>
      </c>
      <c r="BS71" s="92">
        <v>2.480477721635278E-2</v>
      </c>
      <c r="BT71" s="125">
        <v>67</v>
      </c>
      <c r="BU71" s="93" t="s">
        <v>6</v>
      </c>
      <c r="BV71" s="188">
        <f t="shared" si="91"/>
        <v>1.8181818181818181E-2</v>
      </c>
      <c r="BW71" s="188">
        <f t="shared" si="92"/>
        <v>1.8518518518518517E-2</v>
      </c>
      <c r="BX71" s="189">
        <f t="shared" si="93"/>
        <v>-0.10000000000000009</v>
      </c>
      <c r="BY71" s="188">
        <f t="shared" si="94"/>
        <v>3.6363636363636362E-2</v>
      </c>
      <c r="BZ71" s="188">
        <f t="shared" si="95"/>
        <v>5.5555555555555552E-2</v>
      </c>
      <c r="CA71" s="189">
        <f t="shared" si="96"/>
        <v>-2.0000000000000004</v>
      </c>
      <c r="CB71" s="188">
        <f t="shared" si="97"/>
        <v>0.2</v>
      </c>
      <c r="CC71" s="188">
        <f t="shared" si="98"/>
        <v>0.20370370370370369</v>
      </c>
      <c r="CD71" s="189">
        <f t="shared" si="99"/>
        <v>-0.39999999999999758</v>
      </c>
      <c r="CE71" s="188">
        <f t="shared" si="100"/>
        <v>0.14545454545454545</v>
      </c>
      <c r="CF71" s="188">
        <f t="shared" si="101"/>
        <v>0.16666666666666666</v>
      </c>
      <c r="CG71" s="189">
        <f t="shared" si="102"/>
        <v>-2.200000000000002</v>
      </c>
      <c r="CH71" s="188">
        <f t="shared" si="103"/>
        <v>0.27272727272727271</v>
      </c>
      <c r="CI71" s="188">
        <f t="shared" si="104"/>
        <v>0.20370370370370369</v>
      </c>
      <c r="CJ71" s="189">
        <f t="shared" si="105"/>
        <v>6.900000000000003</v>
      </c>
      <c r="CK71" s="188">
        <f t="shared" si="106"/>
        <v>0.18181818181818182</v>
      </c>
      <c r="CL71" s="188">
        <f t="shared" si="107"/>
        <v>0.22222222222222221</v>
      </c>
      <c r="CM71" s="189">
        <f t="shared" si="108"/>
        <v>-4.0000000000000009</v>
      </c>
      <c r="CN71" s="188">
        <f t="shared" si="109"/>
        <v>0.14545454545454545</v>
      </c>
      <c r="CO71" s="188">
        <f t="shared" si="110"/>
        <v>0.12962962962962962</v>
      </c>
      <c r="CP71" s="189">
        <f t="shared" si="111"/>
        <v>1.4999999999999987</v>
      </c>
      <c r="CR71" s="188">
        <f t="shared" si="112"/>
        <v>6.5304988189523409E-3</v>
      </c>
      <c r="CS71" s="188">
        <f t="shared" si="113"/>
        <v>8.3051930272884916E-3</v>
      </c>
      <c r="CT71" s="189">
        <f t="shared" si="114"/>
        <v>-0.1</v>
      </c>
      <c r="CU71" s="188">
        <f t="shared" si="115"/>
        <v>1.9869390023620953E-2</v>
      </c>
      <c r="CV71" s="188">
        <f t="shared" si="116"/>
        <v>2.3911654649995437E-2</v>
      </c>
      <c r="CW71" s="189">
        <f t="shared" si="117"/>
        <v>-0.4</v>
      </c>
      <c r="CX71" s="188">
        <f t="shared" si="118"/>
        <v>0.16891297299800842</v>
      </c>
      <c r="CY71" s="188">
        <f t="shared" si="119"/>
        <v>0.1657387971159989</v>
      </c>
      <c r="CZ71" s="189">
        <f t="shared" si="120"/>
        <v>0.30000000000000027</v>
      </c>
      <c r="DA71" s="188">
        <f t="shared" si="121"/>
        <v>0.23843268028345144</v>
      </c>
      <c r="DB71" s="188">
        <f t="shared" si="122"/>
        <v>0.24062243314775941</v>
      </c>
      <c r="DC71" s="189">
        <f t="shared" si="123"/>
        <v>-0.30000000000000027</v>
      </c>
      <c r="DD71" s="188">
        <f t="shared" si="124"/>
        <v>0.26853781668287713</v>
      </c>
      <c r="DE71" s="188">
        <f t="shared" si="125"/>
        <v>0.2691886465273341</v>
      </c>
      <c r="DF71" s="189">
        <f t="shared" si="126"/>
        <v>0</v>
      </c>
      <c r="DG71" s="188">
        <f t="shared" si="127"/>
        <v>0.19730443240238987</v>
      </c>
      <c r="DH71" s="188">
        <f t="shared" si="128"/>
        <v>0.18951355297983025</v>
      </c>
      <c r="DI71" s="189">
        <f t="shared" si="129"/>
        <v>0.70000000000000062</v>
      </c>
      <c r="DJ71" s="188">
        <f t="shared" si="130"/>
        <v>0.10041220879069983</v>
      </c>
      <c r="DK71" s="188">
        <f t="shared" si="131"/>
        <v>0.10271972255179337</v>
      </c>
      <c r="DL71" s="189">
        <f t="shared" si="132"/>
        <v>-0.29999999999999888</v>
      </c>
      <c r="DM71" s="183">
        <v>0</v>
      </c>
    </row>
    <row r="72" spans="1:117">
      <c r="A72" s="63"/>
      <c r="B72" s="94">
        <v>68</v>
      </c>
      <c r="C72" s="93" t="s">
        <v>46</v>
      </c>
      <c r="D72" s="109">
        <v>18</v>
      </c>
      <c r="E72" s="99">
        <v>3</v>
      </c>
      <c r="F72" s="96">
        <f t="shared" si="82"/>
        <v>4.2253521126760563E-2</v>
      </c>
      <c r="G72" s="98">
        <f t="shared" si="74"/>
        <v>0.16666666666666666</v>
      </c>
      <c r="H72" s="109">
        <v>28</v>
      </c>
      <c r="I72" s="99">
        <v>2</v>
      </c>
      <c r="J72" s="96">
        <f t="shared" si="83"/>
        <v>2.8169014084507043E-2</v>
      </c>
      <c r="K72" s="98">
        <f t="shared" si="75"/>
        <v>7.1428571428571425E-2</v>
      </c>
      <c r="L72" s="109">
        <v>1035</v>
      </c>
      <c r="M72" s="99">
        <v>12</v>
      </c>
      <c r="N72" s="96">
        <f t="shared" si="84"/>
        <v>0.16901408450704225</v>
      </c>
      <c r="O72" s="98">
        <f t="shared" si="76"/>
        <v>1.1594202898550725E-2</v>
      </c>
      <c r="P72" s="109">
        <v>876</v>
      </c>
      <c r="Q72" s="99">
        <v>6</v>
      </c>
      <c r="R72" s="96">
        <f t="shared" si="85"/>
        <v>8.4507042253521125E-2</v>
      </c>
      <c r="S72" s="98">
        <f t="shared" si="77"/>
        <v>6.8493150684931503E-3</v>
      </c>
      <c r="T72" s="109">
        <v>643</v>
      </c>
      <c r="U72" s="99">
        <v>27</v>
      </c>
      <c r="V72" s="96">
        <f t="shared" si="86"/>
        <v>0.38028169014084506</v>
      </c>
      <c r="W72" s="98">
        <f t="shared" si="78"/>
        <v>4.1990668740279936E-2</v>
      </c>
      <c r="X72" s="109">
        <v>314</v>
      </c>
      <c r="Y72" s="99">
        <v>16</v>
      </c>
      <c r="Z72" s="96">
        <f t="shared" si="87"/>
        <v>0.22535211267605634</v>
      </c>
      <c r="AA72" s="98">
        <f t="shared" si="79"/>
        <v>5.0955414012738856E-2</v>
      </c>
      <c r="AB72" s="109">
        <v>150</v>
      </c>
      <c r="AC72" s="99">
        <v>5</v>
      </c>
      <c r="AD72" s="96">
        <f t="shared" si="88"/>
        <v>7.0422535211267609E-2</v>
      </c>
      <c r="AE72" s="98">
        <f t="shared" si="80"/>
        <v>3.3333333333333333E-2</v>
      </c>
      <c r="AF72" s="109">
        <f t="shared" si="89"/>
        <v>3064</v>
      </c>
      <c r="AG72" s="99">
        <f t="shared" si="72"/>
        <v>71</v>
      </c>
      <c r="AH72" s="96">
        <f t="shared" si="90"/>
        <v>1</v>
      </c>
      <c r="AI72" s="98">
        <f t="shared" si="81"/>
        <v>2.3172323759791124E-2</v>
      </c>
      <c r="AL72" s="94">
        <v>68</v>
      </c>
      <c r="AM72" s="93" t="s">
        <v>46</v>
      </c>
      <c r="AN72" s="145">
        <v>14</v>
      </c>
      <c r="AO72" s="117">
        <v>3</v>
      </c>
      <c r="AP72" s="92">
        <v>4.8387096774193547E-2</v>
      </c>
      <c r="AQ72" s="92">
        <v>0.21428571428571427</v>
      </c>
      <c r="AR72" s="145">
        <v>32</v>
      </c>
      <c r="AS72" s="117">
        <v>1</v>
      </c>
      <c r="AT72" s="92">
        <v>1.6129032258064516E-2</v>
      </c>
      <c r="AU72" s="92">
        <v>3.125E-2</v>
      </c>
      <c r="AV72" s="145">
        <v>993</v>
      </c>
      <c r="AW72" s="117">
        <v>14</v>
      </c>
      <c r="AX72" s="92">
        <v>0.22580645161290322</v>
      </c>
      <c r="AY72" s="92">
        <v>1.4098690835850957E-2</v>
      </c>
      <c r="AZ72" s="145">
        <v>827</v>
      </c>
      <c r="BA72" s="117">
        <v>6</v>
      </c>
      <c r="BB72" s="92">
        <v>9.6774193548387094E-2</v>
      </c>
      <c r="BC72" s="92">
        <v>7.2551390568319227E-3</v>
      </c>
      <c r="BD72" s="145">
        <v>613</v>
      </c>
      <c r="BE72" s="117">
        <v>19</v>
      </c>
      <c r="BF72" s="92">
        <v>0.30645161290322581</v>
      </c>
      <c r="BG72" s="92">
        <v>3.0995106035889071E-2</v>
      </c>
      <c r="BH72" s="145">
        <v>317</v>
      </c>
      <c r="BI72" s="117">
        <v>12</v>
      </c>
      <c r="BJ72" s="92">
        <v>0.19354838709677419</v>
      </c>
      <c r="BK72" s="92">
        <v>3.7854889589905363E-2</v>
      </c>
      <c r="BL72" s="145">
        <v>127</v>
      </c>
      <c r="BM72" s="117">
        <v>7</v>
      </c>
      <c r="BN72" s="92">
        <v>0.11290322580645161</v>
      </c>
      <c r="BO72" s="92">
        <v>5.5118110236220472E-2</v>
      </c>
      <c r="BP72" s="145">
        <v>2923</v>
      </c>
      <c r="BQ72" s="117">
        <v>62</v>
      </c>
      <c r="BR72" s="92">
        <v>1</v>
      </c>
      <c r="BS72" s="92">
        <v>2.1211084502223743E-2</v>
      </c>
      <c r="BT72" s="125">
        <v>68</v>
      </c>
      <c r="BU72" s="93" t="s">
        <v>46</v>
      </c>
      <c r="BV72" s="188">
        <f t="shared" si="91"/>
        <v>4.2253521126760563E-2</v>
      </c>
      <c r="BW72" s="188">
        <f t="shared" si="92"/>
        <v>4.8387096774193547E-2</v>
      </c>
      <c r="BX72" s="189">
        <f t="shared" si="93"/>
        <v>-0.59999999999999987</v>
      </c>
      <c r="BY72" s="188">
        <f t="shared" si="94"/>
        <v>2.8169014084507043E-2</v>
      </c>
      <c r="BZ72" s="188">
        <f t="shared" si="95"/>
        <v>1.6129032258064516E-2</v>
      </c>
      <c r="CA72" s="189">
        <f t="shared" si="96"/>
        <v>1.2</v>
      </c>
      <c r="CB72" s="188">
        <f t="shared" si="97"/>
        <v>0.16901408450704225</v>
      </c>
      <c r="CC72" s="188">
        <f t="shared" si="98"/>
        <v>0.22580645161290322</v>
      </c>
      <c r="CD72" s="189">
        <f t="shared" si="99"/>
        <v>-5.6999999999999993</v>
      </c>
      <c r="CE72" s="188">
        <f t="shared" si="100"/>
        <v>8.4507042253521125E-2</v>
      </c>
      <c r="CF72" s="188">
        <f t="shared" si="101"/>
        <v>9.6774193548387094E-2</v>
      </c>
      <c r="CG72" s="189">
        <f t="shared" si="102"/>
        <v>-1.1999999999999997</v>
      </c>
      <c r="CH72" s="188">
        <f t="shared" si="103"/>
        <v>0.38028169014084506</v>
      </c>
      <c r="CI72" s="188">
        <f t="shared" si="104"/>
        <v>0.30645161290322581</v>
      </c>
      <c r="CJ72" s="189">
        <f t="shared" si="105"/>
        <v>7.4000000000000012</v>
      </c>
      <c r="CK72" s="188">
        <f t="shared" si="106"/>
        <v>0.22535211267605634</v>
      </c>
      <c r="CL72" s="188">
        <f t="shared" si="107"/>
        <v>0.19354838709677419</v>
      </c>
      <c r="CM72" s="189">
        <f t="shared" si="108"/>
        <v>3.1</v>
      </c>
      <c r="CN72" s="188">
        <f t="shared" si="109"/>
        <v>7.0422535211267609E-2</v>
      </c>
      <c r="CO72" s="188">
        <f t="shared" si="110"/>
        <v>0.11290322580645161</v>
      </c>
      <c r="CP72" s="189">
        <f t="shared" si="111"/>
        <v>-4.3</v>
      </c>
      <c r="CR72" s="188">
        <f t="shared" si="112"/>
        <v>6.5304988189523409E-3</v>
      </c>
      <c r="CS72" s="188">
        <f t="shared" si="113"/>
        <v>8.3051930272884916E-3</v>
      </c>
      <c r="CT72" s="189">
        <f t="shared" si="114"/>
        <v>-0.1</v>
      </c>
      <c r="CU72" s="188">
        <f t="shared" si="115"/>
        <v>1.9869390023620953E-2</v>
      </c>
      <c r="CV72" s="188">
        <f t="shared" si="116"/>
        <v>2.3911654649995437E-2</v>
      </c>
      <c r="CW72" s="189">
        <f t="shared" si="117"/>
        <v>-0.4</v>
      </c>
      <c r="CX72" s="188">
        <f t="shared" si="118"/>
        <v>0.16891297299800842</v>
      </c>
      <c r="CY72" s="188">
        <f t="shared" si="119"/>
        <v>0.1657387971159989</v>
      </c>
      <c r="CZ72" s="189">
        <f t="shared" si="120"/>
        <v>0.30000000000000027</v>
      </c>
      <c r="DA72" s="188">
        <f t="shared" si="121"/>
        <v>0.23843268028345144</v>
      </c>
      <c r="DB72" s="188">
        <f t="shared" si="122"/>
        <v>0.24062243314775941</v>
      </c>
      <c r="DC72" s="189">
        <f t="shared" si="123"/>
        <v>-0.30000000000000027</v>
      </c>
      <c r="DD72" s="188">
        <f t="shared" si="124"/>
        <v>0.26853781668287713</v>
      </c>
      <c r="DE72" s="188">
        <f t="shared" si="125"/>
        <v>0.2691886465273341</v>
      </c>
      <c r="DF72" s="189">
        <f t="shared" si="126"/>
        <v>0</v>
      </c>
      <c r="DG72" s="188">
        <f t="shared" si="127"/>
        <v>0.19730443240238987</v>
      </c>
      <c r="DH72" s="188">
        <f t="shared" si="128"/>
        <v>0.18951355297983025</v>
      </c>
      <c r="DI72" s="189">
        <f t="shared" si="129"/>
        <v>0.70000000000000062</v>
      </c>
      <c r="DJ72" s="188">
        <f t="shared" si="130"/>
        <v>0.10041220879069983</v>
      </c>
      <c r="DK72" s="188">
        <f t="shared" si="131"/>
        <v>0.10271972255179337</v>
      </c>
      <c r="DL72" s="189">
        <f t="shared" si="132"/>
        <v>-0.29999999999999888</v>
      </c>
      <c r="DM72" s="183">
        <v>0</v>
      </c>
    </row>
    <row r="73" spans="1:117">
      <c r="A73" s="63"/>
      <c r="B73" s="94">
        <v>69</v>
      </c>
      <c r="C73" s="93" t="s">
        <v>47</v>
      </c>
      <c r="D73" s="110">
        <v>18</v>
      </c>
      <c r="E73" s="95">
        <v>3</v>
      </c>
      <c r="F73" s="96">
        <f t="shared" si="82"/>
        <v>1.7543859649122806E-2</v>
      </c>
      <c r="G73" s="98">
        <f t="shared" si="74"/>
        <v>0.16666666666666666</v>
      </c>
      <c r="H73" s="110">
        <v>58</v>
      </c>
      <c r="I73" s="95">
        <v>5</v>
      </c>
      <c r="J73" s="96">
        <f t="shared" si="83"/>
        <v>2.9239766081871343E-2</v>
      </c>
      <c r="K73" s="98">
        <f t="shared" si="75"/>
        <v>8.6206896551724144E-2</v>
      </c>
      <c r="L73" s="110">
        <v>2975</v>
      </c>
      <c r="M73" s="95">
        <v>49</v>
      </c>
      <c r="N73" s="96">
        <f t="shared" si="84"/>
        <v>0.28654970760233917</v>
      </c>
      <c r="O73" s="98">
        <f t="shared" si="76"/>
        <v>1.6470588235294119E-2</v>
      </c>
      <c r="P73" s="110">
        <v>2174</v>
      </c>
      <c r="Q73" s="95">
        <v>36</v>
      </c>
      <c r="R73" s="96">
        <f t="shared" si="85"/>
        <v>0.21052631578947367</v>
      </c>
      <c r="S73" s="98">
        <f t="shared" si="77"/>
        <v>1.655933762649494E-2</v>
      </c>
      <c r="T73" s="110">
        <v>1198</v>
      </c>
      <c r="U73" s="95">
        <v>35</v>
      </c>
      <c r="V73" s="96">
        <f t="shared" si="86"/>
        <v>0.2046783625730994</v>
      </c>
      <c r="W73" s="98">
        <f t="shared" si="78"/>
        <v>2.9215358931552589E-2</v>
      </c>
      <c r="X73" s="110">
        <v>661</v>
      </c>
      <c r="Y73" s="95">
        <v>26</v>
      </c>
      <c r="Z73" s="96">
        <f t="shared" si="87"/>
        <v>0.15204678362573099</v>
      </c>
      <c r="AA73" s="98">
        <f t="shared" si="79"/>
        <v>3.9334341906202726E-2</v>
      </c>
      <c r="AB73" s="110">
        <v>261</v>
      </c>
      <c r="AC73" s="95">
        <v>17</v>
      </c>
      <c r="AD73" s="96">
        <f t="shared" si="88"/>
        <v>9.9415204678362568E-2</v>
      </c>
      <c r="AE73" s="98">
        <f t="shared" si="80"/>
        <v>6.5134099616858232E-2</v>
      </c>
      <c r="AF73" s="110">
        <f t="shared" si="89"/>
        <v>7345</v>
      </c>
      <c r="AG73" s="95">
        <f t="shared" si="14"/>
        <v>171</v>
      </c>
      <c r="AH73" s="96">
        <f t="shared" si="90"/>
        <v>1</v>
      </c>
      <c r="AI73" s="98">
        <f t="shared" si="81"/>
        <v>2.3281143635125935E-2</v>
      </c>
      <c r="AL73" s="94">
        <v>69</v>
      </c>
      <c r="AM73" s="93" t="s">
        <v>47</v>
      </c>
      <c r="AN73" s="145">
        <v>23</v>
      </c>
      <c r="AO73" s="117">
        <v>4</v>
      </c>
      <c r="AP73" s="92">
        <v>2.3121387283236993E-2</v>
      </c>
      <c r="AQ73" s="92">
        <v>0.17391304347826086</v>
      </c>
      <c r="AR73" s="145">
        <v>57</v>
      </c>
      <c r="AS73" s="117">
        <v>4</v>
      </c>
      <c r="AT73" s="92">
        <v>2.3121387283236993E-2</v>
      </c>
      <c r="AU73" s="92">
        <v>7.0175438596491224E-2</v>
      </c>
      <c r="AV73" s="145">
        <v>2794</v>
      </c>
      <c r="AW73" s="117">
        <v>43</v>
      </c>
      <c r="AX73" s="92">
        <v>0.24855491329479767</v>
      </c>
      <c r="AY73" s="92">
        <v>1.5390121689334287E-2</v>
      </c>
      <c r="AZ73" s="145">
        <v>2021</v>
      </c>
      <c r="BA73" s="117">
        <v>42</v>
      </c>
      <c r="BB73" s="92">
        <v>0.24277456647398843</v>
      </c>
      <c r="BC73" s="92">
        <v>2.0781791192478971E-2</v>
      </c>
      <c r="BD73" s="145">
        <v>1088</v>
      </c>
      <c r="BE73" s="117">
        <v>34</v>
      </c>
      <c r="BF73" s="92">
        <v>0.19653179190751446</v>
      </c>
      <c r="BG73" s="92">
        <v>3.125E-2</v>
      </c>
      <c r="BH73" s="145">
        <v>620</v>
      </c>
      <c r="BI73" s="117">
        <v>25</v>
      </c>
      <c r="BJ73" s="92">
        <v>0.14450867052023122</v>
      </c>
      <c r="BK73" s="92">
        <v>4.0322580645161289E-2</v>
      </c>
      <c r="BL73" s="145">
        <v>238</v>
      </c>
      <c r="BM73" s="117">
        <v>21</v>
      </c>
      <c r="BN73" s="92">
        <v>0.12138728323699421</v>
      </c>
      <c r="BO73" s="92">
        <v>8.8235294117647065E-2</v>
      </c>
      <c r="BP73" s="145">
        <v>6841</v>
      </c>
      <c r="BQ73" s="117">
        <v>173</v>
      </c>
      <c r="BR73" s="92">
        <v>1</v>
      </c>
      <c r="BS73" s="92">
        <v>2.5288700482385615E-2</v>
      </c>
      <c r="BT73" s="125">
        <v>69</v>
      </c>
      <c r="BU73" s="93" t="s">
        <v>47</v>
      </c>
      <c r="BV73" s="188">
        <f t="shared" si="91"/>
        <v>1.7543859649122806E-2</v>
      </c>
      <c r="BW73" s="188">
        <f t="shared" si="92"/>
        <v>2.3121387283236993E-2</v>
      </c>
      <c r="BX73" s="189">
        <f t="shared" si="93"/>
        <v>-0.50000000000000011</v>
      </c>
      <c r="BY73" s="188">
        <f t="shared" si="94"/>
        <v>2.9239766081871343E-2</v>
      </c>
      <c r="BZ73" s="188">
        <f t="shared" si="95"/>
        <v>2.3121387283236993E-2</v>
      </c>
      <c r="CA73" s="189">
        <f t="shared" si="96"/>
        <v>0.6000000000000002</v>
      </c>
      <c r="CB73" s="188">
        <f t="shared" si="97"/>
        <v>0.28654970760233917</v>
      </c>
      <c r="CC73" s="188">
        <f t="shared" si="98"/>
        <v>0.24855491329479767</v>
      </c>
      <c r="CD73" s="189">
        <f t="shared" si="99"/>
        <v>3.799999999999998</v>
      </c>
      <c r="CE73" s="188">
        <f t="shared" si="100"/>
        <v>0.21052631578947367</v>
      </c>
      <c r="CF73" s="188">
        <f t="shared" si="101"/>
        <v>0.24277456647398843</v>
      </c>
      <c r="CG73" s="189">
        <f t="shared" si="102"/>
        <v>-3.2</v>
      </c>
      <c r="CH73" s="188">
        <f t="shared" si="103"/>
        <v>0.2046783625730994</v>
      </c>
      <c r="CI73" s="188">
        <f t="shared" si="104"/>
        <v>0.19653179190751446</v>
      </c>
      <c r="CJ73" s="189">
        <f t="shared" si="105"/>
        <v>0.79999999999999793</v>
      </c>
      <c r="CK73" s="188">
        <f t="shared" si="106"/>
        <v>0.15204678362573099</v>
      </c>
      <c r="CL73" s="188">
        <f t="shared" si="107"/>
        <v>0.14450867052023122</v>
      </c>
      <c r="CM73" s="189">
        <f t="shared" si="108"/>
        <v>0.70000000000000062</v>
      </c>
      <c r="CN73" s="188">
        <f t="shared" si="109"/>
        <v>9.9415204678362568E-2</v>
      </c>
      <c r="CO73" s="188">
        <f t="shared" si="110"/>
        <v>0.12138728323699421</v>
      </c>
      <c r="CP73" s="189">
        <f t="shared" si="111"/>
        <v>-2.1999999999999993</v>
      </c>
      <c r="CR73" s="188">
        <f t="shared" si="112"/>
        <v>6.5304988189523409E-3</v>
      </c>
      <c r="CS73" s="188">
        <f t="shared" si="113"/>
        <v>8.3051930272884916E-3</v>
      </c>
      <c r="CT73" s="189">
        <f t="shared" si="114"/>
        <v>-0.1</v>
      </c>
      <c r="CU73" s="188">
        <f t="shared" si="115"/>
        <v>1.9869390023620953E-2</v>
      </c>
      <c r="CV73" s="188">
        <f t="shared" si="116"/>
        <v>2.3911654649995437E-2</v>
      </c>
      <c r="CW73" s="189">
        <f t="shared" si="117"/>
        <v>-0.4</v>
      </c>
      <c r="CX73" s="188">
        <f t="shared" si="118"/>
        <v>0.16891297299800842</v>
      </c>
      <c r="CY73" s="188">
        <f t="shared" si="119"/>
        <v>0.1657387971159989</v>
      </c>
      <c r="CZ73" s="189">
        <f t="shared" si="120"/>
        <v>0.30000000000000027</v>
      </c>
      <c r="DA73" s="188">
        <f t="shared" si="121"/>
        <v>0.23843268028345144</v>
      </c>
      <c r="DB73" s="188">
        <f t="shared" si="122"/>
        <v>0.24062243314775941</v>
      </c>
      <c r="DC73" s="189">
        <f t="shared" si="123"/>
        <v>-0.30000000000000027</v>
      </c>
      <c r="DD73" s="188">
        <f t="shared" si="124"/>
        <v>0.26853781668287713</v>
      </c>
      <c r="DE73" s="188">
        <f t="shared" si="125"/>
        <v>0.2691886465273341</v>
      </c>
      <c r="DF73" s="189">
        <f t="shared" si="126"/>
        <v>0</v>
      </c>
      <c r="DG73" s="188">
        <f t="shared" si="127"/>
        <v>0.19730443240238987</v>
      </c>
      <c r="DH73" s="188">
        <f t="shared" si="128"/>
        <v>0.18951355297983025</v>
      </c>
      <c r="DI73" s="189">
        <f t="shared" si="129"/>
        <v>0.70000000000000062</v>
      </c>
      <c r="DJ73" s="188">
        <f t="shared" si="130"/>
        <v>0.10041220879069983</v>
      </c>
      <c r="DK73" s="188">
        <f t="shared" si="131"/>
        <v>0.10271972255179337</v>
      </c>
      <c r="DL73" s="189">
        <f t="shared" si="132"/>
        <v>-0.29999999999999888</v>
      </c>
      <c r="DM73" s="183">
        <v>0</v>
      </c>
    </row>
    <row r="74" spans="1:117">
      <c r="A74" s="63"/>
      <c r="B74" s="94">
        <v>70</v>
      </c>
      <c r="C74" s="93" t="s">
        <v>48</v>
      </c>
      <c r="D74" s="110">
        <v>1</v>
      </c>
      <c r="E74" s="95">
        <v>1</v>
      </c>
      <c r="F74" s="96">
        <f t="shared" si="82"/>
        <v>3.2258064516129031E-2</v>
      </c>
      <c r="G74" s="98">
        <f t="shared" si="74"/>
        <v>1</v>
      </c>
      <c r="H74" s="110">
        <v>7</v>
      </c>
      <c r="I74" s="95">
        <v>1</v>
      </c>
      <c r="J74" s="96">
        <f t="shared" si="83"/>
        <v>3.2258064516129031E-2</v>
      </c>
      <c r="K74" s="98">
        <f t="shared" si="75"/>
        <v>0.14285714285714285</v>
      </c>
      <c r="L74" s="110">
        <v>415</v>
      </c>
      <c r="M74" s="95">
        <v>4</v>
      </c>
      <c r="N74" s="96">
        <f t="shared" si="84"/>
        <v>0.12903225806451613</v>
      </c>
      <c r="O74" s="98">
        <f t="shared" si="76"/>
        <v>9.6385542168674707E-3</v>
      </c>
      <c r="P74" s="110">
        <v>364</v>
      </c>
      <c r="Q74" s="95">
        <v>7</v>
      </c>
      <c r="R74" s="96">
        <f t="shared" si="85"/>
        <v>0.22580645161290322</v>
      </c>
      <c r="S74" s="98">
        <f t="shared" si="77"/>
        <v>1.9230769230769232E-2</v>
      </c>
      <c r="T74" s="110">
        <v>251</v>
      </c>
      <c r="U74" s="95">
        <v>7</v>
      </c>
      <c r="V74" s="96">
        <f t="shared" si="86"/>
        <v>0.22580645161290322</v>
      </c>
      <c r="W74" s="98">
        <f t="shared" si="78"/>
        <v>2.7888446215139442E-2</v>
      </c>
      <c r="X74" s="110">
        <v>143</v>
      </c>
      <c r="Y74" s="95">
        <v>10</v>
      </c>
      <c r="Z74" s="96">
        <f t="shared" si="87"/>
        <v>0.32258064516129031</v>
      </c>
      <c r="AA74" s="98">
        <f t="shared" si="79"/>
        <v>6.9930069930069935E-2</v>
      </c>
      <c r="AB74" s="110">
        <v>53</v>
      </c>
      <c r="AC74" s="95">
        <v>1</v>
      </c>
      <c r="AD74" s="96">
        <f t="shared" si="88"/>
        <v>3.2258064516129031E-2</v>
      </c>
      <c r="AE74" s="98">
        <f t="shared" si="80"/>
        <v>1.8867924528301886E-2</v>
      </c>
      <c r="AF74" s="110">
        <f t="shared" si="89"/>
        <v>1234</v>
      </c>
      <c r="AG74" s="95">
        <f t="shared" si="14"/>
        <v>31</v>
      </c>
      <c r="AH74" s="96">
        <f t="shared" si="90"/>
        <v>1</v>
      </c>
      <c r="AI74" s="98">
        <f t="shared" si="81"/>
        <v>2.5121555915721232E-2</v>
      </c>
      <c r="AL74" s="94">
        <v>70</v>
      </c>
      <c r="AM74" s="93" t="s">
        <v>48</v>
      </c>
      <c r="AN74" s="145">
        <v>2</v>
      </c>
      <c r="AO74" s="117">
        <v>1</v>
      </c>
      <c r="AP74" s="92">
        <v>3.7037037037037035E-2</v>
      </c>
      <c r="AQ74" s="92">
        <v>0.5</v>
      </c>
      <c r="AR74" s="145">
        <v>8</v>
      </c>
      <c r="AS74" s="117">
        <v>1</v>
      </c>
      <c r="AT74" s="92">
        <v>3.7037037037037035E-2</v>
      </c>
      <c r="AU74" s="92">
        <v>0.125</v>
      </c>
      <c r="AV74" s="145">
        <v>394</v>
      </c>
      <c r="AW74" s="117">
        <v>2</v>
      </c>
      <c r="AX74" s="92">
        <v>7.407407407407407E-2</v>
      </c>
      <c r="AY74" s="92">
        <v>5.076142131979695E-3</v>
      </c>
      <c r="AZ74" s="145">
        <v>359</v>
      </c>
      <c r="BA74" s="117">
        <v>5</v>
      </c>
      <c r="BB74" s="92">
        <v>0.18518518518518517</v>
      </c>
      <c r="BC74" s="92">
        <v>1.3927576601671309E-2</v>
      </c>
      <c r="BD74" s="145">
        <v>250</v>
      </c>
      <c r="BE74" s="117">
        <v>10</v>
      </c>
      <c r="BF74" s="92">
        <v>0.37037037037037035</v>
      </c>
      <c r="BG74" s="92">
        <v>0.04</v>
      </c>
      <c r="BH74" s="145">
        <v>138</v>
      </c>
      <c r="BI74" s="117">
        <v>8</v>
      </c>
      <c r="BJ74" s="92">
        <v>0.29629629629629628</v>
      </c>
      <c r="BK74" s="92">
        <v>5.7971014492753624E-2</v>
      </c>
      <c r="BL74" s="145">
        <v>40</v>
      </c>
      <c r="BM74" s="117">
        <v>0</v>
      </c>
      <c r="BN74" s="92">
        <v>0</v>
      </c>
      <c r="BO74" s="92">
        <v>0</v>
      </c>
      <c r="BP74" s="145">
        <v>1191</v>
      </c>
      <c r="BQ74" s="117">
        <v>27</v>
      </c>
      <c r="BR74" s="92">
        <v>1</v>
      </c>
      <c r="BS74" s="92">
        <v>2.2670025188916875E-2</v>
      </c>
      <c r="BT74" s="125">
        <v>70</v>
      </c>
      <c r="BU74" s="93" t="s">
        <v>48</v>
      </c>
      <c r="BV74" s="188">
        <f t="shared" si="91"/>
        <v>3.2258064516129031E-2</v>
      </c>
      <c r="BW74" s="188">
        <f t="shared" si="92"/>
        <v>3.7037037037037035E-2</v>
      </c>
      <c r="BX74" s="189">
        <f t="shared" si="93"/>
        <v>-0.49999999999999978</v>
      </c>
      <c r="BY74" s="188">
        <f t="shared" si="94"/>
        <v>3.2258064516129031E-2</v>
      </c>
      <c r="BZ74" s="188">
        <f t="shared" si="95"/>
        <v>3.7037037037037035E-2</v>
      </c>
      <c r="CA74" s="189">
        <f t="shared" si="96"/>
        <v>-0.49999999999999978</v>
      </c>
      <c r="CB74" s="188">
        <f t="shared" si="97"/>
        <v>0.12903225806451613</v>
      </c>
      <c r="CC74" s="188">
        <f t="shared" si="98"/>
        <v>7.407407407407407E-2</v>
      </c>
      <c r="CD74" s="189">
        <f t="shared" si="99"/>
        <v>5.5000000000000009</v>
      </c>
      <c r="CE74" s="188">
        <f t="shared" si="100"/>
        <v>0.22580645161290322</v>
      </c>
      <c r="CF74" s="188">
        <f t="shared" si="101"/>
        <v>0.18518518518518517</v>
      </c>
      <c r="CG74" s="189">
        <f t="shared" si="102"/>
        <v>4.1000000000000005</v>
      </c>
      <c r="CH74" s="188">
        <f t="shared" si="103"/>
        <v>0.22580645161290322</v>
      </c>
      <c r="CI74" s="188">
        <f t="shared" si="104"/>
        <v>0.37037037037037035</v>
      </c>
      <c r="CJ74" s="189">
        <f t="shared" si="105"/>
        <v>-14.399999999999999</v>
      </c>
      <c r="CK74" s="188">
        <f t="shared" si="106"/>
        <v>0.32258064516129031</v>
      </c>
      <c r="CL74" s="188">
        <f t="shared" si="107"/>
        <v>0.29629629629629628</v>
      </c>
      <c r="CM74" s="189">
        <f t="shared" si="108"/>
        <v>2.7000000000000024</v>
      </c>
      <c r="CN74" s="188">
        <f t="shared" si="109"/>
        <v>3.2258064516129031E-2</v>
      </c>
      <c r="CO74" s="188">
        <f t="shared" si="110"/>
        <v>0</v>
      </c>
      <c r="CP74" s="189">
        <f t="shared" si="111"/>
        <v>3.2</v>
      </c>
      <c r="CR74" s="188">
        <f t="shared" si="112"/>
        <v>6.5304988189523409E-3</v>
      </c>
      <c r="CS74" s="188">
        <f t="shared" si="113"/>
        <v>8.3051930272884916E-3</v>
      </c>
      <c r="CT74" s="189">
        <f t="shared" si="114"/>
        <v>-0.1</v>
      </c>
      <c r="CU74" s="188">
        <f t="shared" si="115"/>
        <v>1.9869390023620953E-2</v>
      </c>
      <c r="CV74" s="188">
        <f t="shared" si="116"/>
        <v>2.3911654649995437E-2</v>
      </c>
      <c r="CW74" s="189">
        <f t="shared" si="117"/>
        <v>-0.4</v>
      </c>
      <c r="CX74" s="188">
        <f t="shared" si="118"/>
        <v>0.16891297299800842</v>
      </c>
      <c r="CY74" s="188">
        <f t="shared" si="119"/>
        <v>0.1657387971159989</v>
      </c>
      <c r="CZ74" s="189">
        <f t="shared" si="120"/>
        <v>0.30000000000000027</v>
      </c>
      <c r="DA74" s="188">
        <f t="shared" si="121"/>
        <v>0.23843268028345144</v>
      </c>
      <c r="DB74" s="188">
        <f t="shared" si="122"/>
        <v>0.24062243314775941</v>
      </c>
      <c r="DC74" s="189">
        <f t="shared" si="123"/>
        <v>-0.30000000000000027</v>
      </c>
      <c r="DD74" s="188">
        <f t="shared" si="124"/>
        <v>0.26853781668287713</v>
      </c>
      <c r="DE74" s="188">
        <f t="shared" si="125"/>
        <v>0.2691886465273341</v>
      </c>
      <c r="DF74" s="189">
        <f t="shared" si="126"/>
        <v>0</v>
      </c>
      <c r="DG74" s="188">
        <f t="shared" si="127"/>
        <v>0.19730443240238987</v>
      </c>
      <c r="DH74" s="188">
        <f t="shared" si="128"/>
        <v>0.18951355297983025</v>
      </c>
      <c r="DI74" s="189">
        <f t="shared" si="129"/>
        <v>0.70000000000000062</v>
      </c>
      <c r="DJ74" s="188">
        <f t="shared" si="130"/>
        <v>0.10041220879069983</v>
      </c>
      <c r="DK74" s="188">
        <f t="shared" si="131"/>
        <v>0.10271972255179337</v>
      </c>
      <c r="DL74" s="189">
        <f t="shared" si="132"/>
        <v>-0.29999999999999888</v>
      </c>
      <c r="DM74" s="183">
        <v>0</v>
      </c>
    </row>
    <row r="75" spans="1:117">
      <c r="A75" s="63"/>
      <c r="B75" s="94">
        <v>71</v>
      </c>
      <c r="C75" s="93" t="s">
        <v>49</v>
      </c>
      <c r="D75" s="110">
        <v>5</v>
      </c>
      <c r="E75" s="95">
        <v>2</v>
      </c>
      <c r="F75" s="96">
        <f t="shared" si="82"/>
        <v>1.9801980198019802E-2</v>
      </c>
      <c r="G75" s="98">
        <f t="shared" si="74"/>
        <v>0.4</v>
      </c>
      <c r="H75" s="110">
        <v>8</v>
      </c>
      <c r="I75" s="95">
        <v>2</v>
      </c>
      <c r="J75" s="96">
        <f t="shared" si="83"/>
        <v>1.9801980198019802E-2</v>
      </c>
      <c r="K75" s="98">
        <f t="shared" si="75"/>
        <v>0.25</v>
      </c>
      <c r="L75" s="110">
        <v>1289</v>
      </c>
      <c r="M75" s="95">
        <v>14</v>
      </c>
      <c r="N75" s="96">
        <f t="shared" si="84"/>
        <v>0.13861386138613863</v>
      </c>
      <c r="O75" s="98">
        <f t="shared" si="76"/>
        <v>1.0861132660977503E-2</v>
      </c>
      <c r="P75" s="110">
        <v>1127</v>
      </c>
      <c r="Q75" s="95">
        <v>24</v>
      </c>
      <c r="R75" s="96">
        <f t="shared" si="85"/>
        <v>0.23762376237623761</v>
      </c>
      <c r="S75" s="98">
        <f t="shared" si="77"/>
        <v>2.1295474711623779E-2</v>
      </c>
      <c r="T75" s="110">
        <v>744</v>
      </c>
      <c r="U75" s="95">
        <v>27</v>
      </c>
      <c r="V75" s="96">
        <f t="shared" si="86"/>
        <v>0.26732673267326734</v>
      </c>
      <c r="W75" s="98">
        <f t="shared" si="78"/>
        <v>3.6290322580645164E-2</v>
      </c>
      <c r="X75" s="110">
        <v>403</v>
      </c>
      <c r="Y75" s="95">
        <v>18</v>
      </c>
      <c r="Z75" s="96">
        <f t="shared" si="87"/>
        <v>0.17821782178217821</v>
      </c>
      <c r="AA75" s="98">
        <f t="shared" si="79"/>
        <v>4.4665012406947889E-2</v>
      </c>
      <c r="AB75" s="110">
        <v>168</v>
      </c>
      <c r="AC75" s="95">
        <v>14</v>
      </c>
      <c r="AD75" s="96">
        <f t="shared" si="88"/>
        <v>0.13861386138613863</v>
      </c>
      <c r="AE75" s="98">
        <f t="shared" si="80"/>
        <v>8.3333333333333329E-2</v>
      </c>
      <c r="AF75" s="110">
        <f t="shared" si="89"/>
        <v>3744</v>
      </c>
      <c r="AG75" s="95">
        <f t="shared" si="14"/>
        <v>101</v>
      </c>
      <c r="AH75" s="96">
        <f t="shared" si="90"/>
        <v>1</v>
      </c>
      <c r="AI75" s="98">
        <f t="shared" si="81"/>
        <v>2.6976495726495728E-2</v>
      </c>
      <c r="AL75" s="94">
        <v>71</v>
      </c>
      <c r="AM75" s="93" t="s">
        <v>49</v>
      </c>
      <c r="AN75" s="145">
        <v>5</v>
      </c>
      <c r="AO75" s="117">
        <v>2</v>
      </c>
      <c r="AP75" s="92">
        <v>1.9607843137254902E-2</v>
      </c>
      <c r="AQ75" s="92">
        <v>0.4</v>
      </c>
      <c r="AR75" s="145">
        <v>16</v>
      </c>
      <c r="AS75" s="117">
        <v>5</v>
      </c>
      <c r="AT75" s="92">
        <v>4.9019607843137254E-2</v>
      </c>
      <c r="AU75" s="92">
        <v>0.3125</v>
      </c>
      <c r="AV75" s="145">
        <v>1227</v>
      </c>
      <c r="AW75" s="117">
        <v>13</v>
      </c>
      <c r="AX75" s="92">
        <v>0.12745098039215685</v>
      </c>
      <c r="AY75" s="92">
        <v>1.0594947025264874E-2</v>
      </c>
      <c r="AZ75" s="145">
        <v>1074</v>
      </c>
      <c r="BA75" s="117">
        <v>27</v>
      </c>
      <c r="BB75" s="92">
        <v>0.26470588235294118</v>
      </c>
      <c r="BC75" s="92">
        <v>2.5139664804469275E-2</v>
      </c>
      <c r="BD75" s="145">
        <v>720</v>
      </c>
      <c r="BE75" s="117">
        <v>25</v>
      </c>
      <c r="BF75" s="92">
        <v>0.24509803921568626</v>
      </c>
      <c r="BG75" s="92">
        <v>3.4722222222222224E-2</v>
      </c>
      <c r="BH75" s="145">
        <v>380</v>
      </c>
      <c r="BI75" s="117">
        <v>14</v>
      </c>
      <c r="BJ75" s="92">
        <v>0.13725490196078433</v>
      </c>
      <c r="BK75" s="92">
        <v>3.6842105263157891E-2</v>
      </c>
      <c r="BL75" s="145">
        <v>151</v>
      </c>
      <c r="BM75" s="117">
        <v>16</v>
      </c>
      <c r="BN75" s="92">
        <v>0.15686274509803921</v>
      </c>
      <c r="BO75" s="92">
        <v>0.10596026490066225</v>
      </c>
      <c r="BP75" s="145">
        <v>3573</v>
      </c>
      <c r="BQ75" s="117">
        <v>102</v>
      </c>
      <c r="BR75" s="92">
        <v>1</v>
      </c>
      <c r="BS75" s="92">
        <v>2.8547439126784216E-2</v>
      </c>
      <c r="BT75" s="125">
        <v>71</v>
      </c>
      <c r="BU75" s="93" t="s">
        <v>49</v>
      </c>
      <c r="BV75" s="188">
        <f t="shared" si="91"/>
        <v>1.9801980198019802E-2</v>
      </c>
      <c r="BW75" s="188">
        <f t="shared" si="92"/>
        <v>1.9607843137254902E-2</v>
      </c>
      <c r="BX75" s="189">
        <f t="shared" si="93"/>
        <v>0</v>
      </c>
      <c r="BY75" s="188">
        <f t="shared" si="94"/>
        <v>1.9801980198019802E-2</v>
      </c>
      <c r="BZ75" s="188">
        <f t="shared" si="95"/>
        <v>4.9019607843137254E-2</v>
      </c>
      <c r="CA75" s="189">
        <f t="shared" si="96"/>
        <v>-2.9000000000000004</v>
      </c>
      <c r="CB75" s="188">
        <f t="shared" si="97"/>
        <v>0.13861386138613863</v>
      </c>
      <c r="CC75" s="188">
        <f t="shared" si="98"/>
        <v>0.12745098039215685</v>
      </c>
      <c r="CD75" s="189">
        <f t="shared" si="99"/>
        <v>1.2000000000000011</v>
      </c>
      <c r="CE75" s="188">
        <f t="shared" si="100"/>
        <v>0.23762376237623761</v>
      </c>
      <c r="CF75" s="188">
        <f t="shared" si="101"/>
        <v>0.26470588235294118</v>
      </c>
      <c r="CG75" s="189">
        <f t="shared" si="102"/>
        <v>-2.7000000000000024</v>
      </c>
      <c r="CH75" s="188">
        <f t="shared" si="103"/>
        <v>0.26732673267326734</v>
      </c>
      <c r="CI75" s="188">
        <f t="shared" si="104"/>
        <v>0.24509803921568626</v>
      </c>
      <c r="CJ75" s="189">
        <f t="shared" si="105"/>
        <v>2.200000000000002</v>
      </c>
      <c r="CK75" s="188">
        <f t="shared" si="106"/>
        <v>0.17821782178217821</v>
      </c>
      <c r="CL75" s="188">
        <f t="shared" si="107"/>
        <v>0.13725490196078433</v>
      </c>
      <c r="CM75" s="189">
        <f t="shared" si="108"/>
        <v>4.0999999999999979</v>
      </c>
      <c r="CN75" s="188">
        <f t="shared" si="109"/>
        <v>0.13861386138613863</v>
      </c>
      <c r="CO75" s="188">
        <f t="shared" si="110"/>
        <v>0.15686274509803921</v>
      </c>
      <c r="CP75" s="189">
        <f t="shared" si="111"/>
        <v>-1.7999999999999989</v>
      </c>
      <c r="CR75" s="188">
        <f t="shared" si="112"/>
        <v>6.5304988189523409E-3</v>
      </c>
      <c r="CS75" s="188">
        <f t="shared" si="113"/>
        <v>8.3051930272884916E-3</v>
      </c>
      <c r="CT75" s="189">
        <f t="shared" si="114"/>
        <v>-0.1</v>
      </c>
      <c r="CU75" s="188">
        <f t="shared" si="115"/>
        <v>1.9869390023620953E-2</v>
      </c>
      <c r="CV75" s="188">
        <f t="shared" si="116"/>
        <v>2.3911654649995437E-2</v>
      </c>
      <c r="CW75" s="189">
        <f t="shared" si="117"/>
        <v>-0.4</v>
      </c>
      <c r="CX75" s="188">
        <f t="shared" si="118"/>
        <v>0.16891297299800842</v>
      </c>
      <c r="CY75" s="188">
        <f t="shared" si="119"/>
        <v>0.1657387971159989</v>
      </c>
      <c r="CZ75" s="189">
        <f t="shared" si="120"/>
        <v>0.30000000000000027</v>
      </c>
      <c r="DA75" s="188">
        <f t="shared" si="121"/>
        <v>0.23843268028345144</v>
      </c>
      <c r="DB75" s="188">
        <f t="shared" si="122"/>
        <v>0.24062243314775941</v>
      </c>
      <c r="DC75" s="189">
        <f t="shared" si="123"/>
        <v>-0.30000000000000027</v>
      </c>
      <c r="DD75" s="188">
        <f t="shared" si="124"/>
        <v>0.26853781668287713</v>
      </c>
      <c r="DE75" s="188">
        <f t="shared" si="125"/>
        <v>0.2691886465273341</v>
      </c>
      <c r="DF75" s="189">
        <f t="shared" si="126"/>
        <v>0</v>
      </c>
      <c r="DG75" s="188">
        <f t="shared" si="127"/>
        <v>0.19730443240238987</v>
      </c>
      <c r="DH75" s="188">
        <f t="shared" si="128"/>
        <v>0.18951355297983025</v>
      </c>
      <c r="DI75" s="189">
        <f t="shared" si="129"/>
        <v>0.70000000000000062</v>
      </c>
      <c r="DJ75" s="188">
        <f t="shared" si="130"/>
        <v>0.10041220879069983</v>
      </c>
      <c r="DK75" s="188">
        <f t="shared" si="131"/>
        <v>0.10271972255179337</v>
      </c>
      <c r="DL75" s="189">
        <f t="shared" si="132"/>
        <v>-0.29999999999999888</v>
      </c>
      <c r="DM75" s="183">
        <v>0</v>
      </c>
    </row>
    <row r="76" spans="1:117">
      <c r="A76" s="63"/>
      <c r="B76" s="94">
        <v>72</v>
      </c>
      <c r="C76" s="93" t="s">
        <v>27</v>
      </c>
      <c r="D76" s="110">
        <v>4</v>
      </c>
      <c r="E76" s="95">
        <v>2</v>
      </c>
      <c r="F76" s="96">
        <f t="shared" si="82"/>
        <v>6.0606060606060608E-2</v>
      </c>
      <c r="G76" s="98">
        <f t="shared" si="74"/>
        <v>0.5</v>
      </c>
      <c r="H76" s="110">
        <v>11</v>
      </c>
      <c r="I76" s="95">
        <v>1</v>
      </c>
      <c r="J76" s="96">
        <f t="shared" si="83"/>
        <v>3.0303030303030304E-2</v>
      </c>
      <c r="K76" s="98">
        <f t="shared" si="75"/>
        <v>9.0909090909090912E-2</v>
      </c>
      <c r="L76" s="110">
        <v>877</v>
      </c>
      <c r="M76" s="95">
        <v>4</v>
      </c>
      <c r="N76" s="96">
        <f t="shared" si="84"/>
        <v>0.12121212121212122</v>
      </c>
      <c r="O76" s="98">
        <f t="shared" si="76"/>
        <v>4.5610034207525657E-3</v>
      </c>
      <c r="P76" s="110">
        <v>700</v>
      </c>
      <c r="Q76" s="95">
        <v>4</v>
      </c>
      <c r="R76" s="96">
        <f t="shared" si="85"/>
        <v>0.12121212121212122</v>
      </c>
      <c r="S76" s="98">
        <f t="shared" si="77"/>
        <v>5.7142857142857143E-3</v>
      </c>
      <c r="T76" s="110">
        <v>392</v>
      </c>
      <c r="U76" s="95">
        <v>5</v>
      </c>
      <c r="V76" s="96">
        <f t="shared" si="86"/>
        <v>0.15151515151515152</v>
      </c>
      <c r="W76" s="98">
        <f t="shared" si="78"/>
        <v>1.2755102040816327E-2</v>
      </c>
      <c r="X76" s="110">
        <v>253</v>
      </c>
      <c r="Y76" s="95">
        <v>15</v>
      </c>
      <c r="Z76" s="96">
        <f t="shared" si="87"/>
        <v>0.45454545454545453</v>
      </c>
      <c r="AA76" s="98">
        <f t="shared" si="79"/>
        <v>5.9288537549407112E-2</v>
      </c>
      <c r="AB76" s="110">
        <v>94</v>
      </c>
      <c r="AC76" s="95">
        <v>2</v>
      </c>
      <c r="AD76" s="96">
        <f t="shared" si="88"/>
        <v>6.0606060606060608E-2</v>
      </c>
      <c r="AE76" s="98">
        <f t="shared" si="80"/>
        <v>2.1276595744680851E-2</v>
      </c>
      <c r="AF76" s="110">
        <f t="shared" si="89"/>
        <v>2331</v>
      </c>
      <c r="AG76" s="95">
        <f t="shared" si="14"/>
        <v>33</v>
      </c>
      <c r="AH76" s="96">
        <f t="shared" si="90"/>
        <v>1</v>
      </c>
      <c r="AI76" s="98">
        <f t="shared" si="81"/>
        <v>1.4157014157014158E-2</v>
      </c>
      <c r="AL76" s="94">
        <v>72</v>
      </c>
      <c r="AM76" s="93" t="s">
        <v>27</v>
      </c>
      <c r="AN76" s="145">
        <v>3</v>
      </c>
      <c r="AO76" s="117">
        <v>2</v>
      </c>
      <c r="AP76" s="92">
        <v>6.4516129032258063E-2</v>
      </c>
      <c r="AQ76" s="92">
        <v>0.66666666666666663</v>
      </c>
      <c r="AR76" s="145">
        <v>13</v>
      </c>
      <c r="AS76" s="117">
        <v>1</v>
      </c>
      <c r="AT76" s="92">
        <v>3.2258064516129031E-2</v>
      </c>
      <c r="AU76" s="92">
        <v>7.6923076923076927E-2</v>
      </c>
      <c r="AV76" s="145">
        <v>829</v>
      </c>
      <c r="AW76" s="117">
        <v>1</v>
      </c>
      <c r="AX76" s="92">
        <v>3.2258064516129031E-2</v>
      </c>
      <c r="AY76" s="92">
        <v>1.2062726176115801E-3</v>
      </c>
      <c r="AZ76" s="145">
        <v>638</v>
      </c>
      <c r="BA76" s="117">
        <v>7</v>
      </c>
      <c r="BB76" s="92">
        <v>0.22580645161290322</v>
      </c>
      <c r="BC76" s="92">
        <v>1.0971786833855799E-2</v>
      </c>
      <c r="BD76" s="145">
        <v>419</v>
      </c>
      <c r="BE76" s="117">
        <v>7</v>
      </c>
      <c r="BF76" s="92">
        <v>0.22580645161290322</v>
      </c>
      <c r="BG76" s="92">
        <v>1.6706443914081145E-2</v>
      </c>
      <c r="BH76" s="145">
        <v>224</v>
      </c>
      <c r="BI76" s="117">
        <v>11</v>
      </c>
      <c r="BJ76" s="92">
        <v>0.35483870967741937</v>
      </c>
      <c r="BK76" s="92">
        <v>4.9107142857142856E-2</v>
      </c>
      <c r="BL76" s="145">
        <v>85</v>
      </c>
      <c r="BM76" s="117">
        <v>2</v>
      </c>
      <c r="BN76" s="92">
        <v>6.4516129032258063E-2</v>
      </c>
      <c r="BO76" s="92">
        <v>2.3529411764705882E-2</v>
      </c>
      <c r="BP76" s="145">
        <v>2211</v>
      </c>
      <c r="BQ76" s="117">
        <v>31</v>
      </c>
      <c r="BR76" s="92">
        <v>1</v>
      </c>
      <c r="BS76" s="92">
        <v>1.4020805065581185E-2</v>
      </c>
      <c r="BT76" s="125">
        <v>72</v>
      </c>
      <c r="BU76" s="93" t="s">
        <v>27</v>
      </c>
      <c r="BV76" s="188">
        <f t="shared" si="91"/>
        <v>6.0606060606060608E-2</v>
      </c>
      <c r="BW76" s="188">
        <f t="shared" si="92"/>
        <v>6.4516129032258063E-2</v>
      </c>
      <c r="BX76" s="189">
        <f t="shared" si="93"/>
        <v>-0.40000000000000036</v>
      </c>
      <c r="BY76" s="188">
        <f t="shared" si="94"/>
        <v>3.0303030303030304E-2</v>
      </c>
      <c r="BZ76" s="188">
        <f t="shared" si="95"/>
        <v>3.2258064516129031E-2</v>
      </c>
      <c r="CA76" s="189">
        <f t="shared" si="96"/>
        <v>-0.20000000000000018</v>
      </c>
      <c r="CB76" s="188">
        <f t="shared" si="97"/>
        <v>0.12121212121212122</v>
      </c>
      <c r="CC76" s="188">
        <f t="shared" si="98"/>
        <v>3.2258064516129031E-2</v>
      </c>
      <c r="CD76" s="189">
        <f t="shared" si="99"/>
        <v>8.9</v>
      </c>
      <c r="CE76" s="188">
        <f t="shared" si="100"/>
        <v>0.12121212121212122</v>
      </c>
      <c r="CF76" s="188">
        <f t="shared" si="101"/>
        <v>0.22580645161290322</v>
      </c>
      <c r="CG76" s="189">
        <f t="shared" si="102"/>
        <v>-10.500000000000002</v>
      </c>
      <c r="CH76" s="188">
        <f t="shared" si="103"/>
        <v>0.15151515151515152</v>
      </c>
      <c r="CI76" s="188">
        <f t="shared" si="104"/>
        <v>0.22580645161290322</v>
      </c>
      <c r="CJ76" s="189">
        <f t="shared" si="105"/>
        <v>-7.4000000000000012</v>
      </c>
      <c r="CK76" s="188">
        <f t="shared" si="106"/>
        <v>0.45454545454545453</v>
      </c>
      <c r="CL76" s="188">
        <f t="shared" si="107"/>
        <v>0.35483870967741937</v>
      </c>
      <c r="CM76" s="189">
        <f t="shared" si="108"/>
        <v>10.000000000000004</v>
      </c>
      <c r="CN76" s="188">
        <f t="shared" si="109"/>
        <v>6.0606060606060608E-2</v>
      </c>
      <c r="CO76" s="188">
        <f t="shared" si="110"/>
        <v>6.4516129032258063E-2</v>
      </c>
      <c r="CP76" s="189">
        <f t="shared" si="111"/>
        <v>-0.40000000000000036</v>
      </c>
      <c r="CR76" s="188">
        <f t="shared" si="112"/>
        <v>6.5304988189523409E-3</v>
      </c>
      <c r="CS76" s="188">
        <f t="shared" si="113"/>
        <v>8.3051930272884916E-3</v>
      </c>
      <c r="CT76" s="189">
        <f t="shared" si="114"/>
        <v>-0.1</v>
      </c>
      <c r="CU76" s="188">
        <f t="shared" si="115"/>
        <v>1.9869390023620953E-2</v>
      </c>
      <c r="CV76" s="188">
        <f t="shared" si="116"/>
        <v>2.3911654649995437E-2</v>
      </c>
      <c r="CW76" s="189">
        <f t="shared" si="117"/>
        <v>-0.4</v>
      </c>
      <c r="CX76" s="188">
        <f t="shared" si="118"/>
        <v>0.16891297299800842</v>
      </c>
      <c r="CY76" s="188">
        <f t="shared" si="119"/>
        <v>0.1657387971159989</v>
      </c>
      <c r="CZ76" s="189">
        <f t="shared" si="120"/>
        <v>0.30000000000000027</v>
      </c>
      <c r="DA76" s="188">
        <f t="shared" si="121"/>
        <v>0.23843268028345144</v>
      </c>
      <c r="DB76" s="188">
        <f t="shared" si="122"/>
        <v>0.24062243314775941</v>
      </c>
      <c r="DC76" s="189">
        <f t="shared" si="123"/>
        <v>-0.30000000000000027</v>
      </c>
      <c r="DD76" s="188">
        <f t="shared" si="124"/>
        <v>0.26853781668287713</v>
      </c>
      <c r="DE76" s="188">
        <f t="shared" si="125"/>
        <v>0.2691886465273341</v>
      </c>
      <c r="DF76" s="189">
        <f t="shared" si="126"/>
        <v>0</v>
      </c>
      <c r="DG76" s="188">
        <f t="shared" si="127"/>
        <v>0.19730443240238987</v>
      </c>
      <c r="DH76" s="188">
        <f t="shared" si="128"/>
        <v>0.18951355297983025</v>
      </c>
      <c r="DI76" s="189">
        <f t="shared" si="129"/>
        <v>0.70000000000000062</v>
      </c>
      <c r="DJ76" s="188">
        <f t="shared" si="130"/>
        <v>0.10041220879069983</v>
      </c>
      <c r="DK76" s="188">
        <f t="shared" si="131"/>
        <v>0.10271972255179337</v>
      </c>
      <c r="DL76" s="189">
        <f t="shared" si="132"/>
        <v>-0.29999999999999888</v>
      </c>
      <c r="DM76" s="183">
        <v>0</v>
      </c>
    </row>
    <row r="77" spans="1:117">
      <c r="A77" s="63"/>
      <c r="B77" s="94">
        <v>73</v>
      </c>
      <c r="C77" s="93" t="s">
        <v>28</v>
      </c>
      <c r="D77" s="111">
        <v>1</v>
      </c>
      <c r="E77" s="86">
        <v>0</v>
      </c>
      <c r="F77" s="96">
        <f t="shared" si="82"/>
        <v>0</v>
      </c>
      <c r="G77" s="98">
        <f t="shared" si="74"/>
        <v>0</v>
      </c>
      <c r="H77" s="111">
        <v>4</v>
      </c>
      <c r="I77" s="86">
        <v>0</v>
      </c>
      <c r="J77" s="96">
        <f t="shared" si="83"/>
        <v>0</v>
      </c>
      <c r="K77" s="98">
        <f t="shared" si="75"/>
        <v>0</v>
      </c>
      <c r="L77" s="111">
        <v>1091</v>
      </c>
      <c r="M77" s="86">
        <v>9</v>
      </c>
      <c r="N77" s="96">
        <f t="shared" si="84"/>
        <v>0.23684210526315788</v>
      </c>
      <c r="O77" s="98">
        <f t="shared" si="76"/>
        <v>8.2493125572868919E-3</v>
      </c>
      <c r="P77" s="111">
        <v>956</v>
      </c>
      <c r="Q77" s="86">
        <v>9</v>
      </c>
      <c r="R77" s="96">
        <f t="shared" si="85"/>
        <v>0.23684210526315788</v>
      </c>
      <c r="S77" s="98">
        <f t="shared" si="77"/>
        <v>9.4142259414225944E-3</v>
      </c>
      <c r="T77" s="111">
        <v>660</v>
      </c>
      <c r="U77" s="86">
        <v>9</v>
      </c>
      <c r="V77" s="96">
        <f t="shared" si="86"/>
        <v>0.23684210526315788</v>
      </c>
      <c r="W77" s="98">
        <f t="shared" si="78"/>
        <v>1.3636363636363636E-2</v>
      </c>
      <c r="X77" s="111">
        <v>328</v>
      </c>
      <c r="Y77" s="86">
        <v>3</v>
      </c>
      <c r="Z77" s="96">
        <f t="shared" si="87"/>
        <v>7.8947368421052627E-2</v>
      </c>
      <c r="AA77" s="98">
        <f t="shared" si="79"/>
        <v>9.1463414634146336E-3</v>
      </c>
      <c r="AB77" s="111">
        <v>133</v>
      </c>
      <c r="AC77" s="86">
        <v>8</v>
      </c>
      <c r="AD77" s="96">
        <f t="shared" si="88"/>
        <v>0.21052631578947367</v>
      </c>
      <c r="AE77" s="98">
        <f t="shared" si="80"/>
        <v>6.0150375939849621E-2</v>
      </c>
      <c r="AF77" s="111">
        <f t="shared" si="89"/>
        <v>3173</v>
      </c>
      <c r="AG77" s="86">
        <f t="shared" si="14"/>
        <v>38</v>
      </c>
      <c r="AH77" s="96">
        <f t="shared" si="90"/>
        <v>1</v>
      </c>
      <c r="AI77" s="98">
        <f t="shared" si="81"/>
        <v>1.1976047904191617E-2</v>
      </c>
      <c r="AL77" s="94">
        <v>73</v>
      </c>
      <c r="AM77" s="93" t="s">
        <v>28</v>
      </c>
      <c r="AN77" s="145">
        <v>1</v>
      </c>
      <c r="AO77" s="117">
        <v>0</v>
      </c>
      <c r="AP77" s="92">
        <v>0</v>
      </c>
      <c r="AQ77" s="92">
        <v>0</v>
      </c>
      <c r="AR77" s="145">
        <v>3</v>
      </c>
      <c r="AS77" s="117">
        <v>0</v>
      </c>
      <c r="AT77" s="92">
        <v>0</v>
      </c>
      <c r="AU77" s="92">
        <v>0</v>
      </c>
      <c r="AV77" s="145">
        <v>1040</v>
      </c>
      <c r="AW77" s="117">
        <v>7</v>
      </c>
      <c r="AX77" s="92">
        <v>0.22580645161290322</v>
      </c>
      <c r="AY77" s="92">
        <v>6.7307692307692311E-3</v>
      </c>
      <c r="AZ77" s="145">
        <v>910</v>
      </c>
      <c r="BA77" s="117">
        <v>8</v>
      </c>
      <c r="BB77" s="92">
        <v>0.25806451612903225</v>
      </c>
      <c r="BC77" s="92">
        <v>8.7912087912087912E-3</v>
      </c>
      <c r="BD77" s="145">
        <v>642</v>
      </c>
      <c r="BE77" s="117">
        <v>5</v>
      </c>
      <c r="BF77" s="92">
        <v>0.16129032258064516</v>
      </c>
      <c r="BG77" s="92">
        <v>7.7881619937694704E-3</v>
      </c>
      <c r="BH77" s="145">
        <v>301</v>
      </c>
      <c r="BI77" s="117">
        <v>4</v>
      </c>
      <c r="BJ77" s="92">
        <v>0.12903225806451613</v>
      </c>
      <c r="BK77" s="92">
        <v>1.3289036544850499E-2</v>
      </c>
      <c r="BL77" s="145">
        <v>124</v>
      </c>
      <c r="BM77" s="117">
        <v>7</v>
      </c>
      <c r="BN77" s="92">
        <v>0.22580645161290322</v>
      </c>
      <c r="BO77" s="92">
        <v>5.6451612903225805E-2</v>
      </c>
      <c r="BP77" s="145">
        <v>3021</v>
      </c>
      <c r="BQ77" s="117">
        <v>31</v>
      </c>
      <c r="BR77" s="92">
        <v>1</v>
      </c>
      <c r="BS77" s="92">
        <v>1.0261502813637868E-2</v>
      </c>
      <c r="BT77" s="125">
        <v>73</v>
      </c>
      <c r="BU77" s="93" t="s">
        <v>28</v>
      </c>
      <c r="BV77" s="188">
        <f t="shared" si="91"/>
        <v>0</v>
      </c>
      <c r="BW77" s="188">
        <f t="shared" si="92"/>
        <v>0</v>
      </c>
      <c r="BX77" s="189">
        <f t="shared" si="93"/>
        <v>0</v>
      </c>
      <c r="BY77" s="188">
        <f t="shared" si="94"/>
        <v>0</v>
      </c>
      <c r="BZ77" s="188">
        <f t="shared" si="95"/>
        <v>0</v>
      </c>
      <c r="CA77" s="189">
        <f t="shared" si="96"/>
        <v>0</v>
      </c>
      <c r="CB77" s="188">
        <f t="shared" si="97"/>
        <v>0.23684210526315788</v>
      </c>
      <c r="CC77" s="188">
        <f t="shared" si="98"/>
        <v>0.22580645161290322</v>
      </c>
      <c r="CD77" s="189">
        <f t="shared" si="99"/>
        <v>1.0999999999999983</v>
      </c>
      <c r="CE77" s="188">
        <f t="shared" si="100"/>
        <v>0.23684210526315788</v>
      </c>
      <c r="CF77" s="188">
        <f t="shared" si="101"/>
        <v>0.25806451612903225</v>
      </c>
      <c r="CG77" s="189">
        <f t="shared" si="102"/>
        <v>-2.1000000000000019</v>
      </c>
      <c r="CH77" s="188">
        <f t="shared" si="103"/>
        <v>0.23684210526315788</v>
      </c>
      <c r="CI77" s="188">
        <f t="shared" si="104"/>
        <v>0.16129032258064516</v>
      </c>
      <c r="CJ77" s="189">
        <f t="shared" si="105"/>
        <v>7.5999999999999988</v>
      </c>
      <c r="CK77" s="188">
        <f t="shared" si="106"/>
        <v>7.8947368421052627E-2</v>
      </c>
      <c r="CL77" s="188">
        <f t="shared" si="107"/>
        <v>0.12903225806451613</v>
      </c>
      <c r="CM77" s="189">
        <f t="shared" si="108"/>
        <v>-5</v>
      </c>
      <c r="CN77" s="188">
        <f t="shared" si="109"/>
        <v>0.21052631578947367</v>
      </c>
      <c r="CO77" s="188">
        <f t="shared" si="110"/>
        <v>0.22580645161290322</v>
      </c>
      <c r="CP77" s="189">
        <f t="shared" si="111"/>
        <v>-1.5000000000000013</v>
      </c>
      <c r="CR77" s="188">
        <f t="shared" si="112"/>
        <v>6.5304988189523409E-3</v>
      </c>
      <c r="CS77" s="188">
        <f t="shared" si="113"/>
        <v>8.3051930272884916E-3</v>
      </c>
      <c r="CT77" s="189">
        <f t="shared" si="114"/>
        <v>-0.1</v>
      </c>
      <c r="CU77" s="188">
        <f t="shared" si="115"/>
        <v>1.9869390023620953E-2</v>
      </c>
      <c r="CV77" s="188">
        <f t="shared" si="116"/>
        <v>2.3911654649995437E-2</v>
      </c>
      <c r="CW77" s="189">
        <f t="shared" si="117"/>
        <v>-0.4</v>
      </c>
      <c r="CX77" s="188">
        <f t="shared" si="118"/>
        <v>0.16891297299800842</v>
      </c>
      <c r="CY77" s="188">
        <f t="shared" si="119"/>
        <v>0.1657387971159989</v>
      </c>
      <c r="CZ77" s="189">
        <f t="shared" si="120"/>
        <v>0.30000000000000027</v>
      </c>
      <c r="DA77" s="188">
        <f t="shared" si="121"/>
        <v>0.23843268028345144</v>
      </c>
      <c r="DB77" s="188">
        <f t="shared" si="122"/>
        <v>0.24062243314775941</v>
      </c>
      <c r="DC77" s="189">
        <f t="shared" si="123"/>
        <v>-0.30000000000000027</v>
      </c>
      <c r="DD77" s="188">
        <f t="shared" si="124"/>
        <v>0.26853781668287713</v>
      </c>
      <c r="DE77" s="188">
        <f t="shared" si="125"/>
        <v>0.2691886465273341</v>
      </c>
      <c r="DF77" s="189">
        <f t="shared" si="126"/>
        <v>0</v>
      </c>
      <c r="DG77" s="188">
        <f t="shared" si="127"/>
        <v>0.19730443240238987</v>
      </c>
      <c r="DH77" s="188">
        <f t="shared" si="128"/>
        <v>0.18951355297983025</v>
      </c>
      <c r="DI77" s="189">
        <f t="shared" si="129"/>
        <v>0.70000000000000062</v>
      </c>
      <c r="DJ77" s="188">
        <f t="shared" si="130"/>
        <v>0.10041220879069983</v>
      </c>
      <c r="DK77" s="188">
        <f t="shared" si="131"/>
        <v>0.10271972255179337</v>
      </c>
      <c r="DL77" s="189">
        <f t="shared" si="132"/>
        <v>-0.29999999999999888</v>
      </c>
      <c r="DM77" s="183">
        <v>0</v>
      </c>
    </row>
    <row r="78" spans="1:117" ht="14.25" thickBot="1">
      <c r="A78" s="63"/>
      <c r="B78" s="94">
        <v>74</v>
      </c>
      <c r="C78" s="93" t="s">
        <v>29</v>
      </c>
      <c r="D78" s="112">
        <v>0</v>
      </c>
      <c r="E78" s="103">
        <v>0</v>
      </c>
      <c r="F78" s="96">
        <f t="shared" si="82"/>
        <v>0</v>
      </c>
      <c r="G78" s="97">
        <f t="shared" si="74"/>
        <v>0</v>
      </c>
      <c r="H78" s="112">
        <v>3</v>
      </c>
      <c r="I78" s="103">
        <v>0</v>
      </c>
      <c r="J78" s="96">
        <f t="shared" si="83"/>
        <v>0</v>
      </c>
      <c r="K78" s="97">
        <f t="shared" si="75"/>
        <v>0</v>
      </c>
      <c r="L78" s="112">
        <v>570</v>
      </c>
      <c r="M78" s="103">
        <v>4</v>
      </c>
      <c r="N78" s="96">
        <f t="shared" si="84"/>
        <v>0.18181818181818182</v>
      </c>
      <c r="O78" s="97">
        <f t="shared" si="76"/>
        <v>7.0175438596491229E-3</v>
      </c>
      <c r="P78" s="112">
        <v>415</v>
      </c>
      <c r="Q78" s="103">
        <v>4</v>
      </c>
      <c r="R78" s="96">
        <f t="shared" si="85"/>
        <v>0.18181818181818182</v>
      </c>
      <c r="S78" s="97">
        <f t="shared" si="77"/>
        <v>9.6385542168674707E-3</v>
      </c>
      <c r="T78" s="112">
        <v>265</v>
      </c>
      <c r="U78" s="103">
        <v>5</v>
      </c>
      <c r="V78" s="96">
        <f t="shared" si="86"/>
        <v>0.22727272727272727</v>
      </c>
      <c r="W78" s="97">
        <f t="shared" si="78"/>
        <v>1.8867924528301886E-2</v>
      </c>
      <c r="X78" s="112">
        <v>128</v>
      </c>
      <c r="Y78" s="103">
        <v>2</v>
      </c>
      <c r="Z78" s="96">
        <f t="shared" si="87"/>
        <v>9.0909090909090912E-2</v>
      </c>
      <c r="AA78" s="97">
        <f t="shared" si="79"/>
        <v>1.5625E-2</v>
      </c>
      <c r="AB78" s="112">
        <v>67</v>
      </c>
      <c r="AC78" s="103">
        <v>7</v>
      </c>
      <c r="AD78" s="96">
        <f t="shared" si="88"/>
        <v>0.31818181818181818</v>
      </c>
      <c r="AE78" s="97">
        <f t="shared" si="80"/>
        <v>0.1044776119402985</v>
      </c>
      <c r="AF78" s="112">
        <f t="shared" si="89"/>
        <v>1448</v>
      </c>
      <c r="AG78" s="103">
        <f t="shared" si="14"/>
        <v>22</v>
      </c>
      <c r="AH78" s="96">
        <f t="shared" si="90"/>
        <v>1</v>
      </c>
      <c r="AI78" s="97">
        <f t="shared" si="81"/>
        <v>1.5193370165745856E-2</v>
      </c>
      <c r="AL78" s="52">
        <v>74</v>
      </c>
      <c r="AM78" s="146" t="s">
        <v>29</v>
      </c>
      <c r="AN78" s="145">
        <v>2</v>
      </c>
      <c r="AO78" s="117">
        <v>0</v>
      </c>
      <c r="AP78" s="92">
        <v>0</v>
      </c>
      <c r="AQ78" s="92">
        <v>0</v>
      </c>
      <c r="AR78" s="145">
        <v>3</v>
      </c>
      <c r="AS78" s="117">
        <v>0</v>
      </c>
      <c r="AT78" s="92">
        <v>0</v>
      </c>
      <c r="AU78" s="92">
        <v>0</v>
      </c>
      <c r="AV78" s="145">
        <v>540</v>
      </c>
      <c r="AW78" s="117">
        <v>4</v>
      </c>
      <c r="AX78" s="92">
        <v>0.14814814814814814</v>
      </c>
      <c r="AY78" s="92">
        <v>7.4074074074074077E-3</v>
      </c>
      <c r="AZ78" s="145">
        <v>394</v>
      </c>
      <c r="BA78" s="117">
        <v>4</v>
      </c>
      <c r="BB78" s="92">
        <v>0.14814814814814814</v>
      </c>
      <c r="BC78" s="92">
        <v>1.015228426395939E-2</v>
      </c>
      <c r="BD78" s="145">
        <v>255</v>
      </c>
      <c r="BE78" s="117">
        <v>8</v>
      </c>
      <c r="BF78" s="92">
        <v>0.29629629629629628</v>
      </c>
      <c r="BG78" s="92">
        <v>3.1372549019607843E-2</v>
      </c>
      <c r="BH78" s="145">
        <v>130</v>
      </c>
      <c r="BI78" s="117">
        <v>3</v>
      </c>
      <c r="BJ78" s="92">
        <v>0.1111111111111111</v>
      </c>
      <c r="BK78" s="92">
        <v>2.3076923076923078E-2</v>
      </c>
      <c r="BL78" s="145">
        <v>67</v>
      </c>
      <c r="BM78" s="117">
        <v>8</v>
      </c>
      <c r="BN78" s="92">
        <v>0.29629629629629628</v>
      </c>
      <c r="BO78" s="92">
        <v>0.11940298507462686</v>
      </c>
      <c r="BP78" s="145">
        <v>1391</v>
      </c>
      <c r="BQ78" s="117">
        <v>27</v>
      </c>
      <c r="BR78" s="92">
        <v>1</v>
      </c>
      <c r="BS78" s="92">
        <v>1.9410496046010063E-2</v>
      </c>
      <c r="BT78" s="125">
        <v>74</v>
      </c>
      <c r="BU78" s="93" t="s">
        <v>29</v>
      </c>
      <c r="BV78" s="188">
        <f t="shared" si="91"/>
        <v>0</v>
      </c>
      <c r="BW78" s="188">
        <f t="shared" si="92"/>
        <v>0</v>
      </c>
      <c r="BX78" s="189">
        <f t="shared" si="93"/>
        <v>0</v>
      </c>
      <c r="BY78" s="188">
        <f t="shared" si="94"/>
        <v>0</v>
      </c>
      <c r="BZ78" s="188">
        <f t="shared" si="95"/>
        <v>0</v>
      </c>
      <c r="CA78" s="189">
        <f t="shared" si="96"/>
        <v>0</v>
      </c>
      <c r="CB78" s="188">
        <f t="shared" si="97"/>
        <v>0.18181818181818182</v>
      </c>
      <c r="CC78" s="188">
        <f t="shared" si="98"/>
        <v>0.14814814814814814</v>
      </c>
      <c r="CD78" s="189">
        <f t="shared" si="99"/>
        <v>3.4000000000000004</v>
      </c>
      <c r="CE78" s="188">
        <f t="shared" si="100"/>
        <v>0.18181818181818182</v>
      </c>
      <c r="CF78" s="188">
        <f t="shared" si="101"/>
        <v>0.14814814814814814</v>
      </c>
      <c r="CG78" s="189">
        <f t="shared" si="102"/>
        <v>3.4000000000000004</v>
      </c>
      <c r="CH78" s="188">
        <f t="shared" si="103"/>
        <v>0.22727272727272727</v>
      </c>
      <c r="CI78" s="188">
        <f t="shared" si="104"/>
        <v>0.29629629629629628</v>
      </c>
      <c r="CJ78" s="189">
        <f t="shared" si="105"/>
        <v>-6.8999999999999977</v>
      </c>
      <c r="CK78" s="188">
        <f t="shared" si="106"/>
        <v>9.0909090909090912E-2</v>
      </c>
      <c r="CL78" s="188">
        <f t="shared" si="107"/>
        <v>0.1111111111111111</v>
      </c>
      <c r="CM78" s="189">
        <f t="shared" si="108"/>
        <v>-2.0000000000000004</v>
      </c>
      <c r="CN78" s="188">
        <f t="shared" si="109"/>
        <v>0.31818181818181818</v>
      </c>
      <c r="CO78" s="188">
        <f t="shared" si="110"/>
        <v>0.29629629629629628</v>
      </c>
      <c r="CP78" s="189">
        <f t="shared" si="111"/>
        <v>2.200000000000002</v>
      </c>
      <c r="CR78" s="188">
        <f t="shared" si="112"/>
        <v>6.5304988189523409E-3</v>
      </c>
      <c r="CS78" s="188">
        <f t="shared" si="113"/>
        <v>8.3051930272884916E-3</v>
      </c>
      <c r="CT78" s="189">
        <f t="shared" si="114"/>
        <v>-0.1</v>
      </c>
      <c r="CU78" s="188">
        <f t="shared" si="115"/>
        <v>1.9869390023620953E-2</v>
      </c>
      <c r="CV78" s="188">
        <f t="shared" si="116"/>
        <v>2.3911654649995437E-2</v>
      </c>
      <c r="CW78" s="189">
        <f t="shared" si="117"/>
        <v>-0.4</v>
      </c>
      <c r="CX78" s="188">
        <f t="shared" si="118"/>
        <v>0.16891297299800842</v>
      </c>
      <c r="CY78" s="188">
        <f t="shared" si="119"/>
        <v>0.1657387971159989</v>
      </c>
      <c r="CZ78" s="189">
        <f t="shared" si="120"/>
        <v>0.30000000000000027</v>
      </c>
      <c r="DA78" s="188">
        <f t="shared" si="121"/>
        <v>0.23843268028345144</v>
      </c>
      <c r="DB78" s="188">
        <f t="shared" si="122"/>
        <v>0.24062243314775941</v>
      </c>
      <c r="DC78" s="189">
        <f t="shared" si="123"/>
        <v>-0.30000000000000027</v>
      </c>
      <c r="DD78" s="188">
        <f t="shared" si="124"/>
        <v>0.26853781668287713</v>
      </c>
      <c r="DE78" s="188">
        <f t="shared" si="125"/>
        <v>0.2691886465273341</v>
      </c>
      <c r="DF78" s="189">
        <f t="shared" si="126"/>
        <v>0</v>
      </c>
      <c r="DG78" s="188">
        <f t="shared" si="127"/>
        <v>0.19730443240238987</v>
      </c>
      <c r="DH78" s="188">
        <f t="shared" si="128"/>
        <v>0.18951355297983025</v>
      </c>
      <c r="DI78" s="189">
        <f t="shared" si="129"/>
        <v>0.70000000000000062</v>
      </c>
      <c r="DJ78" s="188">
        <f t="shared" si="130"/>
        <v>0.10041220879069983</v>
      </c>
      <c r="DK78" s="188">
        <f t="shared" si="131"/>
        <v>0.10271972255179337</v>
      </c>
      <c r="DL78" s="189">
        <f t="shared" si="132"/>
        <v>-0.29999999999999888</v>
      </c>
      <c r="DM78" s="190">
        <v>999</v>
      </c>
    </row>
    <row r="79" spans="1:117" ht="14.25" thickTop="1">
      <c r="A79" s="63"/>
      <c r="B79" s="228" t="s">
        <v>0</v>
      </c>
      <c r="C79" s="229"/>
      <c r="D79" s="100">
        <v>1914</v>
      </c>
      <c r="E79" s="91">
        <v>141</v>
      </c>
      <c r="F79" s="78">
        <v>6.5304988189523409E-3</v>
      </c>
      <c r="G79" s="10">
        <v>7.3667711598746077E-2</v>
      </c>
      <c r="H79" s="100">
        <v>6927</v>
      </c>
      <c r="I79" s="91">
        <v>429</v>
      </c>
      <c r="J79" s="78">
        <v>1.9869390023620953E-2</v>
      </c>
      <c r="K79" s="10">
        <v>6.1931572109138154E-2</v>
      </c>
      <c r="L79" s="100">
        <v>491520</v>
      </c>
      <c r="M79" s="91">
        <v>3647</v>
      </c>
      <c r="N79" s="78">
        <v>0.16891297299800842</v>
      </c>
      <c r="O79" s="10">
        <v>7.4198404947916664E-3</v>
      </c>
      <c r="P79" s="100">
        <v>413544</v>
      </c>
      <c r="Q79" s="91">
        <v>5148</v>
      </c>
      <c r="R79" s="78">
        <v>0.23843268028345144</v>
      </c>
      <c r="S79" s="10">
        <v>1.2448493993384017E-2</v>
      </c>
      <c r="T79" s="100">
        <v>271783</v>
      </c>
      <c r="U79" s="91">
        <v>5798</v>
      </c>
      <c r="V79" s="78">
        <v>0.26853781668287713</v>
      </c>
      <c r="W79" s="10">
        <v>2.133319596884279E-2</v>
      </c>
      <c r="X79" s="100">
        <v>130800</v>
      </c>
      <c r="Y79" s="91">
        <v>4260</v>
      </c>
      <c r="Z79" s="78">
        <v>0.19730443240238987</v>
      </c>
      <c r="AA79" s="10">
        <v>3.2568807339449543E-2</v>
      </c>
      <c r="AB79" s="100">
        <v>49889</v>
      </c>
      <c r="AC79" s="91">
        <v>2168</v>
      </c>
      <c r="AD79" s="78">
        <v>0.10041220879069983</v>
      </c>
      <c r="AE79" s="10">
        <v>4.3456473370883361E-2</v>
      </c>
      <c r="AF79" s="100">
        <v>1366377</v>
      </c>
      <c r="AG79" s="91">
        <v>21591</v>
      </c>
      <c r="AH79" s="78">
        <v>1</v>
      </c>
      <c r="AI79" s="10">
        <v>1.580164186018939E-2</v>
      </c>
      <c r="AL79" s="267" t="s">
        <v>0</v>
      </c>
      <c r="AM79" s="268"/>
      <c r="AN79" s="116">
        <v>2443</v>
      </c>
      <c r="AO79" s="117">
        <v>182</v>
      </c>
      <c r="AP79" s="92">
        <v>8.3051930272884916E-3</v>
      </c>
      <c r="AQ79" s="92">
        <v>7.4498567335243557E-2</v>
      </c>
      <c r="AR79" s="116">
        <v>8023</v>
      </c>
      <c r="AS79" s="117">
        <v>524</v>
      </c>
      <c r="AT79" s="92">
        <v>2.3911654649995437E-2</v>
      </c>
      <c r="AU79" s="92">
        <v>6.5312227346379162E-2</v>
      </c>
      <c r="AV79" s="116">
        <v>462860</v>
      </c>
      <c r="AW79" s="117">
        <v>3632</v>
      </c>
      <c r="AX79" s="92">
        <v>0.1657387971159989</v>
      </c>
      <c r="AY79" s="92">
        <v>7.8468651428077602E-3</v>
      </c>
      <c r="AZ79" s="116">
        <v>402345</v>
      </c>
      <c r="BA79" s="117">
        <v>5273</v>
      </c>
      <c r="BB79" s="92">
        <v>0.24062243314775941</v>
      </c>
      <c r="BC79" s="92">
        <v>1.3105668021225566E-2</v>
      </c>
      <c r="BD79" s="116">
        <v>259897</v>
      </c>
      <c r="BE79" s="117">
        <v>5899</v>
      </c>
      <c r="BF79" s="92">
        <v>0.2691886465273341</v>
      </c>
      <c r="BG79" s="92">
        <v>2.2697453221853271E-2</v>
      </c>
      <c r="BH79" s="116">
        <v>121354</v>
      </c>
      <c r="BI79" s="117">
        <v>4153</v>
      </c>
      <c r="BJ79" s="92">
        <v>0.18951355297983025</v>
      </c>
      <c r="BK79" s="92">
        <v>3.4222192923183417E-2</v>
      </c>
      <c r="BL79" s="116">
        <v>46223</v>
      </c>
      <c r="BM79" s="117">
        <v>2251</v>
      </c>
      <c r="BN79" s="92">
        <v>0.10271972255179337</v>
      </c>
      <c r="BO79" s="92">
        <v>4.8698699781494062E-2</v>
      </c>
      <c r="BP79" s="116">
        <v>1303145</v>
      </c>
      <c r="BQ79" s="117">
        <v>21914</v>
      </c>
      <c r="BR79" s="92">
        <v>1</v>
      </c>
      <c r="BS79" s="92">
        <v>1.6816240709974714E-2</v>
      </c>
      <c r="BT79" s="125">
        <v>75</v>
      </c>
      <c r="BU79" s="22" t="s">
        <v>184</v>
      </c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</row>
  </sheetData>
  <customSheetViews>
    <customSheetView guid="{637B1C33-F0B9-40A6-9BF1-AD79E7C69DA0}" scale="96" showGridLines="0"/>
  </customSheetViews>
  <mergeCells count="40">
    <mergeCell ref="AL79:AM79"/>
    <mergeCell ref="BV3:BX3"/>
    <mergeCell ref="AV3:AY3"/>
    <mergeCell ref="AF3:AI3"/>
    <mergeCell ref="AB3:AE3"/>
    <mergeCell ref="AL3:AL4"/>
    <mergeCell ref="AM3:AM4"/>
    <mergeCell ref="AR3:AU3"/>
    <mergeCell ref="AN3:AQ3"/>
    <mergeCell ref="X3:AA3"/>
    <mergeCell ref="B79:C79"/>
    <mergeCell ref="B3:B4"/>
    <mergeCell ref="C3:C4"/>
    <mergeCell ref="D3:G3"/>
    <mergeCell ref="T3:W3"/>
    <mergeCell ref="P3:S3"/>
    <mergeCell ref="L3:O3"/>
    <mergeCell ref="H3:K3"/>
    <mergeCell ref="CR3:CT3"/>
    <mergeCell ref="AZ3:BC3"/>
    <mergeCell ref="BD3:BG3"/>
    <mergeCell ref="BH3:BK3"/>
    <mergeCell ref="BL3:BO3"/>
    <mergeCell ref="BP3:BS3"/>
    <mergeCell ref="BV2:CP2"/>
    <mergeCell ref="BU2:BU4"/>
    <mergeCell ref="CU3:CW3"/>
    <mergeCell ref="BY3:CA3"/>
    <mergeCell ref="CB3:CD3"/>
    <mergeCell ref="CE3:CG3"/>
    <mergeCell ref="CH3:CJ3"/>
    <mergeCell ref="CK3:CM3"/>
    <mergeCell ref="CR2:DM2"/>
    <mergeCell ref="DM3:DM4"/>
    <mergeCell ref="CX3:CZ3"/>
    <mergeCell ref="DA3:DC3"/>
    <mergeCell ref="DD3:DF3"/>
    <mergeCell ref="DG3:DI3"/>
    <mergeCell ref="DJ3:DL3"/>
    <mergeCell ref="CN3:CP3"/>
  </mergeCells>
  <phoneticPr fontId="3"/>
  <pageMargins left="0.70866141732283472" right="0.19685039370078741" top="0.59055118110236227" bottom="0.43307086614173229" header="0.31496062992125984" footer="0.31496062992125984"/>
  <pageSetup paperSize="8" scale="68" fitToHeight="0" orientation="landscape" r:id="rId1"/>
  <headerFooter>
    <oddHeader>&amp;R&amp;"ＭＳ 明朝,標準"&amp;12 1.基礎統計</oddHeader>
  </headerFooter>
  <ignoredErrors>
    <ignoredError sqref="AF42:AF7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767C4-D228-4BC4-9EFF-AEF2DAA9A18F}">
  <sheetPr codeName="Sheet23"/>
  <dimension ref="B1:B2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25" style="1" customWidth="1"/>
    <col min="3" max="13" width="10.125" style="1" customWidth="1"/>
    <col min="14" max="16384" width="9" style="1"/>
  </cols>
  <sheetData>
    <row r="1" spans="2:2" ht="16.5" customHeight="1">
      <c r="B1" s="101" t="s">
        <v>204</v>
      </c>
    </row>
    <row r="2" spans="2:2" ht="16.5" customHeight="1">
      <c r="B2" s="101" t="s">
        <v>131</v>
      </c>
    </row>
  </sheetData>
  <customSheetViews>
    <customSheetView guid="{637B1C33-F0B9-40A6-9BF1-AD79E7C69DA0}" showGridLines="0"/>
  </customSheetViews>
  <phoneticPr fontId="3"/>
  <pageMargins left="0.70866141732283472" right="0.19685039370078741" top="0.59055118110236227" bottom="0.59055118110236227" header="0.31496062992125984" footer="0.19685039370078741"/>
  <pageSetup paperSize="8" scale="75" orientation="landscape" r:id="rId1"/>
  <headerFooter>
    <oddHeader>&amp;R&amp;"ＭＳ 明朝,標準"&amp;12 1.基礎統計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7AA7-558A-4BA6-B626-EF60FC200B6F}">
  <sheetPr codeName="Sheet26"/>
  <dimension ref="A1:J1608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9" width="15.375" style="1" customWidth="1"/>
    <col min="10" max="13" width="10.125" style="1" customWidth="1"/>
    <col min="14" max="16384" width="9" style="1"/>
  </cols>
  <sheetData>
    <row r="1" spans="1:10" ht="16.5" customHeight="1">
      <c r="A1" s="3"/>
      <c r="B1" s="63" t="s">
        <v>206</v>
      </c>
      <c r="J1" s="63" t="s">
        <v>206</v>
      </c>
    </row>
    <row r="2" spans="1:10" ht="16.5" customHeight="1">
      <c r="A2" s="3"/>
      <c r="B2" s="63" t="s">
        <v>131</v>
      </c>
      <c r="J2" s="63" t="s">
        <v>131</v>
      </c>
    </row>
    <row r="3" spans="1:10" ht="16.5" customHeight="1">
      <c r="A3" s="3"/>
      <c r="B3" s="63" t="s">
        <v>207</v>
      </c>
      <c r="J3" s="63" t="s">
        <v>208</v>
      </c>
    </row>
    <row r="4" spans="1:10">
      <c r="A4" s="3"/>
      <c r="B4" s="3"/>
    </row>
    <row r="5" spans="1:10">
      <c r="A5" s="3"/>
      <c r="B5" s="3"/>
    </row>
    <row r="6" spans="1:10">
      <c r="A6" s="3"/>
      <c r="B6" s="3"/>
    </row>
    <row r="7" spans="1:10">
      <c r="A7" s="3"/>
      <c r="B7" s="3"/>
    </row>
    <row r="8" spans="1:10">
      <c r="A8" s="3"/>
      <c r="B8" s="3"/>
    </row>
    <row r="9" spans="1:10">
      <c r="A9" s="3"/>
      <c r="B9" s="3"/>
    </row>
    <row r="10" spans="1:10">
      <c r="A10" s="3"/>
      <c r="B10" s="3"/>
    </row>
    <row r="11" spans="1:10">
      <c r="A11" s="3"/>
      <c r="B11" s="3"/>
    </row>
    <row r="12" spans="1:10">
      <c r="A12" s="3"/>
      <c r="B12" s="3"/>
    </row>
    <row r="13" spans="1:10">
      <c r="A13" s="3"/>
      <c r="B13" s="3"/>
    </row>
    <row r="14" spans="1:10">
      <c r="A14" s="3"/>
      <c r="B14" s="3"/>
    </row>
    <row r="15" spans="1:10">
      <c r="A15" s="3"/>
      <c r="B15" s="3"/>
    </row>
    <row r="16" spans="1:10">
      <c r="A16" s="3"/>
      <c r="B16" s="3"/>
    </row>
    <row r="17" spans="1:2">
      <c r="A17" s="3"/>
      <c r="B17" s="3"/>
    </row>
    <row r="18" spans="1:2">
      <c r="A18" s="3"/>
      <c r="B18" s="3"/>
    </row>
    <row r="19" spans="1:2">
      <c r="A19" s="3"/>
      <c r="B19" s="3"/>
    </row>
    <row r="20" spans="1:2">
      <c r="A20" s="3"/>
      <c r="B20" s="3"/>
    </row>
    <row r="21" spans="1:2">
      <c r="A21" s="3"/>
      <c r="B21" s="3"/>
    </row>
    <row r="22" spans="1:2">
      <c r="A22" s="3"/>
      <c r="B22" s="3"/>
    </row>
    <row r="23" spans="1:2">
      <c r="A23" s="3"/>
      <c r="B23" s="3"/>
    </row>
    <row r="24" spans="1:2">
      <c r="A24" s="3"/>
      <c r="B24" s="3"/>
    </row>
    <row r="25" spans="1:2">
      <c r="A25" s="3"/>
      <c r="B25" s="3"/>
    </row>
    <row r="26" spans="1:2">
      <c r="A26" s="3"/>
      <c r="B26" s="3"/>
    </row>
    <row r="27" spans="1:2">
      <c r="A27" s="3"/>
      <c r="B27" s="3"/>
    </row>
    <row r="28" spans="1:2">
      <c r="A28" s="3"/>
      <c r="B28" s="3"/>
    </row>
    <row r="29" spans="1:2">
      <c r="A29" s="3"/>
      <c r="B29" s="3"/>
    </row>
    <row r="30" spans="1:2">
      <c r="A30" s="3"/>
      <c r="B30" s="3"/>
    </row>
    <row r="31" spans="1:2">
      <c r="A31" s="3"/>
      <c r="B31" s="3"/>
    </row>
    <row r="32" spans="1:2">
      <c r="A32" s="3"/>
      <c r="B32" s="3"/>
    </row>
    <row r="33" spans="1:2">
      <c r="A33" s="3"/>
      <c r="B33" s="3"/>
    </row>
    <row r="34" spans="1:2">
      <c r="A34" s="3"/>
      <c r="B34" s="3"/>
    </row>
    <row r="35" spans="1:2">
      <c r="A35" s="3"/>
      <c r="B35" s="3"/>
    </row>
    <row r="36" spans="1:2">
      <c r="A36" s="3"/>
      <c r="B36" s="3"/>
    </row>
    <row r="37" spans="1:2">
      <c r="A37" s="3"/>
      <c r="B37" s="3"/>
    </row>
    <row r="38" spans="1:2">
      <c r="A38" s="3"/>
      <c r="B38" s="3"/>
    </row>
    <row r="39" spans="1:2">
      <c r="A39" s="3"/>
      <c r="B39" s="3"/>
    </row>
    <row r="40" spans="1:2">
      <c r="A40" s="3"/>
      <c r="B40" s="3"/>
    </row>
    <row r="41" spans="1:2">
      <c r="A41" s="3"/>
      <c r="B41" s="3"/>
    </row>
    <row r="42" spans="1:2">
      <c r="A42" s="3"/>
      <c r="B42" s="3"/>
    </row>
    <row r="43" spans="1:2">
      <c r="A43" s="3"/>
      <c r="B43" s="3"/>
    </row>
    <row r="44" spans="1:2">
      <c r="A44" s="3"/>
      <c r="B44" s="3"/>
    </row>
    <row r="45" spans="1:2">
      <c r="A45" s="3"/>
      <c r="B45" s="3"/>
    </row>
    <row r="46" spans="1:2">
      <c r="A46" s="3"/>
      <c r="B46" s="3"/>
    </row>
    <row r="47" spans="1:2">
      <c r="A47" s="3"/>
      <c r="B47" s="3"/>
    </row>
    <row r="48" spans="1:2">
      <c r="A48" s="3"/>
      <c r="B48" s="3"/>
    </row>
    <row r="49" spans="1:2">
      <c r="A49" s="3"/>
      <c r="B49" s="3"/>
    </row>
    <row r="50" spans="1:2">
      <c r="A50" s="3"/>
      <c r="B50" s="3"/>
    </row>
    <row r="51" spans="1:2">
      <c r="A51" s="3"/>
      <c r="B51" s="3"/>
    </row>
    <row r="52" spans="1:2">
      <c r="A52" s="3"/>
      <c r="B52" s="3"/>
    </row>
    <row r="53" spans="1:2">
      <c r="A53" s="3"/>
      <c r="B53" s="3"/>
    </row>
    <row r="54" spans="1:2">
      <c r="A54" s="3"/>
      <c r="B54" s="3"/>
    </row>
    <row r="55" spans="1:2">
      <c r="A55" s="3"/>
      <c r="B55" s="3"/>
    </row>
    <row r="56" spans="1:2">
      <c r="A56" s="3"/>
      <c r="B56" s="3"/>
    </row>
    <row r="57" spans="1:2">
      <c r="A57" s="3"/>
      <c r="B57" s="3"/>
    </row>
    <row r="58" spans="1:2">
      <c r="A58" s="3"/>
      <c r="B58" s="3"/>
    </row>
    <row r="59" spans="1:2">
      <c r="A59" s="3"/>
      <c r="B59" s="3"/>
    </row>
    <row r="60" spans="1:2">
      <c r="A60" s="3"/>
      <c r="B60" s="3"/>
    </row>
    <row r="61" spans="1:2">
      <c r="A61" s="3"/>
      <c r="B61" s="3"/>
    </row>
    <row r="62" spans="1:2">
      <c r="A62" s="3"/>
      <c r="B62" s="3"/>
    </row>
    <row r="63" spans="1:2">
      <c r="A63" s="3"/>
      <c r="B63" s="3"/>
    </row>
    <row r="64" spans="1:2">
      <c r="A64" s="3"/>
      <c r="B64" s="3"/>
    </row>
    <row r="65" spans="1:10">
      <c r="A65" s="3"/>
      <c r="B65" s="3"/>
    </row>
    <row r="66" spans="1:10">
      <c r="A66" s="3"/>
      <c r="B66" s="3"/>
    </row>
    <row r="67" spans="1:10">
      <c r="A67" s="3"/>
      <c r="B67" s="3"/>
    </row>
    <row r="68" spans="1:10">
      <c r="A68" s="3"/>
      <c r="B68" s="3"/>
    </row>
    <row r="69" spans="1:10">
      <c r="A69" s="3"/>
      <c r="B69" s="3"/>
    </row>
    <row r="70" spans="1:10">
      <c r="A70" s="3"/>
      <c r="B70" s="3"/>
    </row>
    <row r="71" spans="1:10">
      <c r="A71" s="3"/>
      <c r="B71" s="3"/>
    </row>
    <row r="72" spans="1:10">
      <c r="A72" s="3"/>
      <c r="B72" s="3"/>
    </row>
    <row r="73" spans="1:10">
      <c r="A73" s="3"/>
      <c r="B73" s="3"/>
    </row>
    <row r="74" spans="1:10">
      <c r="A74" s="3"/>
      <c r="B74" s="3"/>
    </row>
    <row r="75" spans="1:10">
      <c r="A75" s="3"/>
      <c r="B75" s="3"/>
    </row>
    <row r="76" spans="1:10">
      <c r="A76" s="3"/>
      <c r="B76" s="3"/>
    </row>
    <row r="77" spans="1:10">
      <c r="A77" s="3"/>
      <c r="B77" s="3"/>
    </row>
    <row r="78" spans="1:10">
      <c r="A78" s="3"/>
      <c r="B78" s="3"/>
    </row>
    <row r="79" spans="1:10" ht="16.5" customHeight="1">
      <c r="A79" s="3"/>
      <c r="B79" s="63" t="s">
        <v>206</v>
      </c>
      <c r="J79" s="63" t="s">
        <v>206</v>
      </c>
    </row>
    <row r="80" spans="1:10" ht="16.5" customHeight="1">
      <c r="A80" s="3"/>
      <c r="B80" s="63" t="s">
        <v>131</v>
      </c>
      <c r="J80" s="63" t="s">
        <v>131</v>
      </c>
    </row>
    <row r="81" spans="1:10" ht="16.5" customHeight="1">
      <c r="A81" s="3"/>
      <c r="B81" s="63" t="s">
        <v>209</v>
      </c>
      <c r="J81" s="63" t="s">
        <v>210</v>
      </c>
    </row>
    <row r="82" spans="1:10">
      <c r="A82" s="3"/>
      <c r="B82" s="3"/>
    </row>
    <row r="83" spans="1:10">
      <c r="A83" s="3"/>
      <c r="B83" s="3"/>
    </row>
    <row r="84" spans="1:10">
      <c r="A84" s="3"/>
      <c r="B84" s="3"/>
    </row>
    <row r="85" spans="1:10">
      <c r="A85" s="3"/>
      <c r="B85" s="3"/>
    </row>
    <row r="86" spans="1:10">
      <c r="A86" s="3"/>
      <c r="B86" s="3"/>
    </row>
    <row r="87" spans="1:10">
      <c r="A87" s="3"/>
      <c r="B87" s="3"/>
    </row>
    <row r="88" spans="1:10">
      <c r="A88" s="3"/>
      <c r="B88" s="3"/>
    </row>
    <row r="89" spans="1:10">
      <c r="A89" s="3"/>
      <c r="B89" s="3"/>
    </row>
    <row r="90" spans="1:10">
      <c r="A90" s="3"/>
      <c r="B90" s="3"/>
    </row>
    <row r="91" spans="1:10">
      <c r="A91" s="3"/>
      <c r="B91" s="3"/>
    </row>
    <row r="92" spans="1:10">
      <c r="A92" s="3"/>
      <c r="B92" s="3"/>
    </row>
    <row r="93" spans="1:10">
      <c r="A93" s="3"/>
      <c r="B93" s="3"/>
    </row>
    <row r="94" spans="1:10">
      <c r="A94" s="3"/>
      <c r="B94" s="3"/>
    </row>
    <row r="95" spans="1:10">
      <c r="A95" s="3"/>
      <c r="B95" s="3"/>
    </row>
    <row r="96" spans="1:10">
      <c r="A96" s="3"/>
      <c r="B96" s="3"/>
    </row>
    <row r="97" spans="1:2">
      <c r="A97" s="3"/>
      <c r="B97" s="3"/>
    </row>
    <row r="98" spans="1:2">
      <c r="A98" s="3"/>
      <c r="B98" s="3"/>
    </row>
    <row r="99" spans="1:2">
      <c r="A99" s="3"/>
      <c r="B99" s="3"/>
    </row>
    <row r="100" spans="1:2">
      <c r="A100" s="3"/>
      <c r="B100" s="3"/>
    </row>
    <row r="101" spans="1:2">
      <c r="A101" s="3"/>
      <c r="B101" s="3"/>
    </row>
    <row r="102" spans="1:2">
      <c r="A102" s="3"/>
      <c r="B102" s="3"/>
    </row>
    <row r="103" spans="1:2">
      <c r="A103" s="3"/>
      <c r="B103" s="3"/>
    </row>
    <row r="104" spans="1:2">
      <c r="A104" s="3"/>
      <c r="B104" s="3"/>
    </row>
    <row r="105" spans="1:2">
      <c r="A105" s="3"/>
      <c r="B105" s="3"/>
    </row>
    <row r="106" spans="1:2">
      <c r="A106" s="3"/>
      <c r="B106" s="3"/>
    </row>
    <row r="107" spans="1:2">
      <c r="A107" s="3"/>
      <c r="B107" s="3"/>
    </row>
    <row r="108" spans="1:2">
      <c r="A108" s="3"/>
      <c r="B108" s="3"/>
    </row>
    <row r="109" spans="1:2">
      <c r="A109" s="3"/>
      <c r="B109" s="3"/>
    </row>
    <row r="110" spans="1:2">
      <c r="A110" s="3"/>
      <c r="B110" s="3"/>
    </row>
    <row r="111" spans="1:2">
      <c r="A111" s="3"/>
      <c r="B111" s="3"/>
    </row>
    <row r="112" spans="1:2">
      <c r="A112" s="3"/>
      <c r="B112" s="3"/>
    </row>
    <row r="113" spans="1:2">
      <c r="A113" s="3"/>
      <c r="B113" s="3"/>
    </row>
    <row r="114" spans="1:2">
      <c r="A114" s="3"/>
      <c r="B114" s="3"/>
    </row>
    <row r="115" spans="1:2">
      <c r="A115" s="3"/>
      <c r="B115" s="3"/>
    </row>
    <row r="116" spans="1:2">
      <c r="A116" s="3"/>
      <c r="B116" s="3"/>
    </row>
    <row r="117" spans="1:2">
      <c r="A117" s="3"/>
      <c r="B117" s="3"/>
    </row>
    <row r="118" spans="1:2">
      <c r="A118" s="3"/>
      <c r="B118" s="3"/>
    </row>
    <row r="119" spans="1:2">
      <c r="A119" s="3"/>
      <c r="B119" s="3"/>
    </row>
    <row r="120" spans="1:2">
      <c r="A120" s="3"/>
      <c r="B120" s="3"/>
    </row>
    <row r="121" spans="1:2">
      <c r="A121" s="3"/>
      <c r="B121" s="3"/>
    </row>
    <row r="122" spans="1:2">
      <c r="A122" s="3"/>
      <c r="B122" s="3"/>
    </row>
    <row r="123" spans="1:2">
      <c r="A123" s="3"/>
      <c r="B123" s="3"/>
    </row>
    <row r="124" spans="1:2">
      <c r="A124" s="3"/>
      <c r="B124" s="3"/>
    </row>
    <row r="125" spans="1:2">
      <c r="A125" s="3"/>
      <c r="B125" s="3"/>
    </row>
    <row r="126" spans="1:2">
      <c r="A126" s="3"/>
      <c r="B126" s="3"/>
    </row>
    <row r="127" spans="1:2">
      <c r="A127" s="3"/>
      <c r="B127" s="3"/>
    </row>
    <row r="128" spans="1:2">
      <c r="A128" s="3"/>
      <c r="B128" s="3"/>
    </row>
    <row r="129" spans="1:2">
      <c r="A129" s="3"/>
      <c r="B129" s="3"/>
    </row>
    <row r="130" spans="1:2">
      <c r="A130" s="3"/>
      <c r="B130" s="3"/>
    </row>
    <row r="131" spans="1:2">
      <c r="A131" s="3"/>
      <c r="B131" s="3"/>
    </row>
    <row r="132" spans="1:2">
      <c r="A132" s="3"/>
      <c r="B132" s="3"/>
    </row>
    <row r="133" spans="1:2">
      <c r="A133" s="3"/>
      <c r="B133" s="3"/>
    </row>
    <row r="134" spans="1:2">
      <c r="A134" s="3"/>
      <c r="B134" s="3"/>
    </row>
    <row r="135" spans="1:2">
      <c r="A135" s="3"/>
      <c r="B135" s="3"/>
    </row>
    <row r="136" spans="1:2">
      <c r="A136" s="3"/>
      <c r="B136" s="3"/>
    </row>
    <row r="137" spans="1:2">
      <c r="A137" s="3"/>
      <c r="B137" s="3"/>
    </row>
    <row r="138" spans="1:2">
      <c r="A138" s="3"/>
      <c r="B138" s="3"/>
    </row>
    <row r="139" spans="1:2">
      <c r="A139" s="3"/>
      <c r="B139" s="3"/>
    </row>
    <row r="140" spans="1:2">
      <c r="A140" s="3"/>
      <c r="B140" s="3"/>
    </row>
    <row r="141" spans="1:2">
      <c r="A141" s="3"/>
      <c r="B141" s="3"/>
    </row>
    <row r="142" spans="1:2">
      <c r="A142" s="3"/>
      <c r="B142" s="3"/>
    </row>
    <row r="143" spans="1:2">
      <c r="A143" s="3"/>
      <c r="B143" s="3"/>
    </row>
    <row r="144" spans="1:2">
      <c r="A144" s="3"/>
      <c r="B144" s="3"/>
    </row>
    <row r="145" spans="1:10">
      <c r="A145" s="3"/>
      <c r="B145" s="3"/>
    </row>
    <row r="146" spans="1:10">
      <c r="A146" s="3"/>
      <c r="B146" s="3"/>
    </row>
    <row r="147" spans="1:10">
      <c r="A147" s="3"/>
      <c r="B147" s="3"/>
    </row>
    <row r="148" spans="1:10">
      <c r="A148" s="3"/>
      <c r="B148" s="3"/>
    </row>
    <row r="149" spans="1:10">
      <c r="A149" s="3"/>
      <c r="B149" s="3"/>
    </row>
    <row r="150" spans="1:10">
      <c r="A150" s="3"/>
      <c r="B150" s="3"/>
    </row>
    <row r="151" spans="1:10">
      <c r="A151" s="3"/>
      <c r="B151" s="3"/>
    </row>
    <row r="152" spans="1:10">
      <c r="A152" s="3"/>
      <c r="B152" s="3"/>
    </row>
    <row r="153" spans="1:10">
      <c r="A153" s="3"/>
      <c r="B153" s="3"/>
    </row>
    <row r="154" spans="1:10">
      <c r="A154" s="3"/>
      <c r="B154" s="3"/>
    </row>
    <row r="155" spans="1:10">
      <c r="A155" s="3"/>
      <c r="B155" s="3"/>
    </row>
    <row r="156" spans="1:10">
      <c r="A156" s="3"/>
      <c r="B156" s="3"/>
    </row>
    <row r="157" spans="1:10" ht="16.5" customHeight="1">
      <c r="A157" s="3"/>
      <c r="B157" s="63" t="s">
        <v>206</v>
      </c>
      <c r="J157" s="63" t="s">
        <v>206</v>
      </c>
    </row>
    <row r="158" spans="1:10" ht="16.5" customHeight="1">
      <c r="A158" s="3"/>
      <c r="B158" s="63" t="s">
        <v>131</v>
      </c>
      <c r="J158" s="63" t="s">
        <v>131</v>
      </c>
    </row>
    <row r="159" spans="1:10" ht="16.5" customHeight="1">
      <c r="A159" s="3"/>
      <c r="B159" s="63" t="s">
        <v>211</v>
      </c>
      <c r="J159" s="63" t="s">
        <v>212</v>
      </c>
    </row>
    <row r="160" spans="1:10">
      <c r="A160" s="3"/>
      <c r="B160" s="3"/>
    </row>
    <row r="161" spans="1:2">
      <c r="A161" s="3"/>
      <c r="B161" s="3"/>
    </row>
    <row r="162" spans="1:2">
      <c r="A162" s="3"/>
      <c r="B162" s="3"/>
    </row>
    <row r="163" spans="1:2">
      <c r="A163" s="3"/>
      <c r="B163" s="3"/>
    </row>
    <row r="164" spans="1:2">
      <c r="A164" s="3"/>
      <c r="B164" s="3"/>
    </row>
    <row r="165" spans="1:2">
      <c r="A165" s="3"/>
      <c r="B165" s="3"/>
    </row>
    <row r="166" spans="1:2">
      <c r="A166" s="3"/>
      <c r="B166" s="3"/>
    </row>
    <row r="167" spans="1:2">
      <c r="A167" s="3"/>
      <c r="B167" s="3"/>
    </row>
    <row r="168" spans="1:2">
      <c r="A168" s="3"/>
      <c r="B168" s="3"/>
    </row>
    <row r="169" spans="1:2">
      <c r="A169" s="3"/>
      <c r="B169" s="3"/>
    </row>
    <row r="170" spans="1:2">
      <c r="A170" s="3"/>
      <c r="B170" s="3"/>
    </row>
    <row r="171" spans="1:2">
      <c r="A171" s="3"/>
      <c r="B171" s="3"/>
    </row>
    <row r="172" spans="1:2">
      <c r="A172" s="3"/>
      <c r="B172" s="3"/>
    </row>
    <row r="173" spans="1:2">
      <c r="A173" s="3"/>
      <c r="B173" s="3"/>
    </row>
    <row r="174" spans="1:2">
      <c r="A174" s="3"/>
      <c r="B174" s="3"/>
    </row>
    <row r="175" spans="1:2">
      <c r="A175" s="3"/>
      <c r="B175" s="3"/>
    </row>
    <row r="176" spans="1:2">
      <c r="A176" s="3"/>
      <c r="B176" s="3"/>
    </row>
    <row r="177" spans="1:2">
      <c r="A177" s="3"/>
      <c r="B177" s="3"/>
    </row>
    <row r="178" spans="1:2">
      <c r="A178" s="3"/>
      <c r="B178" s="3"/>
    </row>
    <row r="179" spans="1:2">
      <c r="A179" s="3"/>
      <c r="B179" s="3"/>
    </row>
    <row r="180" spans="1:2">
      <c r="A180" s="3"/>
      <c r="B180" s="3"/>
    </row>
    <row r="181" spans="1:2">
      <c r="A181" s="3"/>
      <c r="B181" s="3"/>
    </row>
    <row r="182" spans="1:2">
      <c r="A182" s="3"/>
      <c r="B182" s="3"/>
    </row>
    <row r="183" spans="1:2">
      <c r="A183" s="3"/>
      <c r="B183" s="3"/>
    </row>
    <row r="184" spans="1:2">
      <c r="A184" s="3"/>
      <c r="B184" s="3"/>
    </row>
    <row r="185" spans="1:2">
      <c r="A185" s="3"/>
      <c r="B185" s="3"/>
    </row>
    <row r="186" spans="1:2">
      <c r="A186" s="3"/>
      <c r="B186" s="3"/>
    </row>
    <row r="187" spans="1:2">
      <c r="A187" s="3"/>
      <c r="B187" s="3"/>
    </row>
    <row r="188" spans="1:2">
      <c r="A188" s="3"/>
      <c r="B188" s="3"/>
    </row>
    <row r="189" spans="1:2">
      <c r="A189" s="3"/>
      <c r="B189" s="3"/>
    </row>
    <row r="190" spans="1:2">
      <c r="A190" s="3"/>
      <c r="B190" s="3"/>
    </row>
    <row r="191" spans="1:2">
      <c r="A191" s="3"/>
      <c r="B191" s="3"/>
    </row>
    <row r="192" spans="1:2">
      <c r="A192" s="3"/>
      <c r="B192" s="3"/>
    </row>
    <row r="193" spans="1:2">
      <c r="A193" s="3"/>
      <c r="B193" s="3"/>
    </row>
    <row r="194" spans="1:2">
      <c r="A194" s="3"/>
      <c r="B194" s="3"/>
    </row>
    <row r="195" spans="1:2">
      <c r="A195" s="3"/>
      <c r="B195" s="3"/>
    </row>
    <row r="196" spans="1:2">
      <c r="A196" s="3"/>
      <c r="B196" s="3"/>
    </row>
    <row r="197" spans="1:2">
      <c r="A197" s="3"/>
      <c r="B197" s="3"/>
    </row>
    <row r="198" spans="1:2">
      <c r="A198" s="3"/>
      <c r="B198" s="3"/>
    </row>
    <row r="199" spans="1:2">
      <c r="A199" s="3"/>
      <c r="B199" s="3"/>
    </row>
    <row r="200" spans="1:2">
      <c r="A200" s="3"/>
      <c r="B200" s="3"/>
    </row>
    <row r="201" spans="1:2">
      <c r="A201" s="3"/>
      <c r="B201" s="3"/>
    </row>
    <row r="202" spans="1:2">
      <c r="A202" s="3"/>
      <c r="B202" s="3"/>
    </row>
    <row r="203" spans="1:2">
      <c r="A203" s="3"/>
      <c r="B203" s="3"/>
    </row>
    <row r="204" spans="1:2">
      <c r="A204" s="3"/>
      <c r="B204" s="3"/>
    </row>
    <row r="205" spans="1:2">
      <c r="A205" s="3"/>
      <c r="B205" s="3"/>
    </row>
    <row r="206" spans="1:2">
      <c r="A206" s="3"/>
      <c r="B206" s="3"/>
    </row>
    <row r="207" spans="1:2">
      <c r="A207" s="3"/>
      <c r="B207" s="3"/>
    </row>
    <row r="208" spans="1:2">
      <c r="A208" s="3"/>
      <c r="B208" s="3"/>
    </row>
    <row r="209" spans="1:2">
      <c r="A209" s="3"/>
      <c r="B209" s="3"/>
    </row>
    <row r="210" spans="1:2">
      <c r="A210" s="3"/>
      <c r="B210" s="3"/>
    </row>
    <row r="211" spans="1:2">
      <c r="A211" s="3"/>
      <c r="B211" s="3"/>
    </row>
    <row r="212" spans="1:2">
      <c r="A212" s="3"/>
      <c r="B212" s="3"/>
    </row>
    <row r="213" spans="1:2">
      <c r="A213" s="3"/>
      <c r="B213" s="3"/>
    </row>
    <row r="214" spans="1:2">
      <c r="A214" s="3"/>
      <c r="B214" s="3"/>
    </row>
    <row r="215" spans="1:2">
      <c r="A215" s="3"/>
      <c r="B215" s="3"/>
    </row>
    <row r="216" spans="1:2">
      <c r="A216" s="3"/>
      <c r="B216" s="3"/>
    </row>
    <row r="217" spans="1:2">
      <c r="A217" s="3"/>
      <c r="B217" s="3"/>
    </row>
    <row r="218" spans="1:2">
      <c r="A218" s="3"/>
      <c r="B218" s="3"/>
    </row>
    <row r="219" spans="1:2">
      <c r="A219" s="3"/>
      <c r="B219" s="3"/>
    </row>
    <row r="220" spans="1:2">
      <c r="A220" s="3"/>
      <c r="B220" s="3"/>
    </row>
    <row r="221" spans="1:2">
      <c r="A221" s="3"/>
      <c r="B221" s="3"/>
    </row>
    <row r="222" spans="1:2">
      <c r="A222" s="3"/>
      <c r="B222" s="3"/>
    </row>
    <row r="223" spans="1:2">
      <c r="A223" s="3"/>
      <c r="B223" s="3"/>
    </row>
    <row r="224" spans="1:2">
      <c r="A224" s="3"/>
      <c r="B224" s="3"/>
    </row>
    <row r="225" spans="1:2">
      <c r="A225" s="3"/>
      <c r="B225" s="3"/>
    </row>
    <row r="226" spans="1:2">
      <c r="A226" s="3"/>
      <c r="B226" s="3"/>
    </row>
    <row r="227" spans="1:2">
      <c r="A227" s="3"/>
      <c r="B227" s="3"/>
    </row>
    <row r="228" spans="1:2">
      <c r="A228" s="3"/>
      <c r="B228" s="3"/>
    </row>
    <row r="229" spans="1:2">
      <c r="A229" s="3"/>
      <c r="B229" s="3"/>
    </row>
    <row r="230" spans="1:2">
      <c r="A230" s="3"/>
      <c r="B230" s="3"/>
    </row>
    <row r="231" spans="1:2">
      <c r="A231" s="3"/>
      <c r="B231" s="3"/>
    </row>
    <row r="232" spans="1:2">
      <c r="A232" s="3"/>
      <c r="B232" s="3"/>
    </row>
    <row r="233" spans="1:2">
      <c r="A233" s="3"/>
      <c r="B233" s="3"/>
    </row>
    <row r="234" spans="1:2">
      <c r="A234" s="3"/>
      <c r="B234" s="3"/>
    </row>
    <row r="235" spans="1:2" ht="16.5" customHeight="1">
      <c r="A235" s="3"/>
      <c r="B235" s="63" t="s">
        <v>206</v>
      </c>
    </row>
    <row r="236" spans="1:2" ht="16.5" customHeight="1">
      <c r="A236" s="3"/>
      <c r="B236" s="63" t="s">
        <v>131</v>
      </c>
    </row>
    <row r="237" spans="1:2" ht="16.5" customHeight="1">
      <c r="A237" s="3"/>
      <c r="B237" s="63" t="s">
        <v>213</v>
      </c>
    </row>
    <row r="238" spans="1:2">
      <c r="A238" s="3"/>
      <c r="B238" s="3"/>
    </row>
    <row r="239" spans="1:2">
      <c r="A239" s="3"/>
      <c r="B239" s="3"/>
    </row>
    <row r="240" spans="1:2">
      <c r="A240" s="3"/>
      <c r="B240" s="3"/>
    </row>
    <row r="241" spans="1:2">
      <c r="A241" s="3"/>
      <c r="B241" s="3"/>
    </row>
    <row r="242" spans="1:2">
      <c r="A242" s="3"/>
      <c r="B242" s="3"/>
    </row>
    <row r="243" spans="1:2">
      <c r="A243" s="3"/>
      <c r="B243" s="3"/>
    </row>
    <row r="244" spans="1:2">
      <c r="A244" s="3"/>
      <c r="B244" s="3"/>
    </row>
    <row r="245" spans="1:2">
      <c r="A245" s="3"/>
      <c r="B245" s="3"/>
    </row>
    <row r="246" spans="1:2">
      <c r="A246" s="3"/>
      <c r="B246" s="3"/>
    </row>
    <row r="247" spans="1:2">
      <c r="A247" s="3"/>
      <c r="B247" s="3"/>
    </row>
    <row r="248" spans="1:2">
      <c r="A248" s="3"/>
      <c r="B248" s="3"/>
    </row>
    <row r="249" spans="1:2">
      <c r="A249" s="3"/>
      <c r="B249" s="3"/>
    </row>
    <row r="250" spans="1:2">
      <c r="A250" s="3"/>
      <c r="B250" s="3"/>
    </row>
    <row r="251" spans="1:2">
      <c r="A251" s="3"/>
      <c r="B251" s="3"/>
    </row>
    <row r="252" spans="1:2">
      <c r="A252" s="3"/>
      <c r="B252" s="3"/>
    </row>
    <row r="253" spans="1:2">
      <c r="A253" s="3"/>
      <c r="B253" s="3"/>
    </row>
    <row r="254" spans="1:2">
      <c r="A254" s="3"/>
      <c r="B254" s="3"/>
    </row>
    <row r="255" spans="1:2">
      <c r="A255" s="3"/>
      <c r="B255" s="3"/>
    </row>
    <row r="256" spans="1:2">
      <c r="A256" s="3"/>
      <c r="B256" s="3"/>
    </row>
    <row r="257" spans="1:2">
      <c r="A257" s="3"/>
      <c r="B257" s="3"/>
    </row>
    <row r="258" spans="1:2">
      <c r="A258" s="3"/>
      <c r="B258" s="3"/>
    </row>
    <row r="259" spans="1:2">
      <c r="A259" s="3"/>
      <c r="B259" s="3"/>
    </row>
    <row r="260" spans="1:2">
      <c r="A260" s="3"/>
      <c r="B260" s="3"/>
    </row>
    <row r="261" spans="1:2">
      <c r="A261" s="3"/>
      <c r="B261" s="3"/>
    </row>
    <row r="262" spans="1:2">
      <c r="A262" s="3"/>
      <c r="B262" s="3"/>
    </row>
    <row r="263" spans="1:2">
      <c r="A263" s="3"/>
      <c r="B263" s="3"/>
    </row>
    <row r="264" spans="1:2">
      <c r="A264" s="3"/>
      <c r="B264" s="3"/>
    </row>
    <row r="265" spans="1:2">
      <c r="A265" s="3"/>
      <c r="B265" s="3"/>
    </row>
    <row r="266" spans="1:2">
      <c r="A266" s="3"/>
      <c r="B266" s="3"/>
    </row>
    <row r="267" spans="1:2">
      <c r="A267" s="3"/>
      <c r="B267" s="3"/>
    </row>
    <row r="268" spans="1:2">
      <c r="A268" s="3"/>
      <c r="B268" s="3"/>
    </row>
    <row r="269" spans="1:2">
      <c r="A269" s="3"/>
      <c r="B269" s="3"/>
    </row>
    <row r="270" spans="1:2">
      <c r="A270" s="3"/>
      <c r="B270" s="3"/>
    </row>
    <row r="271" spans="1:2">
      <c r="A271" s="3"/>
      <c r="B271" s="3"/>
    </row>
    <row r="272" spans="1:2">
      <c r="A272" s="3"/>
      <c r="B272" s="3"/>
    </row>
    <row r="273" spans="1:2">
      <c r="A273" s="3"/>
      <c r="B273" s="3"/>
    </row>
    <row r="274" spans="1:2">
      <c r="A274" s="3"/>
      <c r="B274" s="3"/>
    </row>
    <row r="275" spans="1:2">
      <c r="A275" s="3"/>
      <c r="B275" s="3"/>
    </row>
    <row r="276" spans="1:2">
      <c r="A276" s="3"/>
      <c r="B276" s="3"/>
    </row>
    <row r="277" spans="1:2">
      <c r="A277" s="3"/>
      <c r="B277" s="3"/>
    </row>
    <row r="278" spans="1:2">
      <c r="A278" s="3"/>
      <c r="B278" s="3"/>
    </row>
    <row r="279" spans="1:2">
      <c r="A279" s="3"/>
      <c r="B279" s="3"/>
    </row>
    <row r="280" spans="1:2">
      <c r="A280" s="3"/>
      <c r="B280" s="3"/>
    </row>
    <row r="281" spans="1:2">
      <c r="A281" s="3"/>
      <c r="B281" s="3"/>
    </row>
    <row r="282" spans="1:2">
      <c r="A282" s="3"/>
      <c r="B282" s="3"/>
    </row>
    <row r="283" spans="1:2">
      <c r="A283" s="3"/>
      <c r="B283" s="3"/>
    </row>
    <row r="284" spans="1:2">
      <c r="A284" s="3"/>
      <c r="B284" s="3"/>
    </row>
    <row r="285" spans="1:2">
      <c r="A285" s="3"/>
      <c r="B285" s="3"/>
    </row>
    <row r="286" spans="1:2">
      <c r="A286" s="3"/>
      <c r="B286" s="3"/>
    </row>
    <row r="287" spans="1:2">
      <c r="A287" s="3"/>
      <c r="B287" s="3"/>
    </row>
    <row r="288" spans="1:2">
      <c r="A288" s="3"/>
      <c r="B288" s="3"/>
    </row>
    <row r="289" spans="1:2">
      <c r="A289" s="3"/>
      <c r="B289" s="3"/>
    </row>
    <row r="290" spans="1:2">
      <c r="A290" s="3"/>
      <c r="B290" s="3"/>
    </row>
    <row r="291" spans="1:2">
      <c r="A291" s="3"/>
      <c r="B291" s="3"/>
    </row>
    <row r="292" spans="1:2">
      <c r="A292" s="3"/>
      <c r="B292" s="3"/>
    </row>
    <row r="293" spans="1:2">
      <c r="A293" s="3"/>
      <c r="B293" s="3"/>
    </row>
    <row r="294" spans="1:2">
      <c r="A294" s="3"/>
      <c r="B294" s="3"/>
    </row>
    <row r="295" spans="1:2">
      <c r="A295" s="3"/>
      <c r="B295" s="3"/>
    </row>
    <row r="296" spans="1:2">
      <c r="A296" s="3"/>
      <c r="B296" s="3"/>
    </row>
    <row r="297" spans="1:2">
      <c r="A297" s="3"/>
      <c r="B297" s="3"/>
    </row>
    <row r="298" spans="1:2">
      <c r="A298" s="3"/>
      <c r="B298" s="3"/>
    </row>
    <row r="299" spans="1:2">
      <c r="A299" s="3"/>
      <c r="B299" s="3"/>
    </row>
    <row r="300" spans="1:2">
      <c r="A300" s="3"/>
      <c r="B300" s="3"/>
    </row>
    <row r="301" spans="1:2">
      <c r="A301" s="3"/>
      <c r="B301" s="3"/>
    </row>
    <row r="302" spans="1:2">
      <c r="A302" s="3"/>
      <c r="B302" s="3"/>
    </row>
    <row r="303" spans="1:2">
      <c r="A303" s="3"/>
      <c r="B303" s="3"/>
    </row>
    <row r="304" spans="1:2">
      <c r="A304" s="3"/>
      <c r="B304" s="3"/>
    </row>
    <row r="305" spans="1:2">
      <c r="A305" s="3"/>
      <c r="B305" s="3"/>
    </row>
    <row r="306" spans="1:2">
      <c r="A306" s="3"/>
      <c r="B306" s="3"/>
    </row>
    <row r="307" spans="1:2">
      <c r="A307" s="3"/>
      <c r="B307" s="3"/>
    </row>
    <row r="308" spans="1:2">
      <c r="A308" s="3"/>
      <c r="B308" s="3"/>
    </row>
    <row r="309" spans="1:2">
      <c r="A309" s="3"/>
      <c r="B309" s="3"/>
    </row>
    <row r="310" spans="1:2">
      <c r="A310" s="3"/>
      <c r="B310" s="3"/>
    </row>
    <row r="311" spans="1:2">
      <c r="A311" s="3"/>
      <c r="B311" s="3"/>
    </row>
    <row r="312" spans="1:2">
      <c r="A312" s="3"/>
      <c r="B312" s="3"/>
    </row>
    <row r="313" spans="1:2" ht="16.5" customHeight="1">
      <c r="A313" s="3"/>
    </row>
    <row r="314" spans="1:2" ht="13.5" customHeight="1">
      <c r="A314" s="3"/>
    </row>
    <row r="315" spans="1:2" ht="13.5" customHeight="1">
      <c r="A315" s="3"/>
    </row>
    <row r="316" spans="1:2" ht="13.5" customHeight="1">
      <c r="A316" s="3"/>
      <c r="B316" s="3"/>
    </row>
    <row r="317" spans="1:2" ht="13.5" customHeight="1">
      <c r="A317" s="3"/>
      <c r="B317" s="3"/>
    </row>
    <row r="318" spans="1:2" ht="13.5" customHeight="1">
      <c r="A318" s="3"/>
      <c r="B318" s="3"/>
    </row>
    <row r="319" spans="1:2" ht="13.5" customHeight="1">
      <c r="A319" s="3"/>
      <c r="B319" s="3"/>
    </row>
    <row r="320" spans="1:2" ht="13.5" customHeight="1">
      <c r="A320" s="3"/>
      <c r="B320" s="3"/>
    </row>
    <row r="321" spans="1:2" ht="13.5" customHeight="1">
      <c r="A321" s="3"/>
      <c r="B321" s="3"/>
    </row>
    <row r="322" spans="1:2" ht="13.5" customHeight="1">
      <c r="A322" s="3"/>
      <c r="B322" s="3"/>
    </row>
    <row r="323" spans="1:2" ht="13.5" customHeight="1">
      <c r="A323" s="3"/>
      <c r="B323" s="3"/>
    </row>
    <row r="324" spans="1:2" ht="13.5" customHeight="1">
      <c r="A324" s="3"/>
      <c r="B324" s="3"/>
    </row>
    <row r="325" spans="1:2" ht="13.5" customHeight="1">
      <c r="A325" s="3"/>
      <c r="B325" s="3"/>
    </row>
    <row r="326" spans="1:2" ht="13.5" customHeight="1">
      <c r="A326" s="3"/>
      <c r="B326" s="3"/>
    </row>
    <row r="327" spans="1:2" ht="13.5" customHeight="1">
      <c r="A327" s="3"/>
      <c r="B327" s="3"/>
    </row>
    <row r="328" spans="1:2" ht="13.5" customHeight="1">
      <c r="A328" s="3"/>
      <c r="B328" s="3"/>
    </row>
    <row r="329" spans="1:2" ht="13.5" customHeight="1">
      <c r="A329" s="3"/>
      <c r="B329" s="3"/>
    </row>
    <row r="330" spans="1:2" ht="13.5" customHeight="1">
      <c r="A330" s="3"/>
      <c r="B330" s="3"/>
    </row>
    <row r="331" spans="1:2" ht="13.5" customHeight="1">
      <c r="A331" s="3"/>
      <c r="B331" s="3"/>
    </row>
    <row r="332" spans="1:2" ht="13.5" customHeight="1">
      <c r="A332" s="3"/>
      <c r="B332" s="3"/>
    </row>
    <row r="333" spans="1:2" ht="13.5" customHeight="1">
      <c r="A333" s="3"/>
      <c r="B333" s="3"/>
    </row>
    <row r="334" spans="1:2" ht="13.5" customHeight="1">
      <c r="A334" s="3"/>
      <c r="B334" s="3"/>
    </row>
    <row r="335" spans="1:2" ht="13.5" customHeight="1">
      <c r="A335" s="3"/>
      <c r="B335" s="3"/>
    </row>
    <row r="336" spans="1:2" ht="13.5" customHeight="1">
      <c r="A336" s="3"/>
      <c r="B336" s="3"/>
    </row>
    <row r="337" spans="1:2" ht="13.5" customHeight="1">
      <c r="A337" s="3"/>
      <c r="B337" s="3"/>
    </row>
    <row r="338" spans="1:2" ht="13.5" customHeight="1">
      <c r="A338" s="3"/>
      <c r="B338" s="3"/>
    </row>
    <row r="339" spans="1:2" ht="13.5" customHeight="1">
      <c r="A339" s="3"/>
      <c r="B339" s="3"/>
    </row>
    <row r="340" spans="1:2" ht="13.5" customHeight="1">
      <c r="A340" s="3"/>
      <c r="B340" s="3"/>
    </row>
    <row r="341" spans="1:2" ht="13.5" customHeight="1">
      <c r="A341" s="3"/>
      <c r="B341" s="3"/>
    </row>
    <row r="342" spans="1:2" ht="13.5" customHeight="1">
      <c r="A342" s="3"/>
      <c r="B342" s="3"/>
    </row>
    <row r="343" spans="1:2" ht="13.5" customHeight="1">
      <c r="A343" s="3"/>
      <c r="B343" s="3"/>
    </row>
    <row r="344" spans="1:2" ht="13.5" customHeight="1">
      <c r="A344" s="3"/>
      <c r="B344" s="3"/>
    </row>
    <row r="345" spans="1:2" ht="13.5" customHeight="1">
      <c r="A345" s="3"/>
      <c r="B345" s="3"/>
    </row>
    <row r="346" spans="1:2" ht="13.5" customHeight="1">
      <c r="A346" s="3"/>
      <c r="B346" s="3"/>
    </row>
    <row r="347" spans="1:2" ht="13.5" customHeight="1">
      <c r="A347" s="3"/>
      <c r="B347" s="3"/>
    </row>
    <row r="348" spans="1:2" ht="13.5" customHeight="1">
      <c r="A348" s="3"/>
      <c r="B348" s="3"/>
    </row>
    <row r="349" spans="1:2" ht="13.5" customHeight="1">
      <c r="A349" s="3"/>
      <c r="B349" s="3"/>
    </row>
    <row r="350" spans="1:2" ht="13.5" customHeight="1">
      <c r="A350" s="3"/>
      <c r="B350" s="3"/>
    </row>
    <row r="351" spans="1:2" ht="13.5" customHeight="1">
      <c r="A351" s="3"/>
      <c r="B351" s="3"/>
    </row>
    <row r="352" spans="1:2" ht="13.5" customHeight="1">
      <c r="A352" s="3"/>
      <c r="B352" s="3"/>
    </row>
    <row r="353" spans="1:2" ht="13.5" customHeight="1">
      <c r="A353" s="3"/>
      <c r="B353" s="3"/>
    </row>
    <row r="354" spans="1:2" ht="13.5" customHeight="1">
      <c r="A354" s="3"/>
      <c r="B354" s="3"/>
    </row>
    <row r="355" spans="1:2" ht="13.5" customHeight="1">
      <c r="A355" s="3"/>
      <c r="B355" s="3"/>
    </row>
    <row r="356" spans="1:2" ht="13.5" customHeight="1">
      <c r="A356" s="3"/>
      <c r="B356" s="3"/>
    </row>
    <row r="357" spans="1:2" ht="13.5" customHeight="1">
      <c r="A357" s="3"/>
      <c r="B357" s="3"/>
    </row>
    <row r="358" spans="1:2" ht="13.5" customHeight="1">
      <c r="A358" s="3"/>
      <c r="B358" s="3"/>
    </row>
    <row r="359" spans="1:2" ht="13.5" customHeight="1">
      <c r="A359" s="3"/>
      <c r="B359" s="3"/>
    </row>
    <row r="360" spans="1:2" ht="13.5" customHeight="1">
      <c r="A360" s="3"/>
      <c r="B360" s="3"/>
    </row>
    <row r="361" spans="1:2" ht="13.5" customHeight="1">
      <c r="A361" s="3"/>
      <c r="B361" s="3"/>
    </row>
    <row r="362" spans="1:2" ht="13.5" customHeight="1">
      <c r="A362" s="3"/>
      <c r="B362" s="3"/>
    </row>
    <row r="363" spans="1:2" ht="13.5" customHeight="1">
      <c r="A363" s="3"/>
      <c r="B363" s="3"/>
    </row>
    <row r="364" spans="1:2" ht="13.5" customHeight="1">
      <c r="A364" s="3"/>
      <c r="B364" s="3"/>
    </row>
    <row r="365" spans="1:2" ht="13.5" customHeight="1">
      <c r="A365" s="3"/>
      <c r="B365" s="3"/>
    </row>
    <row r="366" spans="1:2" ht="13.5" customHeight="1">
      <c r="A366" s="3"/>
      <c r="B366" s="3"/>
    </row>
    <row r="367" spans="1:2" ht="13.5" customHeight="1">
      <c r="A367" s="3"/>
      <c r="B367" s="3"/>
    </row>
    <row r="368" spans="1:2" ht="13.5" customHeight="1">
      <c r="A368" s="3"/>
      <c r="B368" s="3"/>
    </row>
    <row r="369" spans="1:2" ht="13.5" customHeight="1">
      <c r="A369" s="3"/>
      <c r="B369" s="3"/>
    </row>
    <row r="370" spans="1:2" ht="13.5" customHeight="1">
      <c r="A370" s="3"/>
      <c r="B370" s="3"/>
    </row>
    <row r="371" spans="1:2" ht="13.5" customHeight="1">
      <c r="A371" s="3"/>
      <c r="B371" s="3"/>
    </row>
    <row r="372" spans="1:2" ht="13.5" customHeight="1">
      <c r="A372" s="3"/>
      <c r="B372" s="3"/>
    </row>
    <row r="373" spans="1:2" ht="13.5" customHeight="1">
      <c r="A373" s="3"/>
      <c r="B373" s="3"/>
    </row>
    <row r="374" spans="1:2" ht="13.5" customHeight="1">
      <c r="A374" s="3"/>
      <c r="B374" s="3"/>
    </row>
    <row r="375" spans="1:2" ht="13.5" customHeight="1">
      <c r="A375" s="3"/>
      <c r="B375" s="3"/>
    </row>
    <row r="376" spans="1:2" ht="13.5" customHeight="1">
      <c r="A376" s="3"/>
      <c r="B376" s="3"/>
    </row>
    <row r="377" spans="1:2" ht="13.5" customHeight="1">
      <c r="A377" s="3"/>
      <c r="B377" s="3"/>
    </row>
    <row r="378" spans="1:2" ht="13.5" customHeight="1">
      <c r="A378" s="3"/>
      <c r="B378" s="3"/>
    </row>
    <row r="379" spans="1:2" ht="13.5" customHeight="1">
      <c r="A379" s="3"/>
      <c r="B379" s="3"/>
    </row>
    <row r="380" spans="1:2" ht="13.5" customHeight="1">
      <c r="A380" s="3"/>
      <c r="B380" s="3"/>
    </row>
    <row r="381" spans="1:2" ht="13.5" customHeight="1">
      <c r="A381" s="3"/>
      <c r="B381" s="3"/>
    </row>
    <row r="382" spans="1:2" ht="13.5" customHeight="1">
      <c r="A382" s="3"/>
      <c r="B382" s="3"/>
    </row>
    <row r="383" spans="1:2" ht="13.5" customHeight="1">
      <c r="A383" s="3"/>
      <c r="B383" s="3"/>
    </row>
    <row r="384" spans="1:2" ht="13.5" customHeight="1">
      <c r="A384" s="3"/>
      <c r="B384" s="3"/>
    </row>
    <row r="385" spans="1:2" ht="13.5" customHeight="1">
      <c r="A385" s="3"/>
      <c r="B385" s="3"/>
    </row>
    <row r="386" spans="1:2" ht="13.5" customHeight="1">
      <c r="A386" s="3"/>
      <c r="B386" s="3"/>
    </row>
    <row r="387" spans="1:2" ht="13.5" customHeight="1">
      <c r="A387" s="3"/>
      <c r="B387" s="3"/>
    </row>
    <row r="388" spans="1:2" ht="13.5" customHeight="1">
      <c r="A388" s="3"/>
      <c r="B388" s="3"/>
    </row>
    <row r="389" spans="1:2" ht="13.5" customHeight="1">
      <c r="A389" s="3"/>
      <c r="B389" s="3"/>
    </row>
    <row r="390" spans="1:2" ht="13.5" customHeight="1">
      <c r="A390" s="3"/>
      <c r="B390" s="3"/>
    </row>
    <row r="391" spans="1:2" ht="13.5" customHeight="1">
      <c r="A391" s="3"/>
    </row>
    <row r="392" spans="1:2" ht="13.5" customHeight="1">
      <c r="A392" s="3"/>
    </row>
    <row r="393" spans="1:2" ht="13.5" customHeight="1">
      <c r="A393" s="3"/>
    </row>
    <row r="394" spans="1:2" ht="13.5" customHeight="1">
      <c r="A394" s="3"/>
      <c r="B394" s="3"/>
    </row>
    <row r="395" spans="1:2" ht="13.5" customHeight="1">
      <c r="A395" s="3"/>
      <c r="B395" s="3"/>
    </row>
    <row r="396" spans="1:2" ht="13.5" customHeight="1">
      <c r="A396" s="3"/>
      <c r="B396" s="3"/>
    </row>
    <row r="397" spans="1:2" ht="13.5" customHeight="1">
      <c r="A397" s="3"/>
      <c r="B397" s="3"/>
    </row>
    <row r="398" spans="1:2" ht="13.5" customHeight="1">
      <c r="A398" s="3"/>
      <c r="B398" s="3"/>
    </row>
    <row r="399" spans="1:2" ht="13.5" customHeight="1">
      <c r="A399" s="3"/>
      <c r="B399" s="3"/>
    </row>
    <row r="400" spans="1:2" ht="13.5" customHeight="1">
      <c r="A400" s="3"/>
      <c r="B400" s="3"/>
    </row>
    <row r="401" spans="1:2" ht="13.5" customHeight="1">
      <c r="A401" s="3"/>
      <c r="B401" s="3"/>
    </row>
    <row r="402" spans="1:2" ht="13.5" customHeight="1">
      <c r="A402" s="3"/>
      <c r="B402" s="3"/>
    </row>
    <row r="403" spans="1:2" ht="13.5" customHeight="1">
      <c r="A403" s="3"/>
      <c r="B403" s="3"/>
    </row>
    <row r="404" spans="1:2" ht="13.5" customHeight="1">
      <c r="A404" s="3"/>
      <c r="B404" s="3"/>
    </row>
    <row r="405" spans="1:2" ht="13.5" customHeight="1">
      <c r="A405" s="3"/>
      <c r="B405" s="3"/>
    </row>
    <row r="406" spans="1:2" ht="13.5" customHeight="1">
      <c r="A406" s="3"/>
      <c r="B406" s="3"/>
    </row>
    <row r="407" spans="1:2" ht="13.5" customHeight="1">
      <c r="A407" s="3"/>
      <c r="B407" s="3"/>
    </row>
    <row r="408" spans="1:2" ht="13.5" customHeight="1">
      <c r="A408" s="3"/>
      <c r="B408" s="3"/>
    </row>
    <row r="409" spans="1:2" ht="13.5" customHeight="1">
      <c r="A409" s="3"/>
      <c r="B409" s="3"/>
    </row>
    <row r="410" spans="1:2" ht="13.5" customHeight="1">
      <c r="A410" s="3"/>
      <c r="B410" s="3"/>
    </row>
    <row r="411" spans="1:2" ht="13.5" customHeight="1">
      <c r="A411" s="3"/>
      <c r="B411" s="3"/>
    </row>
    <row r="412" spans="1:2" ht="13.5" customHeight="1">
      <c r="A412" s="3"/>
      <c r="B412" s="3"/>
    </row>
    <row r="413" spans="1:2" ht="13.5" customHeight="1">
      <c r="A413" s="3"/>
      <c r="B413" s="3"/>
    </row>
    <row r="414" spans="1:2" ht="13.5" customHeight="1">
      <c r="A414" s="3"/>
      <c r="B414" s="3"/>
    </row>
    <row r="415" spans="1:2" ht="13.5" customHeight="1">
      <c r="A415" s="3"/>
      <c r="B415" s="3"/>
    </row>
    <row r="416" spans="1:2" ht="13.5" customHeight="1">
      <c r="A416" s="3"/>
      <c r="B416" s="3"/>
    </row>
    <row r="417" spans="1:2" ht="13.5" customHeight="1">
      <c r="A417" s="3"/>
      <c r="B417" s="3"/>
    </row>
    <row r="418" spans="1:2" ht="13.5" customHeight="1">
      <c r="A418" s="3"/>
      <c r="B418" s="3"/>
    </row>
    <row r="419" spans="1:2" ht="13.5" customHeight="1">
      <c r="A419" s="3"/>
      <c r="B419" s="3"/>
    </row>
    <row r="420" spans="1:2" ht="13.5" customHeight="1">
      <c r="A420" s="3"/>
      <c r="B420" s="3"/>
    </row>
    <row r="421" spans="1:2" ht="13.5" customHeight="1">
      <c r="A421" s="3"/>
      <c r="B421" s="3"/>
    </row>
    <row r="422" spans="1:2" ht="13.5" customHeight="1">
      <c r="A422" s="3"/>
      <c r="B422" s="3"/>
    </row>
    <row r="423" spans="1:2" ht="13.5" customHeight="1">
      <c r="A423" s="3"/>
      <c r="B423" s="3"/>
    </row>
    <row r="424" spans="1:2" ht="13.5" customHeight="1">
      <c r="A424" s="3"/>
      <c r="B424" s="3"/>
    </row>
    <row r="425" spans="1:2" ht="13.5" customHeight="1">
      <c r="A425" s="3"/>
      <c r="B425" s="3"/>
    </row>
    <row r="426" spans="1:2" ht="13.5" customHeight="1">
      <c r="A426" s="3"/>
      <c r="B426" s="3"/>
    </row>
    <row r="427" spans="1:2" ht="13.5" customHeight="1">
      <c r="A427" s="3"/>
      <c r="B427" s="3"/>
    </row>
    <row r="428" spans="1:2" ht="13.5" customHeight="1">
      <c r="A428" s="3"/>
      <c r="B428" s="3"/>
    </row>
    <row r="429" spans="1:2" ht="13.5" customHeight="1">
      <c r="A429" s="3"/>
      <c r="B429" s="3"/>
    </row>
    <row r="430" spans="1:2" ht="13.5" customHeight="1">
      <c r="A430" s="3"/>
      <c r="B430" s="3"/>
    </row>
    <row r="431" spans="1:2" ht="13.5" customHeight="1">
      <c r="A431" s="3"/>
      <c r="B431" s="3"/>
    </row>
    <row r="432" spans="1:2" ht="13.5" customHeight="1">
      <c r="A432" s="3"/>
      <c r="B432" s="3"/>
    </row>
    <row r="433" spans="1:2" ht="13.5" customHeight="1">
      <c r="A433" s="3"/>
      <c r="B433" s="3"/>
    </row>
    <row r="434" spans="1:2" ht="13.5" customHeight="1">
      <c r="A434" s="3"/>
      <c r="B434" s="3"/>
    </row>
    <row r="435" spans="1:2" ht="13.5" customHeight="1">
      <c r="A435" s="3"/>
      <c r="B435" s="3"/>
    </row>
    <row r="436" spans="1:2" ht="13.5" customHeight="1">
      <c r="A436" s="3"/>
      <c r="B436" s="3"/>
    </row>
    <row r="437" spans="1:2" ht="13.5" customHeight="1">
      <c r="A437" s="3"/>
      <c r="B437" s="3"/>
    </row>
    <row r="438" spans="1:2" ht="13.5" customHeight="1">
      <c r="A438" s="3"/>
      <c r="B438" s="3"/>
    </row>
    <row r="439" spans="1:2" ht="13.5" customHeight="1">
      <c r="A439" s="3"/>
      <c r="B439" s="3"/>
    </row>
    <row r="440" spans="1:2" ht="13.5" customHeight="1">
      <c r="A440" s="3"/>
      <c r="B440" s="3"/>
    </row>
    <row r="441" spans="1:2" ht="13.5" customHeight="1">
      <c r="A441" s="3"/>
      <c r="B441" s="3"/>
    </row>
    <row r="442" spans="1:2" ht="13.5" customHeight="1">
      <c r="A442" s="3"/>
      <c r="B442" s="3"/>
    </row>
    <row r="443" spans="1:2" ht="13.5" customHeight="1">
      <c r="A443" s="3"/>
      <c r="B443" s="3"/>
    </row>
    <row r="444" spans="1:2" ht="13.5" customHeight="1">
      <c r="A444" s="3"/>
      <c r="B444" s="3"/>
    </row>
    <row r="445" spans="1:2" ht="13.5" customHeight="1">
      <c r="A445" s="3"/>
      <c r="B445" s="3"/>
    </row>
    <row r="446" spans="1:2" ht="13.5" customHeight="1">
      <c r="A446" s="3"/>
      <c r="B446" s="3"/>
    </row>
    <row r="447" spans="1:2" ht="13.5" customHeight="1">
      <c r="A447" s="3"/>
      <c r="B447" s="3"/>
    </row>
    <row r="448" spans="1:2" ht="13.5" customHeight="1">
      <c r="A448" s="3"/>
      <c r="B448" s="3"/>
    </row>
    <row r="449" spans="1:2" ht="13.5" customHeight="1">
      <c r="A449" s="3"/>
      <c r="B449" s="3"/>
    </row>
    <row r="450" spans="1:2" ht="13.5" customHeight="1">
      <c r="A450" s="3"/>
      <c r="B450" s="3"/>
    </row>
    <row r="451" spans="1:2" ht="13.5" customHeight="1">
      <c r="A451" s="3"/>
      <c r="B451" s="3"/>
    </row>
    <row r="452" spans="1:2" ht="13.5" customHeight="1">
      <c r="A452" s="3"/>
      <c r="B452" s="3"/>
    </row>
    <row r="453" spans="1:2" ht="13.5" customHeight="1">
      <c r="A453" s="3"/>
      <c r="B453" s="3"/>
    </row>
    <row r="454" spans="1:2" ht="13.5" customHeight="1">
      <c r="A454" s="3"/>
      <c r="B454" s="3"/>
    </row>
    <row r="455" spans="1:2" ht="13.5" customHeight="1">
      <c r="A455" s="3"/>
      <c r="B455" s="3"/>
    </row>
    <row r="456" spans="1:2" ht="13.5" customHeight="1">
      <c r="A456" s="3"/>
      <c r="B456" s="3"/>
    </row>
    <row r="457" spans="1:2" ht="13.5" customHeight="1">
      <c r="A457" s="3"/>
      <c r="B457" s="3"/>
    </row>
    <row r="458" spans="1:2" ht="13.5" customHeight="1">
      <c r="A458" s="3"/>
      <c r="B458" s="3"/>
    </row>
    <row r="459" spans="1:2" ht="13.5" customHeight="1">
      <c r="A459" s="3"/>
      <c r="B459" s="3"/>
    </row>
    <row r="460" spans="1:2" ht="13.5" customHeight="1">
      <c r="A460" s="3"/>
      <c r="B460" s="3"/>
    </row>
    <row r="461" spans="1:2" ht="13.5" customHeight="1">
      <c r="A461" s="3"/>
      <c r="B461" s="3"/>
    </row>
    <row r="462" spans="1:2" ht="13.5" customHeight="1">
      <c r="A462" s="3"/>
      <c r="B462" s="3"/>
    </row>
    <row r="463" spans="1:2" ht="13.5" customHeight="1">
      <c r="A463" s="3"/>
      <c r="B463" s="3"/>
    </row>
    <row r="464" spans="1:2" ht="13.5" customHeight="1">
      <c r="A464" s="3"/>
      <c r="B464" s="3"/>
    </row>
    <row r="465" spans="1:2" ht="13.5" customHeight="1">
      <c r="A465" s="3"/>
      <c r="B465" s="3"/>
    </row>
    <row r="466" spans="1:2" ht="13.5" customHeight="1">
      <c r="A466" s="3"/>
      <c r="B466" s="3"/>
    </row>
    <row r="467" spans="1:2" ht="13.5" customHeight="1">
      <c r="A467" s="3"/>
      <c r="B467" s="3"/>
    </row>
    <row r="468" spans="1:2" ht="13.5" customHeight="1">
      <c r="A468" s="3"/>
      <c r="B468" s="3"/>
    </row>
    <row r="469" spans="1:2" ht="13.5" customHeight="1">
      <c r="A469" s="3"/>
    </row>
    <row r="470" spans="1:2" ht="13.5" customHeight="1">
      <c r="A470" s="3"/>
    </row>
    <row r="471" spans="1:2" ht="13.5" customHeight="1">
      <c r="A471" s="3"/>
    </row>
    <row r="472" spans="1:2" ht="13.5" customHeight="1">
      <c r="A472" s="3"/>
      <c r="B472" s="3"/>
    </row>
    <row r="473" spans="1:2" ht="13.5" customHeight="1">
      <c r="A473" s="3"/>
      <c r="B473" s="3"/>
    </row>
    <row r="474" spans="1:2" ht="13.5" customHeight="1">
      <c r="A474" s="3"/>
      <c r="B474" s="3"/>
    </row>
    <row r="475" spans="1:2" ht="13.5" customHeight="1">
      <c r="A475" s="3"/>
      <c r="B475" s="3"/>
    </row>
    <row r="476" spans="1:2" ht="13.5" customHeight="1">
      <c r="A476" s="3"/>
      <c r="B476" s="3"/>
    </row>
    <row r="477" spans="1:2" ht="13.5" customHeight="1">
      <c r="A477" s="3"/>
      <c r="B477" s="3"/>
    </row>
    <row r="478" spans="1:2" ht="13.5" customHeight="1">
      <c r="A478" s="3"/>
      <c r="B478" s="3"/>
    </row>
    <row r="479" spans="1:2" ht="13.5" customHeight="1">
      <c r="A479" s="3"/>
      <c r="B479" s="3"/>
    </row>
    <row r="480" spans="1:2" ht="13.5" customHeight="1">
      <c r="A480" s="3"/>
      <c r="B480" s="3"/>
    </row>
    <row r="481" spans="1:2" ht="13.5" customHeight="1">
      <c r="A481" s="3"/>
      <c r="B481" s="3"/>
    </row>
    <row r="482" spans="1:2" ht="13.5" customHeight="1">
      <c r="A482" s="3"/>
      <c r="B482" s="3"/>
    </row>
    <row r="483" spans="1:2" ht="13.5" customHeight="1">
      <c r="A483" s="3"/>
      <c r="B483" s="3"/>
    </row>
    <row r="484" spans="1:2" ht="13.5" customHeight="1">
      <c r="A484" s="3"/>
      <c r="B484" s="3"/>
    </row>
    <row r="485" spans="1:2" ht="13.5" customHeight="1">
      <c r="A485" s="3"/>
      <c r="B485" s="3"/>
    </row>
    <row r="486" spans="1:2" ht="13.5" customHeight="1">
      <c r="A486" s="3"/>
      <c r="B486" s="3"/>
    </row>
    <row r="487" spans="1:2" ht="13.5" customHeight="1">
      <c r="A487" s="3"/>
      <c r="B487" s="3"/>
    </row>
    <row r="488" spans="1:2" ht="13.5" customHeight="1">
      <c r="A488" s="3"/>
      <c r="B488" s="3"/>
    </row>
    <row r="489" spans="1:2" ht="13.5" customHeight="1">
      <c r="A489" s="3"/>
      <c r="B489" s="3"/>
    </row>
    <row r="490" spans="1:2" ht="13.5" customHeight="1">
      <c r="A490" s="3"/>
      <c r="B490" s="3"/>
    </row>
    <row r="491" spans="1:2" ht="13.5" customHeight="1">
      <c r="A491" s="3"/>
      <c r="B491" s="3"/>
    </row>
    <row r="492" spans="1:2" ht="13.5" customHeight="1">
      <c r="A492" s="3"/>
      <c r="B492" s="3"/>
    </row>
    <row r="493" spans="1:2" ht="13.5" customHeight="1">
      <c r="A493" s="3"/>
      <c r="B493" s="3"/>
    </row>
    <row r="494" spans="1:2" ht="13.5" customHeight="1">
      <c r="A494" s="3"/>
      <c r="B494" s="3"/>
    </row>
    <row r="495" spans="1:2" ht="13.5" customHeight="1">
      <c r="A495" s="3"/>
      <c r="B495" s="3"/>
    </row>
    <row r="496" spans="1:2" ht="13.5" customHeight="1">
      <c r="A496" s="3"/>
      <c r="B496" s="3"/>
    </row>
    <row r="497" spans="1:2" ht="13.5" customHeight="1">
      <c r="A497" s="3"/>
      <c r="B497" s="3"/>
    </row>
    <row r="498" spans="1:2" ht="13.5" customHeight="1">
      <c r="A498" s="3"/>
      <c r="B498" s="3"/>
    </row>
    <row r="499" spans="1:2" ht="13.5" customHeight="1">
      <c r="A499" s="3"/>
      <c r="B499" s="3"/>
    </row>
    <row r="500" spans="1:2" ht="13.5" customHeight="1">
      <c r="A500" s="3"/>
      <c r="B500" s="3"/>
    </row>
    <row r="501" spans="1:2" ht="13.5" customHeight="1">
      <c r="A501" s="3"/>
      <c r="B501" s="3"/>
    </row>
    <row r="502" spans="1:2" ht="13.5" customHeight="1">
      <c r="A502" s="3"/>
      <c r="B502" s="3"/>
    </row>
    <row r="503" spans="1:2" ht="13.5" customHeight="1">
      <c r="A503" s="3"/>
      <c r="B503" s="3"/>
    </row>
    <row r="504" spans="1:2" ht="13.5" customHeight="1">
      <c r="A504" s="3"/>
      <c r="B504" s="3"/>
    </row>
    <row r="505" spans="1:2" ht="13.5" customHeight="1">
      <c r="A505" s="3"/>
      <c r="B505" s="3"/>
    </row>
    <row r="506" spans="1:2" ht="13.5" customHeight="1">
      <c r="A506" s="3"/>
      <c r="B506" s="3"/>
    </row>
    <row r="507" spans="1:2" ht="13.5" customHeight="1">
      <c r="A507" s="3"/>
      <c r="B507" s="3"/>
    </row>
    <row r="508" spans="1:2" ht="13.5" customHeight="1">
      <c r="A508" s="3"/>
      <c r="B508" s="3"/>
    </row>
    <row r="509" spans="1:2" ht="13.5" customHeight="1">
      <c r="A509" s="3"/>
      <c r="B509" s="3"/>
    </row>
    <row r="510" spans="1:2" ht="13.5" customHeight="1">
      <c r="A510" s="3"/>
      <c r="B510" s="3"/>
    </row>
    <row r="511" spans="1:2" ht="13.5" customHeight="1">
      <c r="A511" s="3"/>
      <c r="B511" s="3"/>
    </row>
    <row r="512" spans="1:2" ht="13.5" customHeight="1">
      <c r="A512" s="3"/>
      <c r="B512" s="3"/>
    </row>
    <row r="513" spans="1:2" ht="13.5" customHeight="1">
      <c r="A513" s="3"/>
      <c r="B513" s="3"/>
    </row>
    <row r="514" spans="1:2" ht="13.5" customHeight="1">
      <c r="A514" s="3"/>
      <c r="B514" s="3"/>
    </row>
    <row r="515" spans="1:2" ht="13.5" customHeight="1">
      <c r="A515" s="3"/>
      <c r="B515" s="3"/>
    </row>
    <row r="516" spans="1:2" ht="13.5" customHeight="1">
      <c r="A516" s="3"/>
      <c r="B516" s="3"/>
    </row>
    <row r="517" spans="1:2" ht="13.5" customHeight="1">
      <c r="A517" s="3"/>
      <c r="B517" s="3"/>
    </row>
    <row r="518" spans="1:2" ht="13.5" customHeight="1">
      <c r="A518" s="3"/>
      <c r="B518" s="3"/>
    </row>
    <row r="519" spans="1:2" ht="13.5" customHeight="1">
      <c r="A519" s="3"/>
      <c r="B519" s="3"/>
    </row>
    <row r="520" spans="1:2" ht="13.5" customHeight="1">
      <c r="A520" s="3"/>
      <c r="B520" s="3"/>
    </row>
    <row r="521" spans="1:2" ht="13.5" customHeight="1">
      <c r="A521" s="3"/>
      <c r="B521" s="3"/>
    </row>
    <row r="522" spans="1:2" ht="13.5" customHeight="1">
      <c r="A522" s="3"/>
      <c r="B522" s="3"/>
    </row>
    <row r="523" spans="1:2" ht="13.5" customHeight="1">
      <c r="A523" s="3"/>
      <c r="B523" s="3"/>
    </row>
    <row r="524" spans="1:2" ht="13.5" customHeight="1">
      <c r="A524" s="3"/>
      <c r="B524" s="3"/>
    </row>
    <row r="525" spans="1:2" ht="13.5" customHeight="1">
      <c r="A525" s="3"/>
      <c r="B525" s="3"/>
    </row>
    <row r="526" spans="1:2" ht="13.5" customHeight="1">
      <c r="A526" s="3"/>
      <c r="B526" s="3"/>
    </row>
    <row r="527" spans="1:2" ht="13.5" customHeight="1">
      <c r="A527" s="3"/>
      <c r="B527" s="3"/>
    </row>
    <row r="528" spans="1:2" ht="13.5" customHeight="1">
      <c r="A528" s="3"/>
      <c r="B528" s="3"/>
    </row>
    <row r="529" spans="1:2" ht="13.5" customHeight="1">
      <c r="A529" s="3"/>
      <c r="B529" s="3"/>
    </row>
    <row r="530" spans="1:2" ht="13.5" customHeight="1">
      <c r="A530" s="3"/>
      <c r="B530" s="3"/>
    </row>
    <row r="531" spans="1:2" ht="13.5" customHeight="1">
      <c r="A531" s="3"/>
      <c r="B531" s="3"/>
    </row>
    <row r="532" spans="1:2" ht="13.5" customHeight="1">
      <c r="A532" s="3"/>
      <c r="B532" s="3"/>
    </row>
    <row r="533" spans="1:2" ht="13.5" customHeight="1">
      <c r="A533" s="3"/>
      <c r="B533" s="3"/>
    </row>
    <row r="534" spans="1:2" ht="13.5" customHeight="1">
      <c r="A534" s="3"/>
      <c r="B534" s="3"/>
    </row>
    <row r="535" spans="1:2" ht="13.5" customHeight="1">
      <c r="A535" s="3"/>
      <c r="B535" s="3"/>
    </row>
    <row r="536" spans="1:2" ht="13.5" customHeight="1">
      <c r="A536" s="3"/>
      <c r="B536" s="3"/>
    </row>
    <row r="537" spans="1:2" ht="13.5" customHeight="1">
      <c r="A537" s="3"/>
      <c r="B537" s="3"/>
    </row>
    <row r="538" spans="1:2" ht="13.5" customHeight="1">
      <c r="A538" s="3"/>
      <c r="B538" s="3"/>
    </row>
    <row r="539" spans="1:2" ht="13.5" customHeight="1">
      <c r="A539" s="3"/>
      <c r="B539" s="3"/>
    </row>
    <row r="540" spans="1:2" ht="13.5" customHeight="1">
      <c r="A540" s="3"/>
      <c r="B540" s="3"/>
    </row>
    <row r="541" spans="1:2" ht="13.5" customHeight="1">
      <c r="A541" s="3"/>
      <c r="B541" s="3"/>
    </row>
    <row r="542" spans="1:2" ht="13.5" customHeight="1">
      <c r="A542" s="3"/>
      <c r="B542" s="3"/>
    </row>
    <row r="543" spans="1:2" ht="13.5" customHeight="1">
      <c r="A543" s="3"/>
      <c r="B543" s="3"/>
    </row>
    <row r="544" spans="1:2" ht="13.5" customHeight="1">
      <c r="A544" s="3"/>
      <c r="B544" s="3"/>
    </row>
    <row r="545" spans="1:2" ht="13.5" customHeight="1">
      <c r="A545" s="3"/>
      <c r="B545" s="3"/>
    </row>
    <row r="546" spans="1:2" ht="13.5" customHeight="1">
      <c r="A546" s="3"/>
      <c r="B546" s="3"/>
    </row>
    <row r="547" spans="1:2" ht="13.5" customHeight="1">
      <c r="A547" s="63"/>
      <c r="B547" s="3"/>
    </row>
    <row r="548" spans="1:2" ht="13.5" customHeight="1">
      <c r="A548" s="63"/>
      <c r="B548" s="3"/>
    </row>
    <row r="549" spans="1:2" ht="13.5" customHeight="1"/>
    <row r="550" spans="1:2" ht="13.5" customHeight="1"/>
    <row r="551" spans="1:2" ht="13.5" customHeight="1"/>
    <row r="552" spans="1:2" ht="13.5" customHeight="1"/>
    <row r="553" spans="1:2" ht="13.5" customHeight="1"/>
    <row r="554" spans="1:2" ht="13.5" customHeight="1"/>
    <row r="555" spans="1:2" ht="13.5" customHeight="1"/>
    <row r="556" spans="1:2" ht="13.5" customHeight="1"/>
    <row r="557" spans="1:2" ht="13.5" customHeight="1"/>
    <row r="558" spans="1:2" ht="13.5" customHeight="1"/>
    <row r="559" spans="1:2" ht="13.5" customHeight="1"/>
    <row r="560" spans="1:2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  <row r="1025" ht="13.5" customHeight="1"/>
    <row r="1026" ht="13.5" customHeight="1"/>
    <row r="1027" ht="13.5" customHeight="1"/>
    <row r="1028" ht="13.5" customHeight="1"/>
    <row r="1029" ht="13.5" customHeight="1"/>
    <row r="1030" ht="13.5" customHeight="1"/>
    <row r="1031" ht="13.5" customHeight="1"/>
    <row r="1032" ht="13.5" customHeight="1"/>
    <row r="1033" ht="13.5" customHeight="1"/>
    <row r="1034" ht="13.5" customHeight="1"/>
    <row r="1035" ht="13.5" customHeight="1"/>
    <row r="1036" ht="13.5" customHeight="1"/>
    <row r="1037" ht="13.5" customHeight="1"/>
    <row r="1038" ht="13.5" customHeight="1"/>
    <row r="1039" ht="13.5" customHeight="1"/>
    <row r="1040" ht="13.5" customHeight="1"/>
    <row r="1041" ht="13.5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3.5" customHeight="1"/>
    <row r="1050" ht="13.5" customHeight="1"/>
    <row r="1051" ht="13.5" customHeight="1"/>
    <row r="1052" ht="13.5" customHeight="1"/>
    <row r="1053" ht="13.5" customHeight="1"/>
    <row r="1054" ht="13.5" customHeight="1"/>
    <row r="1055" ht="13.5" customHeight="1"/>
    <row r="1056" ht="13.5" customHeight="1"/>
    <row r="1057" ht="13.5" customHeight="1"/>
    <row r="1058" ht="13.5" customHeight="1"/>
    <row r="1059" ht="13.5" customHeight="1"/>
    <row r="1060" ht="13.5" customHeight="1"/>
    <row r="1061" ht="13.5" customHeight="1"/>
    <row r="1062" ht="13.5" customHeight="1"/>
    <row r="1063" ht="13.5" customHeight="1"/>
    <row r="1064" ht="13.5" customHeight="1"/>
    <row r="1065" ht="13.5" customHeight="1"/>
    <row r="1066" ht="13.5" customHeight="1"/>
    <row r="1067" ht="13.5" customHeight="1"/>
    <row r="1068" ht="13.5" customHeight="1"/>
    <row r="1069" ht="13.5" customHeight="1"/>
    <row r="1070" ht="13.5" customHeight="1"/>
    <row r="1071" ht="13.5" customHeight="1"/>
    <row r="1072" ht="13.5" customHeight="1"/>
    <row r="1073" ht="13.5" customHeight="1"/>
    <row r="1074" ht="13.5" customHeight="1"/>
    <row r="1075" ht="13.5" customHeight="1"/>
    <row r="1076" ht="13.5" customHeight="1"/>
    <row r="1077" ht="13.5" customHeight="1"/>
    <row r="1078" ht="13.5" customHeight="1"/>
    <row r="1079" ht="13.5" customHeight="1"/>
    <row r="1080" ht="13.5" customHeight="1"/>
    <row r="1081" ht="13.5" customHeight="1"/>
    <row r="1082" ht="13.5" customHeight="1"/>
    <row r="1083" ht="13.5" customHeight="1"/>
    <row r="1084" ht="13.5" customHeight="1"/>
    <row r="1085" ht="13.5" customHeight="1"/>
    <row r="1086" ht="13.5" customHeight="1"/>
    <row r="1087" ht="13.5" customHeight="1"/>
    <row r="1088" ht="13.5" customHeight="1"/>
    <row r="1089" ht="13.5" customHeight="1"/>
    <row r="1090" ht="13.5" customHeight="1"/>
    <row r="1091" ht="13.5" customHeight="1"/>
    <row r="1092" ht="13.5" customHeight="1"/>
    <row r="1093" ht="13.5" customHeight="1"/>
    <row r="1094" ht="13.5" customHeight="1"/>
    <row r="1095" ht="13.5" customHeight="1"/>
    <row r="1096" ht="13.5" customHeight="1"/>
    <row r="1097" ht="13.5" customHeight="1"/>
    <row r="1098" ht="13.5" customHeight="1"/>
    <row r="1099" ht="13.5" customHeight="1"/>
    <row r="1100" ht="13.5" customHeight="1"/>
    <row r="1101" ht="13.5" customHeight="1"/>
    <row r="1102" ht="13.5" customHeight="1"/>
    <row r="1103" ht="13.5" customHeight="1"/>
    <row r="1104" ht="13.5" customHeight="1"/>
    <row r="1105" ht="13.5" customHeight="1"/>
    <row r="1106" ht="13.5" customHeight="1"/>
    <row r="1107" ht="13.5" customHeight="1"/>
    <row r="1108" ht="13.5" customHeight="1"/>
    <row r="1109" ht="13.5" customHeight="1"/>
    <row r="1110" ht="13.5" customHeight="1"/>
    <row r="1111" ht="13.5" customHeight="1"/>
    <row r="1112" ht="13.5" customHeight="1"/>
    <row r="1113" ht="13.5" customHeight="1"/>
    <row r="1114" ht="13.5" customHeight="1"/>
    <row r="1115" ht="13.5" customHeight="1"/>
    <row r="1116" ht="13.5" customHeight="1"/>
    <row r="1117" ht="13.5" customHeight="1"/>
    <row r="1118" ht="13.5" customHeight="1"/>
    <row r="1119" ht="13.5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3.5" customHeight="1"/>
    <row r="1128" ht="13.5" customHeight="1"/>
    <row r="1129" ht="13.5" customHeight="1"/>
    <row r="1130" ht="13.5" customHeight="1"/>
    <row r="1131" ht="13.5" customHeight="1"/>
    <row r="1132" ht="13.5" customHeight="1"/>
    <row r="1133" ht="13.5" customHeight="1"/>
    <row r="1134" ht="13.5" customHeight="1"/>
    <row r="1135" ht="13.5" customHeight="1"/>
    <row r="1136" ht="13.5" customHeight="1"/>
    <row r="1137" ht="13.5" customHeight="1"/>
    <row r="1138" ht="13.5" customHeight="1"/>
    <row r="1139" ht="13.5" customHeight="1"/>
    <row r="1140" ht="13.5" customHeight="1"/>
    <row r="1141" ht="13.5" customHeight="1"/>
    <row r="1142" ht="13.5" customHeight="1"/>
    <row r="1143" ht="13.5" customHeight="1"/>
    <row r="1144" ht="13.5" customHeight="1"/>
    <row r="1145" ht="13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3.5" customHeight="1"/>
    <row r="1206" ht="13.5" customHeight="1"/>
    <row r="1207" ht="13.5" customHeight="1"/>
    <row r="1208" ht="13.5" customHeight="1"/>
    <row r="1209" ht="13.5" customHeight="1"/>
    <row r="1210" ht="13.5" customHeight="1"/>
    <row r="1211" ht="13.5" customHeight="1"/>
    <row r="1212" ht="13.5" customHeight="1"/>
    <row r="1213" ht="13.5" customHeight="1"/>
    <row r="1214" ht="13.5" customHeight="1"/>
    <row r="1215" ht="13.5" customHeight="1"/>
    <row r="1216" ht="13.5" customHeight="1"/>
    <row r="1217" ht="13.5" customHeight="1"/>
    <row r="1218" ht="13.5" customHeight="1"/>
    <row r="1219" ht="13.5" customHeight="1"/>
    <row r="1220" ht="13.5" customHeight="1"/>
    <row r="1221" ht="13.5" customHeight="1"/>
    <row r="1222" ht="13.5" customHeight="1"/>
    <row r="1223" ht="13.5" customHeight="1"/>
    <row r="1224" ht="13.5" customHeight="1"/>
    <row r="1225" ht="13.5" customHeight="1"/>
    <row r="1226" ht="13.5" customHeight="1"/>
    <row r="1227" ht="13.5" customHeight="1"/>
    <row r="1228" ht="13.5" customHeight="1"/>
    <row r="1229" ht="13.5" customHeight="1"/>
    <row r="1230" ht="13.5" customHeight="1"/>
    <row r="1231" ht="13.5" customHeight="1"/>
    <row r="1232" ht="13.5" customHeight="1"/>
    <row r="1233" ht="13.5" customHeight="1"/>
    <row r="1234" ht="13.5" customHeight="1"/>
    <row r="1235" ht="13.5" customHeight="1"/>
    <row r="1236" ht="13.5" customHeight="1"/>
    <row r="1237" ht="13.5" customHeight="1"/>
    <row r="1238" ht="13.5" customHeight="1"/>
    <row r="1239" ht="13.5" customHeight="1"/>
    <row r="1240" ht="13.5" customHeight="1"/>
    <row r="1241" ht="13.5" customHeight="1"/>
    <row r="1242" ht="13.5" customHeight="1"/>
    <row r="1243" ht="13.5" customHeight="1"/>
    <row r="1244" ht="13.5" customHeight="1"/>
    <row r="1245" ht="13.5" customHeight="1"/>
    <row r="1246" ht="13.5" customHeight="1"/>
    <row r="1247" ht="13.5" customHeight="1"/>
    <row r="1248" ht="13.5" customHeight="1"/>
    <row r="1249" ht="13.5" customHeight="1"/>
    <row r="1250" ht="13.5" customHeight="1"/>
    <row r="1251" ht="13.5" customHeight="1"/>
    <row r="1252" ht="13.5" customHeight="1"/>
    <row r="1253" ht="13.5" customHeight="1"/>
    <row r="1254" ht="13.5" customHeight="1"/>
    <row r="1255" ht="13.5" customHeight="1"/>
    <row r="1256" ht="13.5" customHeight="1"/>
    <row r="1257" ht="13.5" customHeight="1"/>
    <row r="1258" ht="13.5" customHeight="1"/>
    <row r="1259" ht="13.5" customHeight="1"/>
    <row r="1260" ht="13.5" customHeight="1"/>
    <row r="1261" ht="13.5" customHeight="1"/>
    <row r="1262" ht="13.5" customHeight="1"/>
    <row r="1263" ht="13.5" customHeight="1"/>
    <row r="1264" ht="13.5" customHeight="1"/>
    <row r="1265" ht="13.5" customHeight="1"/>
    <row r="1266" ht="13.5" customHeight="1"/>
    <row r="1267" ht="13.5" customHeight="1"/>
    <row r="1268" ht="13.5" customHeight="1"/>
    <row r="1269" ht="13.5" customHeight="1"/>
    <row r="1270" ht="13.5" customHeight="1"/>
    <row r="1271" ht="13.5" customHeight="1"/>
    <row r="1272" ht="13.5" customHeight="1"/>
    <row r="1273" ht="13.5" customHeight="1"/>
    <row r="1274" ht="13.5" customHeight="1"/>
    <row r="1275" ht="13.5" customHeight="1"/>
    <row r="1276" ht="13.5" customHeight="1"/>
    <row r="1277" ht="13.5" customHeight="1"/>
    <row r="1278" ht="13.5" customHeight="1"/>
    <row r="1279" ht="13.5" customHeight="1"/>
    <row r="1280" ht="13.5" customHeight="1"/>
    <row r="1281" ht="13.5" customHeight="1"/>
    <row r="1282" ht="13.5" customHeight="1"/>
    <row r="1283" ht="13.5" customHeight="1"/>
    <row r="1284" ht="13.5" customHeight="1"/>
    <row r="1285" ht="13.5" customHeight="1"/>
    <row r="1286" ht="13.5" customHeight="1"/>
    <row r="1287" ht="13.5" customHeight="1"/>
    <row r="1288" ht="13.5" customHeight="1"/>
    <row r="1289" ht="13.5" customHeight="1"/>
    <row r="1290" ht="13.5" customHeight="1"/>
    <row r="1291" ht="13.5" customHeight="1"/>
    <row r="1292" ht="13.5" customHeight="1"/>
    <row r="1293" ht="13.5" customHeight="1"/>
    <row r="1294" ht="13.5" customHeight="1"/>
    <row r="1295" ht="13.5" customHeight="1"/>
    <row r="1296" ht="13.5" customHeight="1"/>
    <row r="1297" ht="13.5" customHeight="1"/>
    <row r="1298" ht="13.5" customHeight="1"/>
    <row r="1299" ht="13.5" customHeight="1"/>
    <row r="1300" ht="13.5" customHeight="1"/>
    <row r="1301" ht="13.5" customHeight="1"/>
    <row r="1302" ht="13.5" customHeight="1"/>
    <row r="1303" ht="13.5" customHeight="1"/>
    <row r="1304" ht="13.5" customHeight="1"/>
    <row r="1305" ht="13.5" customHeight="1"/>
    <row r="1306" ht="13.5" customHeight="1"/>
    <row r="1307" ht="13.5" customHeight="1"/>
    <row r="1308" ht="13.5" customHeight="1"/>
    <row r="1309" ht="13.5" customHeight="1"/>
    <row r="1310" ht="13.5" customHeight="1"/>
    <row r="1311" ht="13.5" customHeight="1"/>
    <row r="1312" ht="13.5" customHeight="1"/>
    <row r="1313" ht="13.5" customHeight="1"/>
    <row r="1314" ht="13.5" customHeight="1"/>
    <row r="1315" ht="13.5" customHeight="1"/>
    <row r="1316" ht="13.5" customHeight="1"/>
    <row r="1317" ht="13.5" customHeight="1"/>
    <row r="1318" ht="13.5" customHeight="1"/>
    <row r="1319" ht="13.5" customHeight="1"/>
    <row r="1320" ht="13.5" customHeight="1"/>
    <row r="1321" ht="13.5" customHeight="1"/>
    <row r="1322" ht="13.5" customHeight="1"/>
    <row r="1323" ht="13.5" customHeight="1"/>
    <row r="1324" ht="13.5" customHeight="1"/>
    <row r="1325" ht="13.5" customHeight="1"/>
    <row r="1326" ht="13.5" customHeight="1"/>
    <row r="1327" ht="13.5" customHeight="1"/>
    <row r="1328" ht="13.5" customHeight="1"/>
    <row r="1329" ht="13.5" customHeight="1"/>
    <row r="1330" ht="13.5" customHeight="1"/>
    <row r="1331" ht="13.5" customHeight="1"/>
    <row r="1332" ht="13.5" customHeight="1"/>
    <row r="1333" ht="13.5" customHeight="1"/>
    <row r="1334" ht="13.5" customHeight="1"/>
    <row r="1335" ht="13.5" customHeight="1"/>
    <row r="1336" ht="13.5" customHeight="1"/>
    <row r="1337" ht="13.5" customHeight="1"/>
    <row r="1338" ht="13.5" customHeight="1"/>
    <row r="1339" ht="13.5" customHeight="1"/>
    <row r="1340" ht="13.5" customHeight="1"/>
    <row r="1341" ht="13.5" customHeight="1"/>
    <row r="1342" ht="13.5" customHeight="1"/>
    <row r="1343" ht="13.5" customHeight="1"/>
    <row r="1344" ht="13.5" customHeight="1"/>
    <row r="1345" ht="13.5" customHeight="1"/>
    <row r="1346" ht="13.5" customHeight="1"/>
    <row r="1347" ht="13.5" customHeight="1"/>
    <row r="1348" ht="13.5" customHeight="1"/>
    <row r="1349" ht="13.5" customHeight="1"/>
    <row r="1350" ht="13.5" customHeight="1"/>
    <row r="1351" ht="13.5" customHeight="1"/>
    <row r="1352" ht="13.5" customHeight="1"/>
    <row r="1353" ht="13.5" customHeight="1"/>
    <row r="1354" ht="13.5" customHeight="1"/>
    <row r="1355" ht="13.5" customHeight="1"/>
    <row r="1356" ht="13.5" customHeight="1"/>
    <row r="1357" ht="13.5" customHeight="1"/>
    <row r="1358" ht="13.5" customHeight="1"/>
    <row r="1359" ht="13.5" customHeight="1"/>
    <row r="1360" ht="13.5" customHeight="1"/>
    <row r="1361" ht="13.5" customHeight="1"/>
    <row r="1362" ht="13.5" customHeight="1"/>
    <row r="1363" ht="13.5" customHeight="1"/>
    <row r="1364" ht="13.5" customHeight="1"/>
    <row r="1365" ht="13.5" customHeight="1"/>
    <row r="1366" ht="13.5" customHeight="1"/>
    <row r="1367" ht="13.5" customHeight="1"/>
    <row r="1368" ht="13.5" customHeight="1"/>
    <row r="1369" ht="13.5" customHeight="1"/>
    <row r="1370" ht="13.5" customHeight="1"/>
    <row r="1371" ht="13.5" customHeight="1"/>
    <row r="1372" ht="13.5" customHeight="1"/>
    <row r="1373" ht="13.5" customHeight="1"/>
    <row r="1374" ht="13.5" customHeight="1"/>
    <row r="1375" ht="13.5" customHeight="1"/>
    <row r="1376" ht="13.5" customHeight="1"/>
    <row r="1377" ht="13.5" customHeight="1"/>
    <row r="1378" ht="13.5" customHeight="1"/>
    <row r="1379" ht="13.5" customHeight="1"/>
    <row r="1380" ht="13.5" customHeight="1"/>
    <row r="1381" ht="13.5" customHeight="1"/>
    <row r="1382" ht="13.5" customHeight="1"/>
    <row r="1383" ht="13.5" customHeight="1"/>
    <row r="1384" ht="13.5" customHeight="1"/>
    <row r="1385" ht="13.5" customHeight="1"/>
    <row r="1386" ht="13.5" customHeight="1"/>
    <row r="1387" ht="13.5" customHeight="1"/>
    <row r="1388" ht="13.5" customHeight="1"/>
    <row r="1389" ht="13.5" customHeight="1"/>
    <row r="1390" ht="13.5" customHeight="1"/>
    <row r="1391" ht="13.5" customHeight="1"/>
    <row r="1392" ht="13.5" customHeight="1"/>
    <row r="1393" ht="13.5" customHeight="1"/>
    <row r="1394" ht="13.5" customHeight="1"/>
    <row r="1395" ht="13.5" customHeight="1"/>
    <row r="1396" ht="13.5" customHeight="1"/>
    <row r="1397" ht="13.5" customHeight="1"/>
    <row r="1398" ht="13.5" customHeight="1"/>
    <row r="1399" ht="13.5" customHeight="1"/>
    <row r="1400" ht="13.5" customHeight="1"/>
    <row r="1401" ht="13.5" customHeight="1"/>
    <row r="1402" ht="13.5" customHeight="1"/>
    <row r="1403" ht="13.5" customHeight="1"/>
    <row r="1404" ht="13.5" customHeight="1"/>
    <row r="1405" ht="13.5" customHeight="1"/>
    <row r="1406" ht="13.5" customHeight="1"/>
    <row r="1407" ht="13.5" customHeight="1"/>
    <row r="1408" ht="13.5" customHeight="1"/>
    <row r="1409" ht="13.5" customHeight="1"/>
    <row r="1410" ht="13.5" customHeight="1"/>
    <row r="1411" ht="13.5" customHeight="1"/>
    <row r="1412" ht="13.5" customHeight="1"/>
    <row r="1413" ht="13.5" customHeight="1"/>
    <row r="1414" ht="13.5" customHeight="1"/>
    <row r="1415" ht="13.5" customHeight="1"/>
    <row r="1416" ht="13.5" customHeight="1"/>
    <row r="1417" ht="13.5" customHeight="1"/>
    <row r="1418" ht="13.5" customHeight="1"/>
    <row r="1419" ht="13.5" customHeight="1"/>
    <row r="1420" ht="13.5" customHeight="1"/>
    <row r="1421" ht="13.5" customHeight="1"/>
    <row r="1422" ht="13.5" customHeight="1"/>
    <row r="1423" ht="13.5" customHeight="1"/>
    <row r="1424" ht="13.5" customHeight="1"/>
    <row r="1425" ht="13.5" customHeight="1"/>
    <row r="1426" ht="13.5" customHeight="1"/>
    <row r="1427" ht="13.5" customHeight="1"/>
    <row r="1428" ht="13.5" customHeight="1"/>
    <row r="1429" ht="13.5" customHeight="1"/>
    <row r="1430" ht="13.5" customHeight="1"/>
    <row r="1431" ht="13.5" customHeight="1"/>
    <row r="1432" ht="13.5" customHeight="1"/>
    <row r="1433" ht="13.5" customHeight="1"/>
    <row r="1434" ht="13.5" customHeight="1"/>
    <row r="1435" ht="13.5" customHeight="1"/>
    <row r="1436" ht="13.5" customHeight="1"/>
    <row r="1437" ht="13.5" customHeight="1"/>
    <row r="1438" ht="13.5" customHeight="1"/>
    <row r="1439" ht="13.5" customHeight="1"/>
    <row r="1440" ht="13.5" customHeight="1"/>
    <row r="1441" ht="13.5" customHeight="1"/>
    <row r="1442" ht="13.5" customHeight="1"/>
    <row r="1443" ht="13.5" customHeight="1"/>
    <row r="1444" ht="13.5" customHeight="1"/>
    <row r="1445" ht="13.5" customHeight="1"/>
    <row r="1446" ht="13.5" customHeight="1"/>
    <row r="1447" ht="13.5" customHeight="1"/>
    <row r="1448" ht="13.5" customHeight="1"/>
    <row r="1449" ht="13.5" customHeight="1"/>
    <row r="1450" ht="13.5" customHeight="1"/>
    <row r="1451" ht="13.5" customHeight="1"/>
    <row r="1452" ht="13.5" customHeight="1"/>
    <row r="1453" ht="13.5" customHeight="1"/>
    <row r="1454" ht="13.5" customHeight="1"/>
    <row r="1455" ht="13.5" customHeight="1"/>
    <row r="1456" ht="13.5" customHeight="1"/>
    <row r="1457" ht="13.5" customHeight="1"/>
    <row r="1458" ht="13.5" customHeight="1"/>
    <row r="1459" ht="13.5" customHeight="1"/>
    <row r="1460" ht="13.5" customHeight="1"/>
    <row r="1461" ht="13.5" customHeight="1"/>
    <row r="1462" ht="13.5" customHeight="1"/>
    <row r="1463" ht="13.5" customHeight="1"/>
    <row r="1464" ht="13.5" customHeight="1"/>
    <row r="1465" ht="13.5" customHeight="1"/>
    <row r="1466" ht="13.5" customHeight="1"/>
    <row r="1467" ht="13.5" customHeight="1"/>
    <row r="1468" ht="13.5" customHeight="1"/>
    <row r="1469" ht="13.5" customHeight="1"/>
    <row r="1470" ht="13.5" customHeight="1"/>
    <row r="1471" ht="13.5" customHeight="1"/>
    <row r="1472" ht="13.5" customHeight="1"/>
    <row r="1473" ht="13.5" customHeight="1"/>
    <row r="1474" ht="13.5" customHeight="1"/>
    <row r="1475" ht="13.5" customHeight="1"/>
    <row r="1476" ht="13.5" customHeight="1"/>
    <row r="1477" ht="13.5" customHeight="1"/>
    <row r="1478" ht="13.5" customHeight="1"/>
    <row r="1479" ht="13.5" customHeight="1"/>
    <row r="1480" ht="13.5" customHeight="1"/>
    <row r="1481" ht="13.5" customHeight="1"/>
    <row r="1482" ht="13.5" customHeight="1"/>
    <row r="1483" ht="13.5" customHeight="1"/>
    <row r="1484" ht="13.5" customHeight="1"/>
    <row r="1485" ht="13.5" customHeight="1"/>
    <row r="1486" ht="13.5" customHeight="1"/>
    <row r="1487" ht="13.5" customHeight="1"/>
    <row r="1488" ht="13.5" customHeight="1"/>
    <row r="1489" ht="13.5" customHeight="1"/>
    <row r="1490" ht="13.5" customHeight="1"/>
    <row r="1491" ht="13.5" customHeight="1"/>
    <row r="1492" ht="13.5" customHeight="1"/>
    <row r="1493" ht="13.5" customHeight="1"/>
    <row r="1494" ht="13.5" customHeight="1"/>
    <row r="1495" ht="13.5" customHeight="1"/>
    <row r="1496" ht="13.5" customHeight="1"/>
    <row r="1497" ht="13.5" customHeight="1"/>
    <row r="1498" ht="13.5" customHeight="1"/>
    <row r="1499" ht="13.5" customHeight="1"/>
    <row r="1500" ht="13.5" customHeight="1"/>
    <row r="1501" ht="13.5" customHeight="1"/>
    <row r="1502" ht="13.5" customHeight="1"/>
    <row r="1503" ht="13.5" customHeight="1"/>
    <row r="1504" ht="13.5" customHeight="1"/>
    <row r="1505" ht="13.5" customHeight="1"/>
    <row r="1506" ht="13.5" customHeight="1"/>
    <row r="1507" ht="13.5" customHeight="1"/>
    <row r="1508" ht="13.5" customHeight="1"/>
    <row r="1509" ht="13.5" customHeight="1"/>
    <row r="1510" ht="13.5" customHeight="1"/>
    <row r="1511" ht="13.5" customHeight="1"/>
    <row r="1512" ht="13.5" customHeight="1"/>
    <row r="1513" ht="13.5" customHeight="1"/>
    <row r="1514" ht="13.5" customHeight="1"/>
    <row r="1515" ht="13.5" customHeight="1"/>
    <row r="1516" ht="13.5" customHeight="1"/>
    <row r="1517" ht="13.5" customHeight="1"/>
    <row r="1518" ht="13.5" customHeight="1"/>
    <row r="1519" ht="13.5" customHeight="1"/>
    <row r="1520" ht="13.5" customHeight="1"/>
    <row r="1521" ht="13.5" customHeight="1"/>
    <row r="1522" ht="13.5" customHeight="1"/>
    <row r="1523" ht="13.5" customHeight="1"/>
    <row r="1524" ht="13.5" customHeight="1"/>
    <row r="1525" ht="13.5" customHeight="1"/>
    <row r="1526" ht="13.5" customHeight="1"/>
    <row r="1527" ht="13.5" customHeight="1"/>
    <row r="1528" ht="13.5" customHeight="1"/>
    <row r="1529" ht="13.5" customHeight="1"/>
    <row r="1530" ht="13.5" customHeight="1"/>
    <row r="1531" ht="13.5" customHeight="1"/>
    <row r="1532" ht="13.5" customHeight="1"/>
    <row r="1533" ht="13.5" customHeight="1"/>
    <row r="1534" ht="13.5" customHeight="1"/>
    <row r="1535" ht="13.5" customHeight="1"/>
    <row r="1536" ht="13.5" customHeight="1"/>
    <row r="1537" ht="13.5" customHeight="1"/>
    <row r="1538" ht="13.5" customHeight="1"/>
    <row r="1539" ht="13.5" customHeight="1"/>
    <row r="1540" ht="13.5" customHeight="1"/>
    <row r="1541" ht="13.5" customHeight="1"/>
    <row r="1542" ht="13.5" customHeight="1"/>
    <row r="1543" ht="13.5" customHeight="1"/>
    <row r="1544" ht="13.5" customHeight="1"/>
    <row r="1545" ht="13.5" customHeight="1"/>
    <row r="1546" ht="13.5" customHeight="1"/>
    <row r="1547" ht="13.5" customHeight="1"/>
    <row r="1548" ht="13.5" customHeight="1"/>
    <row r="1549" ht="13.5" customHeight="1"/>
    <row r="1550" ht="13.5" customHeight="1"/>
    <row r="1551" ht="13.5" customHeight="1"/>
    <row r="1552" ht="13.5" customHeight="1"/>
    <row r="1553" ht="13.5" customHeight="1"/>
    <row r="1554" ht="13.5" customHeight="1"/>
    <row r="1555" ht="13.5" customHeight="1"/>
    <row r="1556" ht="13.5" customHeight="1"/>
    <row r="1557" ht="13.5" customHeight="1"/>
    <row r="1558" ht="13.5" customHeight="1"/>
    <row r="1559" ht="13.5" customHeight="1"/>
    <row r="1560" ht="13.5" customHeight="1"/>
    <row r="1561" ht="13.5" customHeight="1"/>
    <row r="1562" ht="13.5" customHeight="1"/>
    <row r="1563" ht="13.5" customHeight="1"/>
    <row r="1564" ht="13.5" customHeight="1"/>
    <row r="1565" ht="13.5" customHeight="1"/>
    <row r="1566" ht="13.5" customHeight="1"/>
    <row r="1567" ht="13.5" customHeight="1"/>
    <row r="1568" ht="13.5" customHeight="1"/>
    <row r="1569" ht="13.5" customHeight="1"/>
    <row r="1570" ht="13.5" customHeight="1"/>
    <row r="1571" ht="13.5" customHeight="1"/>
    <row r="1572" ht="13.5" customHeight="1"/>
    <row r="1573" ht="13.5" customHeight="1"/>
    <row r="1574" ht="13.5" customHeight="1"/>
    <row r="1575" ht="13.5" customHeight="1"/>
    <row r="1576" ht="13.5" customHeight="1"/>
    <row r="1577" ht="13.5" customHeight="1"/>
    <row r="1578" ht="13.5" customHeight="1"/>
    <row r="1579" ht="13.5" customHeight="1"/>
    <row r="1580" ht="13.5" customHeight="1"/>
    <row r="1581" ht="13.5" customHeight="1"/>
    <row r="1582" ht="13.5" customHeight="1"/>
    <row r="1583" ht="13.5" customHeight="1"/>
    <row r="1584" ht="13.5" customHeight="1"/>
    <row r="1585" ht="13.5" customHeight="1"/>
    <row r="1586" ht="13.5" customHeight="1"/>
    <row r="1587" ht="13.5" customHeight="1"/>
    <row r="1588" ht="13.5" customHeight="1"/>
    <row r="1589" ht="13.5" customHeight="1"/>
    <row r="1590" ht="13.5" customHeight="1"/>
    <row r="1591" ht="13.5" customHeight="1"/>
    <row r="1592" ht="13.5" customHeight="1"/>
    <row r="1593" ht="13.5" customHeight="1"/>
    <row r="1594" ht="13.5" customHeight="1"/>
    <row r="1595" ht="13.5" customHeight="1"/>
    <row r="1596" ht="13.5" customHeight="1"/>
    <row r="1597" ht="13.5" customHeight="1"/>
    <row r="1598" ht="13.5" customHeight="1"/>
    <row r="1599" ht="13.5" customHeight="1"/>
    <row r="1600" ht="13.5" customHeight="1"/>
    <row r="1601" ht="13.5" customHeight="1"/>
    <row r="1602" ht="13.5" customHeight="1"/>
    <row r="1603" ht="13.5" customHeight="1"/>
    <row r="1604" ht="13.5" customHeight="1"/>
    <row r="1605" ht="13.5" customHeight="1"/>
    <row r="1606" ht="13.5" customHeight="1"/>
    <row r="1607" ht="13.5" customHeight="1"/>
    <row r="1608" ht="13.5" customHeight="1"/>
  </sheetData>
  <customSheetViews>
    <customSheetView guid="{637B1C33-F0B9-40A6-9BF1-AD79E7C69DA0}" showGridLines="0"/>
  </customSheetViews>
  <phoneticPr fontId="3"/>
  <pageMargins left="0.70866141732283472" right="0.19685039370078741" top="0.59055118110236227" bottom="0.59055118110236227" header="0.31496062992125984" footer="0.19685039370078741"/>
  <pageSetup paperSize="8" scale="75" orientation="landscape" r:id="rId1"/>
  <headerFooter>
    <oddHeader>&amp;R&amp;"ＭＳ 明朝,標準"&amp;12 1.基礎統計</oddHeader>
  </headerFooter>
  <rowBreaks count="6" manualBreakCount="6">
    <brk id="78" max="20" man="1"/>
    <brk id="156" max="20" man="1"/>
    <brk id="234" max="20" man="1"/>
    <brk id="312" max="20" man="1"/>
    <brk id="390" max="20" man="1"/>
    <brk id="468" max="20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5"/>
  <dimension ref="B1:S88"/>
  <sheetViews>
    <sheetView showGridLines="0" zoomScaleNormal="100" zoomScaleSheetLayoutView="75" workbookViewId="0"/>
  </sheetViews>
  <sheetFormatPr defaultColWidth="9" defaultRowHeight="13.5"/>
  <cols>
    <col min="1" max="1" width="4.625" style="63" customWidth="1"/>
    <col min="2" max="2" width="3.25" style="63" customWidth="1"/>
    <col min="3" max="3" width="12.25" style="63" customWidth="1"/>
    <col min="4" max="19" width="8.75" style="63" customWidth="1"/>
    <col min="20" max="16384" width="9" style="63"/>
  </cols>
  <sheetData>
    <row r="1" spans="2:19" ht="16.5" customHeight="1">
      <c r="B1" s="63" t="s">
        <v>214</v>
      </c>
    </row>
    <row r="2" spans="2:19" ht="16.5" customHeight="1">
      <c r="B2" s="63" t="s">
        <v>131</v>
      </c>
    </row>
    <row r="3" spans="2:19" ht="16.5" customHeight="1">
      <c r="B3" s="271"/>
      <c r="C3" s="263" t="s">
        <v>129</v>
      </c>
      <c r="D3" s="270" t="s">
        <v>130</v>
      </c>
      <c r="E3" s="270"/>
      <c r="F3" s="270" t="s">
        <v>62</v>
      </c>
      <c r="G3" s="270"/>
      <c r="H3" s="270" t="s">
        <v>63</v>
      </c>
      <c r="I3" s="270"/>
      <c r="J3" s="270" t="s">
        <v>64</v>
      </c>
      <c r="K3" s="270"/>
      <c r="L3" s="270" t="s">
        <v>65</v>
      </c>
      <c r="M3" s="270"/>
      <c r="N3" s="270" t="s">
        <v>66</v>
      </c>
      <c r="O3" s="270"/>
      <c r="P3" s="270" t="s">
        <v>68</v>
      </c>
      <c r="Q3" s="270"/>
      <c r="R3" s="270" t="s">
        <v>67</v>
      </c>
      <c r="S3" s="270"/>
    </row>
    <row r="4" spans="2:19" ht="57" customHeight="1">
      <c r="B4" s="271"/>
      <c r="C4" s="263"/>
      <c r="D4" s="104" t="s">
        <v>151</v>
      </c>
      <c r="E4" s="105" t="s">
        <v>143</v>
      </c>
      <c r="F4" s="104" t="s">
        <v>151</v>
      </c>
      <c r="G4" s="105" t="s">
        <v>143</v>
      </c>
      <c r="H4" s="104" t="s">
        <v>151</v>
      </c>
      <c r="I4" s="105" t="s">
        <v>143</v>
      </c>
      <c r="J4" s="104" t="s">
        <v>151</v>
      </c>
      <c r="K4" s="105" t="s">
        <v>143</v>
      </c>
      <c r="L4" s="104" t="s">
        <v>151</v>
      </c>
      <c r="M4" s="105" t="s">
        <v>143</v>
      </c>
      <c r="N4" s="104" t="s">
        <v>151</v>
      </c>
      <c r="O4" s="105" t="s">
        <v>143</v>
      </c>
      <c r="P4" s="104" t="s">
        <v>151</v>
      </c>
      <c r="Q4" s="105" t="s">
        <v>143</v>
      </c>
      <c r="R4" s="104" t="s">
        <v>151</v>
      </c>
      <c r="S4" s="106" t="s">
        <v>143</v>
      </c>
    </row>
    <row r="5" spans="2:19">
      <c r="B5" s="94">
        <v>1</v>
      </c>
      <c r="C5" s="62" t="s">
        <v>50</v>
      </c>
      <c r="D5" s="120">
        <v>351</v>
      </c>
      <c r="E5" s="96">
        <f>IFERROR(D5/R5,0)</f>
        <v>6.2533404596472469E-2</v>
      </c>
      <c r="F5" s="120">
        <v>417</v>
      </c>
      <c r="G5" s="96">
        <f>IFERROR(F5/R5,0)</f>
        <v>7.4291822554783532E-2</v>
      </c>
      <c r="H5" s="120">
        <v>981</v>
      </c>
      <c r="I5" s="96">
        <f>IFERROR(H5/R5,0)</f>
        <v>0.17477284874398719</v>
      </c>
      <c r="J5" s="120">
        <v>1337</v>
      </c>
      <c r="K5" s="96">
        <f>IFERROR(J5/R5,0)</f>
        <v>0.23819704257972563</v>
      </c>
      <c r="L5" s="120">
        <v>1367</v>
      </c>
      <c r="M5" s="96">
        <f>IFERROR(L5/R5,0)</f>
        <v>0.24354177801532156</v>
      </c>
      <c r="N5" s="120">
        <v>863</v>
      </c>
      <c r="O5" s="96">
        <f>IFERROR(N5/R5,0)</f>
        <v>0.15375022269730981</v>
      </c>
      <c r="P5" s="120">
        <v>297</v>
      </c>
      <c r="Q5" s="96">
        <f>IFERROR(P5/R5,0)</f>
        <v>5.2912880812399789E-2</v>
      </c>
      <c r="R5" s="120">
        <f t="shared" ref="R5:R36" si="0">SUM(D5,F5,H5,J5,L5,N5,P5)</f>
        <v>5613</v>
      </c>
      <c r="S5" s="97">
        <f>IFERROR(R5/$R5,0)</f>
        <v>1</v>
      </c>
    </row>
    <row r="6" spans="2:19">
      <c r="B6" s="94">
        <v>2</v>
      </c>
      <c r="C6" s="62" t="s">
        <v>111</v>
      </c>
      <c r="D6" s="120">
        <v>8</v>
      </c>
      <c r="E6" s="96">
        <f t="shared" ref="E6:E69" si="1">IFERROR(D6/R6,0)</f>
        <v>4.3010752688172046E-2</v>
      </c>
      <c r="F6" s="120">
        <v>13</v>
      </c>
      <c r="G6" s="96">
        <f t="shared" ref="G6:G69" si="2">IFERROR(F6/R6,0)</f>
        <v>6.9892473118279563E-2</v>
      </c>
      <c r="H6" s="120">
        <v>40</v>
      </c>
      <c r="I6" s="96">
        <f t="shared" ref="I6:I69" si="3">IFERROR(H6/R6,0)</f>
        <v>0.21505376344086022</v>
      </c>
      <c r="J6" s="120">
        <v>29</v>
      </c>
      <c r="K6" s="96">
        <f t="shared" ref="K6:K69" si="4">IFERROR(J6/R6,0)</f>
        <v>0.15591397849462366</v>
      </c>
      <c r="L6" s="120">
        <v>45</v>
      </c>
      <c r="M6" s="96">
        <f t="shared" ref="M6:M69" si="5">IFERROR(L6/R6,0)</f>
        <v>0.24193548387096775</v>
      </c>
      <c r="N6" s="120">
        <v>41</v>
      </c>
      <c r="O6" s="96">
        <f t="shared" ref="O6:O69" si="6">IFERROR(N6/R6,0)</f>
        <v>0.22043010752688172</v>
      </c>
      <c r="P6" s="120">
        <v>10</v>
      </c>
      <c r="Q6" s="96">
        <f t="shared" ref="Q6:Q69" si="7">IFERROR(P6/R6,0)</f>
        <v>5.3763440860215055E-2</v>
      </c>
      <c r="R6" s="120">
        <f t="shared" si="0"/>
        <v>186</v>
      </c>
      <c r="S6" s="97">
        <f t="shared" ref="S6:S69" si="8">IFERROR(R6/$R6,0)</f>
        <v>1</v>
      </c>
    </row>
    <row r="7" spans="2:19">
      <c r="B7" s="94">
        <v>3</v>
      </c>
      <c r="C7" s="62" t="s">
        <v>112</v>
      </c>
      <c r="D7" s="120">
        <v>12</v>
      </c>
      <c r="E7" s="96">
        <f t="shared" si="1"/>
        <v>9.0225563909774431E-2</v>
      </c>
      <c r="F7" s="120">
        <v>8</v>
      </c>
      <c r="G7" s="96">
        <f t="shared" si="2"/>
        <v>6.0150375939849621E-2</v>
      </c>
      <c r="H7" s="120">
        <v>17</v>
      </c>
      <c r="I7" s="96">
        <f t="shared" si="3"/>
        <v>0.12781954887218044</v>
      </c>
      <c r="J7" s="120">
        <v>28</v>
      </c>
      <c r="K7" s="96">
        <f t="shared" si="4"/>
        <v>0.21052631578947367</v>
      </c>
      <c r="L7" s="120">
        <v>37</v>
      </c>
      <c r="M7" s="96">
        <f t="shared" si="5"/>
        <v>0.2781954887218045</v>
      </c>
      <c r="N7" s="120">
        <v>20</v>
      </c>
      <c r="O7" s="96">
        <f t="shared" si="6"/>
        <v>0.15037593984962405</v>
      </c>
      <c r="P7" s="120">
        <v>11</v>
      </c>
      <c r="Q7" s="96">
        <f t="shared" si="7"/>
        <v>8.2706766917293228E-2</v>
      </c>
      <c r="R7" s="120">
        <f t="shared" si="0"/>
        <v>133</v>
      </c>
      <c r="S7" s="97">
        <f t="shared" si="8"/>
        <v>1</v>
      </c>
    </row>
    <row r="8" spans="2:19">
      <c r="B8" s="94">
        <v>4</v>
      </c>
      <c r="C8" s="62" t="s">
        <v>113</v>
      </c>
      <c r="D8" s="120">
        <v>8</v>
      </c>
      <c r="E8" s="96">
        <f t="shared" si="1"/>
        <v>4.790419161676647E-2</v>
      </c>
      <c r="F8" s="120">
        <v>14</v>
      </c>
      <c r="G8" s="96">
        <f t="shared" si="2"/>
        <v>8.3832335329341312E-2</v>
      </c>
      <c r="H8" s="120">
        <v>26</v>
      </c>
      <c r="I8" s="96">
        <f t="shared" si="3"/>
        <v>0.15568862275449102</v>
      </c>
      <c r="J8" s="120">
        <v>33</v>
      </c>
      <c r="K8" s="96">
        <f t="shared" si="4"/>
        <v>0.19760479041916168</v>
      </c>
      <c r="L8" s="120">
        <v>46</v>
      </c>
      <c r="M8" s="96">
        <f t="shared" si="5"/>
        <v>0.27544910179640719</v>
      </c>
      <c r="N8" s="120">
        <v>29</v>
      </c>
      <c r="O8" s="96">
        <f t="shared" si="6"/>
        <v>0.17365269461077845</v>
      </c>
      <c r="P8" s="120">
        <v>11</v>
      </c>
      <c r="Q8" s="96">
        <f t="shared" si="7"/>
        <v>6.5868263473053898E-2</v>
      </c>
      <c r="R8" s="120">
        <f t="shared" si="0"/>
        <v>167</v>
      </c>
      <c r="S8" s="97">
        <f t="shared" si="8"/>
        <v>1</v>
      </c>
    </row>
    <row r="9" spans="2:19">
      <c r="B9" s="94">
        <v>5</v>
      </c>
      <c r="C9" s="62" t="s">
        <v>114</v>
      </c>
      <c r="D9" s="120">
        <v>7</v>
      </c>
      <c r="E9" s="96">
        <f t="shared" si="1"/>
        <v>6.8627450980392163E-2</v>
      </c>
      <c r="F9" s="120">
        <v>10</v>
      </c>
      <c r="G9" s="96">
        <f t="shared" si="2"/>
        <v>9.8039215686274508E-2</v>
      </c>
      <c r="H9" s="120">
        <v>14</v>
      </c>
      <c r="I9" s="96">
        <f t="shared" si="3"/>
        <v>0.13725490196078433</v>
      </c>
      <c r="J9" s="120">
        <v>24</v>
      </c>
      <c r="K9" s="96">
        <f t="shared" si="4"/>
        <v>0.23529411764705882</v>
      </c>
      <c r="L9" s="120">
        <v>29</v>
      </c>
      <c r="M9" s="96">
        <f t="shared" si="5"/>
        <v>0.28431372549019607</v>
      </c>
      <c r="N9" s="120">
        <v>13</v>
      </c>
      <c r="O9" s="96">
        <f t="shared" si="6"/>
        <v>0.12745098039215685</v>
      </c>
      <c r="P9" s="120">
        <v>5</v>
      </c>
      <c r="Q9" s="96">
        <f t="shared" si="7"/>
        <v>4.9019607843137254E-2</v>
      </c>
      <c r="R9" s="120">
        <f t="shared" si="0"/>
        <v>102</v>
      </c>
      <c r="S9" s="97">
        <f t="shared" si="8"/>
        <v>1</v>
      </c>
    </row>
    <row r="10" spans="2:19">
      <c r="B10" s="94">
        <v>6</v>
      </c>
      <c r="C10" s="62" t="s">
        <v>115</v>
      </c>
      <c r="D10" s="120">
        <v>12</v>
      </c>
      <c r="E10" s="96">
        <f t="shared" si="1"/>
        <v>5.7142857142857141E-2</v>
      </c>
      <c r="F10" s="120">
        <v>26</v>
      </c>
      <c r="G10" s="96">
        <f t="shared" si="2"/>
        <v>0.12380952380952381</v>
      </c>
      <c r="H10" s="120">
        <v>34</v>
      </c>
      <c r="I10" s="96">
        <f t="shared" si="3"/>
        <v>0.16190476190476191</v>
      </c>
      <c r="J10" s="120">
        <v>58</v>
      </c>
      <c r="K10" s="96">
        <f t="shared" si="4"/>
        <v>0.27619047619047621</v>
      </c>
      <c r="L10" s="120">
        <v>43</v>
      </c>
      <c r="M10" s="96">
        <f t="shared" si="5"/>
        <v>0.20476190476190476</v>
      </c>
      <c r="N10" s="120">
        <v>30</v>
      </c>
      <c r="O10" s="96">
        <f t="shared" si="6"/>
        <v>0.14285714285714285</v>
      </c>
      <c r="P10" s="120">
        <v>7</v>
      </c>
      <c r="Q10" s="96">
        <f t="shared" si="7"/>
        <v>3.3333333333333333E-2</v>
      </c>
      <c r="R10" s="120">
        <f t="shared" si="0"/>
        <v>210</v>
      </c>
      <c r="S10" s="97">
        <f t="shared" si="8"/>
        <v>1</v>
      </c>
    </row>
    <row r="11" spans="2:19">
      <c r="B11" s="94">
        <v>7</v>
      </c>
      <c r="C11" s="62" t="s">
        <v>116</v>
      </c>
      <c r="D11" s="89">
        <v>10</v>
      </c>
      <c r="E11" s="96">
        <f t="shared" si="1"/>
        <v>6.2111801242236024E-2</v>
      </c>
      <c r="F11" s="89">
        <v>18</v>
      </c>
      <c r="G11" s="96">
        <f t="shared" si="2"/>
        <v>0.11180124223602485</v>
      </c>
      <c r="H11" s="89">
        <v>24</v>
      </c>
      <c r="I11" s="96">
        <f t="shared" si="3"/>
        <v>0.14906832298136646</v>
      </c>
      <c r="J11" s="89">
        <v>35</v>
      </c>
      <c r="K11" s="96">
        <f t="shared" si="4"/>
        <v>0.21739130434782608</v>
      </c>
      <c r="L11" s="89">
        <v>35</v>
      </c>
      <c r="M11" s="96">
        <f t="shared" si="5"/>
        <v>0.21739130434782608</v>
      </c>
      <c r="N11" s="89">
        <v>33</v>
      </c>
      <c r="O11" s="96">
        <f t="shared" si="6"/>
        <v>0.20496894409937888</v>
      </c>
      <c r="P11" s="89">
        <v>6</v>
      </c>
      <c r="Q11" s="96">
        <f t="shared" si="7"/>
        <v>3.7267080745341616E-2</v>
      </c>
      <c r="R11" s="89">
        <f t="shared" si="0"/>
        <v>161</v>
      </c>
      <c r="S11" s="97">
        <f t="shared" si="8"/>
        <v>1</v>
      </c>
    </row>
    <row r="12" spans="2:19">
      <c r="B12" s="94">
        <v>8</v>
      </c>
      <c r="C12" s="62" t="s">
        <v>51</v>
      </c>
      <c r="D12" s="121">
        <v>7</v>
      </c>
      <c r="E12" s="96">
        <f t="shared" si="1"/>
        <v>5.9322033898305086E-2</v>
      </c>
      <c r="F12" s="121">
        <v>9</v>
      </c>
      <c r="G12" s="96">
        <f t="shared" si="2"/>
        <v>7.6271186440677971E-2</v>
      </c>
      <c r="H12" s="121">
        <v>21</v>
      </c>
      <c r="I12" s="96">
        <f t="shared" si="3"/>
        <v>0.17796610169491525</v>
      </c>
      <c r="J12" s="121">
        <v>23</v>
      </c>
      <c r="K12" s="96">
        <f t="shared" si="4"/>
        <v>0.19491525423728814</v>
      </c>
      <c r="L12" s="121">
        <v>30</v>
      </c>
      <c r="M12" s="96">
        <f t="shared" si="5"/>
        <v>0.25423728813559321</v>
      </c>
      <c r="N12" s="121">
        <v>23</v>
      </c>
      <c r="O12" s="96">
        <f t="shared" si="6"/>
        <v>0.19491525423728814</v>
      </c>
      <c r="P12" s="121">
        <v>5</v>
      </c>
      <c r="Q12" s="96">
        <f t="shared" si="7"/>
        <v>4.2372881355932202E-2</v>
      </c>
      <c r="R12" s="121">
        <f t="shared" si="0"/>
        <v>118</v>
      </c>
      <c r="S12" s="97">
        <f t="shared" si="8"/>
        <v>1</v>
      </c>
    </row>
    <row r="13" spans="2:19">
      <c r="B13" s="94">
        <v>9</v>
      </c>
      <c r="C13" s="62" t="s">
        <v>117</v>
      </c>
      <c r="D13" s="120">
        <v>4</v>
      </c>
      <c r="E13" s="96">
        <f t="shared" si="1"/>
        <v>4.7619047619047616E-2</v>
      </c>
      <c r="F13" s="120">
        <v>7</v>
      </c>
      <c r="G13" s="96">
        <f t="shared" si="2"/>
        <v>8.3333333333333329E-2</v>
      </c>
      <c r="H13" s="120">
        <v>22</v>
      </c>
      <c r="I13" s="96">
        <f t="shared" si="3"/>
        <v>0.26190476190476192</v>
      </c>
      <c r="J13" s="120">
        <v>18</v>
      </c>
      <c r="K13" s="96">
        <f t="shared" si="4"/>
        <v>0.21428571428571427</v>
      </c>
      <c r="L13" s="120">
        <v>19</v>
      </c>
      <c r="M13" s="96">
        <f t="shared" si="5"/>
        <v>0.22619047619047619</v>
      </c>
      <c r="N13" s="120">
        <v>11</v>
      </c>
      <c r="O13" s="96">
        <f t="shared" si="6"/>
        <v>0.13095238095238096</v>
      </c>
      <c r="P13" s="120">
        <v>3</v>
      </c>
      <c r="Q13" s="96">
        <f t="shared" si="7"/>
        <v>3.5714285714285712E-2</v>
      </c>
      <c r="R13" s="120">
        <f t="shared" si="0"/>
        <v>84</v>
      </c>
      <c r="S13" s="97">
        <f t="shared" si="8"/>
        <v>1</v>
      </c>
    </row>
    <row r="14" spans="2:19">
      <c r="B14" s="94">
        <v>10</v>
      </c>
      <c r="C14" s="62" t="s">
        <v>52</v>
      </c>
      <c r="D14" s="120">
        <v>9</v>
      </c>
      <c r="E14" s="96">
        <f t="shared" si="1"/>
        <v>5.7324840764331211E-2</v>
      </c>
      <c r="F14" s="120">
        <v>9</v>
      </c>
      <c r="G14" s="96">
        <f t="shared" si="2"/>
        <v>5.7324840764331211E-2</v>
      </c>
      <c r="H14" s="120">
        <v>35</v>
      </c>
      <c r="I14" s="96">
        <f t="shared" si="3"/>
        <v>0.22292993630573249</v>
      </c>
      <c r="J14" s="120">
        <v>38</v>
      </c>
      <c r="K14" s="96">
        <f t="shared" si="4"/>
        <v>0.24203821656050956</v>
      </c>
      <c r="L14" s="120">
        <v>38</v>
      </c>
      <c r="M14" s="96">
        <f t="shared" si="5"/>
        <v>0.24203821656050956</v>
      </c>
      <c r="N14" s="120">
        <v>19</v>
      </c>
      <c r="O14" s="96">
        <f t="shared" si="6"/>
        <v>0.12101910828025478</v>
      </c>
      <c r="P14" s="120">
        <v>9</v>
      </c>
      <c r="Q14" s="96">
        <f t="shared" si="7"/>
        <v>5.7324840764331211E-2</v>
      </c>
      <c r="R14" s="120">
        <f t="shared" si="0"/>
        <v>157</v>
      </c>
      <c r="S14" s="97">
        <f t="shared" si="8"/>
        <v>1</v>
      </c>
    </row>
    <row r="15" spans="2:19">
      <c r="B15" s="94">
        <v>11</v>
      </c>
      <c r="C15" s="62" t="s">
        <v>53</v>
      </c>
      <c r="D15" s="120">
        <v>25</v>
      </c>
      <c r="E15" s="96">
        <f t="shared" si="1"/>
        <v>7.621951219512195E-2</v>
      </c>
      <c r="F15" s="120">
        <v>16</v>
      </c>
      <c r="G15" s="96">
        <f t="shared" si="2"/>
        <v>4.878048780487805E-2</v>
      </c>
      <c r="H15" s="120">
        <v>49</v>
      </c>
      <c r="I15" s="96">
        <f t="shared" si="3"/>
        <v>0.14939024390243902</v>
      </c>
      <c r="J15" s="120">
        <v>87</v>
      </c>
      <c r="K15" s="96">
        <f t="shared" si="4"/>
        <v>0.2652439024390244</v>
      </c>
      <c r="L15" s="120">
        <v>86</v>
      </c>
      <c r="M15" s="96">
        <f t="shared" si="5"/>
        <v>0.26219512195121952</v>
      </c>
      <c r="N15" s="120">
        <v>49</v>
      </c>
      <c r="O15" s="96">
        <f t="shared" si="6"/>
        <v>0.14939024390243902</v>
      </c>
      <c r="P15" s="120">
        <v>16</v>
      </c>
      <c r="Q15" s="96">
        <f t="shared" si="7"/>
        <v>4.878048780487805E-2</v>
      </c>
      <c r="R15" s="120">
        <f t="shared" si="0"/>
        <v>328</v>
      </c>
      <c r="S15" s="97">
        <f t="shared" si="8"/>
        <v>1</v>
      </c>
    </row>
    <row r="16" spans="2:19">
      <c r="B16" s="94">
        <v>12</v>
      </c>
      <c r="C16" s="62" t="s">
        <v>118</v>
      </c>
      <c r="D16" s="120">
        <v>10</v>
      </c>
      <c r="E16" s="96">
        <f t="shared" si="1"/>
        <v>6.6666666666666666E-2</v>
      </c>
      <c r="F16" s="120">
        <v>10</v>
      </c>
      <c r="G16" s="96">
        <f t="shared" si="2"/>
        <v>6.6666666666666666E-2</v>
      </c>
      <c r="H16" s="120">
        <v>26</v>
      </c>
      <c r="I16" s="96">
        <f t="shared" si="3"/>
        <v>0.17333333333333334</v>
      </c>
      <c r="J16" s="120">
        <v>32</v>
      </c>
      <c r="K16" s="96">
        <f t="shared" si="4"/>
        <v>0.21333333333333335</v>
      </c>
      <c r="L16" s="120">
        <v>45</v>
      </c>
      <c r="M16" s="96">
        <f t="shared" si="5"/>
        <v>0.3</v>
      </c>
      <c r="N16" s="120">
        <v>22</v>
      </c>
      <c r="O16" s="96">
        <f t="shared" si="6"/>
        <v>0.14666666666666667</v>
      </c>
      <c r="P16" s="120">
        <v>5</v>
      </c>
      <c r="Q16" s="96">
        <f t="shared" si="7"/>
        <v>3.3333333333333333E-2</v>
      </c>
      <c r="R16" s="120">
        <f t="shared" si="0"/>
        <v>150</v>
      </c>
      <c r="S16" s="97">
        <f t="shared" si="8"/>
        <v>1</v>
      </c>
    </row>
    <row r="17" spans="2:19">
      <c r="B17" s="94">
        <v>13</v>
      </c>
      <c r="C17" s="62" t="s">
        <v>119</v>
      </c>
      <c r="D17" s="89">
        <v>19</v>
      </c>
      <c r="E17" s="96">
        <f t="shared" si="1"/>
        <v>4.9222797927461141E-2</v>
      </c>
      <c r="F17" s="89">
        <v>20</v>
      </c>
      <c r="G17" s="96">
        <f t="shared" si="2"/>
        <v>5.181347150259067E-2</v>
      </c>
      <c r="H17" s="89">
        <v>65</v>
      </c>
      <c r="I17" s="96">
        <f t="shared" si="3"/>
        <v>0.16839378238341968</v>
      </c>
      <c r="J17" s="89">
        <v>98</v>
      </c>
      <c r="K17" s="96">
        <f t="shared" si="4"/>
        <v>0.25388601036269431</v>
      </c>
      <c r="L17" s="89">
        <v>100</v>
      </c>
      <c r="M17" s="96">
        <f t="shared" si="5"/>
        <v>0.25906735751295334</v>
      </c>
      <c r="N17" s="89">
        <v>54</v>
      </c>
      <c r="O17" s="96">
        <f t="shared" si="6"/>
        <v>0.13989637305699482</v>
      </c>
      <c r="P17" s="89">
        <v>30</v>
      </c>
      <c r="Q17" s="96">
        <f t="shared" si="7"/>
        <v>7.7720207253886009E-2</v>
      </c>
      <c r="R17" s="89">
        <f t="shared" si="0"/>
        <v>386</v>
      </c>
      <c r="S17" s="97">
        <f t="shared" si="8"/>
        <v>1</v>
      </c>
    </row>
    <row r="18" spans="2:19">
      <c r="B18" s="94">
        <v>14</v>
      </c>
      <c r="C18" s="62" t="s">
        <v>120</v>
      </c>
      <c r="D18" s="121">
        <v>14</v>
      </c>
      <c r="E18" s="96">
        <f t="shared" si="1"/>
        <v>7.909604519774012E-2</v>
      </c>
      <c r="F18" s="121">
        <v>9</v>
      </c>
      <c r="G18" s="96">
        <f t="shared" si="2"/>
        <v>5.0847457627118647E-2</v>
      </c>
      <c r="H18" s="121">
        <v>47</v>
      </c>
      <c r="I18" s="96">
        <f t="shared" si="3"/>
        <v>0.2655367231638418</v>
      </c>
      <c r="J18" s="121">
        <v>31</v>
      </c>
      <c r="K18" s="96">
        <f t="shared" si="4"/>
        <v>0.1751412429378531</v>
      </c>
      <c r="L18" s="121">
        <v>37</v>
      </c>
      <c r="M18" s="96">
        <f t="shared" si="5"/>
        <v>0.20903954802259886</v>
      </c>
      <c r="N18" s="121">
        <v>32</v>
      </c>
      <c r="O18" s="96">
        <f t="shared" si="6"/>
        <v>0.1807909604519774</v>
      </c>
      <c r="P18" s="121">
        <v>7</v>
      </c>
      <c r="Q18" s="96">
        <f t="shared" si="7"/>
        <v>3.954802259887006E-2</v>
      </c>
      <c r="R18" s="121">
        <f t="shared" si="0"/>
        <v>177</v>
      </c>
      <c r="S18" s="97">
        <f t="shared" si="8"/>
        <v>1</v>
      </c>
    </row>
    <row r="19" spans="2:19">
      <c r="B19" s="94">
        <v>15</v>
      </c>
      <c r="C19" s="62" t="s">
        <v>121</v>
      </c>
      <c r="D19" s="120">
        <v>19</v>
      </c>
      <c r="E19" s="96">
        <f t="shared" si="1"/>
        <v>7.1428571428571425E-2</v>
      </c>
      <c r="F19" s="120">
        <v>19</v>
      </c>
      <c r="G19" s="96">
        <f t="shared" si="2"/>
        <v>7.1428571428571425E-2</v>
      </c>
      <c r="H19" s="120">
        <v>45</v>
      </c>
      <c r="I19" s="96">
        <f t="shared" si="3"/>
        <v>0.16917293233082706</v>
      </c>
      <c r="J19" s="120">
        <v>71</v>
      </c>
      <c r="K19" s="96">
        <f t="shared" si="4"/>
        <v>0.26691729323308272</v>
      </c>
      <c r="L19" s="120">
        <v>70</v>
      </c>
      <c r="M19" s="96">
        <f t="shared" si="5"/>
        <v>0.26315789473684209</v>
      </c>
      <c r="N19" s="120">
        <v>32</v>
      </c>
      <c r="O19" s="96">
        <f t="shared" si="6"/>
        <v>0.12030075187969924</v>
      </c>
      <c r="P19" s="120">
        <v>10</v>
      </c>
      <c r="Q19" s="96">
        <f t="shared" si="7"/>
        <v>3.7593984962406013E-2</v>
      </c>
      <c r="R19" s="120">
        <f t="shared" si="0"/>
        <v>266</v>
      </c>
      <c r="S19" s="97">
        <f t="shared" si="8"/>
        <v>1</v>
      </c>
    </row>
    <row r="20" spans="2:19">
      <c r="B20" s="94">
        <v>16</v>
      </c>
      <c r="C20" s="62" t="s">
        <v>54</v>
      </c>
      <c r="D20" s="120">
        <v>26</v>
      </c>
      <c r="E20" s="96">
        <f t="shared" si="1"/>
        <v>0.10276679841897234</v>
      </c>
      <c r="F20" s="120">
        <v>21</v>
      </c>
      <c r="G20" s="96">
        <f t="shared" si="2"/>
        <v>8.3003952569169967E-2</v>
      </c>
      <c r="H20" s="120">
        <v>39</v>
      </c>
      <c r="I20" s="96">
        <f t="shared" si="3"/>
        <v>0.1541501976284585</v>
      </c>
      <c r="J20" s="120">
        <v>41</v>
      </c>
      <c r="K20" s="96">
        <f t="shared" si="4"/>
        <v>0.16205533596837945</v>
      </c>
      <c r="L20" s="120">
        <v>69</v>
      </c>
      <c r="M20" s="96">
        <f t="shared" si="5"/>
        <v>0.27272727272727271</v>
      </c>
      <c r="N20" s="120">
        <v>42</v>
      </c>
      <c r="O20" s="96">
        <f t="shared" si="6"/>
        <v>0.16600790513833993</v>
      </c>
      <c r="P20" s="120">
        <v>15</v>
      </c>
      <c r="Q20" s="96">
        <f t="shared" si="7"/>
        <v>5.9288537549407112E-2</v>
      </c>
      <c r="R20" s="120">
        <f t="shared" si="0"/>
        <v>253</v>
      </c>
      <c r="S20" s="97">
        <f t="shared" si="8"/>
        <v>1</v>
      </c>
    </row>
    <row r="21" spans="2:19">
      <c r="B21" s="94">
        <v>17</v>
      </c>
      <c r="C21" s="62" t="s">
        <v>122</v>
      </c>
      <c r="D21" s="120">
        <v>30</v>
      </c>
      <c r="E21" s="96">
        <f t="shared" si="1"/>
        <v>6.097560975609756E-2</v>
      </c>
      <c r="F21" s="120">
        <v>35</v>
      </c>
      <c r="G21" s="96">
        <f t="shared" si="2"/>
        <v>7.113821138211382E-2</v>
      </c>
      <c r="H21" s="120">
        <v>71</v>
      </c>
      <c r="I21" s="96">
        <f t="shared" si="3"/>
        <v>0.1443089430894309</v>
      </c>
      <c r="J21" s="120">
        <v>122</v>
      </c>
      <c r="K21" s="96">
        <f t="shared" si="4"/>
        <v>0.24796747967479674</v>
      </c>
      <c r="L21" s="120">
        <v>125</v>
      </c>
      <c r="M21" s="96">
        <f t="shared" si="5"/>
        <v>0.25406504065040653</v>
      </c>
      <c r="N21" s="120">
        <v>77</v>
      </c>
      <c r="O21" s="96">
        <f t="shared" si="6"/>
        <v>0.1565040650406504</v>
      </c>
      <c r="P21" s="120">
        <v>32</v>
      </c>
      <c r="Q21" s="96">
        <f t="shared" si="7"/>
        <v>6.5040650406504072E-2</v>
      </c>
      <c r="R21" s="120">
        <f t="shared" si="0"/>
        <v>492</v>
      </c>
      <c r="S21" s="97">
        <f t="shared" si="8"/>
        <v>1</v>
      </c>
    </row>
    <row r="22" spans="2:19">
      <c r="B22" s="94">
        <v>18</v>
      </c>
      <c r="C22" s="62" t="s">
        <v>55</v>
      </c>
      <c r="D22" s="120">
        <v>18</v>
      </c>
      <c r="E22" s="96">
        <f t="shared" si="1"/>
        <v>5.3731343283582089E-2</v>
      </c>
      <c r="F22" s="120">
        <v>24</v>
      </c>
      <c r="G22" s="96">
        <f t="shared" si="2"/>
        <v>7.1641791044776124E-2</v>
      </c>
      <c r="H22" s="120">
        <v>54</v>
      </c>
      <c r="I22" s="96">
        <f t="shared" si="3"/>
        <v>0.16119402985074627</v>
      </c>
      <c r="J22" s="120">
        <v>74</v>
      </c>
      <c r="K22" s="96">
        <f t="shared" si="4"/>
        <v>0.22089552238805971</v>
      </c>
      <c r="L22" s="120">
        <v>83</v>
      </c>
      <c r="M22" s="96">
        <f t="shared" si="5"/>
        <v>0.24776119402985075</v>
      </c>
      <c r="N22" s="120">
        <v>65</v>
      </c>
      <c r="O22" s="96">
        <f t="shared" si="6"/>
        <v>0.19402985074626866</v>
      </c>
      <c r="P22" s="120">
        <v>17</v>
      </c>
      <c r="Q22" s="96">
        <f t="shared" si="7"/>
        <v>5.0746268656716415E-2</v>
      </c>
      <c r="R22" s="120">
        <f t="shared" si="0"/>
        <v>335</v>
      </c>
      <c r="S22" s="97">
        <f t="shared" si="8"/>
        <v>1</v>
      </c>
    </row>
    <row r="23" spans="2:19">
      <c r="B23" s="94">
        <v>19</v>
      </c>
      <c r="C23" s="62" t="s">
        <v>123</v>
      </c>
      <c r="D23" s="89">
        <v>12</v>
      </c>
      <c r="E23" s="96">
        <f t="shared" si="1"/>
        <v>4.2402826855123678E-2</v>
      </c>
      <c r="F23" s="89">
        <v>28</v>
      </c>
      <c r="G23" s="96">
        <f t="shared" si="2"/>
        <v>9.8939929328621903E-2</v>
      </c>
      <c r="H23" s="89">
        <v>56</v>
      </c>
      <c r="I23" s="96">
        <f t="shared" si="3"/>
        <v>0.19787985865724381</v>
      </c>
      <c r="J23" s="89">
        <v>77</v>
      </c>
      <c r="K23" s="96">
        <f t="shared" si="4"/>
        <v>0.27208480565371024</v>
      </c>
      <c r="L23" s="89">
        <v>61</v>
      </c>
      <c r="M23" s="96">
        <f t="shared" si="5"/>
        <v>0.21554770318021202</v>
      </c>
      <c r="N23" s="89">
        <v>36</v>
      </c>
      <c r="O23" s="96">
        <f t="shared" si="6"/>
        <v>0.12720848056537101</v>
      </c>
      <c r="P23" s="89">
        <v>13</v>
      </c>
      <c r="Q23" s="96">
        <f t="shared" si="7"/>
        <v>4.5936395759717315E-2</v>
      </c>
      <c r="R23" s="89">
        <f t="shared" si="0"/>
        <v>283</v>
      </c>
      <c r="S23" s="97">
        <f t="shared" si="8"/>
        <v>1</v>
      </c>
    </row>
    <row r="24" spans="2:19">
      <c r="B24" s="94">
        <v>20</v>
      </c>
      <c r="C24" s="62" t="s">
        <v>124</v>
      </c>
      <c r="D24" s="121">
        <v>15</v>
      </c>
      <c r="E24" s="96">
        <f t="shared" si="1"/>
        <v>4.3731778425655975E-2</v>
      </c>
      <c r="F24" s="121">
        <v>19</v>
      </c>
      <c r="G24" s="96">
        <f t="shared" si="2"/>
        <v>5.5393586005830907E-2</v>
      </c>
      <c r="H24" s="121">
        <v>47</v>
      </c>
      <c r="I24" s="96">
        <f t="shared" si="3"/>
        <v>0.13702623906705538</v>
      </c>
      <c r="J24" s="121">
        <v>82</v>
      </c>
      <c r="K24" s="96">
        <f t="shared" si="4"/>
        <v>0.239067055393586</v>
      </c>
      <c r="L24" s="121">
        <v>101</v>
      </c>
      <c r="M24" s="96">
        <f t="shared" si="5"/>
        <v>0.29446064139941691</v>
      </c>
      <c r="N24" s="121">
        <v>57</v>
      </c>
      <c r="O24" s="96">
        <f t="shared" si="6"/>
        <v>0.16618075801749271</v>
      </c>
      <c r="P24" s="121">
        <v>22</v>
      </c>
      <c r="Q24" s="96">
        <f t="shared" si="7"/>
        <v>6.4139941690962099E-2</v>
      </c>
      <c r="R24" s="121">
        <f t="shared" si="0"/>
        <v>343</v>
      </c>
      <c r="S24" s="97">
        <f t="shared" si="8"/>
        <v>1</v>
      </c>
    </row>
    <row r="25" spans="2:19">
      <c r="B25" s="94">
        <v>21</v>
      </c>
      <c r="C25" s="62" t="s">
        <v>125</v>
      </c>
      <c r="D25" s="120">
        <v>12</v>
      </c>
      <c r="E25" s="96">
        <f t="shared" si="1"/>
        <v>7.792207792207792E-2</v>
      </c>
      <c r="F25" s="120">
        <v>13</v>
      </c>
      <c r="G25" s="96">
        <f t="shared" si="2"/>
        <v>8.4415584415584416E-2</v>
      </c>
      <c r="H25" s="120">
        <v>26</v>
      </c>
      <c r="I25" s="96">
        <f t="shared" si="3"/>
        <v>0.16883116883116883</v>
      </c>
      <c r="J25" s="120">
        <v>38</v>
      </c>
      <c r="K25" s="96">
        <f t="shared" si="4"/>
        <v>0.24675324675324675</v>
      </c>
      <c r="L25" s="120">
        <v>37</v>
      </c>
      <c r="M25" s="96">
        <f t="shared" si="5"/>
        <v>0.24025974025974026</v>
      </c>
      <c r="N25" s="120">
        <v>23</v>
      </c>
      <c r="O25" s="96">
        <f t="shared" si="6"/>
        <v>0.14935064935064934</v>
      </c>
      <c r="P25" s="120">
        <v>5</v>
      </c>
      <c r="Q25" s="96">
        <f t="shared" si="7"/>
        <v>3.2467532467532464E-2</v>
      </c>
      <c r="R25" s="120">
        <f t="shared" si="0"/>
        <v>154</v>
      </c>
      <c r="S25" s="97">
        <f t="shared" si="8"/>
        <v>1</v>
      </c>
    </row>
    <row r="26" spans="2:19">
      <c r="B26" s="94">
        <v>22</v>
      </c>
      <c r="C26" s="62" t="s">
        <v>56</v>
      </c>
      <c r="D26" s="120">
        <v>11</v>
      </c>
      <c r="E26" s="96">
        <f t="shared" si="1"/>
        <v>3.4920634920634921E-2</v>
      </c>
      <c r="F26" s="120">
        <v>21</v>
      </c>
      <c r="G26" s="96">
        <f t="shared" si="2"/>
        <v>6.6666666666666666E-2</v>
      </c>
      <c r="H26" s="120">
        <v>74</v>
      </c>
      <c r="I26" s="96">
        <f t="shared" si="3"/>
        <v>0.23492063492063492</v>
      </c>
      <c r="J26" s="120">
        <v>87</v>
      </c>
      <c r="K26" s="96">
        <f t="shared" si="4"/>
        <v>0.27619047619047621</v>
      </c>
      <c r="L26" s="120">
        <v>61</v>
      </c>
      <c r="M26" s="96">
        <f t="shared" si="5"/>
        <v>0.19365079365079366</v>
      </c>
      <c r="N26" s="120">
        <v>47</v>
      </c>
      <c r="O26" s="96">
        <f t="shared" si="6"/>
        <v>0.1492063492063492</v>
      </c>
      <c r="P26" s="120">
        <v>14</v>
      </c>
      <c r="Q26" s="96">
        <f t="shared" si="7"/>
        <v>4.4444444444444446E-2</v>
      </c>
      <c r="R26" s="120">
        <f t="shared" si="0"/>
        <v>315</v>
      </c>
      <c r="S26" s="97">
        <f t="shared" si="8"/>
        <v>1</v>
      </c>
    </row>
    <row r="27" spans="2:19">
      <c r="B27" s="94">
        <v>23</v>
      </c>
      <c r="C27" s="62" t="s">
        <v>126</v>
      </c>
      <c r="D27" s="120">
        <v>41</v>
      </c>
      <c r="E27" s="96">
        <f t="shared" si="1"/>
        <v>7.9457364341085274E-2</v>
      </c>
      <c r="F27" s="120">
        <v>52</v>
      </c>
      <c r="G27" s="96">
        <f t="shared" si="2"/>
        <v>0.10077519379844961</v>
      </c>
      <c r="H27" s="120">
        <v>95</v>
      </c>
      <c r="I27" s="96">
        <f t="shared" si="3"/>
        <v>0.18410852713178294</v>
      </c>
      <c r="J27" s="120">
        <v>133</v>
      </c>
      <c r="K27" s="96">
        <f t="shared" si="4"/>
        <v>0.25775193798449614</v>
      </c>
      <c r="L27" s="120">
        <v>111</v>
      </c>
      <c r="M27" s="96">
        <f t="shared" si="5"/>
        <v>0.21511627906976744</v>
      </c>
      <c r="N27" s="120">
        <v>61</v>
      </c>
      <c r="O27" s="96">
        <f t="shared" si="6"/>
        <v>0.11821705426356589</v>
      </c>
      <c r="P27" s="120">
        <v>23</v>
      </c>
      <c r="Q27" s="96">
        <f t="shared" si="7"/>
        <v>4.4573643410852716E-2</v>
      </c>
      <c r="R27" s="120">
        <f t="shared" si="0"/>
        <v>516</v>
      </c>
      <c r="S27" s="97">
        <f t="shared" si="8"/>
        <v>1</v>
      </c>
    </row>
    <row r="28" spans="2:19">
      <c r="B28" s="94">
        <v>24</v>
      </c>
      <c r="C28" s="62" t="s">
        <v>127</v>
      </c>
      <c r="D28" s="120">
        <v>12</v>
      </c>
      <c r="E28" s="96">
        <f t="shared" si="1"/>
        <v>6.8571428571428575E-2</v>
      </c>
      <c r="F28" s="120">
        <v>11</v>
      </c>
      <c r="G28" s="96">
        <f t="shared" si="2"/>
        <v>6.2857142857142861E-2</v>
      </c>
      <c r="H28" s="120">
        <v>33</v>
      </c>
      <c r="I28" s="96">
        <f t="shared" si="3"/>
        <v>0.18857142857142858</v>
      </c>
      <c r="J28" s="120">
        <v>49</v>
      </c>
      <c r="K28" s="96">
        <f t="shared" si="4"/>
        <v>0.28000000000000003</v>
      </c>
      <c r="L28" s="120">
        <v>34</v>
      </c>
      <c r="M28" s="96">
        <f t="shared" si="5"/>
        <v>0.19428571428571428</v>
      </c>
      <c r="N28" s="120">
        <v>25</v>
      </c>
      <c r="O28" s="96">
        <f t="shared" si="6"/>
        <v>0.14285714285714285</v>
      </c>
      <c r="P28" s="120">
        <v>11</v>
      </c>
      <c r="Q28" s="96">
        <f t="shared" si="7"/>
        <v>6.2857142857142861E-2</v>
      </c>
      <c r="R28" s="120">
        <f t="shared" si="0"/>
        <v>175</v>
      </c>
      <c r="S28" s="97">
        <f t="shared" si="8"/>
        <v>1</v>
      </c>
    </row>
    <row r="29" spans="2:19">
      <c r="B29" s="94">
        <v>25</v>
      </c>
      <c r="C29" s="62" t="s">
        <v>128</v>
      </c>
      <c r="D29" s="89">
        <v>10</v>
      </c>
      <c r="E29" s="96">
        <f t="shared" si="1"/>
        <v>8.1967213114754092E-2</v>
      </c>
      <c r="F29" s="89">
        <v>5</v>
      </c>
      <c r="G29" s="96">
        <f t="shared" si="2"/>
        <v>4.0983606557377046E-2</v>
      </c>
      <c r="H29" s="89">
        <v>21</v>
      </c>
      <c r="I29" s="96">
        <f t="shared" si="3"/>
        <v>0.1721311475409836</v>
      </c>
      <c r="J29" s="89">
        <v>29</v>
      </c>
      <c r="K29" s="96">
        <f t="shared" si="4"/>
        <v>0.23770491803278687</v>
      </c>
      <c r="L29" s="89">
        <v>25</v>
      </c>
      <c r="M29" s="96">
        <f t="shared" si="5"/>
        <v>0.20491803278688525</v>
      </c>
      <c r="N29" s="89">
        <v>22</v>
      </c>
      <c r="O29" s="96">
        <f t="shared" si="6"/>
        <v>0.18032786885245902</v>
      </c>
      <c r="P29" s="89">
        <v>10</v>
      </c>
      <c r="Q29" s="96">
        <f t="shared" si="7"/>
        <v>8.1967213114754092E-2</v>
      </c>
      <c r="R29" s="89">
        <f t="shared" si="0"/>
        <v>122</v>
      </c>
      <c r="S29" s="97">
        <f t="shared" si="8"/>
        <v>1</v>
      </c>
    </row>
    <row r="30" spans="2:19">
      <c r="B30" s="94">
        <v>26</v>
      </c>
      <c r="C30" s="62" t="s">
        <v>30</v>
      </c>
      <c r="D30" s="121">
        <v>178</v>
      </c>
      <c r="E30" s="96">
        <f t="shared" si="1"/>
        <v>6.5082266910420475E-2</v>
      </c>
      <c r="F30" s="121">
        <v>206</v>
      </c>
      <c r="G30" s="96">
        <f t="shared" si="2"/>
        <v>7.5319926873857398E-2</v>
      </c>
      <c r="H30" s="121">
        <v>481</v>
      </c>
      <c r="I30" s="96">
        <f t="shared" si="3"/>
        <v>0.17586837294332724</v>
      </c>
      <c r="J30" s="121">
        <v>675</v>
      </c>
      <c r="K30" s="96">
        <f t="shared" si="4"/>
        <v>0.24680073126142596</v>
      </c>
      <c r="L30" s="121">
        <v>646</v>
      </c>
      <c r="M30" s="96">
        <f t="shared" si="5"/>
        <v>0.23619744058500913</v>
      </c>
      <c r="N30" s="121">
        <v>395</v>
      </c>
      <c r="O30" s="96">
        <f t="shared" si="6"/>
        <v>0.14442413162705667</v>
      </c>
      <c r="P30" s="121">
        <v>154</v>
      </c>
      <c r="Q30" s="96">
        <f t="shared" si="7"/>
        <v>5.6307129798903108E-2</v>
      </c>
      <c r="R30" s="121">
        <f t="shared" si="0"/>
        <v>2735</v>
      </c>
      <c r="S30" s="97">
        <f t="shared" si="8"/>
        <v>1</v>
      </c>
    </row>
    <row r="31" spans="2:19">
      <c r="B31" s="94">
        <v>27</v>
      </c>
      <c r="C31" s="62" t="s">
        <v>31</v>
      </c>
      <c r="D31" s="120">
        <v>53</v>
      </c>
      <c r="E31" s="96">
        <f t="shared" si="1"/>
        <v>0.11990950226244344</v>
      </c>
      <c r="F31" s="120">
        <v>22</v>
      </c>
      <c r="G31" s="96">
        <f t="shared" si="2"/>
        <v>4.9773755656108594E-2</v>
      </c>
      <c r="H31" s="120">
        <v>64</v>
      </c>
      <c r="I31" s="96">
        <f t="shared" si="3"/>
        <v>0.14479638009049775</v>
      </c>
      <c r="J31" s="120">
        <v>94</v>
      </c>
      <c r="K31" s="96">
        <f t="shared" si="4"/>
        <v>0.21266968325791855</v>
      </c>
      <c r="L31" s="120">
        <v>116</v>
      </c>
      <c r="M31" s="96">
        <f t="shared" si="5"/>
        <v>0.26244343891402716</v>
      </c>
      <c r="N31" s="120">
        <v>63</v>
      </c>
      <c r="O31" s="96">
        <f t="shared" si="6"/>
        <v>0.1425339366515837</v>
      </c>
      <c r="P31" s="120">
        <v>30</v>
      </c>
      <c r="Q31" s="96">
        <f t="shared" si="7"/>
        <v>6.7873303167420809E-2</v>
      </c>
      <c r="R31" s="120">
        <f t="shared" si="0"/>
        <v>442</v>
      </c>
      <c r="S31" s="97">
        <f t="shared" si="8"/>
        <v>1</v>
      </c>
    </row>
    <row r="32" spans="2:19">
      <c r="B32" s="94">
        <v>28</v>
      </c>
      <c r="C32" s="62" t="s">
        <v>32</v>
      </c>
      <c r="D32" s="120">
        <v>18</v>
      </c>
      <c r="E32" s="96">
        <f t="shared" si="1"/>
        <v>4.5226130653266333E-2</v>
      </c>
      <c r="F32" s="120">
        <v>32</v>
      </c>
      <c r="G32" s="96">
        <f t="shared" si="2"/>
        <v>8.0402010050251257E-2</v>
      </c>
      <c r="H32" s="120">
        <v>74</v>
      </c>
      <c r="I32" s="96">
        <f t="shared" si="3"/>
        <v>0.18592964824120603</v>
      </c>
      <c r="J32" s="120">
        <v>112</v>
      </c>
      <c r="K32" s="96">
        <f t="shared" si="4"/>
        <v>0.28140703517587939</v>
      </c>
      <c r="L32" s="120">
        <v>95</v>
      </c>
      <c r="M32" s="96">
        <f t="shared" si="5"/>
        <v>0.23869346733668342</v>
      </c>
      <c r="N32" s="120">
        <v>48</v>
      </c>
      <c r="O32" s="96">
        <f t="shared" si="6"/>
        <v>0.12060301507537688</v>
      </c>
      <c r="P32" s="120">
        <v>19</v>
      </c>
      <c r="Q32" s="96">
        <f t="shared" si="7"/>
        <v>4.7738693467336682E-2</v>
      </c>
      <c r="R32" s="120">
        <f t="shared" si="0"/>
        <v>398</v>
      </c>
      <c r="S32" s="97">
        <f t="shared" si="8"/>
        <v>1</v>
      </c>
    </row>
    <row r="33" spans="2:19">
      <c r="B33" s="94">
        <v>29</v>
      </c>
      <c r="C33" s="62" t="s">
        <v>33</v>
      </c>
      <c r="D33" s="120">
        <v>13</v>
      </c>
      <c r="E33" s="96">
        <f t="shared" si="1"/>
        <v>4.8327137546468404E-2</v>
      </c>
      <c r="F33" s="120">
        <v>22</v>
      </c>
      <c r="G33" s="96">
        <f t="shared" si="2"/>
        <v>8.1784386617100371E-2</v>
      </c>
      <c r="H33" s="120">
        <v>56</v>
      </c>
      <c r="I33" s="96">
        <f t="shared" si="3"/>
        <v>0.20817843866171004</v>
      </c>
      <c r="J33" s="120">
        <v>59</v>
      </c>
      <c r="K33" s="96">
        <f t="shared" si="4"/>
        <v>0.21933085501858737</v>
      </c>
      <c r="L33" s="120">
        <v>59</v>
      </c>
      <c r="M33" s="96">
        <f t="shared" si="5"/>
        <v>0.21933085501858737</v>
      </c>
      <c r="N33" s="120">
        <v>42</v>
      </c>
      <c r="O33" s="96">
        <f t="shared" si="6"/>
        <v>0.15613382899628253</v>
      </c>
      <c r="P33" s="120">
        <v>18</v>
      </c>
      <c r="Q33" s="96">
        <f t="shared" si="7"/>
        <v>6.6914498141263934E-2</v>
      </c>
      <c r="R33" s="120">
        <f t="shared" si="0"/>
        <v>269</v>
      </c>
      <c r="S33" s="97">
        <f t="shared" si="8"/>
        <v>1</v>
      </c>
    </row>
    <row r="34" spans="2:19">
      <c r="B34" s="94">
        <v>30</v>
      </c>
      <c r="C34" s="62" t="s">
        <v>34</v>
      </c>
      <c r="D34" s="120">
        <v>23</v>
      </c>
      <c r="E34" s="96">
        <f t="shared" si="1"/>
        <v>5.9431524547803614E-2</v>
      </c>
      <c r="F34" s="120">
        <v>34</v>
      </c>
      <c r="G34" s="96">
        <f t="shared" si="2"/>
        <v>8.7855297157622733E-2</v>
      </c>
      <c r="H34" s="120">
        <v>68</v>
      </c>
      <c r="I34" s="96">
        <f t="shared" si="3"/>
        <v>0.17571059431524547</v>
      </c>
      <c r="J34" s="120">
        <v>84</v>
      </c>
      <c r="K34" s="96">
        <f t="shared" si="4"/>
        <v>0.21705426356589147</v>
      </c>
      <c r="L34" s="120">
        <v>97</v>
      </c>
      <c r="M34" s="96">
        <f t="shared" si="5"/>
        <v>0.25064599483204136</v>
      </c>
      <c r="N34" s="120">
        <v>58</v>
      </c>
      <c r="O34" s="96">
        <f t="shared" si="6"/>
        <v>0.14987080103359174</v>
      </c>
      <c r="P34" s="120">
        <v>23</v>
      </c>
      <c r="Q34" s="96">
        <f t="shared" si="7"/>
        <v>5.9431524547803614E-2</v>
      </c>
      <c r="R34" s="120">
        <f t="shared" si="0"/>
        <v>387</v>
      </c>
      <c r="S34" s="97">
        <f t="shared" si="8"/>
        <v>1</v>
      </c>
    </row>
    <row r="35" spans="2:19">
      <c r="B35" s="94">
        <v>31</v>
      </c>
      <c r="C35" s="62" t="s">
        <v>35</v>
      </c>
      <c r="D35" s="89">
        <v>31</v>
      </c>
      <c r="E35" s="96">
        <f t="shared" si="1"/>
        <v>5.2631578947368418E-2</v>
      </c>
      <c r="F35" s="89">
        <v>47</v>
      </c>
      <c r="G35" s="96">
        <f t="shared" si="2"/>
        <v>7.979626485568761E-2</v>
      </c>
      <c r="H35" s="89">
        <v>111</v>
      </c>
      <c r="I35" s="96">
        <f t="shared" si="3"/>
        <v>0.18845500848896435</v>
      </c>
      <c r="J35" s="89">
        <v>154</v>
      </c>
      <c r="K35" s="96">
        <f t="shared" si="4"/>
        <v>0.26146010186757218</v>
      </c>
      <c r="L35" s="89">
        <v>124</v>
      </c>
      <c r="M35" s="96">
        <f t="shared" si="5"/>
        <v>0.21052631578947367</v>
      </c>
      <c r="N35" s="89">
        <v>93</v>
      </c>
      <c r="O35" s="96">
        <f t="shared" si="6"/>
        <v>0.15789473684210525</v>
      </c>
      <c r="P35" s="89">
        <v>29</v>
      </c>
      <c r="Q35" s="96">
        <f t="shared" si="7"/>
        <v>4.9235993208828523E-2</v>
      </c>
      <c r="R35" s="89">
        <f t="shared" si="0"/>
        <v>589</v>
      </c>
      <c r="S35" s="97">
        <f t="shared" si="8"/>
        <v>1</v>
      </c>
    </row>
    <row r="36" spans="2:19">
      <c r="B36" s="94">
        <v>32</v>
      </c>
      <c r="C36" s="62" t="s">
        <v>36</v>
      </c>
      <c r="D36" s="121">
        <v>28</v>
      </c>
      <c r="E36" s="96">
        <f t="shared" si="1"/>
        <v>5.1188299817184646E-2</v>
      </c>
      <c r="F36" s="121">
        <v>42</v>
      </c>
      <c r="G36" s="96">
        <f t="shared" si="2"/>
        <v>7.6782449725776969E-2</v>
      </c>
      <c r="H36" s="121">
        <v>92</v>
      </c>
      <c r="I36" s="96">
        <f t="shared" si="3"/>
        <v>0.16819012797074953</v>
      </c>
      <c r="J36" s="121">
        <v>153</v>
      </c>
      <c r="K36" s="96">
        <f t="shared" si="4"/>
        <v>0.27970749542961609</v>
      </c>
      <c r="L36" s="121">
        <v>131</v>
      </c>
      <c r="M36" s="96">
        <f t="shared" si="5"/>
        <v>0.23948811700182815</v>
      </c>
      <c r="N36" s="121">
        <v>75</v>
      </c>
      <c r="O36" s="96">
        <f t="shared" si="6"/>
        <v>0.13711151736745886</v>
      </c>
      <c r="P36" s="121">
        <v>26</v>
      </c>
      <c r="Q36" s="96">
        <f t="shared" si="7"/>
        <v>4.7531992687385741E-2</v>
      </c>
      <c r="R36" s="121">
        <f t="shared" si="0"/>
        <v>547</v>
      </c>
      <c r="S36" s="97">
        <f t="shared" si="8"/>
        <v>1</v>
      </c>
    </row>
    <row r="37" spans="2:19">
      <c r="B37" s="94">
        <v>33</v>
      </c>
      <c r="C37" s="62" t="s">
        <v>37</v>
      </c>
      <c r="D37" s="120">
        <v>12</v>
      </c>
      <c r="E37" s="96">
        <f t="shared" si="1"/>
        <v>0.11650485436893204</v>
      </c>
      <c r="F37" s="120">
        <v>7</v>
      </c>
      <c r="G37" s="96">
        <f t="shared" si="2"/>
        <v>6.7961165048543687E-2</v>
      </c>
      <c r="H37" s="120">
        <v>16</v>
      </c>
      <c r="I37" s="96">
        <f t="shared" si="3"/>
        <v>0.1553398058252427</v>
      </c>
      <c r="J37" s="120">
        <v>19</v>
      </c>
      <c r="K37" s="96">
        <f t="shared" si="4"/>
        <v>0.18446601941747573</v>
      </c>
      <c r="L37" s="120">
        <v>24</v>
      </c>
      <c r="M37" s="96">
        <f t="shared" si="5"/>
        <v>0.23300970873786409</v>
      </c>
      <c r="N37" s="120">
        <v>16</v>
      </c>
      <c r="O37" s="96">
        <f t="shared" si="6"/>
        <v>0.1553398058252427</v>
      </c>
      <c r="P37" s="120">
        <v>9</v>
      </c>
      <c r="Q37" s="96">
        <f t="shared" si="7"/>
        <v>8.7378640776699032E-2</v>
      </c>
      <c r="R37" s="120">
        <f t="shared" ref="R37:R68" si="9">SUM(D37,F37,H37,J37,L37,N37,P37)</f>
        <v>103</v>
      </c>
      <c r="S37" s="97">
        <f t="shared" si="8"/>
        <v>1</v>
      </c>
    </row>
    <row r="38" spans="2:19">
      <c r="B38" s="94">
        <v>34</v>
      </c>
      <c r="C38" s="62" t="s">
        <v>38</v>
      </c>
      <c r="D38" s="120">
        <v>56</v>
      </c>
      <c r="E38" s="96">
        <f t="shared" si="1"/>
        <v>5.737704918032787E-2</v>
      </c>
      <c r="F38" s="120">
        <v>69</v>
      </c>
      <c r="G38" s="96">
        <f t="shared" si="2"/>
        <v>7.0696721311475405E-2</v>
      </c>
      <c r="H38" s="120">
        <v>192</v>
      </c>
      <c r="I38" s="96">
        <f t="shared" si="3"/>
        <v>0.19672131147540983</v>
      </c>
      <c r="J38" s="120">
        <v>242</v>
      </c>
      <c r="K38" s="96">
        <f t="shared" si="4"/>
        <v>0.24795081967213115</v>
      </c>
      <c r="L38" s="120">
        <v>239</v>
      </c>
      <c r="M38" s="96">
        <f t="shared" si="5"/>
        <v>0.24487704918032788</v>
      </c>
      <c r="N38" s="120">
        <v>130</v>
      </c>
      <c r="O38" s="96">
        <f t="shared" si="6"/>
        <v>0.13319672131147542</v>
      </c>
      <c r="P38" s="120">
        <v>48</v>
      </c>
      <c r="Q38" s="96">
        <f t="shared" si="7"/>
        <v>4.9180327868852458E-2</v>
      </c>
      <c r="R38" s="120">
        <f t="shared" si="9"/>
        <v>976</v>
      </c>
      <c r="S38" s="97">
        <f t="shared" si="8"/>
        <v>1</v>
      </c>
    </row>
    <row r="39" spans="2:19">
      <c r="B39" s="94">
        <v>35</v>
      </c>
      <c r="C39" s="62" t="s">
        <v>1</v>
      </c>
      <c r="D39" s="120">
        <v>58</v>
      </c>
      <c r="E39" s="96">
        <f t="shared" si="1"/>
        <v>6.6666666666666666E-2</v>
      </c>
      <c r="F39" s="120">
        <v>55</v>
      </c>
      <c r="G39" s="96">
        <f t="shared" si="2"/>
        <v>6.3218390804597707E-2</v>
      </c>
      <c r="H39" s="120">
        <v>146</v>
      </c>
      <c r="I39" s="96">
        <f t="shared" si="3"/>
        <v>0.167816091954023</v>
      </c>
      <c r="J39" s="120">
        <v>223</v>
      </c>
      <c r="K39" s="96">
        <f t="shared" si="4"/>
        <v>0.25632183908045975</v>
      </c>
      <c r="L39" s="120">
        <v>216</v>
      </c>
      <c r="M39" s="96">
        <f t="shared" si="5"/>
        <v>0.24827586206896551</v>
      </c>
      <c r="N39" s="120">
        <v>125</v>
      </c>
      <c r="O39" s="96">
        <f t="shared" si="6"/>
        <v>0.14367816091954022</v>
      </c>
      <c r="P39" s="120">
        <v>47</v>
      </c>
      <c r="Q39" s="96">
        <f t="shared" si="7"/>
        <v>5.4022988505747126E-2</v>
      </c>
      <c r="R39" s="120">
        <f t="shared" si="9"/>
        <v>870</v>
      </c>
      <c r="S39" s="97">
        <f t="shared" si="8"/>
        <v>1</v>
      </c>
    </row>
    <row r="40" spans="2:19">
      <c r="B40" s="94">
        <v>36</v>
      </c>
      <c r="C40" s="62" t="s">
        <v>2</v>
      </c>
      <c r="D40" s="120">
        <v>11</v>
      </c>
      <c r="E40" s="96">
        <f t="shared" si="1"/>
        <v>4.8458149779735685E-2</v>
      </c>
      <c r="F40" s="120">
        <v>13</v>
      </c>
      <c r="G40" s="96">
        <f t="shared" si="2"/>
        <v>5.7268722466960353E-2</v>
      </c>
      <c r="H40" s="120">
        <v>46</v>
      </c>
      <c r="I40" s="96">
        <f t="shared" si="3"/>
        <v>0.20264317180616739</v>
      </c>
      <c r="J40" s="120">
        <v>48</v>
      </c>
      <c r="K40" s="96">
        <f t="shared" si="4"/>
        <v>0.21145374449339208</v>
      </c>
      <c r="L40" s="120">
        <v>63</v>
      </c>
      <c r="M40" s="96">
        <f t="shared" si="5"/>
        <v>0.27753303964757708</v>
      </c>
      <c r="N40" s="120">
        <v>32</v>
      </c>
      <c r="O40" s="96">
        <f t="shared" si="6"/>
        <v>0.14096916299559473</v>
      </c>
      <c r="P40" s="120">
        <v>14</v>
      </c>
      <c r="Q40" s="96">
        <f t="shared" si="7"/>
        <v>6.1674008810572688E-2</v>
      </c>
      <c r="R40" s="120">
        <f t="shared" si="9"/>
        <v>227</v>
      </c>
      <c r="S40" s="97">
        <f t="shared" si="8"/>
        <v>1</v>
      </c>
    </row>
    <row r="41" spans="2:19">
      <c r="B41" s="94">
        <v>37</v>
      </c>
      <c r="C41" s="62" t="s">
        <v>3</v>
      </c>
      <c r="D41" s="89">
        <v>42</v>
      </c>
      <c r="E41" s="96">
        <f t="shared" si="1"/>
        <v>6.5830721003134793E-2</v>
      </c>
      <c r="F41" s="89">
        <v>43</v>
      </c>
      <c r="G41" s="96">
        <f t="shared" si="2"/>
        <v>6.7398119122257058E-2</v>
      </c>
      <c r="H41" s="89">
        <v>131</v>
      </c>
      <c r="I41" s="96">
        <f t="shared" si="3"/>
        <v>0.20532915360501566</v>
      </c>
      <c r="J41" s="89">
        <v>147</v>
      </c>
      <c r="K41" s="96">
        <f t="shared" si="4"/>
        <v>0.2304075235109718</v>
      </c>
      <c r="L41" s="89">
        <v>175</v>
      </c>
      <c r="M41" s="96">
        <f t="shared" si="5"/>
        <v>0.27429467084639497</v>
      </c>
      <c r="N41" s="89">
        <v>76</v>
      </c>
      <c r="O41" s="96">
        <f t="shared" si="6"/>
        <v>0.11912225705329153</v>
      </c>
      <c r="P41" s="89">
        <v>24</v>
      </c>
      <c r="Q41" s="96">
        <f t="shared" si="7"/>
        <v>3.7617554858934171E-2</v>
      </c>
      <c r="R41" s="89">
        <f t="shared" si="9"/>
        <v>638</v>
      </c>
      <c r="S41" s="97">
        <f t="shared" si="8"/>
        <v>1</v>
      </c>
    </row>
    <row r="42" spans="2:19">
      <c r="B42" s="94">
        <v>38</v>
      </c>
      <c r="C42" s="93" t="s">
        <v>39</v>
      </c>
      <c r="D42" s="121">
        <v>14</v>
      </c>
      <c r="E42" s="96">
        <f t="shared" si="1"/>
        <v>6.25E-2</v>
      </c>
      <c r="F42" s="121">
        <v>25</v>
      </c>
      <c r="G42" s="96">
        <f t="shared" si="2"/>
        <v>0.11160714285714286</v>
      </c>
      <c r="H42" s="121">
        <v>35</v>
      </c>
      <c r="I42" s="96">
        <f t="shared" si="3"/>
        <v>0.15625</v>
      </c>
      <c r="J42" s="121">
        <v>64</v>
      </c>
      <c r="K42" s="96">
        <f t="shared" si="4"/>
        <v>0.2857142857142857</v>
      </c>
      <c r="L42" s="121">
        <v>47</v>
      </c>
      <c r="M42" s="96">
        <f t="shared" si="5"/>
        <v>0.20982142857142858</v>
      </c>
      <c r="N42" s="121">
        <v>26</v>
      </c>
      <c r="O42" s="96">
        <f t="shared" si="6"/>
        <v>0.11607142857142858</v>
      </c>
      <c r="P42" s="121">
        <v>13</v>
      </c>
      <c r="Q42" s="96">
        <f t="shared" si="7"/>
        <v>5.8035714285714288E-2</v>
      </c>
      <c r="R42" s="121">
        <f t="shared" si="9"/>
        <v>224</v>
      </c>
      <c r="S42" s="97">
        <f t="shared" si="8"/>
        <v>1</v>
      </c>
    </row>
    <row r="43" spans="2:19">
      <c r="B43" s="94">
        <v>39</v>
      </c>
      <c r="C43" s="93" t="s">
        <v>7</v>
      </c>
      <c r="D43" s="120">
        <v>49</v>
      </c>
      <c r="E43" s="96">
        <f t="shared" si="1"/>
        <v>6.290115532734275E-2</v>
      </c>
      <c r="F43" s="120">
        <v>67</v>
      </c>
      <c r="G43" s="96">
        <f t="shared" si="2"/>
        <v>8.6007702182284984E-2</v>
      </c>
      <c r="H43" s="120">
        <v>156</v>
      </c>
      <c r="I43" s="96">
        <f t="shared" si="3"/>
        <v>0.20025673940949937</v>
      </c>
      <c r="J43" s="120">
        <v>207</v>
      </c>
      <c r="K43" s="96">
        <f t="shared" si="4"/>
        <v>0.26572528883183566</v>
      </c>
      <c r="L43" s="120">
        <v>166</v>
      </c>
      <c r="M43" s="96">
        <f t="shared" si="5"/>
        <v>0.21309370988446727</v>
      </c>
      <c r="N43" s="120">
        <v>108</v>
      </c>
      <c r="O43" s="96">
        <f t="shared" si="6"/>
        <v>0.1386392811296534</v>
      </c>
      <c r="P43" s="120">
        <v>26</v>
      </c>
      <c r="Q43" s="96">
        <f t="shared" si="7"/>
        <v>3.3376123234916559E-2</v>
      </c>
      <c r="R43" s="120">
        <f t="shared" si="9"/>
        <v>779</v>
      </c>
      <c r="S43" s="97">
        <f t="shared" si="8"/>
        <v>1</v>
      </c>
    </row>
    <row r="44" spans="2:19">
      <c r="B44" s="94">
        <v>40</v>
      </c>
      <c r="C44" s="93" t="s">
        <v>40</v>
      </c>
      <c r="D44" s="120">
        <v>72</v>
      </c>
      <c r="E44" s="96">
        <f t="shared" si="1"/>
        <v>0.15652173913043479</v>
      </c>
      <c r="F44" s="120">
        <v>48</v>
      </c>
      <c r="G44" s="96">
        <f t="shared" si="2"/>
        <v>0.10434782608695652</v>
      </c>
      <c r="H44" s="120">
        <v>83</v>
      </c>
      <c r="I44" s="96">
        <f t="shared" si="3"/>
        <v>0.18043478260869567</v>
      </c>
      <c r="J44" s="120">
        <v>111</v>
      </c>
      <c r="K44" s="96">
        <f t="shared" si="4"/>
        <v>0.24130434782608695</v>
      </c>
      <c r="L44" s="120">
        <v>98</v>
      </c>
      <c r="M44" s="96">
        <f t="shared" si="5"/>
        <v>0.21304347826086956</v>
      </c>
      <c r="N44" s="120">
        <v>39</v>
      </c>
      <c r="O44" s="96">
        <f t="shared" si="6"/>
        <v>8.478260869565217E-2</v>
      </c>
      <c r="P44" s="120">
        <v>9</v>
      </c>
      <c r="Q44" s="96">
        <f t="shared" si="7"/>
        <v>1.9565217391304349E-2</v>
      </c>
      <c r="R44" s="120">
        <f t="shared" si="9"/>
        <v>460</v>
      </c>
      <c r="S44" s="97">
        <f t="shared" si="8"/>
        <v>1</v>
      </c>
    </row>
    <row r="45" spans="2:19">
      <c r="B45" s="94">
        <v>41</v>
      </c>
      <c r="C45" s="93" t="s">
        <v>11</v>
      </c>
      <c r="D45" s="120">
        <v>16</v>
      </c>
      <c r="E45" s="96">
        <f t="shared" si="1"/>
        <v>5.6140350877192984E-2</v>
      </c>
      <c r="F45" s="120">
        <v>27</v>
      </c>
      <c r="G45" s="96">
        <f t="shared" si="2"/>
        <v>9.4736842105263161E-2</v>
      </c>
      <c r="H45" s="120">
        <v>58</v>
      </c>
      <c r="I45" s="96">
        <f t="shared" si="3"/>
        <v>0.20350877192982456</v>
      </c>
      <c r="J45" s="120">
        <v>82</v>
      </c>
      <c r="K45" s="96">
        <f t="shared" si="4"/>
        <v>0.28771929824561404</v>
      </c>
      <c r="L45" s="120">
        <v>60</v>
      </c>
      <c r="M45" s="96">
        <f t="shared" si="5"/>
        <v>0.21052631578947367</v>
      </c>
      <c r="N45" s="120">
        <v>28</v>
      </c>
      <c r="O45" s="96">
        <f t="shared" si="6"/>
        <v>9.8245614035087719E-2</v>
      </c>
      <c r="P45" s="120">
        <v>14</v>
      </c>
      <c r="Q45" s="96">
        <f t="shared" si="7"/>
        <v>4.912280701754386E-2</v>
      </c>
      <c r="R45" s="120">
        <f t="shared" si="9"/>
        <v>285</v>
      </c>
      <c r="S45" s="97">
        <f t="shared" si="8"/>
        <v>1</v>
      </c>
    </row>
    <row r="46" spans="2:19">
      <c r="B46" s="94">
        <v>42</v>
      </c>
      <c r="C46" s="93" t="s">
        <v>12</v>
      </c>
      <c r="D46" s="120">
        <v>47</v>
      </c>
      <c r="E46" s="96">
        <f t="shared" si="1"/>
        <v>6.0179257362355951E-2</v>
      </c>
      <c r="F46" s="120">
        <v>61</v>
      </c>
      <c r="G46" s="96">
        <f t="shared" si="2"/>
        <v>7.8104993597951339E-2</v>
      </c>
      <c r="H46" s="120">
        <v>143</v>
      </c>
      <c r="I46" s="96">
        <f t="shared" si="3"/>
        <v>0.18309859154929578</v>
      </c>
      <c r="J46" s="120">
        <v>182</v>
      </c>
      <c r="K46" s="96">
        <f t="shared" si="4"/>
        <v>0.23303457106274009</v>
      </c>
      <c r="L46" s="120">
        <v>196</v>
      </c>
      <c r="M46" s="96">
        <f t="shared" si="5"/>
        <v>0.25096030729833546</v>
      </c>
      <c r="N46" s="120">
        <v>100</v>
      </c>
      <c r="O46" s="96">
        <f t="shared" si="6"/>
        <v>0.12804097311139565</v>
      </c>
      <c r="P46" s="120">
        <v>52</v>
      </c>
      <c r="Q46" s="96">
        <f t="shared" si="7"/>
        <v>6.6581306017925737E-2</v>
      </c>
      <c r="R46" s="120">
        <f t="shared" si="9"/>
        <v>781</v>
      </c>
      <c r="S46" s="97">
        <f t="shared" si="8"/>
        <v>1</v>
      </c>
    </row>
    <row r="47" spans="2:19">
      <c r="B47" s="94">
        <v>43</v>
      </c>
      <c r="C47" s="93" t="s">
        <v>8</v>
      </c>
      <c r="D47" s="89">
        <v>65</v>
      </c>
      <c r="E47" s="96">
        <f t="shared" si="1"/>
        <v>9.0277777777777776E-2</v>
      </c>
      <c r="F47" s="89">
        <v>68</v>
      </c>
      <c r="G47" s="96">
        <f t="shared" si="2"/>
        <v>9.4444444444444442E-2</v>
      </c>
      <c r="H47" s="89">
        <v>147</v>
      </c>
      <c r="I47" s="96">
        <f t="shared" si="3"/>
        <v>0.20416666666666666</v>
      </c>
      <c r="J47" s="89">
        <v>175</v>
      </c>
      <c r="K47" s="96">
        <f t="shared" si="4"/>
        <v>0.24305555555555555</v>
      </c>
      <c r="L47" s="89">
        <v>147</v>
      </c>
      <c r="M47" s="96">
        <f t="shared" si="5"/>
        <v>0.20416666666666666</v>
      </c>
      <c r="N47" s="89">
        <v>93</v>
      </c>
      <c r="O47" s="96">
        <f t="shared" si="6"/>
        <v>0.12916666666666668</v>
      </c>
      <c r="P47" s="89">
        <v>25</v>
      </c>
      <c r="Q47" s="96">
        <f t="shared" si="7"/>
        <v>3.4722222222222224E-2</v>
      </c>
      <c r="R47" s="89">
        <f t="shared" si="9"/>
        <v>720</v>
      </c>
      <c r="S47" s="97">
        <f t="shared" si="8"/>
        <v>1</v>
      </c>
    </row>
    <row r="48" spans="2:19">
      <c r="B48" s="94">
        <v>44</v>
      </c>
      <c r="C48" s="93" t="s">
        <v>18</v>
      </c>
      <c r="D48" s="121">
        <v>28</v>
      </c>
      <c r="E48" s="96">
        <f t="shared" si="1"/>
        <v>6.8292682926829273E-2</v>
      </c>
      <c r="F48" s="121">
        <v>38</v>
      </c>
      <c r="G48" s="96">
        <f t="shared" si="2"/>
        <v>9.2682926829268292E-2</v>
      </c>
      <c r="H48" s="121">
        <v>86</v>
      </c>
      <c r="I48" s="96">
        <f t="shared" si="3"/>
        <v>0.2097560975609756</v>
      </c>
      <c r="J48" s="121">
        <v>117</v>
      </c>
      <c r="K48" s="96">
        <f t="shared" si="4"/>
        <v>0.28536585365853656</v>
      </c>
      <c r="L48" s="121">
        <v>91</v>
      </c>
      <c r="M48" s="96">
        <f t="shared" si="5"/>
        <v>0.22195121951219512</v>
      </c>
      <c r="N48" s="121">
        <v>36</v>
      </c>
      <c r="O48" s="96">
        <f t="shared" si="6"/>
        <v>8.7804878048780483E-2</v>
      </c>
      <c r="P48" s="121">
        <v>14</v>
      </c>
      <c r="Q48" s="96">
        <f t="shared" si="7"/>
        <v>3.4146341463414637E-2</v>
      </c>
      <c r="R48" s="121">
        <f t="shared" si="9"/>
        <v>410</v>
      </c>
      <c r="S48" s="97">
        <f t="shared" si="8"/>
        <v>1</v>
      </c>
    </row>
    <row r="49" spans="2:19">
      <c r="B49" s="94">
        <v>45</v>
      </c>
      <c r="C49" s="93" t="s">
        <v>41</v>
      </c>
      <c r="D49" s="120">
        <v>40</v>
      </c>
      <c r="E49" s="96">
        <f t="shared" si="1"/>
        <v>9.0293453724604969E-2</v>
      </c>
      <c r="F49" s="120">
        <v>33</v>
      </c>
      <c r="G49" s="96">
        <f t="shared" si="2"/>
        <v>7.4492099322799099E-2</v>
      </c>
      <c r="H49" s="120">
        <v>106</v>
      </c>
      <c r="I49" s="96">
        <f t="shared" si="3"/>
        <v>0.23927765237020315</v>
      </c>
      <c r="J49" s="120">
        <v>117</v>
      </c>
      <c r="K49" s="96">
        <f t="shared" si="4"/>
        <v>0.26410835214446954</v>
      </c>
      <c r="L49" s="120">
        <v>87</v>
      </c>
      <c r="M49" s="96">
        <f t="shared" si="5"/>
        <v>0.19638826185101579</v>
      </c>
      <c r="N49" s="120">
        <v>43</v>
      </c>
      <c r="O49" s="96">
        <f t="shared" si="6"/>
        <v>9.7065462753950338E-2</v>
      </c>
      <c r="P49" s="120">
        <v>17</v>
      </c>
      <c r="Q49" s="96">
        <f t="shared" si="7"/>
        <v>3.8374717832957109E-2</v>
      </c>
      <c r="R49" s="120">
        <f t="shared" si="9"/>
        <v>443</v>
      </c>
      <c r="S49" s="97">
        <f t="shared" si="8"/>
        <v>1</v>
      </c>
    </row>
    <row r="50" spans="2:19">
      <c r="B50" s="94">
        <v>46</v>
      </c>
      <c r="C50" s="93" t="s">
        <v>21</v>
      </c>
      <c r="D50" s="120">
        <v>36</v>
      </c>
      <c r="E50" s="96">
        <f t="shared" si="1"/>
        <v>9.0909090909090912E-2</v>
      </c>
      <c r="F50" s="120">
        <v>24</v>
      </c>
      <c r="G50" s="96">
        <f t="shared" si="2"/>
        <v>6.0606060606060608E-2</v>
      </c>
      <c r="H50" s="120">
        <v>76</v>
      </c>
      <c r="I50" s="96">
        <f t="shared" si="3"/>
        <v>0.19191919191919191</v>
      </c>
      <c r="J50" s="120">
        <v>94</v>
      </c>
      <c r="K50" s="96">
        <f t="shared" si="4"/>
        <v>0.23737373737373738</v>
      </c>
      <c r="L50" s="120">
        <v>94</v>
      </c>
      <c r="M50" s="96">
        <f t="shared" si="5"/>
        <v>0.23737373737373738</v>
      </c>
      <c r="N50" s="120">
        <v>57</v>
      </c>
      <c r="O50" s="96">
        <f t="shared" si="6"/>
        <v>0.14393939393939395</v>
      </c>
      <c r="P50" s="120">
        <v>15</v>
      </c>
      <c r="Q50" s="96">
        <f t="shared" si="7"/>
        <v>3.787878787878788E-2</v>
      </c>
      <c r="R50" s="120">
        <f t="shared" si="9"/>
        <v>396</v>
      </c>
      <c r="S50" s="97">
        <f t="shared" si="8"/>
        <v>1</v>
      </c>
    </row>
    <row r="51" spans="2:19">
      <c r="B51" s="94">
        <v>47</v>
      </c>
      <c r="C51" s="93" t="s">
        <v>13</v>
      </c>
      <c r="D51" s="120">
        <v>20</v>
      </c>
      <c r="E51" s="96">
        <f t="shared" si="1"/>
        <v>5.0505050505050504E-2</v>
      </c>
      <c r="F51" s="120">
        <v>34</v>
      </c>
      <c r="G51" s="96">
        <f t="shared" si="2"/>
        <v>8.5858585858585856E-2</v>
      </c>
      <c r="H51" s="120">
        <v>81</v>
      </c>
      <c r="I51" s="96">
        <f t="shared" si="3"/>
        <v>0.20454545454545456</v>
      </c>
      <c r="J51" s="120">
        <v>109</v>
      </c>
      <c r="K51" s="96">
        <f t="shared" si="4"/>
        <v>0.27525252525252525</v>
      </c>
      <c r="L51" s="120">
        <v>97</v>
      </c>
      <c r="M51" s="96">
        <f t="shared" si="5"/>
        <v>0.24494949494949494</v>
      </c>
      <c r="N51" s="120">
        <v>41</v>
      </c>
      <c r="O51" s="96">
        <f t="shared" si="6"/>
        <v>0.10353535353535354</v>
      </c>
      <c r="P51" s="120">
        <v>14</v>
      </c>
      <c r="Q51" s="96">
        <f t="shared" si="7"/>
        <v>3.5353535353535352E-2</v>
      </c>
      <c r="R51" s="120">
        <f t="shared" si="9"/>
        <v>396</v>
      </c>
      <c r="S51" s="97">
        <f t="shared" si="8"/>
        <v>1</v>
      </c>
    </row>
    <row r="52" spans="2:19">
      <c r="B52" s="94">
        <v>48</v>
      </c>
      <c r="C52" s="93" t="s">
        <v>22</v>
      </c>
      <c r="D52" s="120">
        <v>12</v>
      </c>
      <c r="E52" s="96">
        <f t="shared" si="1"/>
        <v>2.9850746268656716E-2</v>
      </c>
      <c r="F52" s="120">
        <v>25</v>
      </c>
      <c r="G52" s="96">
        <f t="shared" si="2"/>
        <v>6.2189054726368161E-2</v>
      </c>
      <c r="H52" s="120">
        <v>71</v>
      </c>
      <c r="I52" s="96">
        <f t="shared" si="3"/>
        <v>0.17661691542288557</v>
      </c>
      <c r="J52" s="120">
        <v>89</v>
      </c>
      <c r="K52" s="96">
        <f t="shared" si="4"/>
        <v>0.22139303482587064</v>
      </c>
      <c r="L52" s="120">
        <v>88</v>
      </c>
      <c r="M52" s="96">
        <f t="shared" si="5"/>
        <v>0.21890547263681592</v>
      </c>
      <c r="N52" s="120">
        <v>88</v>
      </c>
      <c r="O52" s="96">
        <f t="shared" si="6"/>
        <v>0.21890547263681592</v>
      </c>
      <c r="P52" s="120">
        <v>29</v>
      </c>
      <c r="Q52" s="96">
        <f t="shared" si="7"/>
        <v>7.2139303482587069E-2</v>
      </c>
      <c r="R52" s="120">
        <f t="shared" si="9"/>
        <v>402</v>
      </c>
      <c r="S52" s="97">
        <f t="shared" si="8"/>
        <v>1</v>
      </c>
    </row>
    <row r="53" spans="2:19">
      <c r="B53" s="94">
        <v>49</v>
      </c>
      <c r="C53" s="93" t="s">
        <v>23</v>
      </c>
      <c r="D53" s="89">
        <v>35</v>
      </c>
      <c r="E53" s="96">
        <f t="shared" si="1"/>
        <v>0.11513157894736842</v>
      </c>
      <c r="F53" s="89">
        <v>27</v>
      </c>
      <c r="G53" s="96">
        <f t="shared" si="2"/>
        <v>8.8815789473684209E-2</v>
      </c>
      <c r="H53" s="89">
        <v>67</v>
      </c>
      <c r="I53" s="96">
        <f t="shared" si="3"/>
        <v>0.22039473684210525</v>
      </c>
      <c r="J53" s="89">
        <v>80</v>
      </c>
      <c r="K53" s="96">
        <f t="shared" si="4"/>
        <v>0.26315789473684209</v>
      </c>
      <c r="L53" s="89">
        <v>62</v>
      </c>
      <c r="M53" s="96">
        <f t="shared" si="5"/>
        <v>0.20394736842105263</v>
      </c>
      <c r="N53" s="89">
        <v>18</v>
      </c>
      <c r="O53" s="96">
        <f t="shared" si="6"/>
        <v>5.921052631578947E-2</v>
      </c>
      <c r="P53" s="89">
        <v>15</v>
      </c>
      <c r="Q53" s="96">
        <f t="shared" si="7"/>
        <v>4.9342105263157895E-2</v>
      </c>
      <c r="R53" s="89">
        <f t="shared" si="9"/>
        <v>304</v>
      </c>
      <c r="S53" s="97">
        <f t="shared" si="8"/>
        <v>1</v>
      </c>
    </row>
    <row r="54" spans="2:19">
      <c r="B54" s="94">
        <v>50</v>
      </c>
      <c r="C54" s="93" t="s">
        <v>14</v>
      </c>
      <c r="D54" s="121">
        <v>13</v>
      </c>
      <c r="E54" s="96">
        <f t="shared" si="1"/>
        <v>6.0465116279069767E-2</v>
      </c>
      <c r="F54" s="121">
        <v>17</v>
      </c>
      <c r="G54" s="96">
        <f t="shared" si="2"/>
        <v>7.9069767441860464E-2</v>
      </c>
      <c r="H54" s="121">
        <v>44</v>
      </c>
      <c r="I54" s="96">
        <f t="shared" si="3"/>
        <v>0.20465116279069767</v>
      </c>
      <c r="J54" s="121">
        <v>67</v>
      </c>
      <c r="K54" s="96">
        <f t="shared" si="4"/>
        <v>0.3116279069767442</v>
      </c>
      <c r="L54" s="121">
        <v>41</v>
      </c>
      <c r="M54" s="96">
        <f t="shared" si="5"/>
        <v>0.19069767441860466</v>
      </c>
      <c r="N54" s="121">
        <v>29</v>
      </c>
      <c r="O54" s="96">
        <f t="shared" si="6"/>
        <v>0.13488372093023257</v>
      </c>
      <c r="P54" s="121">
        <v>4</v>
      </c>
      <c r="Q54" s="96">
        <f t="shared" si="7"/>
        <v>1.8604651162790697E-2</v>
      </c>
      <c r="R54" s="121">
        <f t="shared" si="9"/>
        <v>215</v>
      </c>
      <c r="S54" s="97">
        <f t="shared" si="8"/>
        <v>1</v>
      </c>
    </row>
    <row r="55" spans="2:19">
      <c r="B55" s="94">
        <v>51</v>
      </c>
      <c r="C55" s="93" t="s">
        <v>42</v>
      </c>
      <c r="D55" s="120">
        <v>42</v>
      </c>
      <c r="E55" s="96">
        <f t="shared" si="1"/>
        <v>6.6561014263074481E-2</v>
      </c>
      <c r="F55" s="120">
        <v>55</v>
      </c>
      <c r="G55" s="96">
        <f t="shared" si="2"/>
        <v>8.7163232963549928E-2</v>
      </c>
      <c r="H55" s="120">
        <v>126</v>
      </c>
      <c r="I55" s="96">
        <f t="shared" si="3"/>
        <v>0.19968304278922344</v>
      </c>
      <c r="J55" s="120">
        <v>135</v>
      </c>
      <c r="K55" s="96">
        <f t="shared" si="4"/>
        <v>0.21394611727416799</v>
      </c>
      <c r="L55" s="120">
        <v>154</v>
      </c>
      <c r="M55" s="96">
        <f t="shared" si="5"/>
        <v>0.24405705229793978</v>
      </c>
      <c r="N55" s="120">
        <v>92</v>
      </c>
      <c r="O55" s="96">
        <f t="shared" si="6"/>
        <v>0.14580031695721077</v>
      </c>
      <c r="P55" s="120">
        <v>27</v>
      </c>
      <c r="Q55" s="96">
        <f t="shared" si="7"/>
        <v>4.2789223454833596E-2</v>
      </c>
      <c r="R55" s="120">
        <f t="shared" si="9"/>
        <v>631</v>
      </c>
      <c r="S55" s="97">
        <f t="shared" si="8"/>
        <v>1</v>
      </c>
    </row>
    <row r="56" spans="2:19">
      <c r="B56" s="94">
        <v>52</v>
      </c>
      <c r="C56" s="93" t="s">
        <v>4</v>
      </c>
      <c r="D56" s="120">
        <v>29</v>
      </c>
      <c r="E56" s="96">
        <f t="shared" si="1"/>
        <v>9.4462540716612378E-2</v>
      </c>
      <c r="F56" s="120">
        <v>22</v>
      </c>
      <c r="G56" s="96">
        <f t="shared" si="2"/>
        <v>7.1661237785016291E-2</v>
      </c>
      <c r="H56" s="120">
        <v>55</v>
      </c>
      <c r="I56" s="96">
        <f t="shared" si="3"/>
        <v>0.17915309446254071</v>
      </c>
      <c r="J56" s="120">
        <v>82</v>
      </c>
      <c r="K56" s="96">
        <f t="shared" si="4"/>
        <v>0.26710097719869708</v>
      </c>
      <c r="L56" s="120">
        <v>69</v>
      </c>
      <c r="M56" s="96">
        <f t="shared" si="5"/>
        <v>0.22475570032573289</v>
      </c>
      <c r="N56" s="120">
        <v>44</v>
      </c>
      <c r="O56" s="96">
        <f t="shared" si="6"/>
        <v>0.14332247557003258</v>
      </c>
      <c r="P56" s="120">
        <v>6</v>
      </c>
      <c r="Q56" s="96">
        <f t="shared" si="7"/>
        <v>1.9543973941368076E-2</v>
      </c>
      <c r="R56" s="120">
        <f t="shared" si="9"/>
        <v>307</v>
      </c>
      <c r="S56" s="97">
        <f t="shared" si="8"/>
        <v>1</v>
      </c>
    </row>
    <row r="57" spans="2:19">
      <c r="B57" s="94">
        <v>53</v>
      </c>
      <c r="C57" s="93" t="s">
        <v>19</v>
      </c>
      <c r="D57" s="120">
        <v>7</v>
      </c>
      <c r="E57" s="96">
        <f t="shared" si="1"/>
        <v>6.1946902654867256E-2</v>
      </c>
      <c r="F57" s="120">
        <v>10</v>
      </c>
      <c r="G57" s="96">
        <f t="shared" si="2"/>
        <v>8.8495575221238937E-2</v>
      </c>
      <c r="H57" s="120">
        <v>21</v>
      </c>
      <c r="I57" s="96">
        <f t="shared" si="3"/>
        <v>0.18584070796460178</v>
      </c>
      <c r="J57" s="120">
        <v>32</v>
      </c>
      <c r="K57" s="96">
        <f t="shared" si="4"/>
        <v>0.2831858407079646</v>
      </c>
      <c r="L57" s="120">
        <v>24</v>
      </c>
      <c r="M57" s="96">
        <f t="shared" si="5"/>
        <v>0.21238938053097345</v>
      </c>
      <c r="N57" s="120">
        <v>15</v>
      </c>
      <c r="O57" s="96">
        <f t="shared" si="6"/>
        <v>0.13274336283185842</v>
      </c>
      <c r="P57" s="120">
        <v>4</v>
      </c>
      <c r="Q57" s="96">
        <f t="shared" si="7"/>
        <v>3.5398230088495575E-2</v>
      </c>
      <c r="R57" s="120">
        <f t="shared" si="9"/>
        <v>113</v>
      </c>
      <c r="S57" s="97">
        <f t="shared" si="8"/>
        <v>1</v>
      </c>
    </row>
    <row r="58" spans="2:19">
      <c r="B58" s="94">
        <v>54</v>
      </c>
      <c r="C58" s="93" t="s">
        <v>24</v>
      </c>
      <c r="D58" s="120">
        <v>18</v>
      </c>
      <c r="E58" s="96">
        <f t="shared" si="1"/>
        <v>6.228373702422145E-2</v>
      </c>
      <c r="F58" s="120">
        <v>31</v>
      </c>
      <c r="G58" s="96">
        <f t="shared" si="2"/>
        <v>0.10726643598615918</v>
      </c>
      <c r="H58" s="120">
        <v>52</v>
      </c>
      <c r="I58" s="96">
        <f t="shared" si="3"/>
        <v>0.17993079584775087</v>
      </c>
      <c r="J58" s="120">
        <v>61</v>
      </c>
      <c r="K58" s="96">
        <f t="shared" si="4"/>
        <v>0.21107266435986158</v>
      </c>
      <c r="L58" s="120">
        <v>70</v>
      </c>
      <c r="M58" s="96">
        <f t="shared" si="5"/>
        <v>0.24221453287197231</v>
      </c>
      <c r="N58" s="120">
        <v>38</v>
      </c>
      <c r="O58" s="96">
        <f t="shared" si="6"/>
        <v>0.13148788927335639</v>
      </c>
      <c r="P58" s="120">
        <v>19</v>
      </c>
      <c r="Q58" s="96">
        <f t="shared" si="7"/>
        <v>6.5743944636678195E-2</v>
      </c>
      <c r="R58" s="120">
        <f t="shared" si="9"/>
        <v>289</v>
      </c>
      <c r="S58" s="97">
        <f t="shared" si="8"/>
        <v>1</v>
      </c>
    </row>
    <row r="59" spans="2:19">
      <c r="B59" s="94">
        <v>55</v>
      </c>
      <c r="C59" s="93" t="s">
        <v>15</v>
      </c>
      <c r="D59" s="89">
        <v>14</v>
      </c>
      <c r="E59" s="96">
        <f t="shared" si="1"/>
        <v>5.6680161943319839E-2</v>
      </c>
      <c r="F59" s="89">
        <v>27</v>
      </c>
      <c r="G59" s="96">
        <f t="shared" si="2"/>
        <v>0.10931174089068826</v>
      </c>
      <c r="H59" s="89">
        <v>49</v>
      </c>
      <c r="I59" s="96">
        <f t="shared" si="3"/>
        <v>0.19838056680161945</v>
      </c>
      <c r="J59" s="89">
        <v>72</v>
      </c>
      <c r="K59" s="96">
        <f t="shared" si="4"/>
        <v>0.291497975708502</v>
      </c>
      <c r="L59" s="89">
        <v>44</v>
      </c>
      <c r="M59" s="96">
        <f t="shared" si="5"/>
        <v>0.17813765182186234</v>
      </c>
      <c r="N59" s="89">
        <v>25</v>
      </c>
      <c r="O59" s="96">
        <f t="shared" si="6"/>
        <v>0.10121457489878542</v>
      </c>
      <c r="P59" s="89">
        <v>16</v>
      </c>
      <c r="Q59" s="96">
        <f t="shared" si="7"/>
        <v>6.4777327935222673E-2</v>
      </c>
      <c r="R59" s="89">
        <f t="shared" si="9"/>
        <v>247</v>
      </c>
      <c r="S59" s="97">
        <f t="shared" si="8"/>
        <v>1</v>
      </c>
    </row>
    <row r="60" spans="2:19">
      <c r="B60" s="94">
        <v>56</v>
      </c>
      <c r="C60" s="93" t="s">
        <v>9</v>
      </c>
      <c r="D60" s="121">
        <v>4</v>
      </c>
      <c r="E60" s="96">
        <f t="shared" si="1"/>
        <v>2.6315789473684209E-2</v>
      </c>
      <c r="F60" s="121">
        <v>14</v>
      </c>
      <c r="G60" s="96">
        <f t="shared" si="2"/>
        <v>9.2105263157894732E-2</v>
      </c>
      <c r="H60" s="121">
        <v>37</v>
      </c>
      <c r="I60" s="96">
        <f t="shared" si="3"/>
        <v>0.24342105263157895</v>
      </c>
      <c r="J60" s="121">
        <v>39</v>
      </c>
      <c r="K60" s="96">
        <f t="shared" si="4"/>
        <v>0.25657894736842107</v>
      </c>
      <c r="L60" s="121">
        <v>35</v>
      </c>
      <c r="M60" s="96">
        <f t="shared" si="5"/>
        <v>0.23026315789473684</v>
      </c>
      <c r="N60" s="121">
        <v>18</v>
      </c>
      <c r="O60" s="96">
        <f t="shared" si="6"/>
        <v>0.11842105263157894</v>
      </c>
      <c r="P60" s="121">
        <v>5</v>
      </c>
      <c r="Q60" s="96">
        <f t="shared" si="7"/>
        <v>3.2894736842105261E-2</v>
      </c>
      <c r="R60" s="121">
        <f t="shared" si="9"/>
        <v>152</v>
      </c>
      <c r="S60" s="97">
        <f t="shared" si="8"/>
        <v>1</v>
      </c>
    </row>
    <row r="61" spans="2:19">
      <c r="B61" s="94">
        <v>57</v>
      </c>
      <c r="C61" s="93" t="s">
        <v>43</v>
      </c>
      <c r="D61" s="120">
        <v>40</v>
      </c>
      <c r="E61" s="96">
        <f t="shared" si="1"/>
        <v>0.1606425702811245</v>
      </c>
      <c r="F61" s="120">
        <v>25</v>
      </c>
      <c r="G61" s="96">
        <f t="shared" si="2"/>
        <v>0.10040160642570281</v>
      </c>
      <c r="H61" s="120">
        <v>34</v>
      </c>
      <c r="I61" s="96">
        <f t="shared" si="3"/>
        <v>0.13654618473895583</v>
      </c>
      <c r="J61" s="120">
        <v>68</v>
      </c>
      <c r="K61" s="96">
        <f t="shared" si="4"/>
        <v>0.27309236947791166</v>
      </c>
      <c r="L61" s="120">
        <v>43</v>
      </c>
      <c r="M61" s="96">
        <f t="shared" si="5"/>
        <v>0.17269076305220885</v>
      </c>
      <c r="N61" s="120">
        <v>31</v>
      </c>
      <c r="O61" s="96">
        <f t="shared" si="6"/>
        <v>0.12449799196787148</v>
      </c>
      <c r="P61" s="120">
        <v>8</v>
      </c>
      <c r="Q61" s="96">
        <f t="shared" si="7"/>
        <v>3.2128514056224897E-2</v>
      </c>
      <c r="R61" s="120">
        <f t="shared" si="9"/>
        <v>249</v>
      </c>
      <c r="S61" s="97">
        <f t="shared" si="8"/>
        <v>1</v>
      </c>
    </row>
    <row r="62" spans="2:19">
      <c r="B62" s="94">
        <v>58</v>
      </c>
      <c r="C62" s="93" t="s">
        <v>25</v>
      </c>
      <c r="D62" s="120">
        <v>3</v>
      </c>
      <c r="E62" s="96">
        <f t="shared" si="1"/>
        <v>2.3076923076923078E-2</v>
      </c>
      <c r="F62" s="120">
        <v>9</v>
      </c>
      <c r="G62" s="96">
        <f t="shared" si="2"/>
        <v>6.9230769230769235E-2</v>
      </c>
      <c r="H62" s="120">
        <v>32</v>
      </c>
      <c r="I62" s="96">
        <f t="shared" si="3"/>
        <v>0.24615384615384617</v>
      </c>
      <c r="J62" s="120">
        <v>29</v>
      </c>
      <c r="K62" s="96">
        <f t="shared" si="4"/>
        <v>0.22307692307692309</v>
      </c>
      <c r="L62" s="120">
        <v>30</v>
      </c>
      <c r="M62" s="96">
        <f t="shared" si="5"/>
        <v>0.23076923076923078</v>
      </c>
      <c r="N62" s="120">
        <v>17</v>
      </c>
      <c r="O62" s="96">
        <f t="shared" si="6"/>
        <v>0.13076923076923078</v>
      </c>
      <c r="P62" s="120">
        <v>10</v>
      </c>
      <c r="Q62" s="96">
        <f t="shared" si="7"/>
        <v>7.6923076923076927E-2</v>
      </c>
      <c r="R62" s="120">
        <f t="shared" si="9"/>
        <v>130</v>
      </c>
      <c r="S62" s="97">
        <f t="shared" si="8"/>
        <v>1</v>
      </c>
    </row>
    <row r="63" spans="2:19">
      <c r="B63" s="94">
        <v>59</v>
      </c>
      <c r="C63" s="93" t="s">
        <v>20</v>
      </c>
      <c r="D63" s="120">
        <v>67</v>
      </c>
      <c r="E63" s="96">
        <f t="shared" si="1"/>
        <v>7.1428571428571425E-2</v>
      </c>
      <c r="F63" s="120">
        <v>70</v>
      </c>
      <c r="G63" s="96">
        <f t="shared" si="2"/>
        <v>7.4626865671641784E-2</v>
      </c>
      <c r="H63" s="120">
        <v>198</v>
      </c>
      <c r="I63" s="96">
        <f t="shared" si="3"/>
        <v>0.21108742004264391</v>
      </c>
      <c r="J63" s="120">
        <v>257</v>
      </c>
      <c r="K63" s="96">
        <f t="shared" si="4"/>
        <v>0.27398720682302774</v>
      </c>
      <c r="L63" s="120">
        <v>197</v>
      </c>
      <c r="M63" s="96">
        <f t="shared" si="5"/>
        <v>0.21002132196162046</v>
      </c>
      <c r="N63" s="120">
        <v>109</v>
      </c>
      <c r="O63" s="96">
        <f t="shared" si="6"/>
        <v>0.1162046908315565</v>
      </c>
      <c r="P63" s="120">
        <v>40</v>
      </c>
      <c r="Q63" s="96">
        <f t="shared" si="7"/>
        <v>4.2643923240938165E-2</v>
      </c>
      <c r="R63" s="120">
        <f t="shared" si="9"/>
        <v>938</v>
      </c>
      <c r="S63" s="97">
        <f t="shared" si="8"/>
        <v>1</v>
      </c>
    </row>
    <row r="64" spans="2:19">
      <c r="B64" s="94">
        <v>60</v>
      </c>
      <c r="C64" s="93" t="s">
        <v>44</v>
      </c>
      <c r="D64" s="120">
        <v>22</v>
      </c>
      <c r="E64" s="96">
        <f t="shared" si="1"/>
        <v>7.2131147540983612E-2</v>
      </c>
      <c r="F64" s="120">
        <v>16</v>
      </c>
      <c r="G64" s="96">
        <f t="shared" si="2"/>
        <v>5.2459016393442623E-2</v>
      </c>
      <c r="H64" s="120">
        <v>79</v>
      </c>
      <c r="I64" s="96">
        <f t="shared" si="3"/>
        <v>0.25901639344262295</v>
      </c>
      <c r="J64" s="120">
        <v>67</v>
      </c>
      <c r="K64" s="96">
        <f t="shared" si="4"/>
        <v>0.21967213114754097</v>
      </c>
      <c r="L64" s="120">
        <v>66</v>
      </c>
      <c r="M64" s="96">
        <f t="shared" si="5"/>
        <v>0.21639344262295082</v>
      </c>
      <c r="N64" s="120">
        <v>40</v>
      </c>
      <c r="O64" s="96">
        <f t="shared" si="6"/>
        <v>0.13114754098360656</v>
      </c>
      <c r="P64" s="120">
        <v>15</v>
      </c>
      <c r="Q64" s="96">
        <f t="shared" si="7"/>
        <v>4.9180327868852458E-2</v>
      </c>
      <c r="R64" s="120">
        <f t="shared" si="9"/>
        <v>305</v>
      </c>
      <c r="S64" s="97">
        <f t="shared" si="8"/>
        <v>1</v>
      </c>
    </row>
    <row r="65" spans="2:19">
      <c r="B65" s="94">
        <v>61</v>
      </c>
      <c r="C65" s="93" t="s">
        <v>16</v>
      </c>
      <c r="D65" s="89">
        <v>17</v>
      </c>
      <c r="E65" s="96">
        <f t="shared" si="1"/>
        <v>0.1223021582733813</v>
      </c>
      <c r="F65" s="89">
        <v>10</v>
      </c>
      <c r="G65" s="96">
        <f t="shared" si="2"/>
        <v>7.1942446043165464E-2</v>
      </c>
      <c r="H65" s="89">
        <v>36</v>
      </c>
      <c r="I65" s="96">
        <f t="shared" si="3"/>
        <v>0.25899280575539568</v>
      </c>
      <c r="J65" s="89">
        <v>31</v>
      </c>
      <c r="K65" s="96">
        <f t="shared" si="4"/>
        <v>0.22302158273381295</v>
      </c>
      <c r="L65" s="89">
        <v>30</v>
      </c>
      <c r="M65" s="96">
        <f t="shared" si="5"/>
        <v>0.21582733812949639</v>
      </c>
      <c r="N65" s="89">
        <v>13</v>
      </c>
      <c r="O65" s="96">
        <f t="shared" si="6"/>
        <v>9.3525179856115109E-2</v>
      </c>
      <c r="P65" s="89">
        <v>2</v>
      </c>
      <c r="Q65" s="96">
        <f t="shared" si="7"/>
        <v>1.4388489208633094E-2</v>
      </c>
      <c r="R65" s="89">
        <f t="shared" si="9"/>
        <v>139</v>
      </c>
      <c r="S65" s="97">
        <f t="shared" si="8"/>
        <v>1</v>
      </c>
    </row>
    <row r="66" spans="2:19">
      <c r="B66" s="94">
        <v>62</v>
      </c>
      <c r="C66" s="93" t="s">
        <v>17</v>
      </c>
      <c r="D66" s="121">
        <v>8</v>
      </c>
      <c r="E66" s="96">
        <f t="shared" si="1"/>
        <v>6.0606060606060608E-2</v>
      </c>
      <c r="F66" s="121">
        <v>8</v>
      </c>
      <c r="G66" s="96">
        <f t="shared" si="2"/>
        <v>6.0606060606060608E-2</v>
      </c>
      <c r="H66" s="121">
        <v>29</v>
      </c>
      <c r="I66" s="96">
        <f t="shared" si="3"/>
        <v>0.2196969696969697</v>
      </c>
      <c r="J66" s="121">
        <v>42</v>
      </c>
      <c r="K66" s="96">
        <f t="shared" si="4"/>
        <v>0.31818181818181818</v>
      </c>
      <c r="L66" s="121">
        <v>28</v>
      </c>
      <c r="M66" s="96">
        <f t="shared" si="5"/>
        <v>0.21212121212121213</v>
      </c>
      <c r="N66" s="121">
        <v>13</v>
      </c>
      <c r="O66" s="96">
        <f t="shared" si="6"/>
        <v>9.8484848484848481E-2</v>
      </c>
      <c r="P66" s="121">
        <v>4</v>
      </c>
      <c r="Q66" s="96">
        <f t="shared" si="7"/>
        <v>3.0303030303030304E-2</v>
      </c>
      <c r="R66" s="121">
        <f t="shared" si="9"/>
        <v>132</v>
      </c>
      <c r="S66" s="97">
        <f t="shared" si="8"/>
        <v>1</v>
      </c>
    </row>
    <row r="67" spans="2:19">
      <c r="B67" s="94">
        <v>63</v>
      </c>
      <c r="C67" s="93" t="s">
        <v>26</v>
      </c>
      <c r="D67" s="120">
        <v>14</v>
      </c>
      <c r="E67" s="96">
        <f t="shared" si="1"/>
        <v>7.4866310160427801E-2</v>
      </c>
      <c r="F67" s="120">
        <v>9</v>
      </c>
      <c r="G67" s="96">
        <f t="shared" si="2"/>
        <v>4.8128342245989303E-2</v>
      </c>
      <c r="H67" s="120">
        <v>29</v>
      </c>
      <c r="I67" s="96">
        <f t="shared" si="3"/>
        <v>0.15508021390374332</v>
      </c>
      <c r="J67" s="120">
        <v>51</v>
      </c>
      <c r="K67" s="96">
        <f t="shared" si="4"/>
        <v>0.27272727272727271</v>
      </c>
      <c r="L67" s="120">
        <v>34</v>
      </c>
      <c r="M67" s="96">
        <f t="shared" si="5"/>
        <v>0.18181818181818182</v>
      </c>
      <c r="N67" s="120">
        <v>39</v>
      </c>
      <c r="O67" s="96">
        <f t="shared" si="6"/>
        <v>0.20855614973262032</v>
      </c>
      <c r="P67" s="120">
        <v>11</v>
      </c>
      <c r="Q67" s="96">
        <f t="shared" si="7"/>
        <v>5.8823529411764705E-2</v>
      </c>
      <c r="R67" s="120">
        <f t="shared" si="9"/>
        <v>187</v>
      </c>
      <c r="S67" s="97">
        <f t="shared" si="8"/>
        <v>1</v>
      </c>
    </row>
    <row r="68" spans="2:19">
      <c r="B68" s="94">
        <v>64</v>
      </c>
      <c r="C68" s="93" t="s">
        <v>45</v>
      </c>
      <c r="D68" s="120">
        <v>18</v>
      </c>
      <c r="E68" s="96">
        <f t="shared" si="1"/>
        <v>7.3170731707317069E-2</v>
      </c>
      <c r="F68" s="120">
        <v>26</v>
      </c>
      <c r="G68" s="96">
        <f t="shared" si="2"/>
        <v>0.10569105691056911</v>
      </c>
      <c r="H68" s="120">
        <v>45</v>
      </c>
      <c r="I68" s="96">
        <f t="shared" si="3"/>
        <v>0.18292682926829268</v>
      </c>
      <c r="J68" s="120">
        <v>69</v>
      </c>
      <c r="K68" s="96">
        <f t="shared" si="4"/>
        <v>0.28048780487804881</v>
      </c>
      <c r="L68" s="120">
        <v>50</v>
      </c>
      <c r="M68" s="96">
        <f t="shared" si="5"/>
        <v>0.2032520325203252</v>
      </c>
      <c r="N68" s="120">
        <v>30</v>
      </c>
      <c r="O68" s="96">
        <f t="shared" si="6"/>
        <v>0.12195121951219512</v>
      </c>
      <c r="P68" s="120">
        <v>8</v>
      </c>
      <c r="Q68" s="96">
        <f t="shared" si="7"/>
        <v>3.2520325203252036E-2</v>
      </c>
      <c r="R68" s="120">
        <f t="shared" si="9"/>
        <v>246</v>
      </c>
      <c r="S68" s="97">
        <f t="shared" si="8"/>
        <v>1</v>
      </c>
    </row>
    <row r="69" spans="2:19">
      <c r="B69" s="94">
        <v>65</v>
      </c>
      <c r="C69" s="93" t="s">
        <v>10</v>
      </c>
      <c r="D69" s="120">
        <v>3</v>
      </c>
      <c r="E69" s="96">
        <f t="shared" si="1"/>
        <v>5.5555555555555552E-2</v>
      </c>
      <c r="F69" s="120">
        <v>4</v>
      </c>
      <c r="G69" s="96">
        <f t="shared" si="2"/>
        <v>7.407407407407407E-2</v>
      </c>
      <c r="H69" s="120">
        <v>15</v>
      </c>
      <c r="I69" s="96">
        <f t="shared" si="3"/>
        <v>0.27777777777777779</v>
      </c>
      <c r="J69" s="120">
        <v>12</v>
      </c>
      <c r="K69" s="96">
        <f t="shared" si="4"/>
        <v>0.22222222222222221</v>
      </c>
      <c r="L69" s="120">
        <v>12</v>
      </c>
      <c r="M69" s="96">
        <f t="shared" si="5"/>
        <v>0.22222222222222221</v>
      </c>
      <c r="N69" s="120">
        <v>6</v>
      </c>
      <c r="O69" s="96">
        <f t="shared" si="6"/>
        <v>0.1111111111111111</v>
      </c>
      <c r="P69" s="120">
        <v>2</v>
      </c>
      <c r="Q69" s="96">
        <f t="shared" si="7"/>
        <v>3.7037037037037035E-2</v>
      </c>
      <c r="R69" s="120">
        <f t="shared" ref="R69:R78" si="10">SUM(D69,F69,H69,J69,L69,N69,P69)</f>
        <v>54</v>
      </c>
      <c r="S69" s="97">
        <f t="shared" si="8"/>
        <v>1</v>
      </c>
    </row>
    <row r="70" spans="2:19">
      <c r="B70" s="94">
        <v>66</v>
      </c>
      <c r="C70" s="93" t="s">
        <v>5</v>
      </c>
      <c r="D70" s="120">
        <v>2</v>
      </c>
      <c r="E70" s="96">
        <f t="shared" ref="E70:E78" si="11">IFERROR(D70/R70,0)</f>
        <v>2.6315789473684209E-2</v>
      </c>
      <c r="F70" s="120">
        <v>5</v>
      </c>
      <c r="G70" s="96">
        <f t="shared" ref="G70:G78" si="12">IFERROR(F70/R70,0)</f>
        <v>6.5789473684210523E-2</v>
      </c>
      <c r="H70" s="120">
        <v>8</v>
      </c>
      <c r="I70" s="96">
        <f t="shared" ref="I70:I78" si="13">IFERROR(H70/R70,0)</f>
        <v>0.10526315789473684</v>
      </c>
      <c r="J70" s="120">
        <v>22</v>
      </c>
      <c r="K70" s="96">
        <f t="shared" ref="K70:K78" si="14">IFERROR(J70/R70,0)</f>
        <v>0.28947368421052633</v>
      </c>
      <c r="L70" s="120">
        <v>13</v>
      </c>
      <c r="M70" s="96">
        <f t="shared" ref="M70:M78" si="15">IFERROR(L70/R70,0)</f>
        <v>0.17105263157894737</v>
      </c>
      <c r="N70" s="120">
        <v>20</v>
      </c>
      <c r="O70" s="96">
        <f t="shared" ref="O70:O78" si="16">IFERROR(N70/R70,0)</f>
        <v>0.26315789473684209</v>
      </c>
      <c r="P70" s="120">
        <v>6</v>
      </c>
      <c r="Q70" s="96">
        <f t="shared" ref="Q70:Q78" si="17">IFERROR(P70/R70,0)</f>
        <v>7.8947368421052627E-2</v>
      </c>
      <c r="R70" s="120">
        <f t="shared" si="10"/>
        <v>76</v>
      </c>
      <c r="S70" s="97">
        <f t="shared" ref="S70:S78" si="18">IFERROR(R70/$R70,0)</f>
        <v>1</v>
      </c>
    </row>
    <row r="71" spans="2:19">
      <c r="B71" s="94">
        <v>67</v>
      </c>
      <c r="C71" s="93" t="s">
        <v>6</v>
      </c>
      <c r="D71" s="89">
        <v>5</v>
      </c>
      <c r="E71" s="96">
        <f t="shared" si="11"/>
        <v>9.0909090909090912E-2</v>
      </c>
      <c r="F71" s="89">
        <v>7</v>
      </c>
      <c r="G71" s="96">
        <f t="shared" si="12"/>
        <v>0.12727272727272726</v>
      </c>
      <c r="H71" s="89">
        <v>8</v>
      </c>
      <c r="I71" s="96">
        <f t="shared" si="13"/>
        <v>0.14545454545454545</v>
      </c>
      <c r="J71" s="89">
        <v>10</v>
      </c>
      <c r="K71" s="96">
        <f t="shared" si="14"/>
        <v>0.18181818181818182</v>
      </c>
      <c r="L71" s="89">
        <v>13</v>
      </c>
      <c r="M71" s="96">
        <f t="shared" si="15"/>
        <v>0.23636363636363636</v>
      </c>
      <c r="N71" s="89">
        <v>7</v>
      </c>
      <c r="O71" s="96">
        <f t="shared" si="16"/>
        <v>0.12727272727272726</v>
      </c>
      <c r="P71" s="89">
        <v>5</v>
      </c>
      <c r="Q71" s="96">
        <f t="shared" si="17"/>
        <v>9.0909090909090912E-2</v>
      </c>
      <c r="R71" s="89">
        <f t="shared" si="10"/>
        <v>55</v>
      </c>
      <c r="S71" s="97">
        <f t="shared" si="18"/>
        <v>1</v>
      </c>
    </row>
    <row r="72" spans="2:19">
      <c r="B72" s="94">
        <v>68</v>
      </c>
      <c r="C72" s="93" t="s">
        <v>46</v>
      </c>
      <c r="D72" s="121">
        <v>7</v>
      </c>
      <c r="E72" s="96">
        <f t="shared" si="11"/>
        <v>9.8591549295774641E-2</v>
      </c>
      <c r="F72" s="121">
        <v>7</v>
      </c>
      <c r="G72" s="96">
        <f t="shared" si="12"/>
        <v>9.8591549295774641E-2</v>
      </c>
      <c r="H72" s="121">
        <v>9</v>
      </c>
      <c r="I72" s="96">
        <f t="shared" si="13"/>
        <v>0.12676056338028169</v>
      </c>
      <c r="J72" s="121">
        <v>12</v>
      </c>
      <c r="K72" s="96">
        <f t="shared" si="14"/>
        <v>0.16901408450704225</v>
      </c>
      <c r="L72" s="121">
        <v>24</v>
      </c>
      <c r="M72" s="96">
        <f t="shared" si="15"/>
        <v>0.3380281690140845</v>
      </c>
      <c r="N72" s="121">
        <v>10</v>
      </c>
      <c r="O72" s="96">
        <f t="shared" si="16"/>
        <v>0.14084507042253522</v>
      </c>
      <c r="P72" s="121">
        <v>2</v>
      </c>
      <c r="Q72" s="96">
        <f t="shared" si="17"/>
        <v>2.8169014084507043E-2</v>
      </c>
      <c r="R72" s="121">
        <f t="shared" si="10"/>
        <v>71</v>
      </c>
      <c r="S72" s="97">
        <f t="shared" si="18"/>
        <v>1</v>
      </c>
    </row>
    <row r="73" spans="2:19">
      <c r="B73" s="94">
        <v>69</v>
      </c>
      <c r="C73" s="93" t="s">
        <v>47</v>
      </c>
      <c r="D73" s="120">
        <v>18</v>
      </c>
      <c r="E73" s="96">
        <f t="shared" si="11"/>
        <v>0.10526315789473684</v>
      </c>
      <c r="F73" s="120">
        <v>20</v>
      </c>
      <c r="G73" s="96">
        <f t="shared" si="12"/>
        <v>0.11695906432748537</v>
      </c>
      <c r="H73" s="120">
        <v>43</v>
      </c>
      <c r="I73" s="96">
        <f t="shared" si="13"/>
        <v>0.25146198830409355</v>
      </c>
      <c r="J73" s="120">
        <v>30</v>
      </c>
      <c r="K73" s="96">
        <f t="shared" si="14"/>
        <v>0.17543859649122806</v>
      </c>
      <c r="L73" s="120">
        <v>28</v>
      </c>
      <c r="M73" s="96">
        <f t="shared" si="15"/>
        <v>0.16374269005847952</v>
      </c>
      <c r="N73" s="120">
        <v>25</v>
      </c>
      <c r="O73" s="96">
        <f t="shared" si="16"/>
        <v>0.14619883040935672</v>
      </c>
      <c r="P73" s="120">
        <v>7</v>
      </c>
      <c r="Q73" s="96">
        <f t="shared" si="17"/>
        <v>4.0935672514619881E-2</v>
      </c>
      <c r="R73" s="120">
        <f t="shared" si="10"/>
        <v>171</v>
      </c>
      <c r="S73" s="97">
        <f t="shared" si="18"/>
        <v>1</v>
      </c>
    </row>
    <row r="74" spans="2:19">
      <c r="B74" s="94">
        <v>70</v>
      </c>
      <c r="C74" s="93" t="s">
        <v>48</v>
      </c>
      <c r="D74" s="120">
        <v>1</v>
      </c>
      <c r="E74" s="96">
        <f t="shared" si="11"/>
        <v>3.2258064516129031E-2</v>
      </c>
      <c r="F74" s="120">
        <v>2</v>
      </c>
      <c r="G74" s="96">
        <f t="shared" si="12"/>
        <v>6.4516129032258063E-2</v>
      </c>
      <c r="H74" s="120">
        <v>4</v>
      </c>
      <c r="I74" s="96">
        <f t="shared" si="13"/>
        <v>0.12903225806451613</v>
      </c>
      <c r="J74" s="120">
        <v>11</v>
      </c>
      <c r="K74" s="96">
        <f t="shared" si="14"/>
        <v>0.35483870967741937</v>
      </c>
      <c r="L74" s="120">
        <v>7</v>
      </c>
      <c r="M74" s="96">
        <f t="shared" si="15"/>
        <v>0.22580645161290322</v>
      </c>
      <c r="N74" s="120">
        <v>5</v>
      </c>
      <c r="O74" s="96">
        <f t="shared" si="16"/>
        <v>0.16129032258064516</v>
      </c>
      <c r="P74" s="120">
        <v>1</v>
      </c>
      <c r="Q74" s="96">
        <f t="shared" si="17"/>
        <v>3.2258064516129031E-2</v>
      </c>
      <c r="R74" s="120">
        <f t="shared" si="10"/>
        <v>31</v>
      </c>
      <c r="S74" s="97">
        <f t="shared" si="18"/>
        <v>1</v>
      </c>
    </row>
    <row r="75" spans="2:19">
      <c r="B75" s="94">
        <v>71</v>
      </c>
      <c r="C75" s="93" t="s">
        <v>49</v>
      </c>
      <c r="D75" s="120">
        <v>9</v>
      </c>
      <c r="E75" s="96">
        <f t="shared" si="11"/>
        <v>8.9108910891089105E-2</v>
      </c>
      <c r="F75" s="120">
        <v>7</v>
      </c>
      <c r="G75" s="96">
        <f t="shared" si="12"/>
        <v>6.9306930693069313E-2</v>
      </c>
      <c r="H75" s="120">
        <v>17</v>
      </c>
      <c r="I75" s="96">
        <f t="shared" si="13"/>
        <v>0.16831683168316833</v>
      </c>
      <c r="J75" s="120">
        <v>24</v>
      </c>
      <c r="K75" s="96">
        <f t="shared" si="14"/>
        <v>0.23762376237623761</v>
      </c>
      <c r="L75" s="120">
        <v>19</v>
      </c>
      <c r="M75" s="96">
        <f t="shared" si="15"/>
        <v>0.18811881188118812</v>
      </c>
      <c r="N75" s="120">
        <v>18</v>
      </c>
      <c r="O75" s="96">
        <f t="shared" si="16"/>
        <v>0.17821782178217821</v>
      </c>
      <c r="P75" s="120">
        <v>7</v>
      </c>
      <c r="Q75" s="96">
        <f t="shared" si="17"/>
        <v>6.9306930693069313E-2</v>
      </c>
      <c r="R75" s="120">
        <f t="shared" si="10"/>
        <v>101</v>
      </c>
      <c r="S75" s="97">
        <f t="shared" si="18"/>
        <v>1</v>
      </c>
    </row>
    <row r="76" spans="2:19">
      <c r="B76" s="94">
        <v>72</v>
      </c>
      <c r="C76" s="93" t="s">
        <v>27</v>
      </c>
      <c r="D76" s="120">
        <v>2</v>
      </c>
      <c r="E76" s="96">
        <f t="shared" si="11"/>
        <v>6.0606060606060608E-2</v>
      </c>
      <c r="F76" s="120">
        <v>2</v>
      </c>
      <c r="G76" s="96">
        <f t="shared" si="12"/>
        <v>6.0606060606060608E-2</v>
      </c>
      <c r="H76" s="120">
        <v>6</v>
      </c>
      <c r="I76" s="96">
        <f t="shared" si="13"/>
        <v>0.18181818181818182</v>
      </c>
      <c r="J76" s="120">
        <v>8</v>
      </c>
      <c r="K76" s="96">
        <f t="shared" si="14"/>
        <v>0.24242424242424243</v>
      </c>
      <c r="L76" s="120">
        <v>6</v>
      </c>
      <c r="M76" s="96">
        <f t="shared" si="15"/>
        <v>0.18181818181818182</v>
      </c>
      <c r="N76" s="120">
        <v>7</v>
      </c>
      <c r="O76" s="96">
        <f t="shared" si="16"/>
        <v>0.21212121212121213</v>
      </c>
      <c r="P76" s="120">
        <v>2</v>
      </c>
      <c r="Q76" s="96">
        <f t="shared" si="17"/>
        <v>6.0606060606060608E-2</v>
      </c>
      <c r="R76" s="120">
        <f t="shared" si="10"/>
        <v>33</v>
      </c>
      <c r="S76" s="97">
        <f t="shared" si="18"/>
        <v>1</v>
      </c>
    </row>
    <row r="77" spans="2:19">
      <c r="B77" s="94">
        <v>73</v>
      </c>
      <c r="C77" s="93" t="s">
        <v>28</v>
      </c>
      <c r="D77" s="89">
        <v>1</v>
      </c>
      <c r="E77" s="96">
        <f t="shared" si="11"/>
        <v>2.6315789473684209E-2</v>
      </c>
      <c r="F77" s="89">
        <v>4</v>
      </c>
      <c r="G77" s="96">
        <f t="shared" si="12"/>
        <v>0.10526315789473684</v>
      </c>
      <c r="H77" s="89">
        <v>9</v>
      </c>
      <c r="I77" s="96">
        <f t="shared" si="13"/>
        <v>0.23684210526315788</v>
      </c>
      <c r="J77" s="89">
        <v>7</v>
      </c>
      <c r="K77" s="96">
        <f t="shared" si="14"/>
        <v>0.18421052631578946</v>
      </c>
      <c r="L77" s="89">
        <v>8</v>
      </c>
      <c r="M77" s="96">
        <f t="shared" si="15"/>
        <v>0.21052631578947367</v>
      </c>
      <c r="N77" s="89">
        <v>6</v>
      </c>
      <c r="O77" s="96">
        <f t="shared" si="16"/>
        <v>0.15789473684210525</v>
      </c>
      <c r="P77" s="89">
        <v>3</v>
      </c>
      <c r="Q77" s="96">
        <f t="shared" si="17"/>
        <v>7.8947368421052627E-2</v>
      </c>
      <c r="R77" s="89">
        <f t="shared" si="10"/>
        <v>38</v>
      </c>
      <c r="S77" s="97">
        <f t="shared" si="18"/>
        <v>1</v>
      </c>
    </row>
    <row r="78" spans="2:19" ht="14.25" thickBot="1">
      <c r="B78" s="94">
        <v>74</v>
      </c>
      <c r="C78" s="93" t="s">
        <v>29</v>
      </c>
      <c r="D78" s="121">
        <v>0</v>
      </c>
      <c r="E78" s="96">
        <f t="shared" si="11"/>
        <v>0</v>
      </c>
      <c r="F78" s="121">
        <v>0</v>
      </c>
      <c r="G78" s="96">
        <f t="shared" si="12"/>
        <v>0</v>
      </c>
      <c r="H78" s="121">
        <v>6</v>
      </c>
      <c r="I78" s="96">
        <f t="shared" si="13"/>
        <v>0.27272727272727271</v>
      </c>
      <c r="J78" s="121">
        <v>4</v>
      </c>
      <c r="K78" s="96">
        <f t="shared" si="14"/>
        <v>0.18181818181818182</v>
      </c>
      <c r="L78" s="121">
        <v>5</v>
      </c>
      <c r="M78" s="96">
        <f t="shared" si="15"/>
        <v>0.22727272727272727</v>
      </c>
      <c r="N78" s="121">
        <v>4</v>
      </c>
      <c r="O78" s="96">
        <f t="shared" si="16"/>
        <v>0.18181818181818182</v>
      </c>
      <c r="P78" s="121">
        <v>3</v>
      </c>
      <c r="Q78" s="96">
        <f t="shared" si="17"/>
        <v>0.13636363636363635</v>
      </c>
      <c r="R78" s="121">
        <f t="shared" si="10"/>
        <v>22</v>
      </c>
      <c r="S78" s="97">
        <f t="shared" si="18"/>
        <v>1</v>
      </c>
    </row>
    <row r="79" spans="2:19" ht="14.25" thickTop="1">
      <c r="B79" s="228" t="s">
        <v>0</v>
      </c>
      <c r="C79" s="229"/>
      <c r="D79" s="122">
        <v>1494</v>
      </c>
      <c r="E79" s="78">
        <v>6.9195498124218421E-2</v>
      </c>
      <c r="F79" s="122">
        <v>1687</v>
      </c>
      <c r="G79" s="78">
        <v>7.8134407855124821E-2</v>
      </c>
      <c r="H79" s="122">
        <v>4077</v>
      </c>
      <c r="I79" s="78">
        <v>0.18882867861609004</v>
      </c>
      <c r="J79" s="122">
        <v>5341</v>
      </c>
      <c r="K79" s="78">
        <v>0.24737159001435782</v>
      </c>
      <c r="L79" s="122">
        <v>4989</v>
      </c>
      <c r="M79" s="78">
        <v>0.23106850076420732</v>
      </c>
      <c r="N79" s="122">
        <v>2959</v>
      </c>
      <c r="O79" s="78">
        <v>0.13704784400907785</v>
      </c>
      <c r="P79" s="122">
        <v>1044</v>
      </c>
      <c r="Q79" s="78">
        <v>4.8353480616923718E-2</v>
      </c>
      <c r="R79" s="122">
        <v>21591</v>
      </c>
      <c r="S79" s="10">
        <f>IFERROR(R79/$R79,0)</f>
        <v>1</v>
      </c>
    </row>
    <row r="80" spans="2:19">
      <c r="B80" s="56"/>
    </row>
    <row r="81" spans="2:2">
      <c r="B81" s="8"/>
    </row>
    <row r="82" spans="2:2">
      <c r="B82" s="8"/>
    </row>
    <row r="83" spans="2:2">
      <c r="B83" s="8"/>
    </row>
    <row r="84" spans="2:2">
      <c r="B84" s="9"/>
    </row>
    <row r="85" spans="2:2">
      <c r="B85" s="9"/>
    </row>
    <row r="86" spans="2:2">
      <c r="B86" s="8"/>
    </row>
    <row r="87" spans="2:2">
      <c r="B87" s="8"/>
    </row>
    <row r="88" spans="2:2">
      <c r="B88" s="9"/>
    </row>
  </sheetData>
  <customSheetViews>
    <customSheetView guid="{637B1C33-F0B9-40A6-9BF1-AD79E7C69DA0}" showGridLines="0" topLeftCell="A7"/>
  </customSheetViews>
  <mergeCells count="11">
    <mergeCell ref="N3:O3"/>
    <mergeCell ref="P3:Q3"/>
    <mergeCell ref="R3:S3"/>
    <mergeCell ref="B79:C79"/>
    <mergeCell ref="B3:B4"/>
    <mergeCell ref="C3:C4"/>
    <mergeCell ref="D3:E3"/>
    <mergeCell ref="F3:G3"/>
    <mergeCell ref="H3:I3"/>
    <mergeCell ref="J3:K3"/>
    <mergeCell ref="L3:M3"/>
  </mergeCells>
  <phoneticPr fontId="3"/>
  <pageMargins left="0.70866141732283472" right="0.19685039370078741" top="0.59055118110236227" bottom="0.39370078740157483" header="0.31496062992125984" footer="0.31496062992125984"/>
  <pageSetup paperSize="8" scale="75" fitToHeight="0" orientation="landscape" r:id="rId1"/>
  <headerFooter>
    <oddHeader>&amp;R&amp;"ＭＳ 明朝,標準"&amp;12 1.基礎統計</oddHeader>
  </headerFooter>
  <ignoredErrors>
    <ignoredError sqref="E5:E78 G5:G78 I5:I78 K5:K78 M5:M78 O5:O78 Q5:R78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AA79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625" style="1" customWidth="1"/>
    <col min="3" max="3" width="10.625" style="1" customWidth="1"/>
    <col min="4" max="10" width="9.625" style="3" customWidth="1"/>
    <col min="11" max="27" width="9.625" style="1" customWidth="1"/>
    <col min="28" max="16384" width="9" style="1"/>
  </cols>
  <sheetData>
    <row r="1" spans="2:27" ht="16.5" customHeight="1">
      <c r="B1" s="63" t="s">
        <v>69</v>
      </c>
      <c r="C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2:27" ht="16.5" customHeight="1">
      <c r="B2" s="63" t="s">
        <v>131</v>
      </c>
      <c r="C2" s="3"/>
      <c r="D2" s="26" t="s">
        <v>223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2:27" ht="16.5" customHeight="1">
      <c r="B3" s="223"/>
      <c r="C3" s="230" t="s">
        <v>132</v>
      </c>
      <c r="D3" s="226" t="s">
        <v>145</v>
      </c>
      <c r="E3" s="226"/>
      <c r="F3" s="226"/>
      <c r="G3" s="226"/>
      <c r="H3" s="226"/>
      <c r="I3" s="226"/>
      <c r="J3" s="226"/>
      <c r="K3" s="227"/>
      <c r="L3" s="226" t="s">
        <v>146</v>
      </c>
      <c r="M3" s="226"/>
      <c r="N3" s="226"/>
      <c r="O3" s="226"/>
      <c r="P3" s="226"/>
      <c r="Q3" s="226"/>
      <c r="R3" s="226"/>
      <c r="S3" s="227"/>
      <c r="T3" s="226" t="s">
        <v>147</v>
      </c>
      <c r="U3" s="226"/>
      <c r="V3" s="226"/>
      <c r="W3" s="226"/>
      <c r="X3" s="226"/>
      <c r="Y3" s="226"/>
      <c r="Z3" s="226"/>
      <c r="AA3" s="227"/>
    </row>
    <row r="4" spans="2:27">
      <c r="B4" s="224"/>
      <c r="C4" s="230"/>
      <c r="D4" s="12" t="s">
        <v>61</v>
      </c>
      <c r="E4" s="47" t="s">
        <v>62</v>
      </c>
      <c r="F4" s="47" t="s">
        <v>63</v>
      </c>
      <c r="G4" s="47" t="s">
        <v>64</v>
      </c>
      <c r="H4" s="47" t="s">
        <v>65</v>
      </c>
      <c r="I4" s="47" t="s">
        <v>66</v>
      </c>
      <c r="J4" s="18" t="s">
        <v>68</v>
      </c>
      <c r="K4" s="11" t="s">
        <v>109</v>
      </c>
      <c r="L4" s="12" t="s">
        <v>61</v>
      </c>
      <c r="M4" s="47" t="s">
        <v>62</v>
      </c>
      <c r="N4" s="47" t="s">
        <v>63</v>
      </c>
      <c r="O4" s="47" t="s">
        <v>64</v>
      </c>
      <c r="P4" s="47" t="s">
        <v>65</v>
      </c>
      <c r="Q4" s="47" t="s">
        <v>66</v>
      </c>
      <c r="R4" s="18" t="s">
        <v>68</v>
      </c>
      <c r="S4" s="11" t="s">
        <v>109</v>
      </c>
      <c r="T4" s="12" t="s">
        <v>61</v>
      </c>
      <c r="U4" s="47" t="s">
        <v>62</v>
      </c>
      <c r="V4" s="47" t="s">
        <v>63</v>
      </c>
      <c r="W4" s="47" t="s">
        <v>64</v>
      </c>
      <c r="X4" s="47" t="s">
        <v>65</v>
      </c>
      <c r="Y4" s="47" t="s">
        <v>66</v>
      </c>
      <c r="Z4" s="18" t="s">
        <v>68</v>
      </c>
      <c r="AA4" s="11" t="s">
        <v>67</v>
      </c>
    </row>
    <row r="5" spans="2:27">
      <c r="B5" s="52">
        <v>1</v>
      </c>
      <c r="C5" s="62" t="s">
        <v>50</v>
      </c>
      <c r="D5" s="154">
        <v>359</v>
      </c>
      <c r="E5" s="95">
        <v>1455</v>
      </c>
      <c r="F5" s="95">
        <v>53290</v>
      </c>
      <c r="G5" s="95">
        <v>40942</v>
      </c>
      <c r="H5" s="95">
        <v>24786</v>
      </c>
      <c r="I5" s="95">
        <v>9642</v>
      </c>
      <c r="J5" s="155">
        <v>2461</v>
      </c>
      <c r="K5" s="156">
        <f>SUM(D5:J5)</f>
        <v>132935</v>
      </c>
      <c r="L5" s="154">
        <v>242</v>
      </c>
      <c r="M5" s="95">
        <v>1015</v>
      </c>
      <c r="N5" s="95">
        <v>69593</v>
      </c>
      <c r="O5" s="95">
        <v>62996</v>
      </c>
      <c r="P5" s="95">
        <v>48032</v>
      </c>
      <c r="Q5" s="95">
        <v>25687</v>
      </c>
      <c r="R5" s="155">
        <v>10332</v>
      </c>
      <c r="S5" s="156">
        <f>SUM(L5:R5)</f>
        <v>217897</v>
      </c>
      <c r="T5" s="154">
        <f t="shared" ref="T5:AA5" si="0">SUM(D5,L5)</f>
        <v>601</v>
      </c>
      <c r="U5" s="157">
        <f t="shared" si="0"/>
        <v>2470</v>
      </c>
      <c r="V5" s="157">
        <f t="shared" si="0"/>
        <v>122883</v>
      </c>
      <c r="W5" s="157">
        <f t="shared" si="0"/>
        <v>103938</v>
      </c>
      <c r="X5" s="157">
        <f t="shared" si="0"/>
        <v>72818</v>
      </c>
      <c r="Y5" s="157">
        <f t="shared" si="0"/>
        <v>35329</v>
      </c>
      <c r="Z5" s="155">
        <f t="shared" si="0"/>
        <v>12793</v>
      </c>
      <c r="AA5" s="156">
        <f t="shared" si="0"/>
        <v>350832</v>
      </c>
    </row>
    <row r="6" spans="2:27">
      <c r="B6" s="52">
        <v>2</v>
      </c>
      <c r="C6" s="62" t="s">
        <v>111</v>
      </c>
      <c r="D6" s="154">
        <v>11</v>
      </c>
      <c r="E6" s="95">
        <v>54</v>
      </c>
      <c r="F6" s="95">
        <v>2084</v>
      </c>
      <c r="G6" s="95">
        <v>1431</v>
      </c>
      <c r="H6" s="95">
        <v>841</v>
      </c>
      <c r="I6" s="95">
        <v>379</v>
      </c>
      <c r="J6" s="155">
        <v>101</v>
      </c>
      <c r="K6" s="156">
        <f t="shared" ref="K6:K69" si="1">SUM(D6:J6)</f>
        <v>4901</v>
      </c>
      <c r="L6" s="154">
        <v>5</v>
      </c>
      <c r="M6" s="95">
        <v>30</v>
      </c>
      <c r="N6" s="95">
        <v>2553</v>
      </c>
      <c r="O6" s="95">
        <v>2266</v>
      </c>
      <c r="P6" s="95">
        <v>1723</v>
      </c>
      <c r="Q6" s="95">
        <v>946</v>
      </c>
      <c r="R6" s="155">
        <v>386</v>
      </c>
      <c r="S6" s="156">
        <f t="shared" ref="S6:S69" si="2">SUM(L6:R6)</f>
        <v>7909</v>
      </c>
      <c r="T6" s="154">
        <f t="shared" ref="T6:T69" si="3">SUM(D6,L6)</f>
        <v>16</v>
      </c>
      <c r="U6" s="95">
        <f t="shared" ref="U6:U69" si="4">SUM(E6,M6)</f>
        <v>84</v>
      </c>
      <c r="V6" s="95">
        <f t="shared" ref="V6:V69" si="5">SUM(F6,N6)</f>
        <v>4637</v>
      </c>
      <c r="W6" s="95">
        <f t="shared" ref="W6:W69" si="6">SUM(G6,O6)</f>
        <v>3697</v>
      </c>
      <c r="X6" s="95">
        <f t="shared" ref="X6:X69" si="7">SUM(H6,P6)</f>
        <v>2564</v>
      </c>
      <c r="Y6" s="95">
        <f t="shared" ref="Y6:Y69" si="8">SUM(I6,Q6)</f>
        <v>1325</v>
      </c>
      <c r="Z6" s="158">
        <f t="shared" ref="Z6:AA20" si="9">SUM(J6,R6)</f>
        <v>487</v>
      </c>
      <c r="AA6" s="159">
        <f t="shared" ref="AA6:AA12" si="10">SUM(K6,S6)</f>
        <v>12810</v>
      </c>
    </row>
    <row r="7" spans="2:27">
      <c r="B7" s="52">
        <v>3</v>
      </c>
      <c r="C7" s="62" t="s">
        <v>112</v>
      </c>
      <c r="D7" s="154">
        <v>3</v>
      </c>
      <c r="E7" s="95">
        <v>37</v>
      </c>
      <c r="F7" s="95">
        <v>1295</v>
      </c>
      <c r="G7" s="95">
        <v>871</v>
      </c>
      <c r="H7" s="95">
        <v>557</v>
      </c>
      <c r="I7" s="95">
        <v>232</v>
      </c>
      <c r="J7" s="155">
        <v>59</v>
      </c>
      <c r="K7" s="156">
        <f t="shared" si="1"/>
        <v>3054</v>
      </c>
      <c r="L7" s="154">
        <v>6</v>
      </c>
      <c r="M7" s="95">
        <v>21</v>
      </c>
      <c r="N7" s="95">
        <v>1702</v>
      </c>
      <c r="O7" s="95">
        <v>1385</v>
      </c>
      <c r="P7" s="95">
        <v>1136</v>
      </c>
      <c r="Q7" s="95">
        <v>631</v>
      </c>
      <c r="R7" s="155">
        <v>225</v>
      </c>
      <c r="S7" s="156">
        <f t="shared" si="2"/>
        <v>5106</v>
      </c>
      <c r="T7" s="154">
        <f t="shared" si="3"/>
        <v>9</v>
      </c>
      <c r="U7" s="95">
        <f t="shared" si="4"/>
        <v>58</v>
      </c>
      <c r="V7" s="95">
        <f t="shared" si="5"/>
        <v>2997</v>
      </c>
      <c r="W7" s="95">
        <f t="shared" si="6"/>
        <v>2256</v>
      </c>
      <c r="X7" s="95">
        <f t="shared" si="7"/>
        <v>1693</v>
      </c>
      <c r="Y7" s="95">
        <f t="shared" si="8"/>
        <v>863</v>
      </c>
      <c r="Z7" s="158">
        <f t="shared" si="9"/>
        <v>284</v>
      </c>
      <c r="AA7" s="159">
        <f t="shared" si="10"/>
        <v>8160</v>
      </c>
    </row>
    <row r="8" spans="2:27">
      <c r="B8" s="52">
        <v>4</v>
      </c>
      <c r="C8" s="62" t="s">
        <v>113</v>
      </c>
      <c r="D8" s="154">
        <v>12</v>
      </c>
      <c r="E8" s="95">
        <v>32</v>
      </c>
      <c r="F8" s="95">
        <v>1430</v>
      </c>
      <c r="G8" s="95">
        <v>1087</v>
      </c>
      <c r="H8" s="95">
        <v>655</v>
      </c>
      <c r="I8" s="95">
        <v>210</v>
      </c>
      <c r="J8" s="155">
        <v>58</v>
      </c>
      <c r="K8" s="156">
        <f t="shared" si="1"/>
        <v>3484</v>
      </c>
      <c r="L8" s="154">
        <v>4</v>
      </c>
      <c r="M8" s="95">
        <v>26</v>
      </c>
      <c r="N8" s="95">
        <v>1826</v>
      </c>
      <c r="O8" s="95">
        <v>1711</v>
      </c>
      <c r="P8" s="95">
        <v>1280</v>
      </c>
      <c r="Q8" s="95">
        <v>658</v>
      </c>
      <c r="R8" s="155">
        <v>276</v>
      </c>
      <c r="S8" s="156">
        <f t="shared" si="2"/>
        <v>5781</v>
      </c>
      <c r="T8" s="154">
        <f t="shared" si="3"/>
        <v>16</v>
      </c>
      <c r="U8" s="95">
        <f t="shared" si="4"/>
        <v>58</v>
      </c>
      <c r="V8" s="95">
        <f t="shared" si="5"/>
        <v>3256</v>
      </c>
      <c r="W8" s="95">
        <f t="shared" si="6"/>
        <v>2798</v>
      </c>
      <c r="X8" s="95">
        <f t="shared" si="7"/>
        <v>1935</v>
      </c>
      <c r="Y8" s="95">
        <f t="shared" si="8"/>
        <v>868</v>
      </c>
      <c r="Z8" s="158">
        <f t="shared" si="9"/>
        <v>334</v>
      </c>
      <c r="AA8" s="159">
        <f t="shared" si="10"/>
        <v>9265</v>
      </c>
    </row>
    <row r="9" spans="2:27">
      <c r="B9" s="52">
        <v>5</v>
      </c>
      <c r="C9" s="62" t="s">
        <v>114</v>
      </c>
      <c r="D9" s="154">
        <v>2</v>
      </c>
      <c r="E9" s="95">
        <v>39</v>
      </c>
      <c r="F9" s="95">
        <v>1292</v>
      </c>
      <c r="G9" s="95">
        <v>896</v>
      </c>
      <c r="H9" s="95">
        <v>502</v>
      </c>
      <c r="I9" s="95">
        <v>180</v>
      </c>
      <c r="J9" s="155">
        <v>51</v>
      </c>
      <c r="K9" s="156">
        <f t="shared" si="1"/>
        <v>2962</v>
      </c>
      <c r="L9" s="154">
        <v>8</v>
      </c>
      <c r="M9" s="95">
        <v>21</v>
      </c>
      <c r="N9" s="95">
        <v>1757</v>
      </c>
      <c r="O9" s="95">
        <v>1402</v>
      </c>
      <c r="P9" s="95">
        <v>1091</v>
      </c>
      <c r="Q9" s="95">
        <v>568</v>
      </c>
      <c r="R9" s="155">
        <v>260</v>
      </c>
      <c r="S9" s="156">
        <f t="shared" si="2"/>
        <v>5107</v>
      </c>
      <c r="T9" s="154">
        <f t="shared" si="3"/>
        <v>10</v>
      </c>
      <c r="U9" s="95">
        <f t="shared" si="4"/>
        <v>60</v>
      </c>
      <c r="V9" s="95">
        <f t="shared" si="5"/>
        <v>3049</v>
      </c>
      <c r="W9" s="95">
        <f t="shared" si="6"/>
        <v>2298</v>
      </c>
      <c r="X9" s="95">
        <f t="shared" si="7"/>
        <v>1593</v>
      </c>
      <c r="Y9" s="95">
        <f t="shared" si="8"/>
        <v>748</v>
      </c>
      <c r="Z9" s="158">
        <f t="shared" si="9"/>
        <v>311</v>
      </c>
      <c r="AA9" s="159">
        <f t="shared" si="10"/>
        <v>8069</v>
      </c>
    </row>
    <row r="10" spans="2:27">
      <c r="B10" s="52">
        <v>6</v>
      </c>
      <c r="C10" s="62" t="s">
        <v>115</v>
      </c>
      <c r="D10" s="154">
        <v>9</v>
      </c>
      <c r="E10" s="95">
        <v>60</v>
      </c>
      <c r="F10" s="95">
        <v>1720</v>
      </c>
      <c r="G10" s="95">
        <v>1447</v>
      </c>
      <c r="H10" s="95">
        <v>813</v>
      </c>
      <c r="I10" s="95">
        <v>297</v>
      </c>
      <c r="J10" s="155">
        <v>72</v>
      </c>
      <c r="K10" s="156">
        <f t="shared" si="1"/>
        <v>4418</v>
      </c>
      <c r="L10" s="154">
        <v>4</v>
      </c>
      <c r="M10" s="95">
        <v>36</v>
      </c>
      <c r="N10" s="95">
        <v>2255</v>
      </c>
      <c r="O10" s="95">
        <v>2079</v>
      </c>
      <c r="P10" s="95">
        <v>1590</v>
      </c>
      <c r="Q10" s="95">
        <v>773</v>
      </c>
      <c r="R10" s="155">
        <v>290</v>
      </c>
      <c r="S10" s="156">
        <f t="shared" si="2"/>
        <v>7027</v>
      </c>
      <c r="T10" s="154">
        <f t="shared" si="3"/>
        <v>13</v>
      </c>
      <c r="U10" s="95">
        <f t="shared" si="4"/>
        <v>96</v>
      </c>
      <c r="V10" s="95">
        <f t="shared" si="5"/>
        <v>3975</v>
      </c>
      <c r="W10" s="95">
        <f t="shared" si="6"/>
        <v>3526</v>
      </c>
      <c r="X10" s="95">
        <f t="shared" si="7"/>
        <v>2403</v>
      </c>
      <c r="Y10" s="95">
        <f t="shared" si="8"/>
        <v>1070</v>
      </c>
      <c r="Z10" s="158">
        <f t="shared" si="9"/>
        <v>362</v>
      </c>
      <c r="AA10" s="159">
        <f t="shared" si="10"/>
        <v>11445</v>
      </c>
    </row>
    <row r="11" spans="2:27">
      <c r="B11" s="52">
        <v>7</v>
      </c>
      <c r="C11" s="62" t="s">
        <v>116</v>
      </c>
      <c r="D11" s="154">
        <v>16</v>
      </c>
      <c r="E11" s="95">
        <v>54</v>
      </c>
      <c r="F11" s="95">
        <v>1706</v>
      </c>
      <c r="G11" s="95">
        <v>1245</v>
      </c>
      <c r="H11" s="95">
        <v>717</v>
      </c>
      <c r="I11" s="95">
        <v>261</v>
      </c>
      <c r="J11" s="155">
        <v>71</v>
      </c>
      <c r="K11" s="156">
        <f t="shared" si="1"/>
        <v>4070</v>
      </c>
      <c r="L11" s="154">
        <v>6</v>
      </c>
      <c r="M11" s="95">
        <v>45</v>
      </c>
      <c r="N11" s="95">
        <v>2047</v>
      </c>
      <c r="O11" s="95">
        <v>1901</v>
      </c>
      <c r="P11" s="95">
        <v>1290</v>
      </c>
      <c r="Q11" s="95">
        <v>704</v>
      </c>
      <c r="R11" s="155">
        <v>235</v>
      </c>
      <c r="S11" s="156">
        <f t="shared" si="2"/>
        <v>6228</v>
      </c>
      <c r="T11" s="154">
        <f t="shared" si="3"/>
        <v>22</v>
      </c>
      <c r="U11" s="95">
        <f t="shared" si="4"/>
        <v>99</v>
      </c>
      <c r="V11" s="95">
        <f t="shared" si="5"/>
        <v>3753</v>
      </c>
      <c r="W11" s="95">
        <f t="shared" si="6"/>
        <v>3146</v>
      </c>
      <c r="X11" s="95">
        <f t="shared" si="7"/>
        <v>2007</v>
      </c>
      <c r="Y11" s="95">
        <f t="shared" si="8"/>
        <v>965</v>
      </c>
      <c r="Z11" s="158">
        <f t="shared" si="9"/>
        <v>306</v>
      </c>
      <c r="AA11" s="159">
        <f t="shared" si="10"/>
        <v>10298</v>
      </c>
    </row>
    <row r="12" spans="2:27">
      <c r="B12" s="52">
        <v>8</v>
      </c>
      <c r="C12" s="62" t="s">
        <v>51</v>
      </c>
      <c r="D12" s="154">
        <v>7</v>
      </c>
      <c r="E12" s="95">
        <v>26</v>
      </c>
      <c r="F12" s="95">
        <v>1181</v>
      </c>
      <c r="G12" s="95">
        <v>799</v>
      </c>
      <c r="H12" s="95">
        <v>544</v>
      </c>
      <c r="I12" s="95">
        <v>240</v>
      </c>
      <c r="J12" s="155">
        <v>80</v>
      </c>
      <c r="K12" s="156">
        <f t="shared" si="1"/>
        <v>2877</v>
      </c>
      <c r="L12" s="154">
        <v>3</v>
      </c>
      <c r="M12" s="95">
        <v>26</v>
      </c>
      <c r="N12" s="95">
        <v>1718</v>
      </c>
      <c r="O12" s="95">
        <v>1370</v>
      </c>
      <c r="P12" s="95">
        <v>1098</v>
      </c>
      <c r="Q12" s="95">
        <v>673</v>
      </c>
      <c r="R12" s="155">
        <v>295</v>
      </c>
      <c r="S12" s="156">
        <f t="shared" si="2"/>
        <v>5183</v>
      </c>
      <c r="T12" s="154">
        <f t="shared" si="3"/>
        <v>10</v>
      </c>
      <c r="U12" s="95">
        <f t="shared" si="4"/>
        <v>52</v>
      </c>
      <c r="V12" s="95">
        <f t="shared" si="5"/>
        <v>2899</v>
      </c>
      <c r="W12" s="95">
        <f t="shared" si="6"/>
        <v>2169</v>
      </c>
      <c r="X12" s="95">
        <f t="shared" si="7"/>
        <v>1642</v>
      </c>
      <c r="Y12" s="95">
        <f t="shared" si="8"/>
        <v>913</v>
      </c>
      <c r="Z12" s="158">
        <f t="shared" si="9"/>
        <v>375</v>
      </c>
      <c r="AA12" s="159">
        <f t="shared" si="10"/>
        <v>8060</v>
      </c>
    </row>
    <row r="13" spans="2:27">
      <c r="B13" s="52">
        <v>9</v>
      </c>
      <c r="C13" s="62" t="s">
        <v>117</v>
      </c>
      <c r="D13" s="154">
        <v>1</v>
      </c>
      <c r="E13" s="95">
        <v>17</v>
      </c>
      <c r="F13" s="95">
        <v>856</v>
      </c>
      <c r="G13" s="95">
        <v>614</v>
      </c>
      <c r="H13" s="95">
        <v>362</v>
      </c>
      <c r="I13" s="95">
        <v>144</v>
      </c>
      <c r="J13" s="155">
        <v>37</v>
      </c>
      <c r="K13" s="156">
        <f t="shared" si="1"/>
        <v>2031</v>
      </c>
      <c r="L13" s="154">
        <v>4</v>
      </c>
      <c r="M13" s="95">
        <v>13</v>
      </c>
      <c r="N13" s="95">
        <v>1047</v>
      </c>
      <c r="O13" s="95">
        <v>893</v>
      </c>
      <c r="P13" s="95">
        <v>686</v>
      </c>
      <c r="Q13" s="95">
        <v>360</v>
      </c>
      <c r="R13" s="155">
        <v>173</v>
      </c>
      <c r="S13" s="156">
        <f t="shared" si="2"/>
        <v>3176</v>
      </c>
      <c r="T13" s="154">
        <f t="shared" si="3"/>
        <v>5</v>
      </c>
      <c r="U13" s="95">
        <f t="shared" si="4"/>
        <v>30</v>
      </c>
      <c r="V13" s="95">
        <f t="shared" si="5"/>
        <v>1903</v>
      </c>
      <c r="W13" s="95">
        <f t="shared" si="6"/>
        <v>1507</v>
      </c>
      <c r="X13" s="95">
        <f t="shared" si="7"/>
        <v>1048</v>
      </c>
      <c r="Y13" s="95">
        <f t="shared" si="8"/>
        <v>504</v>
      </c>
      <c r="Z13" s="158">
        <f t="shared" si="9"/>
        <v>210</v>
      </c>
      <c r="AA13" s="159">
        <f t="shared" si="9"/>
        <v>5207</v>
      </c>
    </row>
    <row r="14" spans="2:27">
      <c r="B14" s="52">
        <v>10</v>
      </c>
      <c r="C14" s="62" t="s">
        <v>52</v>
      </c>
      <c r="D14" s="154">
        <v>12</v>
      </c>
      <c r="E14" s="95">
        <v>40</v>
      </c>
      <c r="F14" s="95">
        <v>2074</v>
      </c>
      <c r="G14" s="95">
        <v>1567</v>
      </c>
      <c r="H14" s="95">
        <v>914</v>
      </c>
      <c r="I14" s="95">
        <v>291</v>
      </c>
      <c r="J14" s="155">
        <v>72</v>
      </c>
      <c r="K14" s="156">
        <f t="shared" si="1"/>
        <v>4970</v>
      </c>
      <c r="L14" s="154">
        <v>4</v>
      </c>
      <c r="M14" s="95">
        <v>38</v>
      </c>
      <c r="N14" s="95">
        <v>2576</v>
      </c>
      <c r="O14" s="95">
        <v>2267</v>
      </c>
      <c r="P14" s="95">
        <v>1616</v>
      </c>
      <c r="Q14" s="95">
        <v>848</v>
      </c>
      <c r="R14" s="155">
        <v>340</v>
      </c>
      <c r="S14" s="156">
        <f t="shared" si="2"/>
        <v>7689</v>
      </c>
      <c r="T14" s="154">
        <f t="shared" si="3"/>
        <v>16</v>
      </c>
      <c r="U14" s="95">
        <f t="shared" si="4"/>
        <v>78</v>
      </c>
      <c r="V14" s="95">
        <f t="shared" si="5"/>
        <v>4650</v>
      </c>
      <c r="W14" s="95">
        <f t="shared" si="6"/>
        <v>3834</v>
      </c>
      <c r="X14" s="95">
        <f t="shared" si="7"/>
        <v>2530</v>
      </c>
      <c r="Y14" s="95">
        <f t="shared" si="8"/>
        <v>1139</v>
      </c>
      <c r="Z14" s="158">
        <f t="shared" si="9"/>
        <v>412</v>
      </c>
      <c r="AA14" s="159">
        <f t="shared" si="9"/>
        <v>12659</v>
      </c>
    </row>
    <row r="15" spans="2:27">
      <c r="B15" s="52">
        <v>11</v>
      </c>
      <c r="C15" s="62" t="s">
        <v>53</v>
      </c>
      <c r="D15" s="154">
        <v>29</v>
      </c>
      <c r="E15" s="95">
        <v>79</v>
      </c>
      <c r="F15" s="95">
        <v>3237</v>
      </c>
      <c r="G15" s="95">
        <v>2670</v>
      </c>
      <c r="H15" s="95">
        <v>1464</v>
      </c>
      <c r="I15" s="95">
        <v>554</v>
      </c>
      <c r="J15" s="155">
        <v>131</v>
      </c>
      <c r="K15" s="156">
        <f t="shared" si="1"/>
        <v>8164</v>
      </c>
      <c r="L15" s="154">
        <v>16</v>
      </c>
      <c r="M15" s="95">
        <v>54</v>
      </c>
      <c r="N15" s="95">
        <v>4262</v>
      </c>
      <c r="O15" s="95">
        <v>4022</v>
      </c>
      <c r="P15" s="95">
        <v>2815</v>
      </c>
      <c r="Q15" s="95">
        <v>1544</v>
      </c>
      <c r="R15" s="155">
        <v>556</v>
      </c>
      <c r="S15" s="156">
        <f t="shared" si="2"/>
        <v>13269</v>
      </c>
      <c r="T15" s="154">
        <f t="shared" si="3"/>
        <v>45</v>
      </c>
      <c r="U15" s="95">
        <f t="shared" si="4"/>
        <v>133</v>
      </c>
      <c r="V15" s="95">
        <f t="shared" si="5"/>
        <v>7499</v>
      </c>
      <c r="W15" s="95">
        <f t="shared" si="6"/>
        <v>6692</v>
      </c>
      <c r="X15" s="95">
        <f t="shared" si="7"/>
        <v>4279</v>
      </c>
      <c r="Y15" s="95">
        <f t="shared" si="8"/>
        <v>2098</v>
      </c>
      <c r="Z15" s="158">
        <f t="shared" si="9"/>
        <v>687</v>
      </c>
      <c r="AA15" s="159">
        <f t="shared" si="9"/>
        <v>21433</v>
      </c>
    </row>
    <row r="16" spans="2:27">
      <c r="B16" s="52">
        <v>12</v>
      </c>
      <c r="C16" s="62" t="s">
        <v>118</v>
      </c>
      <c r="D16" s="154">
        <v>13</v>
      </c>
      <c r="E16" s="95">
        <v>48</v>
      </c>
      <c r="F16" s="95">
        <v>1657</v>
      </c>
      <c r="G16" s="95">
        <v>1149</v>
      </c>
      <c r="H16" s="95">
        <v>811</v>
      </c>
      <c r="I16" s="95">
        <v>334</v>
      </c>
      <c r="J16" s="155">
        <v>89</v>
      </c>
      <c r="K16" s="156">
        <f t="shared" si="1"/>
        <v>4101</v>
      </c>
      <c r="L16" s="154">
        <v>11</v>
      </c>
      <c r="M16" s="95">
        <v>27</v>
      </c>
      <c r="N16" s="95">
        <v>2017</v>
      </c>
      <c r="O16" s="95">
        <v>1918</v>
      </c>
      <c r="P16" s="95">
        <v>1548</v>
      </c>
      <c r="Q16" s="95">
        <v>850</v>
      </c>
      <c r="R16" s="155">
        <v>375</v>
      </c>
      <c r="S16" s="156">
        <f t="shared" si="2"/>
        <v>6746</v>
      </c>
      <c r="T16" s="154">
        <f t="shared" si="3"/>
        <v>24</v>
      </c>
      <c r="U16" s="95">
        <f t="shared" si="4"/>
        <v>75</v>
      </c>
      <c r="V16" s="95">
        <f t="shared" si="5"/>
        <v>3674</v>
      </c>
      <c r="W16" s="95">
        <f t="shared" si="6"/>
        <v>3067</v>
      </c>
      <c r="X16" s="95">
        <f t="shared" si="7"/>
        <v>2359</v>
      </c>
      <c r="Y16" s="95">
        <f t="shared" si="8"/>
        <v>1184</v>
      </c>
      <c r="Z16" s="158">
        <f t="shared" si="9"/>
        <v>464</v>
      </c>
      <c r="AA16" s="159">
        <f t="shared" si="9"/>
        <v>10847</v>
      </c>
    </row>
    <row r="17" spans="2:27">
      <c r="B17" s="52">
        <v>13</v>
      </c>
      <c r="C17" s="62" t="s">
        <v>119</v>
      </c>
      <c r="D17" s="154">
        <v>22</v>
      </c>
      <c r="E17" s="95">
        <v>87</v>
      </c>
      <c r="F17" s="95">
        <v>2752</v>
      </c>
      <c r="G17" s="95">
        <v>2224</v>
      </c>
      <c r="H17" s="95">
        <v>1373</v>
      </c>
      <c r="I17" s="95">
        <v>517</v>
      </c>
      <c r="J17" s="155">
        <v>138</v>
      </c>
      <c r="K17" s="156">
        <f t="shared" si="1"/>
        <v>7113</v>
      </c>
      <c r="L17" s="154">
        <v>11</v>
      </c>
      <c r="M17" s="95">
        <v>61</v>
      </c>
      <c r="N17" s="95">
        <v>3595</v>
      </c>
      <c r="O17" s="95">
        <v>3410</v>
      </c>
      <c r="P17" s="95">
        <v>2619</v>
      </c>
      <c r="Q17" s="95">
        <v>1337</v>
      </c>
      <c r="R17" s="155">
        <v>579</v>
      </c>
      <c r="S17" s="156">
        <f t="shared" si="2"/>
        <v>11612</v>
      </c>
      <c r="T17" s="154">
        <f t="shared" si="3"/>
        <v>33</v>
      </c>
      <c r="U17" s="95">
        <f t="shared" si="4"/>
        <v>148</v>
      </c>
      <c r="V17" s="95">
        <f t="shared" si="5"/>
        <v>6347</v>
      </c>
      <c r="W17" s="95">
        <f t="shared" si="6"/>
        <v>5634</v>
      </c>
      <c r="X17" s="95">
        <f t="shared" si="7"/>
        <v>3992</v>
      </c>
      <c r="Y17" s="95">
        <f t="shared" si="8"/>
        <v>1854</v>
      </c>
      <c r="Z17" s="158">
        <f t="shared" si="9"/>
        <v>717</v>
      </c>
      <c r="AA17" s="159">
        <f t="shared" si="9"/>
        <v>18725</v>
      </c>
    </row>
    <row r="18" spans="2:27">
      <c r="B18" s="52">
        <v>14</v>
      </c>
      <c r="C18" s="62" t="s">
        <v>120</v>
      </c>
      <c r="D18" s="154">
        <v>13</v>
      </c>
      <c r="E18" s="95">
        <v>45</v>
      </c>
      <c r="F18" s="95">
        <v>2059</v>
      </c>
      <c r="G18" s="95">
        <v>1654</v>
      </c>
      <c r="H18" s="95">
        <v>1034</v>
      </c>
      <c r="I18" s="95">
        <v>450</v>
      </c>
      <c r="J18" s="155">
        <v>116</v>
      </c>
      <c r="K18" s="156">
        <f t="shared" si="1"/>
        <v>5371</v>
      </c>
      <c r="L18" s="154">
        <v>11</v>
      </c>
      <c r="M18" s="95">
        <v>36</v>
      </c>
      <c r="N18" s="95">
        <v>2723</v>
      </c>
      <c r="O18" s="95">
        <v>2547</v>
      </c>
      <c r="P18" s="95">
        <v>2075</v>
      </c>
      <c r="Q18" s="95">
        <v>1127</v>
      </c>
      <c r="R18" s="155">
        <v>494</v>
      </c>
      <c r="S18" s="156">
        <f t="shared" si="2"/>
        <v>9013</v>
      </c>
      <c r="T18" s="154">
        <f t="shared" si="3"/>
        <v>24</v>
      </c>
      <c r="U18" s="95">
        <f t="shared" si="4"/>
        <v>81</v>
      </c>
      <c r="V18" s="95">
        <f t="shared" si="5"/>
        <v>4782</v>
      </c>
      <c r="W18" s="95">
        <f t="shared" si="6"/>
        <v>4201</v>
      </c>
      <c r="X18" s="95">
        <f t="shared" si="7"/>
        <v>3109</v>
      </c>
      <c r="Y18" s="95">
        <f t="shared" si="8"/>
        <v>1577</v>
      </c>
      <c r="Z18" s="158">
        <f t="shared" si="9"/>
        <v>610</v>
      </c>
      <c r="AA18" s="159">
        <f t="shared" si="9"/>
        <v>14384</v>
      </c>
    </row>
    <row r="19" spans="2:27">
      <c r="B19" s="52">
        <v>15</v>
      </c>
      <c r="C19" s="62" t="s">
        <v>121</v>
      </c>
      <c r="D19" s="154">
        <v>18</v>
      </c>
      <c r="E19" s="95">
        <v>111</v>
      </c>
      <c r="F19" s="95">
        <v>3618</v>
      </c>
      <c r="G19" s="95">
        <v>2780</v>
      </c>
      <c r="H19" s="95">
        <v>1697</v>
      </c>
      <c r="I19" s="95">
        <v>635</v>
      </c>
      <c r="J19" s="155">
        <v>126</v>
      </c>
      <c r="K19" s="156">
        <f t="shared" si="1"/>
        <v>8985</v>
      </c>
      <c r="L19" s="154">
        <v>19</v>
      </c>
      <c r="M19" s="95">
        <v>87</v>
      </c>
      <c r="N19" s="95">
        <v>4814</v>
      </c>
      <c r="O19" s="95">
        <v>4130</v>
      </c>
      <c r="P19" s="95">
        <v>3274</v>
      </c>
      <c r="Q19" s="95">
        <v>1665</v>
      </c>
      <c r="R19" s="155">
        <v>645</v>
      </c>
      <c r="S19" s="156">
        <f t="shared" si="2"/>
        <v>14634</v>
      </c>
      <c r="T19" s="154">
        <f t="shared" si="3"/>
        <v>37</v>
      </c>
      <c r="U19" s="95">
        <f t="shared" si="4"/>
        <v>198</v>
      </c>
      <c r="V19" s="95">
        <f t="shared" si="5"/>
        <v>8432</v>
      </c>
      <c r="W19" s="95">
        <f t="shared" si="6"/>
        <v>6910</v>
      </c>
      <c r="X19" s="95">
        <f t="shared" si="7"/>
        <v>4971</v>
      </c>
      <c r="Y19" s="95">
        <f t="shared" si="8"/>
        <v>2300</v>
      </c>
      <c r="Z19" s="158">
        <f t="shared" si="9"/>
        <v>771</v>
      </c>
      <c r="AA19" s="159">
        <f t="shared" si="9"/>
        <v>23619</v>
      </c>
    </row>
    <row r="20" spans="2:27">
      <c r="B20" s="52">
        <v>16</v>
      </c>
      <c r="C20" s="62" t="s">
        <v>54</v>
      </c>
      <c r="D20" s="154">
        <v>15</v>
      </c>
      <c r="E20" s="95">
        <v>50</v>
      </c>
      <c r="F20" s="95">
        <v>2174</v>
      </c>
      <c r="G20" s="95">
        <v>1583</v>
      </c>
      <c r="H20" s="95">
        <v>1095</v>
      </c>
      <c r="I20" s="95">
        <v>509</v>
      </c>
      <c r="J20" s="155">
        <v>137</v>
      </c>
      <c r="K20" s="156">
        <f t="shared" si="1"/>
        <v>5563</v>
      </c>
      <c r="L20" s="154">
        <v>5</v>
      </c>
      <c r="M20" s="95">
        <v>36</v>
      </c>
      <c r="N20" s="95">
        <v>2914</v>
      </c>
      <c r="O20" s="95">
        <v>2684</v>
      </c>
      <c r="P20" s="95">
        <v>2260</v>
      </c>
      <c r="Q20" s="95">
        <v>1300</v>
      </c>
      <c r="R20" s="155">
        <v>572</v>
      </c>
      <c r="S20" s="156">
        <f t="shared" si="2"/>
        <v>9771</v>
      </c>
      <c r="T20" s="154">
        <f t="shared" si="3"/>
        <v>20</v>
      </c>
      <c r="U20" s="95">
        <f t="shared" si="4"/>
        <v>86</v>
      </c>
      <c r="V20" s="95">
        <f t="shared" si="5"/>
        <v>5088</v>
      </c>
      <c r="W20" s="95">
        <f t="shared" si="6"/>
        <v>4267</v>
      </c>
      <c r="X20" s="95">
        <f t="shared" si="7"/>
        <v>3355</v>
      </c>
      <c r="Y20" s="95">
        <f t="shared" si="8"/>
        <v>1809</v>
      </c>
      <c r="Z20" s="158">
        <f t="shared" si="9"/>
        <v>709</v>
      </c>
      <c r="AA20" s="159">
        <f t="shared" si="9"/>
        <v>15334</v>
      </c>
    </row>
    <row r="21" spans="2:27">
      <c r="B21" s="52">
        <v>17</v>
      </c>
      <c r="C21" s="62" t="s">
        <v>122</v>
      </c>
      <c r="D21" s="154">
        <v>31</v>
      </c>
      <c r="E21" s="95">
        <v>95</v>
      </c>
      <c r="F21" s="95">
        <v>3081</v>
      </c>
      <c r="G21" s="95">
        <v>2438</v>
      </c>
      <c r="H21" s="95">
        <v>1549</v>
      </c>
      <c r="I21" s="95">
        <v>645</v>
      </c>
      <c r="J21" s="155">
        <v>192</v>
      </c>
      <c r="K21" s="156">
        <f t="shared" si="1"/>
        <v>8031</v>
      </c>
      <c r="L21" s="154">
        <v>16</v>
      </c>
      <c r="M21" s="95">
        <v>62</v>
      </c>
      <c r="N21" s="95">
        <v>4268</v>
      </c>
      <c r="O21" s="95">
        <v>3855</v>
      </c>
      <c r="P21" s="95">
        <v>3150</v>
      </c>
      <c r="Q21" s="95">
        <v>1799</v>
      </c>
      <c r="R21" s="155">
        <v>740</v>
      </c>
      <c r="S21" s="156">
        <f t="shared" si="2"/>
        <v>13890</v>
      </c>
      <c r="T21" s="154">
        <f t="shared" si="3"/>
        <v>47</v>
      </c>
      <c r="U21" s="95">
        <f t="shared" si="4"/>
        <v>157</v>
      </c>
      <c r="V21" s="95">
        <f t="shared" si="5"/>
        <v>7349</v>
      </c>
      <c r="W21" s="95">
        <f t="shared" si="6"/>
        <v>6293</v>
      </c>
      <c r="X21" s="95">
        <f t="shared" si="7"/>
        <v>4699</v>
      </c>
      <c r="Y21" s="95">
        <f t="shared" si="8"/>
        <v>2444</v>
      </c>
      <c r="Z21" s="158">
        <f t="shared" ref="Z21:Z78" si="11">SUM(J21,R21)</f>
        <v>932</v>
      </c>
      <c r="AA21" s="159">
        <f t="shared" ref="AA21:AA78" si="12">SUM(K21,S21)</f>
        <v>21921</v>
      </c>
    </row>
    <row r="22" spans="2:27">
      <c r="B22" s="52">
        <v>18</v>
      </c>
      <c r="C22" s="62" t="s">
        <v>55</v>
      </c>
      <c r="D22" s="154">
        <v>12</v>
      </c>
      <c r="E22" s="95">
        <v>74</v>
      </c>
      <c r="F22" s="95">
        <v>2765</v>
      </c>
      <c r="G22" s="95">
        <v>2304</v>
      </c>
      <c r="H22" s="95">
        <v>1493</v>
      </c>
      <c r="I22" s="95">
        <v>580</v>
      </c>
      <c r="J22" s="155">
        <v>149</v>
      </c>
      <c r="K22" s="156">
        <f t="shared" si="1"/>
        <v>7377</v>
      </c>
      <c r="L22" s="154">
        <v>9</v>
      </c>
      <c r="M22" s="95">
        <v>45</v>
      </c>
      <c r="N22" s="95">
        <v>3772</v>
      </c>
      <c r="O22" s="95">
        <v>3491</v>
      </c>
      <c r="P22" s="95">
        <v>2779</v>
      </c>
      <c r="Q22" s="95">
        <v>1630</v>
      </c>
      <c r="R22" s="155">
        <v>697</v>
      </c>
      <c r="S22" s="156">
        <f t="shared" si="2"/>
        <v>12423</v>
      </c>
      <c r="T22" s="154">
        <f t="shared" si="3"/>
        <v>21</v>
      </c>
      <c r="U22" s="95">
        <f t="shared" si="4"/>
        <v>119</v>
      </c>
      <c r="V22" s="95">
        <f t="shared" si="5"/>
        <v>6537</v>
      </c>
      <c r="W22" s="95">
        <f t="shared" si="6"/>
        <v>5795</v>
      </c>
      <c r="X22" s="95">
        <f t="shared" si="7"/>
        <v>4272</v>
      </c>
      <c r="Y22" s="95">
        <f t="shared" si="8"/>
        <v>2210</v>
      </c>
      <c r="Z22" s="158">
        <f t="shared" si="11"/>
        <v>846</v>
      </c>
      <c r="AA22" s="159">
        <f t="shared" si="12"/>
        <v>19800</v>
      </c>
    </row>
    <row r="23" spans="2:27">
      <c r="B23" s="52">
        <v>19</v>
      </c>
      <c r="C23" s="62" t="s">
        <v>123</v>
      </c>
      <c r="D23" s="154">
        <v>16</v>
      </c>
      <c r="E23" s="95">
        <v>93</v>
      </c>
      <c r="F23" s="95">
        <v>2252</v>
      </c>
      <c r="G23" s="95">
        <v>1650</v>
      </c>
      <c r="H23" s="95">
        <v>978</v>
      </c>
      <c r="I23" s="95">
        <v>394</v>
      </c>
      <c r="J23" s="155">
        <v>108</v>
      </c>
      <c r="K23" s="156">
        <f t="shared" si="1"/>
        <v>5491</v>
      </c>
      <c r="L23" s="154">
        <v>14</v>
      </c>
      <c r="M23" s="95">
        <v>59</v>
      </c>
      <c r="N23" s="95">
        <v>2429</v>
      </c>
      <c r="O23" s="95">
        <v>2268</v>
      </c>
      <c r="P23" s="95">
        <v>1777</v>
      </c>
      <c r="Q23" s="95">
        <v>1024</v>
      </c>
      <c r="R23" s="155">
        <v>378</v>
      </c>
      <c r="S23" s="156">
        <f t="shared" si="2"/>
        <v>7949</v>
      </c>
      <c r="T23" s="154">
        <f t="shared" si="3"/>
        <v>30</v>
      </c>
      <c r="U23" s="95">
        <f t="shared" si="4"/>
        <v>152</v>
      </c>
      <c r="V23" s="95">
        <f t="shared" si="5"/>
        <v>4681</v>
      </c>
      <c r="W23" s="95">
        <f t="shared" si="6"/>
        <v>3918</v>
      </c>
      <c r="X23" s="95">
        <f t="shared" si="7"/>
        <v>2755</v>
      </c>
      <c r="Y23" s="95">
        <f t="shared" si="8"/>
        <v>1418</v>
      </c>
      <c r="Z23" s="158">
        <f t="shared" si="11"/>
        <v>486</v>
      </c>
      <c r="AA23" s="159">
        <f t="shared" si="12"/>
        <v>13440</v>
      </c>
    </row>
    <row r="24" spans="2:27">
      <c r="B24" s="52">
        <v>20</v>
      </c>
      <c r="C24" s="62" t="s">
        <v>124</v>
      </c>
      <c r="D24" s="154">
        <v>18</v>
      </c>
      <c r="E24" s="95">
        <v>72</v>
      </c>
      <c r="F24" s="95">
        <v>3487</v>
      </c>
      <c r="G24" s="95">
        <v>2510</v>
      </c>
      <c r="H24" s="95">
        <v>1446</v>
      </c>
      <c r="I24" s="95">
        <v>570</v>
      </c>
      <c r="J24" s="155">
        <v>166</v>
      </c>
      <c r="K24" s="156">
        <f t="shared" si="1"/>
        <v>8269</v>
      </c>
      <c r="L24" s="154">
        <v>17</v>
      </c>
      <c r="M24" s="95">
        <v>61</v>
      </c>
      <c r="N24" s="95">
        <v>4348</v>
      </c>
      <c r="O24" s="95">
        <v>3775</v>
      </c>
      <c r="P24" s="95">
        <v>2824</v>
      </c>
      <c r="Q24" s="95">
        <v>1553</v>
      </c>
      <c r="R24" s="155">
        <v>607</v>
      </c>
      <c r="S24" s="156">
        <f t="shared" si="2"/>
        <v>13185</v>
      </c>
      <c r="T24" s="154">
        <f t="shared" si="3"/>
        <v>35</v>
      </c>
      <c r="U24" s="95">
        <f t="shared" si="4"/>
        <v>133</v>
      </c>
      <c r="V24" s="95">
        <f t="shared" si="5"/>
        <v>7835</v>
      </c>
      <c r="W24" s="95">
        <f t="shared" si="6"/>
        <v>6285</v>
      </c>
      <c r="X24" s="95">
        <f t="shared" si="7"/>
        <v>4270</v>
      </c>
      <c r="Y24" s="95">
        <f t="shared" si="8"/>
        <v>2123</v>
      </c>
      <c r="Z24" s="158">
        <f t="shared" si="11"/>
        <v>773</v>
      </c>
      <c r="AA24" s="159">
        <f t="shared" si="12"/>
        <v>21454</v>
      </c>
    </row>
    <row r="25" spans="2:27">
      <c r="B25" s="52">
        <v>21</v>
      </c>
      <c r="C25" s="62" t="s">
        <v>125</v>
      </c>
      <c r="D25" s="154">
        <v>20</v>
      </c>
      <c r="E25" s="95">
        <v>62</v>
      </c>
      <c r="F25" s="95">
        <v>2047</v>
      </c>
      <c r="G25" s="95">
        <v>1695</v>
      </c>
      <c r="H25" s="95">
        <v>1050</v>
      </c>
      <c r="I25" s="95">
        <v>411</v>
      </c>
      <c r="J25" s="155">
        <v>79</v>
      </c>
      <c r="K25" s="156">
        <f t="shared" si="1"/>
        <v>5364</v>
      </c>
      <c r="L25" s="154">
        <v>20</v>
      </c>
      <c r="M25" s="95">
        <v>43</v>
      </c>
      <c r="N25" s="95">
        <v>2819</v>
      </c>
      <c r="O25" s="95">
        <v>2704</v>
      </c>
      <c r="P25" s="95">
        <v>1911</v>
      </c>
      <c r="Q25" s="95">
        <v>945</v>
      </c>
      <c r="R25" s="155">
        <v>308</v>
      </c>
      <c r="S25" s="156">
        <f t="shared" si="2"/>
        <v>8750</v>
      </c>
      <c r="T25" s="154">
        <f t="shared" si="3"/>
        <v>40</v>
      </c>
      <c r="U25" s="95">
        <f t="shared" si="4"/>
        <v>105</v>
      </c>
      <c r="V25" s="95">
        <f t="shared" si="5"/>
        <v>4866</v>
      </c>
      <c r="W25" s="95">
        <f t="shared" si="6"/>
        <v>4399</v>
      </c>
      <c r="X25" s="95">
        <f t="shared" si="7"/>
        <v>2961</v>
      </c>
      <c r="Y25" s="95">
        <f t="shared" si="8"/>
        <v>1356</v>
      </c>
      <c r="Z25" s="158">
        <f t="shared" si="11"/>
        <v>387</v>
      </c>
      <c r="AA25" s="159">
        <f t="shared" si="12"/>
        <v>14114</v>
      </c>
    </row>
    <row r="26" spans="2:27">
      <c r="B26" s="52">
        <v>22</v>
      </c>
      <c r="C26" s="62" t="s">
        <v>56</v>
      </c>
      <c r="D26" s="154">
        <v>17</v>
      </c>
      <c r="E26" s="95">
        <v>81</v>
      </c>
      <c r="F26" s="95">
        <v>3130</v>
      </c>
      <c r="G26" s="95">
        <v>2232</v>
      </c>
      <c r="H26" s="95">
        <v>1204</v>
      </c>
      <c r="I26" s="95">
        <v>461</v>
      </c>
      <c r="J26" s="155">
        <v>114</v>
      </c>
      <c r="K26" s="156">
        <f t="shared" si="1"/>
        <v>7239</v>
      </c>
      <c r="L26" s="154">
        <v>10</v>
      </c>
      <c r="M26" s="95">
        <v>47</v>
      </c>
      <c r="N26" s="95">
        <v>3882</v>
      </c>
      <c r="O26" s="95">
        <v>3303</v>
      </c>
      <c r="P26" s="95">
        <v>2322</v>
      </c>
      <c r="Q26" s="95">
        <v>1204</v>
      </c>
      <c r="R26" s="155">
        <v>515</v>
      </c>
      <c r="S26" s="156">
        <f t="shared" si="2"/>
        <v>11283</v>
      </c>
      <c r="T26" s="154">
        <f t="shared" si="3"/>
        <v>27</v>
      </c>
      <c r="U26" s="95">
        <f t="shared" si="4"/>
        <v>128</v>
      </c>
      <c r="V26" s="95">
        <f t="shared" si="5"/>
        <v>7012</v>
      </c>
      <c r="W26" s="95">
        <f t="shared" si="6"/>
        <v>5535</v>
      </c>
      <c r="X26" s="95">
        <f t="shared" si="7"/>
        <v>3526</v>
      </c>
      <c r="Y26" s="95">
        <f t="shared" si="8"/>
        <v>1665</v>
      </c>
      <c r="Z26" s="158">
        <f t="shared" si="11"/>
        <v>629</v>
      </c>
      <c r="AA26" s="159">
        <f t="shared" si="12"/>
        <v>18522</v>
      </c>
    </row>
    <row r="27" spans="2:27">
      <c r="B27" s="52">
        <v>23</v>
      </c>
      <c r="C27" s="62" t="s">
        <v>126</v>
      </c>
      <c r="D27" s="154">
        <v>39</v>
      </c>
      <c r="E27" s="95">
        <v>116</v>
      </c>
      <c r="F27" s="95">
        <v>4107</v>
      </c>
      <c r="G27" s="95">
        <v>3661</v>
      </c>
      <c r="H27" s="95">
        <v>2222</v>
      </c>
      <c r="I27" s="95">
        <v>710</v>
      </c>
      <c r="J27" s="155">
        <v>159</v>
      </c>
      <c r="K27" s="156">
        <f t="shared" si="1"/>
        <v>11014</v>
      </c>
      <c r="L27" s="154">
        <v>21</v>
      </c>
      <c r="M27" s="95">
        <v>90</v>
      </c>
      <c r="N27" s="95">
        <v>5770</v>
      </c>
      <c r="O27" s="95">
        <v>5842</v>
      </c>
      <c r="P27" s="95">
        <v>4169</v>
      </c>
      <c r="Q27" s="95">
        <v>1918</v>
      </c>
      <c r="R27" s="155">
        <v>639</v>
      </c>
      <c r="S27" s="156">
        <f t="shared" si="2"/>
        <v>18449</v>
      </c>
      <c r="T27" s="154">
        <f t="shared" si="3"/>
        <v>60</v>
      </c>
      <c r="U27" s="95">
        <f t="shared" si="4"/>
        <v>206</v>
      </c>
      <c r="V27" s="95">
        <f t="shared" si="5"/>
        <v>9877</v>
      </c>
      <c r="W27" s="95">
        <f t="shared" si="6"/>
        <v>9503</v>
      </c>
      <c r="X27" s="95">
        <f t="shared" si="7"/>
        <v>6391</v>
      </c>
      <c r="Y27" s="95">
        <f t="shared" si="8"/>
        <v>2628</v>
      </c>
      <c r="Z27" s="158">
        <f t="shared" si="11"/>
        <v>798</v>
      </c>
      <c r="AA27" s="159">
        <f t="shared" si="12"/>
        <v>29463</v>
      </c>
    </row>
    <row r="28" spans="2:27">
      <c r="B28" s="52">
        <v>24</v>
      </c>
      <c r="C28" s="62" t="s">
        <v>127</v>
      </c>
      <c r="D28" s="154">
        <v>13</v>
      </c>
      <c r="E28" s="95">
        <v>54</v>
      </c>
      <c r="F28" s="95">
        <v>1989</v>
      </c>
      <c r="G28" s="95">
        <v>1449</v>
      </c>
      <c r="H28" s="95">
        <v>843</v>
      </c>
      <c r="I28" s="95">
        <v>358</v>
      </c>
      <c r="J28" s="155">
        <v>88</v>
      </c>
      <c r="K28" s="156">
        <f t="shared" si="1"/>
        <v>4794</v>
      </c>
      <c r="L28" s="154">
        <v>16</v>
      </c>
      <c r="M28" s="95">
        <v>33</v>
      </c>
      <c r="N28" s="95">
        <v>2759</v>
      </c>
      <c r="O28" s="95">
        <v>2228</v>
      </c>
      <c r="P28" s="95">
        <v>1799</v>
      </c>
      <c r="Q28" s="95">
        <v>924</v>
      </c>
      <c r="R28" s="155">
        <v>417</v>
      </c>
      <c r="S28" s="156">
        <f t="shared" si="2"/>
        <v>8176</v>
      </c>
      <c r="T28" s="154">
        <f t="shared" si="3"/>
        <v>29</v>
      </c>
      <c r="U28" s="95">
        <f t="shared" si="4"/>
        <v>87</v>
      </c>
      <c r="V28" s="95">
        <f t="shared" si="5"/>
        <v>4748</v>
      </c>
      <c r="W28" s="95">
        <f t="shared" si="6"/>
        <v>3677</v>
      </c>
      <c r="X28" s="95">
        <f t="shared" si="7"/>
        <v>2642</v>
      </c>
      <c r="Y28" s="95">
        <f t="shared" si="8"/>
        <v>1282</v>
      </c>
      <c r="Z28" s="158">
        <f t="shared" si="11"/>
        <v>505</v>
      </c>
      <c r="AA28" s="159">
        <f t="shared" si="12"/>
        <v>12970</v>
      </c>
    </row>
    <row r="29" spans="2:27">
      <c r="B29" s="52">
        <v>25</v>
      </c>
      <c r="C29" s="62" t="s">
        <v>128</v>
      </c>
      <c r="D29" s="154">
        <v>10</v>
      </c>
      <c r="E29" s="95">
        <v>29</v>
      </c>
      <c r="F29" s="95">
        <v>1297</v>
      </c>
      <c r="G29" s="95">
        <v>986</v>
      </c>
      <c r="H29" s="95">
        <v>622</v>
      </c>
      <c r="I29" s="95">
        <v>280</v>
      </c>
      <c r="J29" s="155">
        <v>68</v>
      </c>
      <c r="K29" s="156">
        <f t="shared" si="1"/>
        <v>3292</v>
      </c>
      <c r="L29" s="154">
        <v>2</v>
      </c>
      <c r="M29" s="95">
        <v>18</v>
      </c>
      <c r="N29" s="95">
        <v>1740</v>
      </c>
      <c r="O29" s="95">
        <v>1545</v>
      </c>
      <c r="P29" s="95">
        <v>1200</v>
      </c>
      <c r="Q29" s="95">
        <v>706</v>
      </c>
      <c r="R29" s="155">
        <v>330</v>
      </c>
      <c r="S29" s="156">
        <f t="shared" si="2"/>
        <v>5541</v>
      </c>
      <c r="T29" s="154">
        <f t="shared" si="3"/>
        <v>12</v>
      </c>
      <c r="U29" s="95">
        <f t="shared" si="4"/>
        <v>47</v>
      </c>
      <c r="V29" s="95">
        <f t="shared" si="5"/>
        <v>3037</v>
      </c>
      <c r="W29" s="95">
        <f t="shared" si="6"/>
        <v>2531</v>
      </c>
      <c r="X29" s="95">
        <f t="shared" si="7"/>
        <v>1822</v>
      </c>
      <c r="Y29" s="95">
        <f t="shared" si="8"/>
        <v>986</v>
      </c>
      <c r="Z29" s="158">
        <f t="shared" si="11"/>
        <v>398</v>
      </c>
      <c r="AA29" s="159">
        <f t="shared" si="12"/>
        <v>8833</v>
      </c>
    </row>
    <row r="30" spans="2:27">
      <c r="B30" s="52">
        <v>26</v>
      </c>
      <c r="C30" s="62" t="s">
        <v>30</v>
      </c>
      <c r="D30" s="154">
        <v>179</v>
      </c>
      <c r="E30" s="95">
        <v>525</v>
      </c>
      <c r="F30" s="95">
        <v>21239</v>
      </c>
      <c r="G30" s="95">
        <v>16820</v>
      </c>
      <c r="H30" s="95">
        <v>9249</v>
      </c>
      <c r="I30" s="95">
        <v>3191</v>
      </c>
      <c r="J30" s="155">
        <v>773</v>
      </c>
      <c r="K30" s="156">
        <f t="shared" si="1"/>
        <v>51976</v>
      </c>
      <c r="L30" s="154">
        <v>144</v>
      </c>
      <c r="M30" s="95">
        <v>383</v>
      </c>
      <c r="N30" s="95">
        <v>27486</v>
      </c>
      <c r="O30" s="95">
        <v>22942</v>
      </c>
      <c r="P30" s="95">
        <v>14952</v>
      </c>
      <c r="Q30" s="95">
        <v>7743</v>
      </c>
      <c r="R30" s="155">
        <v>3175</v>
      </c>
      <c r="S30" s="156">
        <f t="shared" si="2"/>
        <v>76825</v>
      </c>
      <c r="T30" s="154">
        <f t="shared" si="3"/>
        <v>323</v>
      </c>
      <c r="U30" s="95">
        <f t="shared" si="4"/>
        <v>908</v>
      </c>
      <c r="V30" s="95">
        <f t="shared" si="5"/>
        <v>48725</v>
      </c>
      <c r="W30" s="95">
        <f t="shared" si="6"/>
        <v>39762</v>
      </c>
      <c r="X30" s="95">
        <f t="shared" si="7"/>
        <v>24201</v>
      </c>
      <c r="Y30" s="95">
        <f t="shared" si="8"/>
        <v>10934</v>
      </c>
      <c r="Z30" s="158">
        <f t="shared" si="11"/>
        <v>3948</v>
      </c>
      <c r="AA30" s="159">
        <f t="shared" si="12"/>
        <v>128801</v>
      </c>
    </row>
    <row r="31" spans="2:27">
      <c r="B31" s="52">
        <v>27</v>
      </c>
      <c r="C31" s="62" t="s">
        <v>31</v>
      </c>
      <c r="D31" s="154">
        <v>35</v>
      </c>
      <c r="E31" s="95">
        <v>78</v>
      </c>
      <c r="F31" s="95">
        <v>3267</v>
      </c>
      <c r="G31" s="95">
        <v>2471</v>
      </c>
      <c r="H31" s="95">
        <v>1442</v>
      </c>
      <c r="I31" s="95">
        <v>577</v>
      </c>
      <c r="J31" s="155">
        <v>171</v>
      </c>
      <c r="K31" s="156">
        <f t="shared" si="1"/>
        <v>8041</v>
      </c>
      <c r="L31" s="154">
        <v>30</v>
      </c>
      <c r="M31" s="95">
        <v>59</v>
      </c>
      <c r="N31" s="95">
        <v>4228</v>
      </c>
      <c r="O31" s="95">
        <v>3647</v>
      </c>
      <c r="P31" s="95">
        <v>2640</v>
      </c>
      <c r="Q31" s="95">
        <v>1584</v>
      </c>
      <c r="R31" s="155">
        <v>623</v>
      </c>
      <c r="S31" s="156">
        <f t="shared" si="2"/>
        <v>12811</v>
      </c>
      <c r="T31" s="154">
        <f t="shared" si="3"/>
        <v>65</v>
      </c>
      <c r="U31" s="95">
        <f t="shared" si="4"/>
        <v>137</v>
      </c>
      <c r="V31" s="95">
        <f t="shared" si="5"/>
        <v>7495</v>
      </c>
      <c r="W31" s="95">
        <f t="shared" si="6"/>
        <v>6118</v>
      </c>
      <c r="X31" s="95">
        <f t="shared" si="7"/>
        <v>4082</v>
      </c>
      <c r="Y31" s="95">
        <f t="shared" si="8"/>
        <v>2161</v>
      </c>
      <c r="Z31" s="158">
        <f t="shared" si="11"/>
        <v>794</v>
      </c>
      <c r="AA31" s="159">
        <f t="shared" si="12"/>
        <v>20852</v>
      </c>
    </row>
    <row r="32" spans="2:27">
      <c r="B32" s="52">
        <v>28</v>
      </c>
      <c r="C32" s="62" t="s">
        <v>32</v>
      </c>
      <c r="D32" s="154">
        <v>21</v>
      </c>
      <c r="E32" s="95">
        <v>96</v>
      </c>
      <c r="F32" s="95">
        <v>3165</v>
      </c>
      <c r="G32" s="95">
        <v>2419</v>
      </c>
      <c r="H32" s="95">
        <v>1208</v>
      </c>
      <c r="I32" s="95">
        <v>354</v>
      </c>
      <c r="J32" s="155">
        <v>85</v>
      </c>
      <c r="K32" s="156">
        <f t="shared" si="1"/>
        <v>7348</v>
      </c>
      <c r="L32" s="154">
        <v>15</v>
      </c>
      <c r="M32" s="95">
        <v>61</v>
      </c>
      <c r="N32" s="95">
        <v>3945</v>
      </c>
      <c r="O32" s="95">
        <v>3142</v>
      </c>
      <c r="P32" s="95">
        <v>1832</v>
      </c>
      <c r="Q32" s="95">
        <v>926</v>
      </c>
      <c r="R32" s="155">
        <v>408</v>
      </c>
      <c r="S32" s="156">
        <f t="shared" si="2"/>
        <v>10329</v>
      </c>
      <c r="T32" s="154">
        <f t="shared" si="3"/>
        <v>36</v>
      </c>
      <c r="U32" s="95">
        <f t="shared" si="4"/>
        <v>157</v>
      </c>
      <c r="V32" s="95">
        <f t="shared" si="5"/>
        <v>7110</v>
      </c>
      <c r="W32" s="95">
        <f t="shared" si="6"/>
        <v>5561</v>
      </c>
      <c r="X32" s="95">
        <f t="shared" si="7"/>
        <v>3040</v>
      </c>
      <c r="Y32" s="95">
        <f t="shared" si="8"/>
        <v>1280</v>
      </c>
      <c r="Z32" s="158">
        <f t="shared" si="11"/>
        <v>493</v>
      </c>
      <c r="AA32" s="159">
        <f t="shared" si="12"/>
        <v>17677</v>
      </c>
    </row>
    <row r="33" spans="2:27">
      <c r="B33" s="52">
        <v>29</v>
      </c>
      <c r="C33" s="62" t="s">
        <v>33</v>
      </c>
      <c r="D33" s="154">
        <v>23</v>
      </c>
      <c r="E33" s="95">
        <v>56</v>
      </c>
      <c r="F33" s="95">
        <v>2432</v>
      </c>
      <c r="G33" s="95">
        <v>1945</v>
      </c>
      <c r="H33" s="95">
        <v>1093</v>
      </c>
      <c r="I33" s="95">
        <v>382</v>
      </c>
      <c r="J33" s="155">
        <v>86</v>
      </c>
      <c r="K33" s="156">
        <f t="shared" si="1"/>
        <v>6017</v>
      </c>
      <c r="L33" s="154">
        <v>16</v>
      </c>
      <c r="M33" s="95">
        <v>40</v>
      </c>
      <c r="N33" s="95">
        <v>3135</v>
      </c>
      <c r="O33" s="95">
        <v>2660</v>
      </c>
      <c r="P33" s="95">
        <v>1735</v>
      </c>
      <c r="Q33" s="95">
        <v>901</v>
      </c>
      <c r="R33" s="155">
        <v>367</v>
      </c>
      <c r="S33" s="156">
        <f t="shared" si="2"/>
        <v>8854</v>
      </c>
      <c r="T33" s="154">
        <f t="shared" si="3"/>
        <v>39</v>
      </c>
      <c r="U33" s="95">
        <f t="shared" si="4"/>
        <v>96</v>
      </c>
      <c r="V33" s="95">
        <f t="shared" si="5"/>
        <v>5567</v>
      </c>
      <c r="W33" s="95">
        <f t="shared" si="6"/>
        <v>4605</v>
      </c>
      <c r="X33" s="95">
        <f t="shared" si="7"/>
        <v>2828</v>
      </c>
      <c r="Y33" s="95">
        <f t="shared" si="8"/>
        <v>1283</v>
      </c>
      <c r="Z33" s="158">
        <f t="shared" si="11"/>
        <v>453</v>
      </c>
      <c r="AA33" s="159">
        <f t="shared" si="12"/>
        <v>14871</v>
      </c>
    </row>
    <row r="34" spans="2:27">
      <c r="B34" s="52">
        <v>30</v>
      </c>
      <c r="C34" s="62" t="s">
        <v>34</v>
      </c>
      <c r="D34" s="154">
        <v>29</v>
      </c>
      <c r="E34" s="95">
        <v>62</v>
      </c>
      <c r="F34" s="95">
        <v>3165</v>
      </c>
      <c r="G34" s="95">
        <v>2508</v>
      </c>
      <c r="H34" s="95">
        <v>1456</v>
      </c>
      <c r="I34" s="95">
        <v>496</v>
      </c>
      <c r="J34" s="155">
        <v>128</v>
      </c>
      <c r="K34" s="156">
        <f t="shared" si="1"/>
        <v>7844</v>
      </c>
      <c r="L34" s="154">
        <v>13</v>
      </c>
      <c r="M34" s="95">
        <v>53</v>
      </c>
      <c r="N34" s="95">
        <v>4046</v>
      </c>
      <c r="O34" s="95">
        <v>3479</v>
      </c>
      <c r="P34" s="95">
        <v>2461</v>
      </c>
      <c r="Q34" s="95">
        <v>1346</v>
      </c>
      <c r="R34" s="155">
        <v>554</v>
      </c>
      <c r="S34" s="156">
        <f t="shared" si="2"/>
        <v>11952</v>
      </c>
      <c r="T34" s="154">
        <f t="shared" si="3"/>
        <v>42</v>
      </c>
      <c r="U34" s="95">
        <f t="shared" si="4"/>
        <v>115</v>
      </c>
      <c r="V34" s="95">
        <f t="shared" si="5"/>
        <v>7211</v>
      </c>
      <c r="W34" s="95">
        <f t="shared" si="6"/>
        <v>5987</v>
      </c>
      <c r="X34" s="95">
        <f t="shared" si="7"/>
        <v>3917</v>
      </c>
      <c r="Y34" s="95">
        <f t="shared" si="8"/>
        <v>1842</v>
      </c>
      <c r="Z34" s="158">
        <f t="shared" si="11"/>
        <v>682</v>
      </c>
      <c r="AA34" s="159">
        <f t="shared" si="12"/>
        <v>19796</v>
      </c>
    </row>
    <row r="35" spans="2:27">
      <c r="B35" s="52">
        <v>31</v>
      </c>
      <c r="C35" s="62" t="s">
        <v>35</v>
      </c>
      <c r="D35" s="154">
        <v>41</v>
      </c>
      <c r="E35" s="95">
        <v>141</v>
      </c>
      <c r="F35" s="95">
        <v>4688</v>
      </c>
      <c r="G35" s="95">
        <v>3827</v>
      </c>
      <c r="H35" s="95">
        <v>1981</v>
      </c>
      <c r="I35" s="95">
        <v>640</v>
      </c>
      <c r="J35" s="155">
        <v>146</v>
      </c>
      <c r="K35" s="156">
        <f t="shared" si="1"/>
        <v>11464</v>
      </c>
      <c r="L35" s="154">
        <v>46</v>
      </c>
      <c r="M35" s="95">
        <v>89</v>
      </c>
      <c r="N35" s="95">
        <v>6005</v>
      </c>
      <c r="O35" s="95">
        <v>4719</v>
      </c>
      <c r="P35" s="95">
        <v>2810</v>
      </c>
      <c r="Q35" s="95">
        <v>1313</v>
      </c>
      <c r="R35" s="155">
        <v>542</v>
      </c>
      <c r="S35" s="156">
        <f t="shared" si="2"/>
        <v>15524</v>
      </c>
      <c r="T35" s="154">
        <f t="shared" si="3"/>
        <v>87</v>
      </c>
      <c r="U35" s="95">
        <f t="shared" si="4"/>
        <v>230</v>
      </c>
      <c r="V35" s="95">
        <f t="shared" si="5"/>
        <v>10693</v>
      </c>
      <c r="W35" s="95">
        <f t="shared" si="6"/>
        <v>8546</v>
      </c>
      <c r="X35" s="95">
        <f t="shared" si="7"/>
        <v>4791</v>
      </c>
      <c r="Y35" s="95">
        <f t="shared" si="8"/>
        <v>1953</v>
      </c>
      <c r="Z35" s="158">
        <f t="shared" si="11"/>
        <v>688</v>
      </c>
      <c r="AA35" s="159">
        <f t="shared" si="12"/>
        <v>26988</v>
      </c>
    </row>
    <row r="36" spans="2:27">
      <c r="B36" s="52">
        <v>32</v>
      </c>
      <c r="C36" s="62" t="s">
        <v>36</v>
      </c>
      <c r="D36" s="154">
        <v>24</v>
      </c>
      <c r="E36" s="95">
        <v>75</v>
      </c>
      <c r="F36" s="95">
        <v>3283</v>
      </c>
      <c r="G36" s="95">
        <v>2774</v>
      </c>
      <c r="H36" s="95">
        <v>1659</v>
      </c>
      <c r="I36" s="95">
        <v>566</v>
      </c>
      <c r="J36" s="155">
        <v>127</v>
      </c>
      <c r="K36" s="156">
        <f t="shared" si="1"/>
        <v>8508</v>
      </c>
      <c r="L36" s="154">
        <v>21</v>
      </c>
      <c r="M36" s="95">
        <v>62</v>
      </c>
      <c r="N36" s="95">
        <v>4677</v>
      </c>
      <c r="O36" s="95">
        <v>4186</v>
      </c>
      <c r="P36" s="95">
        <v>2815</v>
      </c>
      <c r="Q36" s="95">
        <v>1307</v>
      </c>
      <c r="R36" s="155">
        <v>536</v>
      </c>
      <c r="S36" s="156">
        <f t="shared" si="2"/>
        <v>13604</v>
      </c>
      <c r="T36" s="154">
        <f t="shared" si="3"/>
        <v>45</v>
      </c>
      <c r="U36" s="95">
        <f t="shared" si="4"/>
        <v>137</v>
      </c>
      <c r="V36" s="95">
        <f t="shared" si="5"/>
        <v>7960</v>
      </c>
      <c r="W36" s="95">
        <f t="shared" si="6"/>
        <v>6960</v>
      </c>
      <c r="X36" s="95">
        <f t="shared" si="7"/>
        <v>4474</v>
      </c>
      <c r="Y36" s="95">
        <f t="shared" si="8"/>
        <v>1873</v>
      </c>
      <c r="Z36" s="158">
        <f t="shared" si="11"/>
        <v>663</v>
      </c>
      <c r="AA36" s="159">
        <f t="shared" si="12"/>
        <v>22112</v>
      </c>
    </row>
    <row r="37" spans="2:27">
      <c r="B37" s="52">
        <v>33</v>
      </c>
      <c r="C37" s="62" t="s">
        <v>37</v>
      </c>
      <c r="D37" s="154">
        <v>6</v>
      </c>
      <c r="E37" s="95">
        <v>17</v>
      </c>
      <c r="F37" s="95">
        <v>1239</v>
      </c>
      <c r="G37" s="95">
        <v>876</v>
      </c>
      <c r="H37" s="95">
        <v>410</v>
      </c>
      <c r="I37" s="95">
        <v>176</v>
      </c>
      <c r="J37" s="155">
        <v>30</v>
      </c>
      <c r="K37" s="156">
        <f t="shared" si="1"/>
        <v>2754</v>
      </c>
      <c r="L37" s="154">
        <v>3</v>
      </c>
      <c r="M37" s="95">
        <v>19</v>
      </c>
      <c r="N37" s="95">
        <v>1450</v>
      </c>
      <c r="O37" s="95">
        <v>1109</v>
      </c>
      <c r="P37" s="95">
        <v>659</v>
      </c>
      <c r="Q37" s="95">
        <v>366</v>
      </c>
      <c r="R37" s="155">
        <v>145</v>
      </c>
      <c r="S37" s="156">
        <f t="shared" si="2"/>
        <v>3751</v>
      </c>
      <c r="T37" s="154">
        <f t="shared" si="3"/>
        <v>9</v>
      </c>
      <c r="U37" s="95">
        <f t="shared" si="4"/>
        <v>36</v>
      </c>
      <c r="V37" s="95">
        <f t="shared" si="5"/>
        <v>2689</v>
      </c>
      <c r="W37" s="95">
        <f t="shared" si="6"/>
        <v>1985</v>
      </c>
      <c r="X37" s="95">
        <f t="shared" si="7"/>
        <v>1069</v>
      </c>
      <c r="Y37" s="95">
        <f t="shared" si="8"/>
        <v>542</v>
      </c>
      <c r="Z37" s="158">
        <f t="shared" si="11"/>
        <v>175</v>
      </c>
      <c r="AA37" s="159">
        <f t="shared" si="12"/>
        <v>6505</v>
      </c>
    </row>
    <row r="38" spans="2:27">
      <c r="B38" s="52">
        <v>34</v>
      </c>
      <c r="C38" s="62" t="s">
        <v>38</v>
      </c>
      <c r="D38" s="154">
        <v>64</v>
      </c>
      <c r="E38" s="95">
        <v>94</v>
      </c>
      <c r="F38" s="95">
        <v>4596</v>
      </c>
      <c r="G38" s="95">
        <v>3591</v>
      </c>
      <c r="H38" s="95">
        <v>1897</v>
      </c>
      <c r="I38" s="95">
        <v>653</v>
      </c>
      <c r="J38" s="155">
        <v>146</v>
      </c>
      <c r="K38" s="156">
        <f t="shared" si="1"/>
        <v>11041</v>
      </c>
      <c r="L38" s="154">
        <v>43</v>
      </c>
      <c r="M38" s="95">
        <v>97</v>
      </c>
      <c r="N38" s="95">
        <v>5932</v>
      </c>
      <c r="O38" s="95">
        <v>5060</v>
      </c>
      <c r="P38" s="95">
        <v>3464</v>
      </c>
      <c r="Q38" s="95">
        <v>1895</v>
      </c>
      <c r="R38" s="155">
        <v>684</v>
      </c>
      <c r="S38" s="156">
        <f t="shared" si="2"/>
        <v>17175</v>
      </c>
      <c r="T38" s="154">
        <f t="shared" si="3"/>
        <v>107</v>
      </c>
      <c r="U38" s="95">
        <f t="shared" si="4"/>
        <v>191</v>
      </c>
      <c r="V38" s="95">
        <f t="shared" si="5"/>
        <v>10528</v>
      </c>
      <c r="W38" s="95">
        <f t="shared" si="6"/>
        <v>8651</v>
      </c>
      <c r="X38" s="95">
        <f t="shared" si="7"/>
        <v>5361</v>
      </c>
      <c r="Y38" s="95">
        <f t="shared" si="8"/>
        <v>2548</v>
      </c>
      <c r="Z38" s="158">
        <f t="shared" si="11"/>
        <v>830</v>
      </c>
      <c r="AA38" s="159">
        <f t="shared" si="12"/>
        <v>28216</v>
      </c>
    </row>
    <row r="39" spans="2:27">
      <c r="B39" s="52">
        <v>35</v>
      </c>
      <c r="C39" s="62" t="s">
        <v>1</v>
      </c>
      <c r="D39" s="154">
        <v>11</v>
      </c>
      <c r="E39" s="95">
        <v>22</v>
      </c>
      <c r="F39" s="95">
        <v>9067</v>
      </c>
      <c r="G39" s="95">
        <v>7149</v>
      </c>
      <c r="H39" s="95">
        <v>4431</v>
      </c>
      <c r="I39" s="95">
        <v>1620</v>
      </c>
      <c r="J39" s="155">
        <v>354</v>
      </c>
      <c r="K39" s="156">
        <f t="shared" si="1"/>
        <v>22654</v>
      </c>
      <c r="L39" s="154">
        <v>5</v>
      </c>
      <c r="M39" s="95">
        <v>23</v>
      </c>
      <c r="N39" s="95">
        <v>12109</v>
      </c>
      <c r="O39" s="95">
        <v>10608</v>
      </c>
      <c r="P39" s="95">
        <v>7447</v>
      </c>
      <c r="Q39" s="95">
        <v>3764</v>
      </c>
      <c r="R39" s="155">
        <v>1463</v>
      </c>
      <c r="S39" s="156">
        <f t="shared" si="2"/>
        <v>35419</v>
      </c>
      <c r="T39" s="154">
        <f t="shared" si="3"/>
        <v>16</v>
      </c>
      <c r="U39" s="95">
        <f t="shared" si="4"/>
        <v>45</v>
      </c>
      <c r="V39" s="95">
        <f t="shared" si="5"/>
        <v>21176</v>
      </c>
      <c r="W39" s="95">
        <f t="shared" si="6"/>
        <v>17757</v>
      </c>
      <c r="X39" s="95">
        <f t="shared" si="7"/>
        <v>11878</v>
      </c>
      <c r="Y39" s="95">
        <f t="shared" si="8"/>
        <v>5384</v>
      </c>
      <c r="Z39" s="158">
        <f t="shared" si="11"/>
        <v>1817</v>
      </c>
      <c r="AA39" s="159">
        <f t="shared" si="12"/>
        <v>58073</v>
      </c>
    </row>
    <row r="40" spans="2:27">
      <c r="B40" s="52">
        <v>36</v>
      </c>
      <c r="C40" s="62" t="s">
        <v>2</v>
      </c>
      <c r="D40" s="154">
        <v>19</v>
      </c>
      <c r="E40" s="95">
        <v>33</v>
      </c>
      <c r="F40" s="95">
        <v>2512</v>
      </c>
      <c r="G40" s="95">
        <v>1963</v>
      </c>
      <c r="H40" s="95">
        <v>1264</v>
      </c>
      <c r="I40" s="95">
        <v>508</v>
      </c>
      <c r="J40" s="155">
        <v>137</v>
      </c>
      <c r="K40" s="156">
        <f t="shared" si="1"/>
        <v>6436</v>
      </c>
      <c r="L40" s="154">
        <v>8</v>
      </c>
      <c r="M40" s="95">
        <v>14</v>
      </c>
      <c r="N40" s="95">
        <v>3248</v>
      </c>
      <c r="O40" s="95">
        <v>2779</v>
      </c>
      <c r="P40" s="95">
        <v>2079</v>
      </c>
      <c r="Q40" s="95">
        <v>1136</v>
      </c>
      <c r="R40" s="155">
        <v>480</v>
      </c>
      <c r="S40" s="156">
        <f t="shared" si="2"/>
        <v>9744</v>
      </c>
      <c r="T40" s="154">
        <f t="shared" si="3"/>
        <v>27</v>
      </c>
      <c r="U40" s="95">
        <f t="shared" si="4"/>
        <v>47</v>
      </c>
      <c r="V40" s="95">
        <f t="shared" si="5"/>
        <v>5760</v>
      </c>
      <c r="W40" s="95">
        <f t="shared" si="6"/>
        <v>4742</v>
      </c>
      <c r="X40" s="95">
        <f t="shared" si="7"/>
        <v>3343</v>
      </c>
      <c r="Y40" s="95">
        <f t="shared" si="8"/>
        <v>1644</v>
      </c>
      <c r="Z40" s="158">
        <f t="shared" si="11"/>
        <v>617</v>
      </c>
      <c r="AA40" s="159">
        <f t="shared" si="12"/>
        <v>16180</v>
      </c>
    </row>
    <row r="41" spans="2:27">
      <c r="B41" s="52">
        <v>37</v>
      </c>
      <c r="C41" s="62" t="s">
        <v>3</v>
      </c>
      <c r="D41" s="154">
        <v>18</v>
      </c>
      <c r="E41" s="95">
        <v>49</v>
      </c>
      <c r="F41" s="95">
        <v>8205</v>
      </c>
      <c r="G41" s="95">
        <v>6041</v>
      </c>
      <c r="H41" s="95">
        <v>3737</v>
      </c>
      <c r="I41" s="95">
        <v>1432</v>
      </c>
      <c r="J41" s="155">
        <v>344</v>
      </c>
      <c r="K41" s="156">
        <f t="shared" si="1"/>
        <v>19826</v>
      </c>
      <c r="L41" s="154">
        <v>5</v>
      </c>
      <c r="M41" s="95">
        <v>47</v>
      </c>
      <c r="N41" s="95">
        <v>10427</v>
      </c>
      <c r="O41" s="95">
        <v>8859</v>
      </c>
      <c r="P41" s="95">
        <v>6372</v>
      </c>
      <c r="Q41" s="95">
        <v>3273</v>
      </c>
      <c r="R41" s="155">
        <v>1257</v>
      </c>
      <c r="S41" s="156">
        <f t="shared" si="2"/>
        <v>30240</v>
      </c>
      <c r="T41" s="154">
        <f t="shared" si="3"/>
        <v>23</v>
      </c>
      <c r="U41" s="95">
        <f t="shared" si="4"/>
        <v>96</v>
      </c>
      <c r="V41" s="95">
        <f t="shared" si="5"/>
        <v>18632</v>
      </c>
      <c r="W41" s="95">
        <f t="shared" si="6"/>
        <v>14900</v>
      </c>
      <c r="X41" s="95">
        <f t="shared" si="7"/>
        <v>10109</v>
      </c>
      <c r="Y41" s="95">
        <f t="shared" si="8"/>
        <v>4705</v>
      </c>
      <c r="Z41" s="158">
        <f t="shared" si="11"/>
        <v>1601</v>
      </c>
      <c r="AA41" s="159">
        <f t="shared" si="12"/>
        <v>50066</v>
      </c>
    </row>
    <row r="42" spans="2:27">
      <c r="B42" s="52">
        <v>38</v>
      </c>
      <c r="C42" s="93" t="s">
        <v>39</v>
      </c>
      <c r="D42" s="154">
        <v>8</v>
      </c>
      <c r="E42" s="95">
        <v>23</v>
      </c>
      <c r="F42" s="95">
        <v>1672</v>
      </c>
      <c r="G42" s="95">
        <v>1276</v>
      </c>
      <c r="H42" s="95">
        <v>713</v>
      </c>
      <c r="I42" s="95">
        <v>260</v>
      </c>
      <c r="J42" s="155">
        <v>52</v>
      </c>
      <c r="K42" s="156">
        <f t="shared" si="1"/>
        <v>4004</v>
      </c>
      <c r="L42" s="154">
        <v>6</v>
      </c>
      <c r="M42" s="95">
        <v>19</v>
      </c>
      <c r="N42" s="95">
        <v>2226</v>
      </c>
      <c r="O42" s="95">
        <v>1838</v>
      </c>
      <c r="P42" s="95">
        <v>1342</v>
      </c>
      <c r="Q42" s="95">
        <v>658</v>
      </c>
      <c r="R42" s="155">
        <v>259</v>
      </c>
      <c r="S42" s="156">
        <f t="shared" si="2"/>
        <v>6348</v>
      </c>
      <c r="T42" s="154">
        <f t="shared" si="3"/>
        <v>14</v>
      </c>
      <c r="U42" s="95">
        <f t="shared" si="4"/>
        <v>42</v>
      </c>
      <c r="V42" s="95">
        <f t="shared" si="5"/>
        <v>3898</v>
      </c>
      <c r="W42" s="95">
        <f t="shared" si="6"/>
        <v>3114</v>
      </c>
      <c r="X42" s="95">
        <f t="shared" si="7"/>
        <v>2055</v>
      </c>
      <c r="Y42" s="95">
        <f t="shared" si="8"/>
        <v>918</v>
      </c>
      <c r="Z42" s="158">
        <f t="shared" si="11"/>
        <v>311</v>
      </c>
      <c r="AA42" s="159">
        <f t="shared" si="12"/>
        <v>10352</v>
      </c>
    </row>
    <row r="43" spans="2:27">
      <c r="B43" s="52">
        <v>39</v>
      </c>
      <c r="C43" s="93" t="s">
        <v>7</v>
      </c>
      <c r="D43" s="154">
        <v>18</v>
      </c>
      <c r="E43" s="95">
        <v>75</v>
      </c>
      <c r="F43" s="95">
        <v>9499</v>
      </c>
      <c r="G43" s="95">
        <v>8065</v>
      </c>
      <c r="H43" s="95">
        <v>4573</v>
      </c>
      <c r="I43" s="95">
        <v>1577</v>
      </c>
      <c r="J43" s="155">
        <v>345</v>
      </c>
      <c r="K43" s="156">
        <f t="shared" si="1"/>
        <v>24152</v>
      </c>
      <c r="L43" s="154">
        <v>16</v>
      </c>
      <c r="M43" s="95">
        <v>60</v>
      </c>
      <c r="N43" s="95">
        <v>12616</v>
      </c>
      <c r="O43" s="95">
        <v>10604</v>
      </c>
      <c r="P43" s="95">
        <v>6821</v>
      </c>
      <c r="Q43" s="95">
        <v>3560</v>
      </c>
      <c r="R43" s="155">
        <v>1329</v>
      </c>
      <c r="S43" s="156">
        <f t="shared" si="2"/>
        <v>35006</v>
      </c>
      <c r="T43" s="154">
        <f t="shared" si="3"/>
        <v>34</v>
      </c>
      <c r="U43" s="95">
        <f t="shared" si="4"/>
        <v>135</v>
      </c>
      <c r="V43" s="95">
        <f t="shared" si="5"/>
        <v>22115</v>
      </c>
      <c r="W43" s="95">
        <f t="shared" si="6"/>
        <v>18669</v>
      </c>
      <c r="X43" s="95">
        <f t="shared" si="7"/>
        <v>11394</v>
      </c>
      <c r="Y43" s="95">
        <f t="shared" si="8"/>
        <v>5137</v>
      </c>
      <c r="Z43" s="158">
        <f t="shared" si="11"/>
        <v>1674</v>
      </c>
      <c r="AA43" s="159">
        <f t="shared" si="12"/>
        <v>59158</v>
      </c>
    </row>
    <row r="44" spans="2:27">
      <c r="B44" s="52">
        <v>40</v>
      </c>
      <c r="C44" s="93" t="s">
        <v>40</v>
      </c>
      <c r="D44" s="154">
        <v>31</v>
      </c>
      <c r="E44" s="95">
        <v>71</v>
      </c>
      <c r="F44" s="95">
        <v>2053</v>
      </c>
      <c r="G44" s="95">
        <v>1599</v>
      </c>
      <c r="H44" s="95">
        <v>910</v>
      </c>
      <c r="I44" s="95">
        <v>312</v>
      </c>
      <c r="J44" s="155">
        <v>72</v>
      </c>
      <c r="K44" s="156">
        <f t="shared" si="1"/>
        <v>5048</v>
      </c>
      <c r="L44" s="154">
        <v>15</v>
      </c>
      <c r="M44" s="95">
        <v>48</v>
      </c>
      <c r="N44" s="95">
        <v>2545</v>
      </c>
      <c r="O44" s="95">
        <v>2226</v>
      </c>
      <c r="P44" s="95">
        <v>1566</v>
      </c>
      <c r="Q44" s="95">
        <v>868</v>
      </c>
      <c r="R44" s="155">
        <v>259</v>
      </c>
      <c r="S44" s="156">
        <f t="shared" si="2"/>
        <v>7527</v>
      </c>
      <c r="T44" s="154">
        <f t="shared" si="3"/>
        <v>46</v>
      </c>
      <c r="U44" s="95">
        <f t="shared" si="4"/>
        <v>119</v>
      </c>
      <c r="V44" s="95">
        <f t="shared" si="5"/>
        <v>4598</v>
      </c>
      <c r="W44" s="95">
        <f t="shared" si="6"/>
        <v>3825</v>
      </c>
      <c r="X44" s="95">
        <f t="shared" si="7"/>
        <v>2476</v>
      </c>
      <c r="Y44" s="95">
        <f t="shared" si="8"/>
        <v>1180</v>
      </c>
      <c r="Z44" s="158">
        <f t="shared" si="11"/>
        <v>331</v>
      </c>
      <c r="AA44" s="159">
        <f t="shared" si="12"/>
        <v>12575</v>
      </c>
    </row>
    <row r="45" spans="2:27">
      <c r="B45" s="52">
        <v>41</v>
      </c>
      <c r="C45" s="93" t="s">
        <v>11</v>
      </c>
      <c r="D45" s="154">
        <v>11</v>
      </c>
      <c r="E45" s="95">
        <v>46</v>
      </c>
      <c r="F45" s="95">
        <v>3498</v>
      </c>
      <c r="G45" s="95">
        <v>3044</v>
      </c>
      <c r="H45" s="95">
        <v>1720</v>
      </c>
      <c r="I45" s="95">
        <v>549</v>
      </c>
      <c r="J45" s="155">
        <v>134</v>
      </c>
      <c r="K45" s="156">
        <f t="shared" si="1"/>
        <v>9002</v>
      </c>
      <c r="L45" s="154">
        <v>6</v>
      </c>
      <c r="M45" s="95">
        <v>33</v>
      </c>
      <c r="N45" s="95">
        <v>4806</v>
      </c>
      <c r="O45" s="95">
        <v>4429</v>
      </c>
      <c r="P45" s="95">
        <v>2939</v>
      </c>
      <c r="Q45" s="95">
        <v>1328</v>
      </c>
      <c r="R45" s="155">
        <v>525</v>
      </c>
      <c r="S45" s="156">
        <f t="shared" si="2"/>
        <v>14066</v>
      </c>
      <c r="T45" s="154">
        <f t="shared" si="3"/>
        <v>17</v>
      </c>
      <c r="U45" s="95">
        <f t="shared" si="4"/>
        <v>79</v>
      </c>
      <c r="V45" s="95">
        <f t="shared" si="5"/>
        <v>8304</v>
      </c>
      <c r="W45" s="95">
        <f t="shared" si="6"/>
        <v>7473</v>
      </c>
      <c r="X45" s="95">
        <f t="shared" si="7"/>
        <v>4659</v>
      </c>
      <c r="Y45" s="95">
        <f t="shared" si="8"/>
        <v>1877</v>
      </c>
      <c r="Z45" s="158">
        <f t="shared" si="11"/>
        <v>659</v>
      </c>
      <c r="AA45" s="159">
        <f t="shared" si="12"/>
        <v>23068</v>
      </c>
    </row>
    <row r="46" spans="2:27">
      <c r="B46" s="52">
        <v>42</v>
      </c>
      <c r="C46" s="93" t="s">
        <v>12</v>
      </c>
      <c r="D46" s="154">
        <v>40</v>
      </c>
      <c r="E46" s="95">
        <v>191</v>
      </c>
      <c r="F46" s="95">
        <v>10880</v>
      </c>
      <c r="G46" s="95">
        <v>8423</v>
      </c>
      <c r="H46" s="95">
        <v>4438</v>
      </c>
      <c r="I46" s="95">
        <v>1499</v>
      </c>
      <c r="J46" s="155">
        <v>321</v>
      </c>
      <c r="K46" s="156">
        <f t="shared" si="1"/>
        <v>25792</v>
      </c>
      <c r="L46" s="154">
        <v>28</v>
      </c>
      <c r="M46" s="95">
        <v>134</v>
      </c>
      <c r="N46" s="95">
        <v>13747</v>
      </c>
      <c r="O46" s="95">
        <v>10921</v>
      </c>
      <c r="P46" s="95">
        <v>6776</v>
      </c>
      <c r="Q46" s="95">
        <v>3487</v>
      </c>
      <c r="R46" s="155">
        <v>1297</v>
      </c>
      <c r="S46" s="156">
        <f t="shared" si="2"/>
        <v>36390</v>
      </c>
      <c r="T46" s="154">
        <f t="shared" si="3"/>
        <v>68</v>
      </c>
      <c r="U46" s="95">
        <f t="shared" si="4"/>
        <v>325</v>
      </c>
      <c r="V46" s="95">
        <f t="shared" si="5"/>
        <v>24627</v>
      </c>
      <c r="W46" s="95">
        <f t="shared" si="6"/>
        <v>19344</v>
      </c>
      <c r="X46" s="95">
        <f t="shared" si="7"/>
        <v>11214</v>
      </c>
      <c r="Y46" s="95">
        <f t="shared" si="8"/>
        <v>4986</v>
      </c>
      <c r="Z46" s="158">
        <f t="shared" si="11"/>
        <v>1618</v>
      </c>
      <c r="AA46" s="159">
        <f t="shared" si="12"/>
        <v>62182</v>
      </c>
    </row>
    <row r="47" spans="2:27">
      <c r="B47" s="52">
        <v>43</v>
      </c>
      <c r="C47" s="93" t="s">
        <v>8</v>
      </c>
      <c r="D47" s="154">
        <v>17</v>
      </c>
      <c r="E47" s="95">
        <v>116</v>
      </c>
      <c r="F47" s="95">
        <v>6577</v>
      </c>
      <c r="G47" s="95">
        <v>5091</v>
      </c>
      <c r="H47" s="95">
        <v>2729</v>
      </c>
      <c r="I47" s="95">
        <v>943</v>
      </c>
      <c r="J47" s="155">
        <v>219</v>
      </c>
      <c r="K47" s="156">
        <f t="shared" si="1"/>
        <v>15692</v>
      </c>
      <c r="L47" s="154">
        <v>9</v>
      </c>
      <c r="M47" s="95">
        <v>82</v>
      </c>
      <c r="N47" s="95">
        <v>8320</v>
      </c>
      <c r="O47" s="95">
        <v>6598</v>
      </c>
      <c r="P47" s="95">
        <v>4238</v>
      </c>
      <c r="Q47" s="95">
        <v>2286</v>
      </c>
      <c r="R47" s="155">
        <v>863</v>
      </c>
      <c r="S47" s="156">
        <f t="shared" si="2"/>
        <v>22396</v>
      </c>
      <c r="T47" s="154">
        <f t="shared" si="3"/>
        <v>26</v>
      </c>
      <c r="U47" s="95">
        <f t="shared" si="4"/>
        <v>198</v>
      </c>
      <c r="V47" s="95">
        <f t="shared" si="5"/>
        <v>14897</v>
      </c>
      <c r="W47" s="95">
        <f t="shared" si="6"/>
        <v>11689</v>
      </c>
      <c r="X47" s="95">
        <f t="shared" si="7"/>
        <v>6967</v>
      </c>
      <c r="Y47" s="95">
        <f t="shared" si="8"/>
        <v>3229</v>
      </c>
      <c r="Z47" s="158">
        <f t="shared" si="11"/>
        <v>1082</v>
      </c>
      <c r="AA47" s="159">
        <f t="shared" si="12"/>
        <v>38088</v>
      </c>
    </row>
    <row r="48" spans="2:27">
      <c r="B48" s="52">
        <v>44</v>
      </c>
      <c r="C48" s="93" t="s">
        <v>18</v>
      </c>
      <c r="D48" s="154">
        <v>5</v>
      </c>
      <c r="E48" s="95">
        <v>50</v>
      </c>
      <c r="F48" s="95">
        <v>6601</v>
      </c>
      <c r="G48" s="95">
        <v>5528</v>
      </c>
      <c r="H48" s="95">
        <v>3002</v>
      </c>
      <c r="I48" s="95">
        <v>985</v>
      </c>
      <c r="J48" s="155">
        <v>213</v>
      </c>
      <c r="K48" s="156">
        <f t="shared" si="1"/>
        <v>16384</v>
      </c>
      <c r="L48" s="154">
        <v>9</v>
      </c>
      <c r="M48" s="95">
        <v>38</v>
      </c>
      <c r="N48" s="95">
        <v>8869</v>
      </c>
      <c r="O48" s="95">
        <v>7716</v>
      </c>
      <c r="P48" s="95">
        <v>5029</v>
      </c>
      <c r="Q48" s="95">
        <v>2412</v>
      </c>
      <c r="R48" s="155">
        <v>878</v>
      </c>
      <c r="S48" s="156">
        <f t="shared" si="2"/>
        <v>24951</v>
      </c>
      <c r="T48" s="154">
        <f t="shared" si="3"/>
        <v>14</v>
      </c>
      <c r="U48" s="95">
        <f t="shared" si="4"/>
        <v>88</v>
      </c>
      <c r="V48" s="95">
        <f t="shared" si="5"/>
        <v>15470</v>
      </c>
      <c r="W48" s="95">
        <f t="shared" si="6"/>
        <v>13244</v>
      </c>
      <c r="X48" s="95">
        <f t="shared" si="7"/>
        <v>8031</v>
      </c>
      <c r="Y48" s="95">
        <f t="shared" si="8"/>
        <v>3397</v>
      </c>
      <c r="Z48" s="158">
        <f t="shared" si="11"/>
        <v>1091</v>
      </c>
      <c r="AA48" s="159">
        <f t="shared" si="12"/>
        <v>41335</v>
      </c>
    </row>
    <row r="49" spans="2:27">
      <c r="B49" s="52">
        <v>45</v>
      </c>
      <c r="C49" s="93" t="s">
        <v>41</v>
      </c>
      <c r="D49" s="154">
        <v>31</v>
      </c>
      <c r="E49" s="95">
        <v>78</v>
      </c>
      <c r="F49" s="95">
        <v>2227</v>
      </c>
      <c r="G49" s="95">
        <v>1727</v>
      </c>
      <c r="H49" s="95">
        <v>1018</v>
      </c>
      <c r="I49" s="95">
        <v>323</v>
      </c>
      <c r="J49" s="155">
        <v>74</v>
      </c>
      <c r="K49" s="156">
        <f t="shared" si="1"/>
        <v>5478</v>
      </c>
      <c r="L49" s="154">
        <v>26</v>
      </c>
      <c r="M49" s="95">
        <v>67</v>
      </c>
      <c r="N49" s="95">
        <v>3021</v>
      </c>
      <c r="O49" s="95">
        <v>2598</v>
      </c>
      <c r="P49" s="95">
        <v>1857</v>
      </c>
      <c r="Q49" s="95">
        <v>921</v>
      </c>
      <c r="R49" s="155">
        <v>304</v>
      </c>
      <c r="S49" s="156">
        <f t="shared" si="2"/>
        <v>8794</v>
      </c>
      <c r="T49" s="154">
        <f t="shared" si="3"/>
        <v>57</v>
      </c>
      <c r="U49" s="95">
        <f t="shared" si="4"/>
        <v>145</v>
      </c>
      <c r="V49" s="95">
        <f t="shared" si="5"/>
        <v>5248</v>
      </c>
      <c r="W49" s="95">
        <f t="shared" si="6"/>
        <v>4325</v>
      </c>
      <c r="X49" s="95">
        <f t="shared" si="7"/>
        <v>2875</v>
      </c>
      <c r="Y49" s="95">
        <f t="shared" si="8"/>
        <v>1244</v>
      </c>
      <c r="Z49" s="158">
        <f t="shared" si="11"/>
        <v>378</v>
      </c>
      <c r="AA49" s="159">
        <f t="shared" si="12"/>
        <v>14272</v>
      </c>
    </row>
    <row r="50" spans="2:27">
      <c r="B50" s="52">
        <v>46</v>
      </c>
      <c r="C50" s="93" t="s">
        <v>21</v>
      </c>
      <c r="D50" s="154">
        <v>8</v>
      </c>
      <c r="E50" s="95">
        <v>78</v>
      </c>
      <c r="F50" s="95">
        <v>3078</v>
      </c>
      <c r="G50" s="95">
        <v>2351</v>
      </c>
      <c r="H50" s="95">
        <v>1346</v>
      </c>
      <c r="I50" s="95">
        <v>495</v>
      </c>
      <c r="J50" s="155">
        <v>115</v>
      </c>
      <c r="K50" s="156">
        <f t="shared" si="1"/>
        <v>7471</v>
      </c>
      <c r="L50" s="154">
        <v>10</v>
      </c>
      <c r="M50" s="95">
        <v>77</v>
      </c>
      <c r="N50" s="95">
        <v>3834</v>
      </c>
      <c r="O50" s="95">
        <v>3186</v>
      </c>
      <c r="P50" s="95">
        <v>2240</v>
      </c>
      <c r="Q50" s="95">
        <v>1136</v>
      </c>
      <c r="R50" s="155">
        <v>528</v>
      </c>
      <c r="S50" s="156">
        <f t="shared" si="2"/>
        <v>11011</v>
      </c>
      <c r="T50" s="154">
        <f t="shared" si="3"/>
        <v>18</v>
      </c>
      <c r="U50" s="95">
        <f t="shared" si="4"/>
        <v>155</v>
      </c>
      <c r="V50" s="95">
        <f t="shared" si="5"/>
        <v>6912</v>
      </c>
      <c r="W50" s="95">
        <f t="shared" si="6"/>
        <v>5537</v>
      </c>
      <c r="X50" s="95">
        <f t="shared" si="7"/>
        <v>3586</v>
      </c>
      <c r="Y50" s="95">
        <f t="shared" si="8"/>
        <v>1631</v>
      </c>
      <c r="Z50" s="158">
        <f t="shared" si="11"/>
        <v>643</v>
      </c>
      <c r="AA50" s="159">
        <f t="shared" si="12"/>
        <v>18482</v>
      </c>
    </row>
    <row r="51" spans="2:27">
      <c r="B51" s="52">
        <v>47</v>
      </c>
      <c r="C51" s="93" t="s">
        <v>13</v>
      </c>
      <c r="D51" s="154">
        <v>11</v>
      </c>
      <c r="E51" s="95">
        <v>81</v>
      </c>
      <c r="F51" s="95">
        <v>6312</v>
      </c>
      <c r="G51" s="95">
        <v>5062</v>
      </c>
      <c r="H51" s="95">
        <v>2617</v>
      </c>
      <c r="I51" s="95">
        <v>840</v>
      </c>
      <c r="J51" s="155">
        <v>163</v>
      </c>
      <c r="K51" s="156">
        <f t="shared" si="1"/>
        <v>15086</v>
      </c>
      <c r="L51" s="154">
        <v>7</v>
      </c>
      <c r="M51" s="95">
        <v>77</v>
      </c>
      <c r="N51" s="95">
        <v>8450</v>
      </c>
      <c r="O51" s="95">
        <v>7151</v>
      </c>
      <c r="P51" s="95">
        <v>4236</v>
      </c>
      <c r="Q51" s="95">
        <v>1931</v>
      </c>
      <c r="R51" s="155">
        <v>673</v>
      </c>
      <c r="S51" s="156">
        <f t="shared" si="2"/>
        <v>22525</v>
      </c>
      <c r="T51" s="154">
        <f t="shared" si="3"/>
        <v>18</v>
      </c>
      <c r="U51" s="95">
        <f t="shared" si="4"/>
        <v>158</v>
      </c>
      <c r="V51" s="95">
        <f t="shared" si="5"/>
        <v>14762</v>
      </c>
      <c r="W51" s="95">
        <f t="shared" si="6"/>
        <v>12213</v>
      </c>
      <c r="X51" s="95">
        <f t="shared" si="7"/>
        <v>6853</v>
      </c>
      <c r="Y51" s="95">
        <f t="shared" si="8"/>
        <v>2771</v>
      </c>
      <c r="Z51" s="158">
        <f t="shared" si="11"/>
        <v>836</v>
      </c>
      <c r="AA51" s="159">
        <f t="shared" si="12"/>
        <v>37611</v>
      </c>
    </row>
    <row r="52" spans="2:27">
      <c r="B52" s="52">
        <v>48</v>
      </c>
      <c r="C52" s="93" t="s">
        <v>22</v>
      </c>
      <c r="D52" s="154">
        <v>8</v>
      </c>
      <c r="E52" s="95">
        <v>26</v>
      </c>
      <c r="F52" s="95">
        <v>3501</v>
      </c>
      <c r="G52" s="95">
        <v>2813</v>
      </c>
      <c r="H52" s="95">
        <v>1511</v>
      </c>
      <c r="I52" s="95">
        <v>531</v>
      </c>
      <c r="J52" s="155">
        <v>135</v>
      </c>
      <c r="K52" s="156">
        <f t="shared" si="1"/>
        <v>8525</v>
      </c>
      <c r="L52" s="154">
        <v>2</v>
      </c>
      <c r="M52" s="95">
        <v>38</v>
      </c>
      <c r="N52" s="95">
        <v>4346</v>
      </c>
      <c r="O52" s="95">
        <v>3370</v>
      </c>
      <c r="P52" s="95">
        <v>2279</v>
      </c>
      <c r="Q52" s="95">
        <v>1227</v>
      </c>
      <c r="R52" s="155">
        <v>514</v>
      </c>
      <c r="S52" s="156">
        <f t="shared" si="2"/>
        <v>11776</v>
      </c>
      <c r="T52" s="154">
        <f t="shared" si="3"/>
        <v>10</v>
      </c>
      <c r="U52" s="95">
        <f t="shared" si="4"/>
        <v>64</v>
      </c>
      <c r="V52" s="95">
        <f t="shared" si="5"/>
        <v>7847</v>
      </c>
      <c r="W52" s="95">
        <f t="shared" si="6"/>
        <v>6183</v>
      </c>
      <c r="X52" s="95">
        <f t="shared" si="7"/>
        <v>3790</v>
      </c>
      <c r="Y52" s="95">
        <f t="shared" si="8"/>
        <v>1758</v>
      </c>
      <c r="Z52" s="158">
        <f t="shared" si="11"/>
        <v>649</v>
      </c>
      <c r="AA52" s="159">
        <f t="shared" si="12"/>
        <v>20301</v>
      </c>
    </row>
    <row r="53" spans="2:27">
      <c r="B53" s="52">
        <v>49</v>
      </c>
      <c r="C53" s="93" t="s">
        <v>23</v>
      </c>
      <c r="D53" s="154">
        <v>5</v>
      </c>
      <c r="E53" s="95">
        <v>18</v>
      </c>
      <c r="F53" s="95">
        <v>3195</v>
      </c>
      <c r="G53" s="95">
        <v>2852</v>
      </c>
      <c r="H53" s="95">
        <v>1475</v>
      </c>
      <c r="I53" s="95">
        <v>456</v>
      </c>
      <c r="J53" s="155">
        <v>107</v>
      </c>
      <c r="K53" s="156">
        <f t="shared" si="1"/>
        <v>8108</v>
      </c>
      <c r="L53" s="154">
        <v>4</v>
      </c>
      <c r="M53" s="95">
        <v>20</v>
      </c>
      <c r="N53" s="95">
        <v>4384</v>
      </c>
      <c r="O53" s="95">
        <v>3856</v>
      </c>
      <c r="P53" s="95">
        <v>2406</v>
      </c>
      <c r="Q53" s="95">
        <v>1119</v>
      </c>
      <c r="R53" s="155">
        <v>418</v>
      </c>
      <c r="S53" s="156">
        <f t="shared" si="2"/>
        <v>12207</v>
      </c>
      <c r="T53" s="154">
        <f t="shared" si="3"/>
        <v>9</v>
      </c>
      <c r="U53" s="95">
        <f t="shared" si="4"/>
        <v>38</v>
      </c>
      <c r="V53" s="95">
        <f t="shared" si="5"/>
        <v>7579</v>
      </c>
      <c r="W53" s="95">
        <f t="shared" si="6"/>
        <v>6708</v>
      </c>
      <c r="X53" s="95">
        <f t="shared" si="7"/>
        <v>3881</v>
      </c>
      <c r="Y53" s="95">
        <f t="shared" si="8"/>
        <v>1575</v>
      </c>
      <c r="Z53" s="158">
        <f t="shared" si="11"/>
        <v>525</v>
      </c>
      <c r="AA53" s="159">
        <f t="shared" si="12"/>
        <v>20315</v>
      </c>
    </row>
    <row r="54" spans="2:27">
      <c r="B54" s="52">
        <v>50</v>
      </c>
      <c r="C54" s="93" t="s">
        <v>14</v>
      </c>
      <c r="D54" s="154">
        <v>5</v>
      </c>
      <c r="E54" s="95">
        <v>53</v>
      </c>
      <c r="F54" s="95">
        <v>3082</v>
      </c>
      <c r="G54" s="95">
        <v>2534</v>
      </c>
      <c r="H54" s="95">
        <v>1319</v>
      </c>
      <c r="I54" s="95">
        <v>390</v>
      </c>
      <c r="J54" s="155">
        <v>77</v>
      </c>
      <c r="K54" s="156">
        <f t="shared" si="1"/>
        <v>7460</v>
      </c>
      <c r="L54" s="154">
        <v>7</v>
      </c>
      <c r="M54" s="95">
        <v>53</v>
      </c>
      <c r="N54" s="95">
        <v>4067</v>
      </c>
      <c r="O54" s="95">
        <v>3432</v>
      </c>
      <c r="P54" s="95">
        <v>2008</v>
      </c>
      <c r="Q54" s="95">
        <v>895</v>
      </c>
      <c r="R54" s="155">
        <v>338</v>
      </c>
      <c r="S54" s="156">
        <f t="shared" si="2"/>
        <v>10800</v>
      </c>
      <c r="T54" s="154">
        <f t="shared" si="3"/>
        <v>12</v>
      </c>
      <c r="U54" s="95">
        <f t="shared" si="4"/>
        <v>106</v>
      </c>
      <c r="V54" s="95">
        <f t="shared" si="5"/>
        <v>7149</v>
      </c>
      <c r="W54" s="95">
        <f t="shared" si="6"/>
        <v>5966</v>
      </c>
      <c r="X54" s="95">
        <f t="shared" si="7"/>
        <v>3327</v>
      </c>
      <c r="Y54" s="95">
        <f t="shared" si="8"/>
        <v>1285</v>
      </c>
      <c r="Z54" s="158">
        <f t="shared" si="11"/>
        <v>415</v>
      </c>
      <c r="AA54" s="159">
        <f t="shared" si="12"/>
        <v>18260</v>
      </c>
    </row>
    <row r="55" spans="2:27">
      <c r="B55" s="52">
        <v>51</v>
      </c>
      <c r="C55" s="93" t="s">
        <v>42</v>
      </c>
      <c r="D55" s="154">
        <v>34</v>
      </c>
      <c r="E55" s="95">
        <v>71</v>
      </c>
      <c r="F55" s="95">
        <v>4435</v>
      </c>
      <c r="G55" s="95">
        <v>3250</v>
      </c>
      <c r="H55" s="95">
        <v>1660</v>
      </c>
      <c r="I55" s="95">
        <v>585</v>
      </c>
      <c r="J55" s="155">
        <v>132</v>
      </c>
      <c r="K55" s="156">
        <f t="shared" si="1"/>
        <v>10167</v>
      </c>
      <c r="L55" s="154">
        <v>9</v>
      </c>
      <c r="M55" s="95">
        <v>60</v>
      </c>
      <c r="N55" s="95">
        <v>5514</v>
      </c>
      <c r="O55" s="95">
        <v>4165</v>
      </c>
      <c r="P55" s="95">
        <v>2832</v>
      </c>
      <c r="Q55" s="95">
        <v>1477</v>
      </c>
      <c r="R55" s="155">
        <v>578</v>
      </c>
      <c r="S55" s="156">
        <f t="shared" si="2"/>
        <v>14635</v>
      </c>
      <c r="T55" s="154">
        <f t="shared" si="3"/>
        <v>43</v>
      </c>
      <c r="U55" s="95">
        <f t="shared" si="4"/>
        <v>131</v>
      </c>
      <c r="V55" s="95">
        <f t="shared" si="5"/>
        <v>9949</v>
      </c>
      <c r="W55" s="95">
        <f t="shared" si="6"/>
        <v>7415</v>
      </c>
      <c r="X55" s="95">
        <f t="shared" si="7"/>
        <v>4492</v>
      </c>
      <c r="Y55" s="95">
        <f t="shared" si="8"/>
        <v>2062</v>
      </c>
      <c r="Z55" s="158">
        <f t="shared" si="11"/>
        <v>710</v>
      </c>
      <c r="AA55" s="159">
        <f t="shared" si="12"/>
        <v>24802</v>
      </c>
    </row>
    <row r="56" spans="2:27">
      <c r="B56" s="52">
        <v>52</v>
      </c>
      <c r="C56" s="93" t="s">
        <v>4</v>
      </c>
      <c r="D56" s="154">
        <v>4</v>
      </c>
      <c r="E56" s="95">
        <v>8</v>
      </c>
      <c r="F56" s="95">
        <v>3325</v>
      </c>
      <c r="G56" s="95">
        <v>2721</v>
      </c>
      <c r="H56" s="95">
        <v>1490</v>
      </c>
      <c r="I56" s="95">
        <v>515</v>
      </c>
      <c r="J56" s="155">
        <v>158</v>
      </c>
      <c r="K56" s="156">
        <f t="shared" si="1"/>
        <v>8221</v>
      </c>
      <c r="L56" s="154">
        <v>3</v>
      </c>
      <c r="M56" s="95">
        <v>8</v>
      </c>
      <c r="N56" s="95">
        <v>4355</v>
      </c>
      <c r="O56" s="95">
        <v>3353</v>
      </c>
      <c r="P56" s="95">
        <v>2209</v>
      </c>
      <c r="Q56" s="95">
        <v>1313</v>
      </c>
      <c r="R56" s="155">
        <v>548</v>
      </c>
      <c r="S56" s="156">
        <f t="shared" si="2"/>
        <v>11789</v>
      </c>
      <c r="T56" s="154">
        <f t="shared" si="3"/>
        <v>7</v>
      </c>
      <c r="U56" s="95">
        <f t="shared" si="4"/>
        <v>16</v>
      </c>
      <c r="V56" s="95">
        <f t="shared" si="5"/>
        <v>7680</v>
      </c>
      <c r="W56" s="95">
        <f t="shared" si="6"/>
        <v>6074</v>
      </c>
      <c r="X56" s="95">
        <f t="shared" si="7"/>
        <v>3699</v>
      </c>
      <c r="Y56" s="95">
        <f t="shared" si="8"/>
        <v>1828</v>
      </c>
      <c r="Z56" s="158">
        <f t="shared" si="11"/>
        <v>706</v>
      </c>
      <c r="AA56" s="159">
        <f t="shared" si="12"/>
        <v>20010</v>
      </c>
    </row>
    <row r="57" spans="2:27">
      <c r="B57" s="52">
        <v>53</v>
      </c>
      <c r="C57" s="93" t="s">
        <v>19</v>
      </c>
      <c r="D57" s="154">
        <v>15</v>
      </c>
      <c r="E57" s="95">
        <v>44</v>
      </c>
      <c r="F57" s="95">
        <v>1897</v>
      </c>
      <c r="G57" s="95">
        <v>1505</v>
      </c>
      <c r="H57" s="95">
        <v>775</v>
      </c>
      <c r="I57" s="95">
        <v>246</v>
      </c>
      <c r="J57" s="155">
        <v>53</v>
      </c>
      <c r="K57" s="156">
        <f t="shared" si="1"/>
        <v>4535</v>
      </c>
      <c r="L57" s="154">
        <v>8</v>
      </c>
      <c r="M57" s="95">
        <v>32</v>
      </c>
      <c r="N57" s="95">
        <v>2342</v>
      </c>
      <c r="O57" s="95">
        <v>1968</v>
      </c>
      <c r="P57" s="95">
        <v>1342</v>
      </c>
      <c r="Q57" s="95">
        <v>641</v>
      </c>
      <c r="R57" s="155">
        <v>259</v>
      </c>
      <c r="S57" s="156">
        <f t="shared" si="2"/>
        <v>6592</v>
      </c>
      <c r="T57" s="154">
        <f t="shared" si="3"/>
        <v>23</v>
      </c>
      <c r="U57" s="95">
        <f t="shared" si="4"/>
        <v>76</v>
      </c>
      <c r="V57" s="95">
        <f t="shared" si="5"/>
        <v>4239</v>
      </c>
      <c r="W57" s="95">
        <f t="shared" si="6"/>
        <v>3473</v>
      </c>
      <c r="X57" s="95">
        <f t="shared" si="7"/>
        <v>2117</v>
      </c>
      <c r="Y57" s="95">
        <f t="shared" si="8"/>
        <v>887</v>
      </c>
      <c r="Z57" s="158">
        <f t="shared" si="11"/>
        <v>312</v>
      </c>
      <c r="AA57" s="159">
        <f t="shared" si="12"/>
        <v>11127</v>
      </c>
    </row>
    <row r="58" spans="2:27">
      <c r="B58" s="52">
        <v>54</v>
      </c>
      <c r="C58" s="93" t="s">
        <v>24</v>
      </c>
      <c r="D58" s="154">
        <v>21</v>
      </c>
      <c r="E58" s="95">
        <v>62</v>
      </c>
      <c r="F58" s="95">
        <v>3087</v>
      </c>
      <c r="G58" s="95">
        <v>2454</v>
      </c>
      <c r="H58" s="95">
        <v>1273</v>
      </c>
      <c r="I58" s="95">
        <v>466</v>
      </c>
      <c r="J58" s="155">
        <v>96</v>
      </c>
      <c r="K58" s="156">
        <f t="shared" si="1"/>
        <v>7459</v>
      </c>
      <c r="L58" s="154">
        <v>14</v>
      </c>
      <c r="M58" s="95">
        <v>47</v>
      </c>
      <c r="N58" s="95">
        <v>3914</v>
      </c>
      <c r="O58" s="95">
        <v>3364</v>
      </c>
      <c r="P58" s="95">
        <v>2188</v>
      </c>
      <c r="Q58" s="95">
        <v>1128</v>
      </c>
      <c r="R58" s="155">
        <v>457</v>
      </c>
      <c r="S58" s="156">
        <f t="shared" si="2"/>
        <v>11112</v>
      </c>
      <c r="T58" s="154">
        <f t="shared" si="3"/>
        <v>35</v>
      </c>
      <c r="U58" s="95">
        <f t="shared" si="4"/>
        <v>109</v>
      </c>
      <c r="V58" s="95">
        <f t="shared" si="5"/>
        <v>7001</v>
      </c>
      <c r="W58" s="95">
        <f t="shared" si="6"/>
        <v>5818</v>
      </c>
      <c r="X58" s="95">
        <f t="shared" si="7"/>
        <v>3461</v>
      </c>
      <c r="Y58" s="95">
        <f t="shared" si="8"/>
        <v>1594</v>
      </c>
      <c r="Z58" s="158">
        <f t="shared" si="11"/>
        <v>553</v>
      </c>
      <c r="AA58" s="159">
        <f t="shared" si="12"/>
        <v>18571</v>
      </c>
    </row>
    <row r="59" spans="2:27">
      <c r="B59" s="52">
        <v>55</v>
      </c>
      <c r="C59" s="93" t="s">
        <v>15</v>
      </c>
      <c r="D59" s="154">
        <v>10</v>
      </c>
      <c r="E59" s="95">
        <v>50</v>
      </c>
      <c r="F59" s="95">
        <v>3102</v>
      </c>
      <c r="G59" s="95">
        <v>2569</v>
      </c>
      <c r="H59" s="95">
        <v>1426</v>
      </c>
      <c r="I59" s="95">
        <v>418</v>
      </c>
      <c r="J59" s="155">
        <v>82</v>
      </c>
      <c r="K59" s="156">
        <f t="shared" si="1"/>
        <v>7657</v>
      </c>
      <c r="L59" s="154">
        <v>12</v>
      </c>
      <c r="M59" s="95">
        <v>28</v>
      </c>
      <c r="N59" s="95">
        <v>4047</v>
      </c>
      <c r="O59" s="95">
        <v>3850</v>
      </c>
      <c r="P59" s="95">
        <v>2316</v>
      </c>
      <c r="Q59" s="95">
        <v>950</v>
      </c>
      <c r="R59" s="155">
        <v>300</v>
      </c>
      <c r="S59" s="156">
        <f t="shared" si="2"/>
        <v>11503</v>
      </c>
      <c r="T59" s="154">
        <f t="shared" si="3"/>
        <v>22</v>
      </c>
      <c r="U59" s="95">
        <f t="shared" si="4"/>
        <v>78</v>
      </c>
      <c r="V59" s="95">
        <f t="shared" si="5"/>
        <v>7149</v>
      </c>
      <c r="W59" s="95">
        <f t="shared" si="6"/>
        <v>6419</v>
      </c>
      <c r="X59" s="95">
        <f t="shared" si="7"/>
        <v>3742</v>
      </c>
      <c r="Y59" s="95">
        <f t="shared" si="8"/>
        <v>1368</v>
      </c>
      <c r="Z59" s="158">
        <f t="shared" si="11"/>
        <v>382</v>
      </c>
      <c r="AA59" s="159">
        <f t="shared" si="12"/>
        <v>19160</v>
      </c>
    </row>
    <row r="60" spans="2:27">
      <c r="B60" s="52">
        <v>56</v>
      </c>
      <c r="C60" s="93" t="s">
        <v>9</v>
      </c>
      <c r="D60" s="154">
        <v>3</v>
      </c>
      <c r="E60" s="95">
        <v>26</v>
      </c>
      <c r="F60" s="95">
        <v>2184</v>
      </c>
      <c r="G60" s="95">
        <v>1744</v>
      </c>
      <c r="H60" s="95">
        <v>860</v>
      </c>
      <c r="I60" s="95">
        <v>243</v>
      </c>
      <c r="J60" s="155">
        <v>49</v>
      </c>
      <c r="K60" s="156">
        <f t="shared" si="1"/>
        <v>5109</v>
      </c>
      <c r="L60" s="154">
        <v>1</v>
      </c>
      <c r="M60" s="95">
        <v>25</v>
      </c>
      <c r="N60" s="95">
        <v>2775</v>
      </c>
      <c r="O60" s="95">
        <v>2320</v>
      </c>
      <c r="P60" s="95">
        <v>1310</v>
      </c>
      <c r="Q60" s="95">
        <v>602</v>
      </c>
      <c r="R60" s="155">
        <v>246</v>
      </c>
      <c r="S60" s="156">
        <f t="shared" si="2"/>
        <v>7279</v>
      </c>
      <c r="T60" s="154">
        <f t="shared" si="3"/>
        <v>4</v>
      </c>
      <c r="U60" s="95">
        <f t="shared" si="4"/>
        <v>51</v>
      </c>
      <c r="V60" s="95">
        <f t="shared" si="5"/>
        <v>4959</v>
      </c>
      <c r="W60" s="95">
        <f t="shared" si="6"/>
        <v>4064</v>
      </c>
      <c r="X60" s="95">
        <f t="shared" si="7"/>
        <v>2170</v>
      </c>
      <c r="Y60" s="95">
        <f t="shared" si="8"/>
        <v>845</v>
      </c>
      <c r="Z60" s="158">
        <f t="shared" si="11"/>
        <v>295</v>
      </c>
      <c r="AA60" s="159">
        <f t="shared" si="12"/>
        <v>12388</v>
      </c>
    </row>
    <row r="61" spans="2:27">
      <c r="B61" s="52">
        <v>57</v>
      </c>
      <c r="C61" s="93" t="s">
        <v>43</v>
      </c>
      <c r="D61" s="154">
        <v>4</v>
      </c>
      <c r="E61" s="95">
        <v>37</v>
      </c>
      <c r="F61" s="95">
        <v>1427</v>
      </c>
      <c r="G61" s="95">
        <v>1091</v>
      </c>
      <c r="H61" s="95">
        <v>617</v>
      </c>
      <c r="I61" s="95">
        <v>232</v>
      </c>
      <c r="J61" s="155">
        <v>60</v>
      </c>
      <c r="K61" s="156">
        <f t="shared" si="1"/>
        <v>3468</v>
      </c>
      <c r="L61" s="154">
        <v>3</v>
      </c>
      <c r="M61" s="95">
        <v>17</v>
      </c>
      <c r="N61" s="95">
        <v>1815</v>
      </c>
      <c r="O61" s="95">
        <v>1595</v>
      </c>
      <c r="P61" s="95">
        <v>1094</v>
      </c>
      <c r="Q61" s="95">
        <v>588</v>
      </c>
      <c r="R61" s="155">
        <v>205</v>
      </c>
      <c r="S61" s="156">
        <f t="shared" si="2"/>
        <v>5317</v>
      </c>
      <c r="T61" s="154">
        <f t="shared" si="3"/>
        <v>7</v>
      </c>
      <c r="U61" s="95">
        <f t="shared" si="4"/>
        <v>54</v>
      </c>
      <c r="V61" s="95">
        <f t="shared" si="5"/>
        <v>3242</v>
      </c>
      <c r="W61" s="95">
        <f t="shared" si="6"/>
        <v>2686</v>
      </c>
      <c r="X61" s="95">
        <f t="shared" si="7"/>
        <v>1711</v>
      </c>
      <c r="Y61" s="95">
        <f t="shared" si="8"/>
        <v>820</v>
      </c>
      <c r="Z61" s="158">
        <f t="shared" si="11"/>
        <v>265</v>
      </c>
      <c r="AA61" s="159">
        <f t="shared" si="12"/>
        <v>8785</v>
      </c>
    </row>
    <row r="62" spans="2:27">
      <c r="B62" s="52">
        <v>58</v>
      </c>
      <c r="C62" s="93" t="s">
        <v>25</v>
      </c>
      <c r="D62" s="154">
        <v>3</v>
      </c>
      <c r="E62" s="95">
        <v>29</v>
      </c>
      <c r="F62" s="95">
        <v>1599</v>
      </c>
      <c r="G62" s="95">
        <v>1343</v>
      </c>
      <c r="H62" s="95">
        <v>771</v>
      </c>
      <c r="I62" s="95">
        <v>256</v>
      </c>
      <c r="J62" s="155">
        <v>80</v>
      </c>
      <c r="K62" s="156">
        <f t="shared" si="1"/>
        <v>4081</v>
      </c>
      <c r="L62" s="154">
        <v>2</v>
      </c>
      <c r="M62" s="95">
        <v>17</v>
      </c>
      <c r="N62" s="95">
        <v>2152</v>
      </c>
      <c r="O62" s="95">
        <v>1852</v>
      </c>
      <c r="P62" s="95">
        <v>1213</v>
      </c>
      <c r="Q62" s="95">
        <v>694</v>
      </c>
      <c r="R62" s="155">
        <v>257</v>
      </c>
      <c r="S62" s="156">
        <f t="shared" si="2"/>
        <v>6187</v>
      </c>
      <c r="T62" s="154">
        <f t="shared" si="3"/>
        <v>5</v>
      </c>
      <c r="U62" s="95">
        <f t="shared" si="4"/>
        <v>46</v>
      </c>
      <c r="V62" s="95">
        <f t="shared" si="5"/>
        <v>3751</v>
      </c>
      <c r="W62" s="95">
        <f t="shared" si="6"/>
        <v>3195</v>
      </c>
      <c r="X62" s="95">
        <f t="shared" si="7"/>
        <v>1984</v>
      </c>
      <c r="Y62" s="95">
        <f t="shared" si="8"/>
        <v>950</v>
      </c>
      <c r="Z62" s="158">
        <f t="shared" si="11"/>
        <v>337</v>
      </c>
      <c r="AA62" s="159">
        <f t="shared" si="12"/>
        <v>10268</v>
      </c>
    </row>
    <row r="63" spans="2:27">
      <c r="B63" s="52">
        <v>59</v>
      </c>
      <c r="C63" s="93" t="s">
        <v>20</v>
      </c>
      <c r="D63" s="154">
        <v>29</v>
      </c>
      <c r="E63" s="95">
        <v>59</v>
      </c>
      <c r="F63" s="95">
        <v>12148</v>
      </c>
      <c r="G63" s="95">
        <v>9673</v>
      </c>
      <c r="H63" s="95">
        <v>5381</v>
      </c>
      <c r="I63" s="95">
        <v>1661</v>
      </c>
      <c r="J63" s="155">
        <v>365</v>
      </c>
      <c r="K63" s="156">
        <f t="shared" si="1"/>
        <v>29316</v>
      </c>
      <c r="L63" s="154">
        <v>14</v>
      </c>
      <c r="M63" s="95">
        <v>63</v>
      </c>
      <c r="N63" s="95">
        <v>15931</v>
      </c>
      <c r="O63" s="95">
        <v>13869</v>
      </c>
      <c r="P63" s="95">
        <v>9303</v>
      </c>
      <c r="Q63" s="95">
        <v>4177</v>
      </c>
      <c r="R63" s="155">
        <v>1497</v>
      </c>
      <c r="S63" s="156">
        <f t="shared" si="2"/>
        <v>44854</v>
      </c>
      <c r="T63" s="154">
        <f t="shared" si="3"/>
        <v>43</v>
      </c>
      <c r="U63" s="95">
        <f t="shared" si="4"/>
        <v>122</v>
      </c>
      <c r="V63" s="95">
        <f t="shared" si="5"/>
        <v>28079</v>
      </c>
      <c r="W63" s="95">
        <f t="shared" si="6"/>
        <v>23542</v>
      </c>
      <c r="X63" s="95">
        <f t="shared" si="7"/>
        <v>14684</v>
      </c>
      <c r="Y63" s="95">
        <f t="shared" si="8"/>
        <v>5838</v>
      </c>
      <c r="Z63" s="158">
        <f t="shared" si="11"/>
        <v>1862</v>
      </c>
      <c r="AA63" s="159">
        <f t="shared" si="12"/>
        <v>74170</v>
      </c>
    </row>
    <row r="64" spans="2:27">
      <c r="B64" s="52">
        <v>60</v>
      </c>
      <c r="C64" s="93" t="s">
        <v>44</v>
      </c>
      <c r="D64" s="154">
        <v>17</v>
      </c>
      <c r="E64" s="95">
        <v>29</v>
      </c>
      <c r="F64" s="95">
        <v>1706</v>
      </c>
      <c r="G64" s="95">
        <v>1341</v>
      </c>
      <c r="H64" s="95">
        <v>671</v>
      </c>
      <c r="I64" s="95">
        <v>231</v>
      </c>
      <c r="J64" s="155">
        <v>47</v>
      </c>
      <c r="K64" s="156">
        <f t="shared" si="1"/>
        <v>4042</v>
      </c>
      <c r="L64" s="154">
        <v>10</v>
      </c>
      <c r="M64" s="95">
        <v>18</v>
      </c>
      <c r="N64" s="95">
        <v>2126</v>
      </c>
      <c r="O64" s="95">
        <v>1676</v>
      </c>
      <c r="P64" s="95">
        <v>1131</v>
      </c>
      <c r="Q64" s="95">
        <v>593</v>
      </c>
      <c r="R64" s="155">
        <v>219</v>
      </c>
      <c r="S64" s="156">
        <f t="shared" si="2"/>
        <v>5773</v>
      </c>
      <c r="T64" s="154">
        <f t="shared" si="3"/>
        <v>27</v>
      </c>
      <c r="U64" s="95">
        <f t="shared" si="4"/>
        <v>47</v>
      </c>
      <c r="V64" s="95">
        <f t="shared" si="5"/>
        <v>3832</v>
      </c>
      <c r="W64" s="95">
        <f t="shared" si="6"/>
        <v>3017</v>
      </c>
      <c r="X64" s="95">
        <f t="shared" si="7"/>
        <v>1802</v>
      </c>
      <c r="Y64" s="95">
        <f t="shared" si="8"/>
        <v>824</v>
      </c>
      <c r="Z64" s="158">
        <f t="shared" si="11"/>
        <v>266</v>
      </c>
      <c r="AA64" s="159">
        <f t="shared" si="12"/>
        <v>9815</v>
      </c>
    </row>
    <row r="65" spans="2:27">
      <c r="B65" s="52">
        <v>61</v>
      </c>
      <c r="C65" s="93" t="s">
        <v>16</v>
      </c>
      <c r="D65" s="154">
        <v>0</v>
      </c>
      <c r="E65" s="95">
        <v>2</v>
      </c>
      <c r="F65" s="95">
        <v>1500</v>
      </c>
      <c r="G65" s="95">
        <v>1238</v>
      </c>
      <c r="H65" s="95">
        <v>599</v>
      </c>
      <c r="I65" s="95">
        <v>178</v>
      </c>
      <c r="J65" s="155">
        <v>34</v>
      </c>
      <c r="K65" s="156">
        <f t="shared" si="1"/>
        <v>3551</v>
      </c>
      <c r="L65" s="154">
        <v>0</v>
      </c>
      <c r="M65" s="95">
        <v>8</v>
      </c>
      <c r="N65" s="95">
        <v>1912</v>
      </c>
      <c r="O65" s="95">
        <v>1561</v>
      </c>
      <c r="P65" s="95">
        <v>938</v>
      </c>
      <c r="Q65" s="95">
        <v>425</v>
      </c>
      <c r="R65" s="155">
        <v>174</v>
      </c>
      <c r="S65" s="156">
        <f t="shared" si="2"/>
        <v>5018</v>
      </c>
      <c r="T65" s="154">
        <f t="shared" si="3"/>
        <v>0</v>
      </c>
      <c r="U65" s="95">
        <f t="shared" si="4"/>
        <v>10</v>
      </c>
      <c r="V65" s="95">
        <f t="shared" si="5"/>
        <v>3412</v>
      </c>
      <c r="W65" s="95">
        <f t="shared" si="6"/>
        <v>2799</v>
      </c>
      <c r="X65" s="95">
        <f t="shared" si="7"/>
        <v>1537</v>
      </c>
      <c r="Y65" s="95">
        <f t="shared" si="8"/>
        <v>603</v>
      </c>
      <c r="Z65" s="158">
        <f t="shared" si="11"/>
        <v>208</v>
      </c>
      <c r="AA65" s="159">
        <f t="shared" si="12"/>
        <v>8569</v>
      </c>
    </row>
    <row r="66" spans="2:27">
      <c r="B66" s="52">
        <v>62</v>
      </c>
      <c r="C66" s="93" t="s">
        <v>17</v>
      </c>
      <c r="D66" s="154">
        <v>9</v>
      </c>
      <c r="E66" s="95">
        <v>26</v>
      </c>
      <c r="F66" s="95">
        <v>2130</v>
      </c>
      <c r="G66" s="95">
        <v>1851</v>
      </c>
      <c r="H66" s="95">
        <v>1024</v>
      </c>
      <c r="I66" s="95">
        <v>324</v>
      </c>
      <c r="J66" s="155">
        <v>72</v>
      </c>
      <c r="K66" s="156">
        <f t="shared" si="1"/>
        <v>5436</v>
      </c>
      <c r="L66" s="154">
        <v>3</v>
      </c>
      <c r="M66" s="95">
        <v>17</v>
      </c>
      <c r="N66" s="95">
        <v>2824</v>
      </c>
      <c r="O66" s="95">
        <v>2275</v>
      </c>
      <c r="P66" s="95">
        <v>1341</v>
      </c>
      <c r="Q66" s="95">
        <v>630</v>
      </c>
      <c r="R66" s="155">
        <v>254</v>
      </c>
      <c r="S66" s="156">
        <f t="shared" si="2"/>
        <v>7344</v>
      </c>
      <c r="T66" s="154">
        <f t="shared" si="3"/>
        <v>12</v>
      </c>
      <c r="U66" s="95">
        <f t="shared" si="4"/>
        <v>43</v>
      </c>
      <c r="V66" s="95">
        <f t="shared" si="5"/>
        <v>4954</v>
      </c>
      <c r="W66" s="95">
        <f t="shared" si="6"/>
        <v>4126</v>
      </c>
      <c r="X66" s="95">
        <f t="shared" si="7"/>
        <v>2365</v>
      </c>
      <c r="Y66" s="95">
        <f t="shared" si="8"/>
        <v>954</v>
      </c>
      <c r="Z66" s="158">
        <f t="shared" si="11"/>
        <v>326</v>
      </c>
      <c r="AA66" s="159">
        <f t="shared" si="12"/>
        <v>12780</v>
      </c>
    </row>
    <row r="67" spans="2:27">
      <c r="B67" s="52">
        <v>63</v>
      </c>
      <c r="C67" s="93" t="s">
        <v>26</v>
      </c>
      <c r="D67" s="154">
        <v>6</v>
      </c>
      <c r="E67" s="95">
        <v>7</v>
      </c>
      <c r="F67" s="95">
        <v>1497</v>
      </c>
      <c r="G67" s="95">
        <v>1202</v>
      </c>
      <c r="H67" s="95">
        <v>677</v>
      </c>
      <c r="I67" s="95">
        <v>257</v>
      </c>
      <c r="J67" s="155">
        <v>73</v>
      </c>
      <c r="K67" s="156">
        <f t="shared" si="1"/>
        <v>3719</v>
      </c>
      <c r="L67" s="154">
        <v>0</v>
      </c>
      <c r="M67" s="95">
        <v>7</v>
      </c>
      <c r="N67" s="95">
        <v>1991</v>
      </c>
      <c r="O67" s="95">
        <v>1587</v>
      </c>
      <c r="P67" s="95">
        <v>1101</v>
      </c>
      <c r="Q67" s="95">
        <v>606</v>
      </c>
      <c r="R67" s="155">
        <v>238</v>
      </c>
      <c r="S67" s="156">
        <f t="shared" si="2"/>
        <v>5530</v>
      </c>
      <c r="T67" s="154">
        <f t="shared" si="3"/>
        <v>6</v>
      </c>
      <c r="U67" s="95">
        <f t="shared" si="4"/>
        <v>14</v>
      </c>
      <c r="V67" s="95">
        <f t="shared" si="5"/>
        <v>3488</v>
      </c>
      <c r="W67" s="95">
        <f t="shared" si="6"/>
        <v>2789</v>
      </c>
      <c r="X67" s="95">
        <f t="shared" si="7"/>
        <v>1778</v>
      </c>
      <c r="Y67" s="95">
        <f t="shared" si="8"/>
        <v>863</v>
      </c>
      <c r="Z67" s="158">
        <f t="shared" si="11"/>
        <v>311</v>
      </c>
      <c r="AA67" s="159">
        <f t="shared" si="12"/>
        <v>9249</v>
      </c>
    </row>
    <row r="68" spans="2:27">
      <c r="B68" s="52">
        <v>64</v>
      </c>
      <c r="C68" s="93" t="s">
        <v>45</v>
      </c>
      <c r="D68" s="154">
        <v>27</v>
      </c>
      <c r="E68" s="95">
        <v>63</v>
      </c>
      <c r="F68" s="95">
        <v>1767</v>
      </c>
      <c r="G68" s="95">
        <v>1276</v>
      </c>
      <c r="H68" s="95">
        <v>623</v>
      </c>
      <c r="I68" s="95">
        <v>220</v>
      </c>
      <c r="J68" s="155">
        <v>50</v>
      </c>
      <c r="K68" s="156">
        <f t="shared" si="1"/>
        <v>4026</v>
      </c>
      <c r="L68" s="154">
        <v>20</v>
      </c>
      <c r="M68" s="95">
        <v>43</v>
      </c>
      <c r="N68" s="95">
        <v>2112</v>
      </c>
      <c r="O68" s="95">
        <v>1670</v>
      </c>
      <c r="P68" s="95">
        <v>994</v>
      </c>
      <c r="Q68" s="95">
        <v>566</v>
      </c>
      <c r="R68" s="155">
        <v>215</v>
      </c>
      <c r="S68" s="156">
        <f t="shared" si="2"/>
        <v>5620</v>
      </c>
      <c r="T68" s="154">
        <f t="shared" si="3"/>
        <v>47</v>
      </c>
      <c r="U68" s="95">
        <f t="shared" si="4"/>
        <v>106</v>
      </c>
      <c r="V68" s="95">
        <f t="shared" si="5"/>
        <v>3879</v>
      </c>
      <c r="W68" s="95">
        <f t="shared" si="6"/>
        <v>2946</v>
      </c>
      <c r="X68" s="95">
        <f t="shared" si="7"/>
        <v>1617</v>
      </c>
      <c r="Y68" s="95">
        <f t="shared" si="8"/>
        <v>786</v>
      </c>
      <c r="Z68" s="158">
        <f t="shared" si="11"/>
        <v>265</v>
      </c>
      <c r="AA68" s="159">
        <f t="shared" si="12"/>
        <v>9646</v>
      </c>
    </row>
    <row r="69" spans="2:27">
      <c r="B69" s="52">
        <v>65</v>
      </c>
      <c r="C69" s="93" t="s">
        <v>10</v>
      </c>
      <c r="D69" s="154">
        <v>6</v>
      </c>
      <c r="E69" s="95">
        <v>13</v>
      </c>
      <c r="F69" s="95">
        <v>889</v>
      </c>
      <c r="G69" s="95">
        <v>614</v>
      </c>
      <c r="H69" s="95">
        <v>325</v>
      </c>
      <c r="I69" s="95">
        <v>112</v>
      </c>
      <c r="J69" s="155">
        <v>31</v>
      </c>
      <c r="K69" s="156">
        <f t="shared" si="1"/>
        <v>1990</v>
      </c>
      <c r="L69" s="154">
        <v>1</v>
      </c>
      <c r="M69" s="95">
        <v>8</v>
      </c>
      <c r="N69" s="95">
        <v>1062</v>
      </c>
      <c r="O69" s="95">
        <v>799</v>
      </c>
      <c r="P69" s="95">
        <v>557</v>
      </c>
      <c r="Q69" s="95">
        <v>311</v>
      </c>
      <c r="R69" s="155">
        <v>133</v>
      </c>
      <c r="S69" s="156">
        <f t="shared" si="2"/>
        <v>2871</v>
      </c>
      <c r="T69" s="154">
        <f t="shared" si="3"/>
        <v>7</v>
      </c>
      <c r="U69" s="95">
        <f t="shared" si="4"/>
        <v>21</v>
      </c>
      <c r="V69" s="95">
        <f t="shared" si="5"/>
        <v>1951</v>
      </c>
      <c r="W69" s="95">
        <f t="shared" si="6"/>
        <v>1413</v>
      </c>
      <c r="X69" s="95">
        <f t="shared" si="7"/>
        <v>882</v>
      </c>
      <c r="Y69" s="95">
        <f t="shared" si="8"/>
        <v>423</v>
      </c>
      <c r="Z69" s="158">
        <f t="shared" si="11"/>
        <v>164</v>
      </c>
      <c r="AA69" s="159">
        <f t="shared" si="12"/>
        <v>4861</v>
      </c>
    </row>
    <row r="70" spans="2:27">
      <c r="B70" s="52">
        <v>66</v>
      </c>
      <c r="C70" s="93" t="s">
        <v>5</v>
      </c>
      <c r="D70" s="154">
        <v>4</v>
      </c>
      <c r="E70" s="95">
        <v>3</v>
      </c>
      <c r="F70" s="95">
        <v>962</v>
      </c>
      <c r="G70" s="95">
        <v>727</v>
      </c>
      <c r="H70" s="95">
        <v>396</v>
      </c>
      <c r="I70" s="95">
        <v>140</v>
      </c>
      <c r="J70" s="155">
        <v>29</v>
      </c>
      <c r="K70" s="156">
        <f t="shared" ref="K70:K78" si="13">SUM(D70:J70)</f>
        <v>2261</v>
      </c>
      <c r="L70" s="154">
        <v>3</v>
      </c>
      <c r="M70" s="95">
        <v>5</v>
      </c>
      <c r="N70" s="95">
        <v>1093</v>
      </c>
      <c r="O70" s="95">
        <v>762</v>
      </c>
      <c r="P70" s="95">
        <v>499</v>
      </c>
      <c r="Q70" s="95">
        <v>261</v>
      </c>
      <c r="R70" s="155">
        <v>130</v>
      </c>
      <c r="S70" s="156">
        <f t="shared" ref="S70:S78" si="14">SUM(L70:R70)</f>
        <v>2753</v>
      </c>
      <c r="T70" s="154">
        <f t="shared" ref="T70:T78" si="15">SUM(D70,L70)</f>
        <v>7</v>
      </c>
      <c r="U70" s="95">
        <f t="shared" ref="U70:U78" si="16">SUM(E70,M70)</f>
        <v>8</v>
      </c>
      <c r="V70" s="95">
        <f t="shared" ref="V70:V78" si="17">SUM(F70,N70)</f>
        <v>2055</v>
      </c>
      <c r="W70" s="95">
        <f t="shared" ref="W70:W78" si="18">SUM(G70,O70)</f>
        <v>1489</v>
      </c>
      <c r="X70" s="95">
        <f t="shared" ref="X70:X78" si="19">SUM(H70,P70)</f>
        <v>895</v>
      </c>
      <c r="Y70" s="95">
        <f t="shared" ref="Y70:Y78" si="20">SUM(I70,Q70)</f>
        <v>401</v>
      </c>
      <c r="Z70" s="158">
        <f t="shared" si="11"/>
        <v>159</v>
      </c>
      <c r="AA70" s="159">
        <f t="shared" si="12"/>
        <v>5014</v>
      </c>
    </row>
    <row r="71" spans="2:27">
      <c r="B71" s="52">
        <v>67</v>
      </c>
      <c r="C71" s="93" t="s">
        <v>6</v>
      </c>
      <c r="D71" s="154">
        <v>8</v>
      </c>
      <c r="E71" s="95">
        <v>10</v>
      </c>
      <c r="F71" s="95">
        <v>398</v>
      </c>
      <c r="G71" s="95">
        <v>245</v>
      </c>
      <c r="H71" s="95">
        <v>146</v>
      </c>
      <c r="I71" s="95">
        <v>59</v>
      </c>
      <c r="J71" s="155">
        <v>16</v>
      </c>
      <c r="K71" s="156">
        <f t="shared" si="13"/>
        <v>882</v>
      </c>
      <c r="L71" s="154">
        <v>7</v>
      </c>
      <c r="M71" s="95">
        <v>18</v>
      </c>
      <c r="N71" s="95">
        <v>431</v>
      </c>
      <c r="O71" s="95">
        <v>311</v>
      </c>
      <c r="P71" s="95">
        <v>230</v>
      </c>
      <c r="Q71" s="95">
        <v>167</v>
      </c>
      <c r="R71" s="155">
        <v>86</v>
      </c>
      <c r="S71" s="156">
        <f t="shared" si="14"/>
        <v>1250</v>
      </c>
      <c r="T71" s="154">
        <f t="shared" si="15"/>
        <v>15</v>
      </c>
      <c r="U71" s="95">
        <f t="shared" si="16"/>
        <v>28</v>
      </c>
      <c r="V71" s="95">
        <f t="shared" si="17"/>
        <v>829</v>
      </c>
      <c r="W71" s="95">
        <f t="shared" si="18"/>
        <v>556</v>
      </c>
      <c r="X71" s="95">
        <f t="shared" si="19"/>
        <v>376</v>
      </c>
      <c r="Y71" s="95">
        <f t="shared" si="20"/>
        <v>226</v>
      </c>
      <c r="Z71" s="158">
        <f t="shared" si="11"/>
        <v>102</v>
      </c>
      <c r="AA71" s="159">
        <f t="shared" si="12"/>
        <v>2132</v>
      </c>
    </row>
    <row r="72" spans="2:27">
      <c r="B72" s="52">
        <v>68</v>
      </c>
      <c r="C72" s="93" t="s">
        <v>46</v>
      </c>
      <c r="D72" s="154">
        <v>6</v>
      </c>
      <c r="E72" s="95">
        <v>18</v>
      </c>
      <c r="F72" s="95">
        <v>427</v>
      </c>
      <c r="G72" s="95">
        <v>326</v>
      </c>
      <c r="H72" s="95">
        <v>194</v>
      </c>
      <c r="I72" s="95">
        <v>66</v>
      </c>
      <c r="J72" s="155">
        <v>24</v>
      </c>
      <c r="K72" s="156">
        <f t="shared" si="13"/>
        <v>1061</v>
      </c>
      <c r="L72" s="154">
        <v>9</v>
      </c>
      <c r="M72" s="95">
        <v>7</v>
      </c>
      <c r="N72" s="95">
        <v>558</v>
      </c>
      <c r="O72" s="95">
        <v>488</v>
      </c>
      <c r="P72" s="95">
        <v>371</v>
      </c>
      <c r="Q72" s="95">
        <v>192</v>
      </c>
      <c r="R72" s="155">
        <v>95</v>
      </c>
      <c r="S72" s="156">
        <f t="shared" si="14"/>
        <v>1720</v>
      </c>
      <c r="T72" s="154">
        <f t="shared" si="15"/>
        <v>15</v>
      </c>
      <c r="U72" s="95">
        <f t="shared" si="16"/>
        <v>25</v>
      </c>
      <c r="V72" s="95">
        <f t="shared" si="17"/>
        <v>985</v>
      </c>
      <c r="W72" s="95">
        <f t="shared" si="18"/>
        <v>814</v>
      </c>
      <c r="X72" s="95">
        <f t="shared" si="19"/>
        <v>565</v>
      </c>
      <c r="Y72" s="95">
        <f t="shared" si="20"/>
        <v>258</v>
      </c>
      <c r="Z72" s="158">
        <f t="shared" si="11"/>
        <v>119</v>
      </c>
      <c r="AA72" s="159">
        <f t="shared" si="12"/>
        <v>2781</v>
      </c>
    </row>
    <row r="73" spans="2:27">
      <c r="B73" s="52">
        <v>69</v>
      </c>
      <c r="C73" s="93" t="s">
        <v>47</v>
      </c>
      <c r="D73" s="154">
        <v>10</v>
      </c>
      <c r="E73" s="95">
        <v>22</v>
      </c>
      <c r="F73" s="95">
        <v>1352</v>
      </c>
      <c r="G73" s="95">
        <v>964</v>
      </c>
      <c r="H73" s="95">
        <v>429</v>
      </c>
      <c r="I73" s="95">
        <v>163</v>
      </c>
      <c r="J73" s="155">
        <v>41</v>
      </c>
      <c r="K73" s="156">
        <f t="shared" si="13"/>
        <v>2981</v>
      </c>
      <c r="L73" s="154">
        <v>7</v>
      </c>
      <c r="M73" s="95">
        <v>31</v>
      </c>
      <c r="N73" s="95">
        <v>1539</v>
      </c>
      <c r="O73" s="95">
        <v>1077</v>
      </c>
      <c r="P73" s="95">
        <v>658</v>
      </c>
      <c r="Q73" s="95">
        <v>388</v>
      </c>
      <c r="R73" s="155">
        <v>156</v>
      </c>
      <c r="S73" s="156">
        <f t="shared" si="14"/>
        <v>3856</v>
      </c>
      <c r="T73" s="154">
        <f t="shared" si="15"/>
        <v>17</v>
      </c>
      <c r="U73" s="95">
        <f t="shared" si="16"/>
        <v>53</v>
      </c>
      <c r="V73" s="95">
        <f t="shared" si="17"/>
        <v>2891</v>
      </c>
      <c r="W73" s="95">
        <f t="shared" si="18"/>
        <v>2041</v>
      </c>
      <c r="X73" s="95">
        <f t="shared" si="19"/>
        <v>1087</v>
      </c>
      <c r="Y73" s="95">
        <f t="shared" si="20"/>
        <v>551</v>
      </c>
      <c r="Z73" s="158">
        <f t="shared" si="11"/>
        <v>197</v>
      </c>
      <c r="AA73" s="159">
        <f t="shared" si="12"/>
        <v>6837</v>
      </c>
    </row>
    <row r="74" spans="2:27">
      <c r="B74" s="52">
        <v>70</v>
      </c>
      <c r="C74" s="93" t="s">
        <v>48</v>
      </c>
      <c r="D74" s="154">
        <v>0</v>
      </c>
      <c r="E74" s="95">
        <v>2</v>
      </c>
      <c r="F74" s="95">
        <v>169</v>
      </c>
      <c r="G74" s="95">
        <v>149</v>
      </c>
      <c r="H74" s="95">
        <v>87</v>
      </c>
      <c r="I74" s="95">
        <v>20</v>
      </c>
      <c r="J74" s="155">
        <v>12</v>
      </c>
      <c r="K74" s="156">
        <f t="shared" si="13"/>
        <v>439</v>
      </c>
      <c r="L74" s="154">
        <v>1</v>
      </c>
      <c r="M74" s="95">
        <v>4</v>
      </c>
      <c r="N74" s="95">
        <v>229</v>
      </c>
      <c r="O74" s="95">
        <v>188</v>
      </c>
      <c r="P74" s="95">
        <v>138</v>
      </c>
      <c r="Q74" s="95">
        <v>102</v>
      </c>
      <c r="R74" s="155">
        <v>35</v>
      </c>
      <c r="S74" s="156">
        <f t="shared" si="14"/>
        <v>697</v>
      </c>
      <c r="T74" s="154">
        <f t="shared" si="15"/>
        <v>1</v>
      </c>
      <c r="U74" s="95">
        <f t="shared" si="16"/>
        <v>6</v>
      </c>
      <c r="V74" s="95">
        <f t="shared" si="17"/>
        <v>398</v>
      </c>
      <c r="W74" s="95">
        <f t="shared" si="18"/>
        <v>337</v>
      </c>
      <c r="X74" s="95">
        <f t="shared" si="19"/>
        <v>225</v>
      </c>
      <c r="Y74" s="95">
        <f t="shared" si="20"/>
        <v>122</v>
      </c>
      <c r="Z74" s="158">
        <f t="shared" si="11"/>
        <v>47</v>
      </c>
      <c r="AA74" s="159">
        <f t="shared" si="12"/>
        <v>1136</v>
      </c>
    </row>
    <row r="75" spans="2:27">
      <c r="B75" s="52">
        <v>71</v>
      </c>
      <c r="C75" s="93" t="s">
        <v>49</v>
      </c>
      <c r="D75" s="154">
        <v>3</v>
      </c>
      <c r="E75" s="95">
        <v>6</v>
      </c>
      <c r="F75" s="95">
        <v>545</v>
      </c>
      <c r="G75" s="95">
        <v>439</v>
      </c>
      <c r="H75" s="95">
        <v>247</v>
      </c>
      <c r="I75" s="95">
        <v>84</v>
      </c>
      <c r="J75" s="155">
        <v>31</v>
      </c>
      <c r="K75" s="156">
        <f t="shared" si="13"/>
        <v>1355</v>
      </c>
      <c r="L75" s="154">
        <v>2</v>
      </c>
      <c r="M75" s="95">
        <v>1</v>
      </c>
      <c r="N75" s="95">
        <v>704</v>
      </c>
      <c r="O75" s="95">
        <v>605</v>
      </c>
      <c r="P75" s="95">
        <v>411</v>
      </c>
      <c r="Q75" s="95">
        <v>259</v>
      </c>
      <c r="R75" s="155">
        <v>102</v>
      </c>
      <c r="S75" s="156">
        <f t="shared" si="14"/>
        <v>2084</v>
      </c>
      <c r="T75" s="154">
        <f t="shared" si="15"/>
        <v>5</v>
      </c>
      <c r="U75" s="95">
        <f t="shared" si="16"/>
        <v>7</v>
      </c>
      <c r="V75" s="95">
        <f t="shared" si="17"/>
        <v>1249</v>
      </c>
      <c r="W75" s="95">
        <f t="shared" si="18"/>
        <v>1044</v>
      </c>
      <c r="X75" s="95">
        <f t="shared" si="19"/>
        <v>658</v>
      </c>
      <c r="Y75" s="95">
        <f t="shared" si="20"/>
        <v>343</v>
      </c>
      <c r="Z75" s="158">
        <f t="shared" si="11"/>
        <v>133</v>
      </c>
      <c r="AA75" s="159">
        <f t="shared" si="12"/>
        <v>3439</v>
      </c>
    </row>
    <row r="76" spans="2:27">
      <c r="B76" s="52">
        <v>72</v>
      </c>
      <c r="C76" s="93" t="s">
        <v>27</v>
      </c>
      <c r="D76" s="154">
        <v>0</v>
      </c>
      <c r="E76" s="95">
        <v>5</v>
      </c>
      <c r="F76" s="95">
        <v>396</v>
      </c>
      <c r="G76" s="95">
        <v>306</v>
      </c>
      <c r="H76" s="95">
        <v>124</v>
      </c>
      <c r="I76" s="95">
        <v>56</v>
      </c>
      <c r="J76" s="155">
        <v>17</v>
      </c>
      <c r="K76" s="156">
        <f t="shared" si="13"/>
        <v>904</v>
      </c>
      <c r="L76" s="154">
        <v>2</v>
      </c>
      <c r="M76" s="95">
        <v>6</v>
      </c>
      <c r="N76" s="95">
        <v>457</v>
      </c>
      <c r="O76" s="95">
        <v>354</v>
      </c>
      <c r="P76" s="95">
        <v>234</v>
      </c>
      <c r="Q76" s="95">
        <v>163</v>
      </c>
      <c r="R76" s="155">
        <v>58</v>
      </c>
      <c r="S76" s="156">
        <f t="shared" si="14"/>
        <v>1274</v>
      </c>
      <c r="T76" s="154">
        <f t="shared" si="15"/>
        <v>2</v>
      </c>
      <c r="U76" s="95">
        <f t="shared" si="16"/>
        <v>11</v>
      </c>
      <c r="V76" s="95">
        <f t="shared" si="17"/>
        <v>853</v>
      </c>
      <c r="W76" s="95">
        <f t="shared" si="18"/>
        <v>660</v>
      </c>
      <c r="X76" s="95">
        <f t="shared" si="19"/>
        <v>358</v>
      </c>
      <c r="Y76" s="95">
        <f t="shared" si="20"/>
        <v>219</v>
      </c>
      <c r="Z76" s="158">
        <f t="shared" si="11"/>
        <v>75</v>
      </c>
      <c r="AA76" s="159">
        <f t="shared" si="12"/>
        <v>2178</v>
      </c>
    </row>
    <row r="77" spans="2:27">
      <c r="B77" s="52">
        <v>73</v>
      </c>
      <c r="C77" s="93" t="s">
        <v>28</v>
      </c>
      <c r="D77" s="154">
        <v>1</v>
      </c>
      <c r="E77" s="95">
        <v>1</v>
      </c>
      <c r="F77" s="95">
        <v>482</v>
      </c>
      <c r="G77" s="95">
        <v>392</v>
      </c>
      <c r="H77" s="95">
        <v>242</v>
      </c>
      <c r="I77" s="95">
        <v>93</v>
      </c>
      <c r="J77" s="155">
        <v>17</v>
      </c>
      <c r="K77" s="156">
        <f t="shared" si="13"/>
        <v>1228</v>
      </c>
      <c r="L77" s="154">
        <v>0</v>
      </c>
      <c r="M77" s="95">
        <v>3</v>
      </c>
      <c r="N77" s="95">
        <v>572</v>
      </c>
      <c r="O77" s="95">
        <v>497</v>
      </c>
      <c r="P77" s="95">
        <v>369</v>
      </c>
      <c r="Q77" s="95">
        <v>185</v>
      </c>
      <c r="R77" s="155">
        <v>78</v>
      </c>
      <c r="S77" s="156">
        <f t="shared" si="14"/>
        <v>1704</v>
      </c>
      <c r="T77" s="154">
        <f t="shared" si="15"/>
        <v>1</v>
      </c>
      <c r="U77" s="95">
        <f t="shared" si="16"/>
        <v>4</v>
      </c>
      <c r="V77" s="95">
        <f t="shared" si="17"/>
        <v>1054</v>
      </c>
      <c r="W77" s="95">
        <f t="shared" si="18"/>
        <v>889</v>
      </c>
      <c r="X77" s="95">
        <f t="shared" si="19"/>
        <v>611</v>
      </c>
      <c r="Y77" s="95">
        <f t="shared" si="20"/>
        <v>278</v>
      </c>
      <c r="Z77" s="158">
        <f t="shared" si="11"/>
        <v>95</v>
      </c>
      <c r="AA77" s="159">
        <f t="shared" si="12"/>
        <v>2932</v>
      </c>
    </row>
    <row r="78" spans="2:27" ht="14.25" thickBot="1">
      <c r="B78" s="52">
        <v>74</v>
      </c>
      <c r="C78" s="93" t="s">
        <v>29</v>
      </c>
      <c r="D78" s="160">
        <v>0</v>
      </c>
      <c r="E78" s="161">
        <v>0</v>
      </c>
      <c r="F78" s="161">
        <v>267</v>
      </c>
      <c r="G78" s="161">
        <v>184</v>
      </c>
      <c r="H78" s="161">
        <v>84</v>
      </c>
      <c r="I78" s="161">
        <v>32</v>
      </c>
      <c r="J78" s="162">
        <v>12</v>
      </c>
      <c r="K78" s="156">
        <f t="shared" si="13"/>
        <v>579</v>
      </c>
      <c r="L78" s="160">
        <v>0</v>
      </c>
      <c r="M78" s="161">
        <v>3</v>
      </c>
      <c r="N78" s="161">
        <v>294</v>
      </c>
      <c r="O78" s="161">
        <v>204</v>
      </c>
      <c r="P78" s="161">
        <v>158</v>
      </c>
      <c r="Q78" s="161">
        <v>79</v>
      </c>
      <c r="R78" s="162">
        <v>38</v>
      </c>
      <c r="S78" s="156">
        <f t="shared" si="14"/>
        <v>776</v>
      </c>
      <c r="T78" s="154">
        <f t="shared" si="15"/>
        <v>0</v>
      </c>
      <c r="U78" s="95">
        <f t="shared" si="16"/>
        <v>3</v>
      </c>
      <c r="V78" s="95">
        <f t="shared" si="17"/>
        <v>561</v>
      </c>
      <c r="W78" s="95">
        <f t="shared" si="18"/>
        <v>388</v>
      </c>
      <c r="X78" s="95">
        <f t="shared" si="19"/>
        <v>242</v>
      </c>
      <c r="Y78" s="95">
        <f t="shared" si="20"/>
        <v>111</v>
      </c>
      <c r="Z78" s="158">
        <f t="shared" si="11"/>
        <v>50</v>
      </c>
      <c r="AA78" s="159">
        <f t="shared" si="12"/>
        <v>1355</v>
      </c>
    </row>
    <row r="79" spans="2:27" ht="14.25" thickTop="1">
      <c r="B79" s="228" t="s">
        <v>0</v>
      </c>
      <c r="C79" s="229"/>
      <c r="D79" s="114">
        <f>SUM(D5,D30,D38:D78)</f>
        <v>1068</v>
      </c>
      <c r="E79" s="91">
        <f t="shared" ref="E79:X79" si="21">SUM(E5,E30,E38:E78)</f>
        <v>3677</v>
      </c>
      <c r="F79" s="91">
        <f t="shared" si="21"/>
        <v>208775</v>
      </c>
      <c r="G79" s="91">
        <f t="shared" si="21"/>
        <v>164475</v>
      </c>
      <c r="H79" s="91">
        <f t="shared" si="21"/>
        <v>92856</v>
      </c>
      <c r="I79" s="91">
        <f t="shared" si="21"/>
        <v>32863</v>
      </c>
      <c r="J79" s="115">
        <f t="shared" si="21"/>
        <v>7823</v>
      </c>
      <c r="K79" s="113">
        <f t="shared" si="21"/>
        <v>511537</v>
      </c>
      <c r="L79" s="114">
        <f t="shared" si="21"/>
        <v>723</v>
      </c>
      <c r="M79" s="91">
        <f t="shared" si="21"/>
        <v>2801</v>
      </c>
      <c r="N79" s="91">
        <f t="shared" si="21"/>
        <v>270775</v>
      </c>
      <c r="O79" s="91">
        <f t="shared" si="21"/>
        <v>231559</v>
      </c>
      <c r="P79" s="91">
        <f t="shared" si="21"/>
        <v>159020</v>
      </c>
      <c r="Q79" s="91">
        <f t="shared" si="21"/>
        <v>81823</v>
      </c>
      <c r="R79" s="115">
        <f t="shared" si="21"/>
        <v>31934</v>
      </c>
      <c r="S79" s="113">
        <f t="shared" si="21"/>
        <v>778635</v>
      </c>
      <c r="T79" s="114">
        <f t="shared" si="21"/>
        <v>1791</v>
      </c>
      <c r="U79" s="91">
        <f t="shared" si="21"/>
        <v>6478</v>
      </c>
      <c r="V79" s="91">
        <f t="shared" si="21"/>
        <v>479550</v>
      </c>
      <c r="W79" s="91">
        <f t="shared" si="21"/>
        <v>396034</v>
      </c>
      <c r="X79" s="91">
        <f t="shared" si="21"/>
        <v>251876</v>
      </c>
      <c r="Y79" s="91">
        <f>SUM(Y5,Y30,Y38:Y78)</f>
        <v>114686</v>
      </c>
      <c r="Z79" s="163">
        <f>SUM(Z5,Z30,Z38:Z78)</f>
        <v>39757</v>
      </c>
      <c r="AA79" s="163">
        <f>SUM(AA5,AA30,AA38:AA78)</f>
        <v>1290172</v>
      </c>
    </row>
  </sheetData>
  <customSheetViews>
    <customSheetView guid="{637B1C33-F0B9-40A6-9BF1-AD79E7C69DA0}" showGridLines="0"/>
  </customSheetViews>
  <mergeCells count="6">
    <mergeCell ref="T3:AA3"/>
    <mergeCell ref="B79:C79"/>
    <mergeCell ref="D3:K3"/>
    <mergeCell ref="C3:C4"/>
    <mergeCell ref="B3:B4"/>
    <mergeCell ref="L3:S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  <ignoredErrors>
    <ignoredError sqref="K5:K78 S5:Z78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84"/>
  <sheetViews>
    <sheetView showGridLines="0" zoomScaleNormal="100" zoomScaleSheetLayoutView="75" workbookViewId="0"/>
  </sheetViews>
  <sheetFormatPr defaultColWidth="9" defaultRowHeight="13.5"/>
  <cols>
    <col min="1" max="1" width="4.625" style="19" customWidth="1"/>
    <col min="2" max="2" width="2.125" style="19" customWidth="1"/>
    <col min="3" max="3" width="8.375" style="19" customWidth="1"/>
    <col min="4" max="4" width="11.625" style="19" customWidth="1"/>
    <col min="5" max="5" width="5.5" style="19" bestFit="1" customWidth="1"/>
    <col min="6" max="6" width="11.625" style="19" customWidth="1"/>
    <col min="7" max="7" width="5.5" style="19" customWidth="1"/>
    <col min="8" max="15" width="8.875" style="19" customWidth="1"/>
    <col min="16" max="16384" width="9" style="1"/>
  </cols>
  <sheetData>
    <row r="1" spans="1:15" ht="16.5" customHeight="1">
      <c r="A1" s="46"/>
      <c r="B1" s="46" t="s">
        <v>69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16.5" customHeight="1">
      <c r="A2" s="46"/>
      <c r="B2" s="46" t="s">
        <v>190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13.5" customHeight="1">
      <c r="A4" s="46"/>
      <c r="B4" s="164"/>
      <c r="C4" s="165"/>
      <c r="D4" s="165"/>
      <c r="E4" s="165"/>
      <c r="F4" s="165"/>
      <c r="G4" s="166"/>
      <c r="H4" s="46"/>
      <c r="I4" s="46"/>
      <c r="J4" s="46"/>
      <c r="K4" s="46"/>
      <c r="L4" s="46"/>
      <c r="M4" s="46"/>
      <c r="N4" s="46"/>
      <c r="O4" s="46"/>
    </row>
    <row r="5" spans="1:15" ht="13.5" customHeight="1">
      <c r="A5" s="46"/>
      <c r="B5" s="167"/>
      <c r="C5" s="70"/>
      <c r="D5" s="168">
        <v>59580</v>
      </c>
      <c r="E5" s="169" t="s">
        <v>227</v>
      </c>
      <c r="F5" s="168">
        <v>74200</v>
      </c>
      <c r="G5" s="170" t="s">
        <v>228</v>
      </c>
      <c r="H5" s="46"/>
      <c r="I5" s="46"/>
      <c r="J5" s="46"/>
      <c r="K5" s="46"/>
      <c r="L5" s="46"/>
      <c r="M5" s="46"/>
      <c r="N5" s="46"/>
      <c r="O5" s="46"/>
    </row>
    <row r="6" spans="1:15">
      <c r="A6" s="46"/>
      <c r="B6" s="167"/>
      <c r="C6" s="46"/>
      <c r="D6" s="168"/>
      <c r="E6" s="169"/>
      <c r="F6" s="168"/>
      <c r="G6" s="170"/>
      <c r="H6" s="46"/>
      <c r="I6" s="46"/>
      <c r="J6" s="46"/>
      <c r="K6" s="46"/>
      <c r="L6" s="46"/>
      <c r="M6" s="46"/>
      <c r="N6" s="46"/>
      <c r="O6" s="46"/>
    </row>
    <row r="7" spans="1:15">
      <c r="A7" s="46"/>
      <c r="B7" s="167"/>
      <c r="C7" s="71"/>
      <c r="D7" s="168">
        <v>44960</v>
      </c>
      <c r="E7" s="169" t="s">
        <v>227</v>
      </c>
      <c r="F7" s="168">
        <v>59580</v>
      </c>
      <c r="G7" s="170" t="s">
        <v>229</v>
      </c>
      <c r="H7" s="46"/>
      <c r="I7" s="46"/>
      <c r="J7" s="46"/>
      <c r="K7" s="46"/>
      <c r="L7" s="46"/>
      <c r="M7" s="46"/>
      <c r="N7" s="46"/>
      <c r="O7" s="46"/>
    </row>
    <row r="8" spans="1:15">
      <c r="A8" s="46"/>
      <c r="B8" s="167"/>
      <c r="C8" s="46"/>
      <c r="D8" s="168"/>
      <c r="E8" s="169"/>
      <c r="F8" s="168"/>
      <c r="G8" s="170"/>
      <c r="H8" s="46"/>
      <c r="I8" s="46"/>
      <c r="J8" s="46"/>
      <c r="K8" s="46"/>
      <c r="L8" s="46"/>
      <c r="M8" s="46"/>
      <c r="N8" s="46"/>
      <c r="O8" s="46"/>
    </row>
    <row r="9" spans="1:15">
      <c r="A9" s="46"/>
      <c r="B9" s="167"/>
      <c r="C9" s="72"/>
      <c r="D9" s="168">
        <v>30340</v>
      </c>
      <c r="E9" s="169" t="s">
        <v>227</v>
      </c>
      <c r="F9" s="168">
        <v>44960</v>
      </c>
      <c r="G9" s="170" t="s">
        <v>229</v>
      </c>
      <c r="H9" s="46"/>
      <c r="I9" s="46"/>
      <c r="J9" s="46"/>
      <c r="K9" s="46"/>
      <c r="L9" s="46"/>
      <c r="M9" s="46"/>
      <c r="N9" s="46"/>
      <c r="O9" s="46"/>
    </row>
    <row r="10" spans="1:15">
      <c r="A10" s="46"/>
      <c r="B10" s="167"/>
      <c r="C10" s="46"/>
      <c r="D10" s="168"/>
      <c r="E10" s="169"/>
      <c r="F10" s="168"/>
      <c r="G10" s="170"/>
      <c r="H10" s="46"/>
      <c r="I10" s="46"/>
      <c r="J10" s="46"/>
      <c r="K10" s="46"/>
      <c r="L10" s="46"/>
      <c r="M10" s="46"/>
      <c r="N10" s="46"/>
      <c r="O10" s="46"/>
    </row>
    <row r="11" spans="1:15">
      <c r="A11" s="46"/>
      <c r="B11" s="167"/>
      <c r="C11" s="73"/>
      <c r="D11" s="168">
        <v>15720</v>
      </c>
      <c r="E11" s="169" t="s">
        <v>227</v>
      </c>
      <c r="F11" s="168">
        <v>30340</v>
      </c>
      <c r="G11" s="170" t="s">
        <v>229</v>
      </c>
      <c r="H11" s="46"/>
      <c r="I11" s="46"/>
      <c r="J11" s="46"/>
      <c r="K11" s="46"/>
      <c r="L11" s="46"/>
      <c r="M11" s="46"/>
      <c r="N11" s="46"/>
      <c r="O11" s="46"/>
    </row>
    <row r="12" spans="1:15">
      <c r="A12" s="46"/>
      <c r="B12" s="167"/>
      <c r="C12" s="46"/>
      <c r="D12" s="168"/>
      <c r="E12" s="169"/>
      <c r="F12" s="168"/>
      <c r="G12" s="170"/>
      <c r="H12" s="46"/>
      <c r="I12" s="46"/>
      <c r="J12" s="46"/>
      <c r="K12" s="46"/>
      <c r="L12" s="46"/>
      <c r="M12" s="46"/>
      <c r="N12" s="46"/>
      <c r="O12" s="46"/>
    </row>
    <row r="13" spans="1:15">
      <c r="A13" s="46"/>
      <c r="B13" s="167"/>
      <c r="C13" s="74"/>
      <c r="D13" s="168">
        <v>1100</v>
      </c>
      <c r="E13" s="169" t="s">
        <v>227</v>
      </c>
      <c r="F13" s="168">
        <v>15720</v>
      </c>
      <c r="G13" s="170" t="s">
        <v>229</v>
      </c>
      <c r="H13" s="46"/>
      <c r="I13" s="46"/>
      <c r="J13" s="46"/>
      <c r="K13" s="46"/>
      <c r="L13" s="46"/>
      <c r="M13" s="46"/>
      <c r="N13" s="46"/>
      <c r="O13" s="46"/>
    </row>
    <row r="14" spans="1:15">
      <c r="A14" s="46"/>
      <c r="B14" s="171"/>
      <c r="C14" s="172"/>
      <c r="D14" s="172"/>
      <c r="E14" s="172"/>
      <c r="F14" s="172"/>
      <c r="G14" s="173"/>
      <c r="H14" s="46"/>
      <c r="I14" s="46"/>
      <c r="J14" s="46"/>
      <c r="K14" s="46"/>
      <c r="L14" s="46"/>
      <c r="M14" s="46"/>
      <c r="N14" s="46"/>
      <c r="O14" s="46"/>
    </row>
    <row r="15" spans="1:1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172"/>
    </row>
    <row r="16" spans="1:15">
      <c r="A16" s="46"/>
      <c r="B16" s="164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6"/>
    </row>
    <row r="17" spans="1:15">
      <c r="A17" s="46"/>
      <c r="B17" s="167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174"/>
    </row>
    <row r="18" spans="1:15">
      <c r="A18" s="46"/>
      <c r="B18" s="167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174"/>
    </row>
    <row r="19" spans="1:15">
      <c r="A19" s="46"/>
      <c r="B19" s="167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174"/>
    </row>
    <row r="20" spans="1:15">
      <c r="A20" s="46"/>
      <c r="B20" s="167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174"/>
    </row>
    <row r="21" spans="1:15">
      <c r="A21" s="46"/>
      <c r="B21" s="167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174"/>
    </row>
    <row r="22" spans="1:15">
      <c r="A22" s="46"/>
      <c r="B22" s="167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174"/>
    </row>
    <row r="23" spans="1:15">
      <c r="A23" s="46"/>
      <c r="B23" s="167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174"/>
    </row>
    <row r="24" spans="1:15">
      <c r="A24" s="46"/>
      <c r="B24" s="167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174"/>
    </row>
    <row r="25" spans="1:15">
      <c r="A25" s="46"/>
      <c r="B25" s="167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174"/>
    </row>
    <row r="26" spans="1:15">
      <c r="A26" s="46"/>
      <c r="B26" s="167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174"/>
    </row>
    <row r="27" spans="1:15">
      <c r="A27" s="46"/>
      <c r="B27" s="167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174"/>
    </row>
    <row r="28" spans="1:15">
      <c r="A28" s="46"/>
      <c r="B28" s="167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174"/>
    </row>
    <row r="29" spans="1:15">
      <c r="A29" s="46"/>
      <c r="B29" s="167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174"/>
    </row>
    <row r="30" spans="1:15">
      <c r="A30" s="46"/>
      <c r="B30" s="167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174"/>
    </row>
    <row r="31" spans="1:15">
      <c r="A31" s="46"/>
      <c r="B31" s="167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174"/>
    </row>
    <row r="32" spans="1:15">
      <c r="A32" s="46"/>
      <c r="B32" s="167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174"/>
    </row>
    <row r="33" spans="1:15">
      <c r="A33" s="46"/>
      <c r="B33" s="167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174"/>
    </row>
    <row r="34" spans="1:15">
      <c r="A34" s="46"/>
      <c r="B34" s="167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174"/>
    </row>
    <row r="35" spans="1:15">
      <c r="A35" s="46"/>
      <c r="B35" s="167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174"/>
    </row>
    <row r="36" spans="1:15">
      <c r="A36" s="46"/>
      <c r="B36" s="167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174"/>
    </row>
    <row r="37" spans="1:15">
      <c r="A37" s="46"/>
      <c r="B37" s="167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174"/>
    </row>
    <row r="38" spans="1:15">
      <c r="A38" s="46"/>
      <c r="B38" s="167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174"/>
    </row>
    <row r="39" spans="1:15">
      <c r="A39" s="46"/>
      <c r="B39" s="167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174"/>
    </row>
    <row r="40" spans="1:15">
      <c r="A40" s="46"/>
      <c r="B40" s="167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174"/>
    </row>
    <row r="41" spans="1:15">
      <c r="A41" s="46"/>
      <c r="B41" s="167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174"/>
    </row>
    <row r="42" spans="1:15">
      <c r="A42" s="46"/>
      <c r="B42" s="167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174"/>
    </row>
    <row r="43" spans="1:15">
      <c r="A43" s="46"/>
      <c r="B43" s="167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174"/>
    </row>
    <row r="44" spans="1:15">
      <c r="A44" s="46"/>
      <c r="B44" s="167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174"/>
    </row>
    <row r="45" spans="1:15">
      <c r="A45" s="46"/>
      <c r="B45" s="167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174"/>
    </row>
    <row r="46" spans="1:15">
      <c r="A46" s="46"/>
      <c r="B46" s="167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174"/>
    </row>
    <row r="47" spans="1:15">
      <c r="A47" s="46"/>
      <c r="B47" s="167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174"/>
    </row>
    <row r="48" spans="1:15">
      <c r="A48" s="46"/>
      <c r="B48" s="167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174"/>
    </row>
    <row r="49" spans="1:15">
      <c r="A49" s="46"/>
      <c r="B49" s="167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174"/>
    </row>
    <row r="50" spans="1:15">
      <c r="A50" s="46"/>
      <c r="B50" s="167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174"/>
    </row>
    <row r="51" spans="1:15">
      <c r="A51" s="46"/>
      <c r="B51" s="167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174"/>
    </row>
    <row r="52" spans="1:15">
      <c r="A52" s="46"/>
      <c r="B52" s="167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174"/>
    </row>
    <row r="53" spans="1:15">
      <c r="A53" s="46"/>
      <c r="B53" s="167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174"/>
    </row>
    <row r="54" spans="1:15">
      <c r="A54" s="46"/>
      <c r="B54" s="167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174"/>
    </row>
    <row r="55" spans="1:15">
      <c r="A55" s="46"/>
      <c r="B55" s="167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174"/>
    </row>
    <row r="56" spans="1:15">
      <c r="A56" s="46"/>
      <c r="B56" s="167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174"/>
    </row>
    <row r="57" spans="1:15">
      <c r="A57" s="46"/>
      <c r="B57" s="167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174"/>
    </row>
    <row r="58" spans="1:15">
      <c r="A58" s="46"/>
      <c r="B58" s="167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174"/>
    </row>
    <row r="59" spans="1:15">
      <c r="A59" s="46"/>
      <c r="B59" s="167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174"/>
    </row>
    <row r="60" spans="1:15">
      <c r="A60" s="46"/>
      <c r="B60" s="167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174"/>
    </row>
    <row r="61" spans="1:15">
      <c r="A61" s="46"/>
      <c r="B61" s="167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174"/>
    </row>
    <row r="62" spans="1:15">
      <c r="A62" s="46"/>
      <c r="B62" s="167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174"/>
    </row>
    <row r="63" spans="1:15">
      <c r="A63" s="46"/>
      <c r="B63" s="167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174"/>
    </row>
    <row r="64" spans="1:15">
      <c r="A64" s="46"/>
      <c r="B64" s="167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174"/>
    </row>
    <row r="65" spans="1:15">
      <c r="A65" s="46"/>
      <c r="B65" s="167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174"/>
    </row>
    <row r="66" spans="1:15">
      <c r="A66" s="46"/>
      <c r="B66" s="167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174"/>
    </row>
    <row r="67" spans="1:15">
      <c r="A67" s="46"/>
      <c r="B67" s="167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174"/>
    </row>
    <row r="68" spans="1:15">
      <c r="A68" s="46"/>
      <c r="B68" s="167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174"/>
    </row>
    <row r="69" spans="1:15">
      <c r="A69" s="46"/>
      <c r="B69" s="167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174"/>
    </row>
    <row r="70" spans="1:15">
      <c r="A70" s="46"/>
      <c r="B70" s="167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174"/>
    </row>
    <row r="71" spans="1:15">
      <c r="A71" s="46"/>
      <c r="B71" s="167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174"/>
    </row>
    <row r="72" spans="1:15">
      <c r="A72" s="46"/>
      <c r="B72" s="167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174"/>
    </row>
    <row r="73" spans="1:15">
      <c r="A73" s="46"/>
      <c r="B73" s="167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174"/>
    </row>
    <row r="74" spans="1:15">
      <c r="A74" s="46"/>
      <c r="B74" s="167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174"/>
    </row>
    <row r="75" spans="1:15">
      <c r="A75" s="46"/>
      <c r="B75" s="167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174"/>
    </row>
    <row r="76" spans="1:15">
      <c r="A76" s="46"/>
      <c r="B76" s="167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174"/>
    </row>
    <row r="77" spans="1:15">
      <c r="A77" s="46"/>
      <c r="B77" s="167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174"/>
    </row>
    <row r="78" spans="1:15">
      <c r="A78" s="46"/>
      <c r="B78" s="167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174"/>
    </row>
    <row r="79" spans="1:15">
      <c r="A79" s="46"/>
      <c r="B79" s="167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174"/>
    </row>
    <row r="80" spans="1:15">
      <c r="A80" s="46"/>
      <c r="B80" s="167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174"/>
    </row>
    <row r="81" spans="1:15">
      <c r="A81" s="46"/>
      <c r="B81" s="167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174"/>
    </row>
    <row r="82" spans="1:15">
      <c r="A82" s="46"/>
      <c r="B82" s="167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174"/>
    </row>
    <row r="83" spans="1:15">
      <c r="A83" s="46"/>
      <c r="B83" s="167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174"/>
    </row>
    <row r="84" spans="1:15">
      <c r="A84" s="46"/>
      <c r="B84" s="171"/>
      <c r="C84" s="172"/>
      <c r="D84" s="172"/>
      <c r="E84" s="172"/>
      <c r="F84" s="172"/>
      <c r="G84" s="172"/>
      <c r="H84" s="172"/>
      <c r="I84" s="172"/>
      <c r="J84" s="172"/>
      <c r="K84" s="172"/>
      <c r="L84" s="172"/>
      <c r="M84" s="172"/>
      <c r="N84" s="172"/>
      <c r="O84" s="173"/>
    </row>
  </sheetData>
  <customSheetViews>
    <customSheetView guid="{637B1C33-F0B9-40A6-9BF1-AD79E7C69DA0}" showGridLines="0"/>
  </customSheetViews>
  <phoneticPr fontId="3"/>
  <pageMargins left="0.47244094488188981" right="0.23622047244094491" top="0.43307086614173229" bottom="0.31496062992125984" header="0.31496062992125984" footer="0.19685039370078741"/>
  <pageSetup paperSize="8" scale="75" orientation="landscape" r:id="rId1"/>
  <headerFooter>
    <oddHeader>&amp;R&amp;"ＭＳ 明朝,標準"&amp;12 1.基礎統計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8BB1E-C71B-42B7-9D05-932922E8E308}">
  <sheetPr codeName="Sheet5"/>
  <dimension ref="B1:K56"/>
  <sheetViews>
    <sheetView showGridLines="0" zoomScaleNormal="100" zoomScaleSheetLayoutView="70" workbookViewId="0"/>
  </sheetViews>
  <sheetFormatPr defaultColWidth="9" defaultRowHeight="13.5"/>
  <cols>
    <col min="1" max="1" width="4.625" style="1" customWidth="1"/>
    <col min="2" max="2" width="3.875" style="1" customWidth="1"/>
    <col min="3" max="3" width="17.5" style="1" customWidth="1"/>
    <col min="4" max="7" width="13" style="1" customWidth="1"/>
    <col min="8" max="8" width="12" style="1" customWidth="1"/>
    <col min="9" max="16384" width="9" style="1"/>
  </cols>
  <sheetData>
    <row r="1" spans="2:11" ht="16.5" customHeight="1">
      <c r="B1" s="3" t="s">
        <v>191</v>
      </c>
      <c r="C1" s="3"/>
      <c r="D1" s="3"/>
      <c r="E1" s="3"/>
      <c r="F1" s="3"/>
      <c r="G1" s="3"/>
      <c r="H1" s="3"/>
      <c r="I1" s="3"/>
      <c r="J1" s="3"/>
      <c r="K1" s="3"/>
    </row>
    <row r="2" spans="2:11" ht="16.5" customHeight="1">
      <c r="B2" s="3" t="s">
        <v>187</v>
      </c>
      <c r="C2" s="3"/>
      <c r="D2" s="3"/>
      <c r="E2" s="3"/>
      <c r="F2" s="34"/>
      <c r="G2" s="35"/>
      <c r="H2" s="3"/>
      <c r="I2" s="3"/>
      <c r="J2" s="3"/>
      <c r="K2" s="3"/>
    </row>
    <row r="3" spans="2:11" ht="42.75" customHeight="1">
      <c r="B3" s="225" t="s">
        <v>70</v>
      </c>
      <c r="C3" s="226"/>
      <c r="D3" s="20" t="s">
        <v>137</v>
      </c>
      <c r="E3" s="149" t="s">
        <v>71</v>
      </c>
      <c r="F3" s="49" t="s">
        <v>72</v>
      </c>
      <c r="G3" s="36"/>
      <c r="H3" s="3"/>
      <c r="I3" s="3"/>
      <c r="J3" s="3"/>
      <c r="K3" s="3"/>
    </row>
    <row r="4" spans="2:11" ht="21.75" customHeight="1">
      <c r="B4" s="37" t="s">
        <v>138</v>
      </c>
      <c r="C4" s="38"/>
      <c r="D4" s="192">
        <v>0.218</v>
      </c>
      <c r="E4" s="188">
        <v>0.19399999999999998</v>
      </c>
      <c r="F4" s="188">
        <v>0.19399999999999998</v>
      </c>
      <c r="G4" s="39"/>
      <c r="H4" s="39"/>
      <c r="I4" s="39"/>
      <c r="J4" s="3"/>
      <c r="K4" s="3"/>
    </row>
    <row r="5" spans="2:11" ht="21.75" customHeight="1">
      <c r="B5" s="58" t="s">
        <v>73</v>
      </c>
      <c r="C5" s="40"/>
      <c r="D5" s="193">
        <v>376990</v>
      </c>
      <c r="E5" s="183">
        <v>2183292</v>
      </c>
      <c r="F5" s="183">
        <v>6880137</v>
      </c>
      <c r="G5" s="39"/>
      <c r="H5" s="39"/>
      <c r="I5" s="39"/>
      <c r="J5" s="3"/>
      <c r="K5" s="3"/>
    </row>
    <row r="6" spans="2:11" ht="21.75" customHeight="1">
      <c r="B6" s="41" t="s">
        <v>153</v>
      </c>
      <c r="C6" s="42"/>
      <c r="D6" s="38"/>
      <c r="E6" s="38"/>
      <c r="F6" s="43"/>
      <c r="G6" s="39"/>
      <c r="H6" s="39"/>
      <c r="I6" s="39"/>
      <c r="J6" s="3"/>
      <c r="K6" s="3"/>
    </row>
    <row r="7" spans="2:11" ht="21.75" customHeight="1">
      <c r="B7" s="44"/>
      <c r="C7" s="22" t="s">
        <v>74</v>
      </c>
      <c r="D7" s="193">
        <v>50199</v>
      </c>
      <c r="E7" s="183">
        <v>53744</v>
      </c>
      <c r="F7" s="183">
        <v>59662</v>
      </c>
      <c r="G7" s="39"/>
      <c r="H7" s="39"/>
      <c r="I7" s="39"/>
      <c r="J7" s="3"/>
      <c r="K7" s="3"/>
    </row>
    <row r="8" spans="2:11" ht="21.75" customHeight="1">
      <c r="B8" s="44"/>
      <c r="C8" s="22" t="s">
        <v>75</v>
      </c>
      <c r="D8" s="193">
        <v>8850</v>
      </c>
      <c r="E8" s="190">
        <v>9807</v>
      </c>
      <c r="F8" s="183">
        <v>9568</v>
      </c>
      <c r="G8" s="39"/>
      <c r="H8" s="39"/>
      <c r="I8" s="39"/>
      <c r="J8" s="3"/>
      <c r="K8" s="3"/>
    </row>
    <row r="9" spans="2:11" ht="21.75" customHeight="1">
      <c r="B9" s="44"/>
      <c r="C9" s="22" t="s">
        <v>76</v>
      </c>
      <c r="D9" s="193">
        <v>11940</v>
      </c>
      <c r="E9" s="190">
        <v>12418</v>
      </c>
      <c r="F9" s="183">
        <v>12723</v>
      </c>
      <c r="G9" s="39"/>
      <c r="H9" s="39"/>
      <c r="I9" s="39"/>
      <c r="J9" s="3"/>
      <c r="K9" s="3"/>
    </row>
    <row r="10" spans="2:11" ht="21.75" customHeight="1">
      <c r="B10" s="44"/>
      <c r="C10" s="22" t="s">
        <v>77</v>
      </c>
      <c r="D10" s="193">
        <v>31858</v>
      </c>
      <c r="E10" s="190">
        <v>34138</v>
      </c>
      <c r="F10" s="183">
        <v>37331</v>
      </c>
      <c r="G10" s="39"/>
      <c r="H10" s="39"/>
      <c r="I10" s="39"/>
      <c r="J10" s="3"/>
      <c r="K10" s="3"/>
    </row>
    <row r="11" spans="2:11" ht="21.75" customHeight="1">
      <c r="B11" s="44"/>
      <c r="C11" s="22" t="s">
        <v>78</v>
      </c>
      <c r="D11" s="193">
        <v>38217</v>
      </c>
      <c r="E11" s="190">
        <v>41059</v>
      </c>
      <c r="F11" s="183">
        <v>45837</v>
      </c>
      <c r="G11" s="39"/>
      <c r="H11" s="39"/>
      <c r="I11" s="39"/>
      <c r="J11" s="3"/>
      <c r="K11" s="3"/>
    </row>
    <row r="12" spans="2:11" ht="21.75" customHeight="1">
      <c r="B12" s="44"/>
      <c r="C12" s="22" t="s">
        <v>79</v>
      </c>
      <c r="D12" s="193">
        <v>62569</v>
      </c>
      <c r="E12" s="190">
        <v>68979</v>
      </c>
      <c r="F12" s="183">
        <v>78504</v>
      </c>
      <c r="G12" s="39"/>
      <c r="H12" s="39"/>
      <c r="I12" s="39"/>
      <c r="J12" s="3"/>
      <c r="K12" s="3"/>
    </row>
    <row r="13" spans="2:11" ht="21.75" customHeight="1">
      <c r="B13" s="44"/>
      <c r="C13" s="22" t="s">
        <v>80</v>
      </c>
      <c r="D13" s="193">
        <v>81032</v>
      </c>
      <c r="E13" s="190">
        <v>87408</v>
      </c>
      <c r="F13" s="183">
        <v>103025</v>
      </c>
      <c r="G13" s="39"/>
      <c r="H13" s="39"/>
      <c r="I13" s="39"/>
      <c r="J13" s="3"/>
      <c r="K13" s="3"/>
    </row>
    <row r="14" spans="2:11" ht="21.75" customHeight="1">
      <c r="B14" s="45"/>
      <c r="C14" s="22" t="s">
        <v>81</v>
      </c>
      <c r="D14" s="193">
        <v>88180</v>
      </c>
      <c r="E14" s="190">
        <v>93661</v>
      </c>
      <c r="F14" s="183">
        <v>113314</v>
      </c>
      <c r="G14" s="39"/>
      <c r="H14" s="39"/>
      <c r="I14" s="39"/>
      <c r="J14" s="3"/>
      <c r="K14" s="3"/>
    </row>
    <row r="15" spans="2:11" ht="13.5" customHeight="1">
      <c r="B15" s="51" t="s">
        <v>224</v>
      </c>
      <c r="C15" s="3"/>
      <c r="D15" s="3"/>
      <c r="E15" s="3"/>
      <c r="F15" s="3"/>
      <c r="G15" s="46"/>
      <c r="H15" s="3"/>
      <c r="I15" s="3"/>
      <c r="J15" s="3"/>
      <c r="K15" s="3"/>
    </row>
    <row r="16" spans="2:11" ht="13.5" customHeight="1">
      <c r="B16" s="51"/>
      <c r="C16" s="3"/>
      <c r="D16" s="3"/>
      <c r="E16" s="3"/>
      <c r="F16" s="3"/>
      <c r="G16" s="46"/>
      <c r="H16" s="3"/>
      <c r="I16" s="3"/>
      <c r="J16" s="3"/>
      <c r="K16" s="3"/>
    </row>
    <row r="17" spans="2:11"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2:11" ht="16.5" customHeight="1">
      <c r="B18" s="3" t="s">
        <v>191</v>
      </c>
      <c r="C18" s="3"/>
      <c r="D18" s="3"/>
      <c r="E18" s="3"/>
      <c r="F18" s="3"/>
      <c r="G18" s="3"/>
      <c r="H18" s="3"/>
      <c r="I18" s="3"/>
      <c r="J18" s="3"/>
      <c r="K18" s="3"/>
    </row>
    <row r="19" spans="2:11" ht="16.5" customHeight="1">
      <c r="B19" s="3" t="s">
        <v>187</v>
      </c>
      <c r="C19" s="3"/>
      <c r="D19" s="3"/>
      <c r="E19" s="3"/>
      <c r="F19" s="34"/>
      <c r="G19" s="35"/>
      <c r="H19" s="3"/>
      <c r="I19" s="3"/>
      <c r="J19" s="3"/>
      <c r="K19" s="26" t="s">
        <v>168</v>
      </c>
    </row>
    <row r="20" spans="2:11" ht="13.5" customHeight="1">
      <c r="B20" s="3"/>
      <c r="C20" s="3"/>
      <c r="D20" s="3"/>
      <c r="E20" s="3"/>
      <c r="F20" s="3"/>
      <c r="G20" s="3"/>
      <c r="H20" s="3"/>
      <c r="I20" s="3"/>
      <c r="J20" s="3"/>
      <c r="K20" s="26" t="s">
        <v>160</v>
      </c>
    </row>
    <row r="21" spans="2:11" ht="13.5" customHeight="1"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2:11" ht="13.5" customHeight="1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2:11" ht="13.5" customHeight="1"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2:11" ht="13.5" customHeight="1"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2:11" ht="13.5" customHeight="1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2:11" ht="13.5" customHeight="1"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2:11" ht="13.5" customHeight="1"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2:11" ht="13.5" customHeight="1"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2:11" ht="13.5" customHeight="1"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2:11"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2:11"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2:11"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2:11"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2:11"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2:11"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2:11"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2:11"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2:11"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2:11"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2:11"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2:11"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2:11"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2:11"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2:11"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2:11"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2:11"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2:11"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2:11"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2:11" ht="15" customHeight="1"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2:11">
      <c r="B50" s="51" t="s">
        <v>224</v>
      </c>
      <c r="C50" s="3"/>
      <c r="D50" s="3"/>
      <c r="E50" s="3"/>
      <c r="F50" s="3"/>
      <c r="G50" s="3"/>
      <c r="H50" s="3"/>
      <c r="I50" s="3"/>
      <c r="J50" s="3"/>
      <c r="K50" s="3"/>
    </row>
    <row r="51" spans="2:11"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2:11"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2:11"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2:11"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2:11"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2:11">
      <c r="B56" s="50"/>
      <c r="C56" s="3"/>
      <c r="D56" s="3"/>
      <c r="E56" s="3"/>
      <c r="F56" s="3"/>
      <c r="G56" s="3"/>
      <c r="H56" s="3"/>
      <c r="I56" s="3"/>
      <c r="J56" s="3"/>
      <c r="K56" s="3"/>
    </row>
  </sheetData>
  <mergeCells count="1">
    <mergeCell ref="B3:C3"/>
  </mergeCells>
  <phoneticPr fontId="3"/>
  <pageMargins left="0.70866141732283472" right="0.19685039370078741" top="0.59055118110236227" bottom="0.59055118110236227" header="0.31496062992125984" footer="0.31496062992125984"/>
  <pageSetup paperSize="8" scale="75" orientation="landscape" r:id="rId1"/>
  <headerFooter>
    <oddHeader>&amp;R&amp;"ＭＳ 明朝,標準"&amp;12 1.基礎統計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247D-9B89-45A0-91E6-179CDC6E9D5B}">
  <sheetPr codeName="Sheet6"/>
  <dimension ref="B1:N83"/>
  <sheetViews>
    <sheetView showGridLines="0" zoomScaleNormal="100" zoomScaleSheetLayoutView="75" workbookViewId="0"/>
  </sheetViews>
  <sheetFormatPr defaultColWidth="9" defaultRowHeight="13.5"/>
  <cols>
    <col min="1" max="1" width="4.625" style="2" customWidth="1"/>
    <col min="2" max="2" width="3.25" style="2" customWidth="1"/>
    <col min="3" max="3" width="12.25" style="2" customWidth="1"/>
    <col min="4" max="12" width="9.625" style="2" customWidth="1"/>
    <col min="13" max="16384" width="9" style="2"/>
  </cols>
  <sheetData>
    <row r="1" spans="2:14" ht="16.5" customHeight="1">
      <c r="B1" s="63" t="s">
        <v>191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2:14" ht="16.5" customHeight="1">
      <c r="B2" s="63" t="s">
        <v>131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2:14" ht="16.5" customHeight="1">
      <c r="B3" s="223"/>
      <c r="C3" s="231" t="s">
        <v>129</v>
      </c>
      <c r="D3" s="231" t="s">
        <v>138</v>
      </c>
      <c r="E3" s="233" t="s">
        <v>73</v>
      </c>
      <c r="F3" s="225" t="s">
        <v>94</v>
      </c>
      <c r="G3" s="226"/>
      <c r="H3" s="226"/>
      <c r="I3" s="226"/>
      <c r="J3" s="226"/>
      <c r="K3" s="226"/>
      <c r="L3" s="226"/>
      <c r="M3" s="227"/>
      <c r="N3" s="63"/>
    </row>
    <row r="4" spans="2:14">
      <c r="B4" s="224"/>
      <c r="C4" s="232"/>
      <c r="D4" s="232"/>
      <c r="E4" s="234"/>
      <c r="F4" s="149" t="s">
        <v>74</v>
      </c>
      <c r="G4" s="149" t="s">
        <v>95</v>
      </c>
      <c r="H4" s="149" t="s">
        <v>96</v>
      </c>
      <c r="I4" s="149" t="s">
        <v>97</v>
      </c>
      <c r="J4" s="149" t="s">
        <v>98</v>
      </c>
      <c r="K4" s="149" t="s">
        <v>99</v>
      </c>
      <c r="L4" s="148" t="s">
        <v>100</v>
      </c>
      <c r="M4" s="148" t="s">
        <v>135</v>
      </c>
      <c r="N4" s="63"/>
    </row>
    <row r="5" spans="2:14">
      <c r="B5" s="52">
        <v>1</v>
      </c>
      <c r="C5" s="62" t="s">
        <v>50</v>
      </c>
      <c r="D5" s="194" t="s">
        <v>167</v>
      </c>
      <c r="E5" s="195" t="s">
        <v>167</v>
      </c>
      <c r="F5" s="195" t="s">
        <v>167</v>
      </c>
      <c r="G5" s="195" t="s">
        <v>167</v>
      </c>
      <c r="H5" s="195" t="s">
        <v>167</v>
      </c>
      <c r="I5" s="195" t="s">
        <v>167</v>
      </c>
      <c r="J5" s="195" t="s">
        <v>167</v>
      </c>
      <c r="K5" s="195" t="s">
        <v>167</v>
      </c>
      <c r="L5" s="195" t="s">
        <v>167</v>
      </c>
      <c r="M5" s="195" t="s">
        <v>167</v>
      </c>
      <c r="N5" s="63"/>
    </row>
    <row r="6" spans="2:14">
      <c r="B6" s="52">
        <v>2</v>
      </c>
      <c r="C6" s="62" t="s">
        <v>111</v>
      </c>
      <c r="D6" s="194" t="s">
        <v>167</v>
      </c>
      <c r="E6" s="195" t="s">
        <v>167</v>
      </c>
      <c r="F6" s="195" t="s">
        <v>167</v>
      </c>
      <c r="G6" s="195" t="s">
        <v>167</v>
      </c>
      <c r="H6" s="195" t="s">
        <v>167</v>
      </c>
      <c r="I6" s="195" t="s">
        <v>167</v>
      </c>
      <c r="J6" s="195" t="s">
        <v>167</v>
      </c>
      <c r="K6" s="195" t="s">
        <v>167</v>
      </c>
      <c r="L6" s="195" t="s">
        <v>167</v>
      </c>
      <c r="M6" s="195" t="s">
        <v>167</v>
      </c>
      <c r="N6" s="63"/>
    </row>
    <row r="7" spans="2:14">
      <c r="B7" s="52">
        <v>3</v>
      </c>
      <c r="C7" s="62" t="s">
        <v>112</v>
      </c>
      <c r="D7" s="194" t="s">
        <v>167</v>
      </c>
      <c r="E7" s="195" t="s">
        <v>167</v>
      </c>
      <c r="F7" s="195" t="s">
        <v>167</v>
      </c>
      <c r="G7" s="195" t="s">
        <v>167</v>
      </c>
      <c r="H7" s="195" t="s">
        <v>167</v>
      </c>
      <c r="I7" s="195" t="s">
        <v>167</v>
      </c>
      <c r="J7" s="195" t="s">
        <v>167</v>
      </c>
      <c r="K7" s="195" t="s">
        <v>167</v>
      </c>
      <c r="L7" s="195" t="s">
        <v>167</v>
      </c>
      <c r="M7" s="195" t="s">
        <v>167</v>
      </c>
      <c r="N7" s="63"/>
    </row>
    <row r="8" spans="2:14">
      <c r="B8" s="52">
        <v>4</v>
      </c>
      <c r="C8" s="62" t="s">
        <v>113</v>
      </c>
      <c r="D8" s="194" t="s">
        <v>167</v>
      </c>
      <c r="E8" s="195" t="s">
        <v>167</v>
      </c>
      <c r="F8" s="195" t="s">
        <v>167</v>
      </c>
      <c r="G8" s="195" t="s">
        <v>167</v>
      </c>
      <c r="H8" s="195" t="s">
        <v>167</v>
      </c>
      <c r="I8" s="195" t="s">
        <v>167</v>
      </c>
      <c r="J8" s="195" t="s">
        <v>167</v>
      </c>
      <c r="K8" s="195" t="s">
        <v>167</v>
      </c>
      <c r="L8" s="195" t="s">
        <v>167</v>
      </c>
      <c r="M8" s="195" t="s">
        <v>167</v>
      </c>
      <c r="N8" s="63"/>
    </row>
    <row r="9" spans="2:14">
      <c r="B9" s="52">
        <v>5</v>
      </c>
      <c r="C9" s="62" t="s">
        <v>114</v>
      </c>
      <c r="D9" s="194" t="s">
        <v>167</v>
      </c>
      <c r="E9" s="195" t="s">
        <v>167</v>
      </c>
      <c r="F9" s="195" t="s">
        <v>167</v>
      </c>
      <c r="G9" s="195" t="s">
        <v>167</v>
      </c>
      <c r="H9" s="195" t="s">
        <v>167</v>
      </c>
      <c r="I9" s="195" t="s">
        <v>167</v>
      </c>
      <c r="J9" s="195" t="s">
        <v>167</v>
      </c>
      <c r="K9" s="195" t="s">
        <v>167</v>
      </c>
      <c r="L9" s="195" t="s">
        <v>167</v>
      </c>
      <c r="M9" s="195" t="s">
        <v>167</v>
      </c>
      <c r="N9" s="63"/>
    </row>
    <row r="10" spans="2:14">
      <c r="B10" s="52">
        <v>6</v>
      </c>
      <c r="C10" s="62" t="s">
        <v>115</v>
      </c>
      <c r="D10" s="194" t="s">
        <v>167</v>
      </c>
      <c r="E10" s="195" t="s">
        <v>167</v>
      </c>
      <c r="F10" s="195" t="s">
        <v>167</v>
      </c>
      <c r="G10" s="195" t="s">
        <v>167</v>
      </c>
      <c r="H10" s="195" t="s">
        <v>167</v>
      </c>
      <c r="I10" s="195" t="s">
        <v>167</v>
      </c>
      <c r="J10" s="195" t="s">
        <v>167</v>
      </c>
      <c r="K10" s="195" t="s">
        <v>167</v>
      </c>
      <c r="L10" s="195" t="s">
        <v>167</v>
      </c>
      <c r="M10" s="195" t="s">
        <v>167</v>
      </c>
      <c r="N10" s="63"/>
    </row>
    <row r="11" spans="2:14">
      <c r="B11" s="52">
        <v>7</v>
      </c>
      <c r="C11" s="93" t="s">
        <v>116</v>
      </c>
      <c r="D11" s="194" t="s">
        <v>167</v>
      </c>
      <c r="E11" s="195" t="s">
        <v>167</v>
      </c>
      <c r="F11" s="195" t="s">
        <v>167</v>
      </c>
      <c r="G11" s="195" t="s">
        <v>167</v>
      </c>
      <c r="H11" s="195" t="s">
        <v>167</v>
      </c>
      <c r="I11" s="195" t="s">
        <v>167</v>
      </c>
      <c r="J11" s="195" t="s">
        <v>167</v>
      </c>
      <c r="K11" s="195" t="s">
        <v>167</v>
      </c>
      <c r="L11" s="195" t="s">
        <v>167</v>
      </c>
      <c r="M11" s="195" t="s">
        <v>167</v>
      </c>
      <c r="N11" s="63"/>
    </row>
    <row r="12" spans="2:14">
      <c r="B12" s="52">
        <v>8</v>
      </c>
      <c r="C12" s="93" t="s">
        <v>51</v>
      </c>
      <c r="D12" s="194" t="s">
        <v>167</v>
      </c>
      <c r="E12" s="195" t="s">
        <v>167</v>
      </c>
      <c r="F12" s="195" t="s">
        <v>167</v>
      </c>
      <c r="G12" s="195" t="s">
        <v>167</v>
      </c>
      <c r="H12" s="195" t="s">
        <v>167</v>
      </c>
      <c r="I12" s="195" t="s">
        <v>167</v>
      </c>
      <c r="J12" s="195" t="s">
        <v>167</v>
      </c>
      <c r="K12" s="195" t="s">
        <v>167</v>
      </c>
      <c r="L12" s="195" t="s">
        <v>167</v>
      </c>
      <c r="M12" s="195" t="s">
        <v>167</v>
      </c>
      <c r="N12" s="63"/>
    </row>
    <row r="13" spans="2:14">
      <c r="B13" s="52">
        <v>9</v>
      </c>
      <c r="C13" s="93" t="s">
        <v>117</v>
      </c>
      <c r="D13" s="194" t="s">
        <v>167</v>
      </c>
      <c r="E13" s="195" t="s">
        <v>167</v>
      </c>
      <c r="F13" s="195" t="s">
        <v>167</v>
      </c>
      <c r="G13" s="195" t="s">
        <v>167</v>
      </c>
      <c r="H13" s="195" t="s">
        <v>167</v>
      </c>
      <c r="I13" s="195" t="s">
        <v>167</v>
      </c>
      <c r="J13" s="195" t="s">
        <v>167</v>
      </c>
      <c r="K13" s="195" t="s">
        <v>167</v>
      </c>
      <c r="L13" s="195" t="s">
        <v>167</v>
      </c>
      <c r="M13" s="195" t="s">
        <v>167</v>
      </c>
      <c r="N13" s="63"/>
    </row>
    <row r="14" spans="2:14">
      <c r="B14" s="52">
        <v>10</v>
      </c>
      <c r="C14" s="93" t="s">
        <v>52</v>
      </c>
      <c r="D14" s="194" t="s">
        <v>167</v>
      </c>
      <c r="E14" s="195" t="s">
        <v>167</v>
      </c>
      <c r="F14" s="195" t="s">
        <v>167</v>
      </c>
      <c r="G14" s="195" t="s">
        <v>167</v>
      </c>
      <c r="H14" s="195" t="s">
        <v>167</v>
      </c>
      <c r="I14" s="195" t="s">
        <v>167</v>
      </c>
      <c r="J14" s="195" t="s">
        <v>167</v>
      </c>
      <c r="K14" s="195" t="s">
        <v>167</v>
      </c>
      <c r="L14" s="195" t="s">
        <v>167</v>
      </c>
      <c r="M14" s="195" t="s">
        <v>167</v>
      </c>
      <c r="N14" s="63"/>
    </row>
    <row r="15" spans="2:14">
      <c r="B15" s="52">
        <v>11</v>
      </c>
      <c r="C15" s="93" t="s">
        <v>53</v>
      </c>
      <c r="D15" s="194" t="s">
        <v>167</v>
      </c>
      <c r="E15" s="195" t="s">
        <v>167</v>
      </c>
      <c r="F15" s="195" t="s">
        <v>167</v>
      </c>
      <c r="G15" s="195" t="s">
        <v>167</v>
      </c>
      <c r="H15" s="195" t="s">
        <v>167</v>
      </c>
      <c r="I15" s="195" t="s">
        <v>167</v>
      </c>
      <c r="J15" s="195" t="s">
        <v>167</v>
      </c>
      <c r="K15" s="195" t="s">
        <v>167</v>
      </c>
      <c r="L15" s="195" t="s">
        <v>167</v>
      </c>
      <c r="M15" s="195" t="s">
        <v>167</v>
      </c>
      <c r="N15" s="63"/>
    </row>
    <row r="16" spans="2:14">
      <c r="B16" s="52">
        <v>12</v>
      </c>
      <c r="C16" s="93" t="s">
        <v>118</v>
      </c>
      <c r="D16" s="194" t="s">
        <v>167</v>
      </c>
      <c r="E16" s="195" t="s">
        <v>167</v>
      </c>
      <c r="F16" s="195" t="s">
        <v>167</v>
      </c>
      <c r="G16" s="195" t="s">
        <v>167</v>
      </c>
      <c r="H16" s="195" t="s">
        <v>167</v>
      </c>
      <c r="I16" s="195" t="s">
        <v>167</v>
      </c>
      <c r="J16" s="195" t="s">
        <v>167</v>
      </c>
      <c r="K16" s="195" t="s">
        <v>167</v>
      </c>
      <c r="L16" s="195" t="s">
        <v>167</v>
      </c>
      <c r="M16" s="195" t="s">
        <v>167</v>
      </c>
      <c r="N16" s="63"/>
    </row>
    <row r="17" spans="2:14">
      <c r="B17" s="52">
        <v>13</v>
      </c>
      <c r="C17" s="93" t="s">
        <v>119</v>
      </c>
      <c r="D17" s="194" t="s">
        <v>167</v>
      </c>
      <c r="E17" s="195" t="s">
        <v>167</v>
      </c>
      <c r="F17" s="195" t="s">
        <v>167</v>
      </c>
      <c r="G17" s="195" t="s">
        <v>167</v>
      </c>
      <c r="H17" s="195" t="s">
        <v>167</v>
      </c>
      <c r="I17" s="195" t="s">
        <v>167</v>
      </c>
      <c r="J17" s="195" t="s">
        <v>167</v>
      </c>
      <c r="K17" s="195" t="s">
        <v>167</v>
      </c>
      <c r="L17" s="195" t="s">
        <v>167</v>
      </c>
      <c r="M17" s="195" t="s">
        <v>167</v>
      </c>
      <c r="N17" s="63"/>
    </row>
    <row r="18" spans="2:14">
      <c r="B18" s="52">
        <v>14</v>
      </c>
      <c r="C18" s="93" t="s">
        <v>120</v>
      </c>
      <c r="D18" s="194" t="s">
        <v>167</v>
      </c>
      <c r="E18" s="195" t="s">
        <v>167</v>
      </c>
      <c r="F18" s="195" t="s">
        <v>167</v>
      </c>
      <c r="G18" s="195" t="s">
        <v>167</v>
      </c>
      <c r="H18" s="195" t="s">
        <v>167</v>
      </c>
      <c r="I18" s="195" t="s">
        <v>167</v>
      </c>
      <c r="J18" s="195" t="s">
        <v>167</v>
      </c>
      <c r="K18" s="195" t="s">
        <v>167</v>
      </c>
      <c r="L18" s="195" t="s">
        <v>167</v>
      </c>
      <c r="M18" s="195" t="s">
        <v>167</v>
      </c>
      <c r="N18" s="63"/>
    </row>
    <row r="19" spans="2:14">
      <c r="B19" s="52">
        <v>15</v>
      </c>
      <c r="C19" s="93" t="s">
        <v>121</v>
      </c>
      <c r="D19" s="194" t="s">
        <v>167</v>
      </c>
      <c r="E19" s="195" t="s">
        <v>167</v>
      </c>
      <c r="F19" s="195" t="s">
        <v>167</v>
      </c>
      <c r="G19" s="195" t="s">
        <v>167</v>
      </c>
      <c r="H19" s="195" t="s">
        <v>167</v>
      </c>
      <c r="I19" s="195" t="s">
        <v>167</v>
      </c>
      <c r="J19" s="195" t="s">
        <v>167</v>
      </c>
      <c r="K19" s="195" t="s">
        <v>167</v>
      </c>
      <c r="L19" s="195" t="s">
        <v>167</v>
      </c>
      <c r="M19" s="195" t="s">
        <v>167</v>
      </c>
      <c r="N19" s="63"/>
    </row>
    <row r="20" spans="2:14">
      <c r="B20" s="52">
        <v>16</v>
      </c>
      <c r="C20" s="93" t="s">
        <v>54</v>
      </c>
      <c r="D20" s="194" t="s">
        <v>167</v>
      </c>
      <c r="E20" s="195" t="s">
        <v>167</v>
      </c>
      <c r="F20" s="195" t="s">
        <v>167</v>
      </c>
      <c r="G20" s="195" t="s">
        <v>167</v>
      </c>
      <c r="H20" s="195" t="s">
        <v>167</v>
      </c>
      <c r="I20" s="195" t="s">
        <v>167</v>
      </c>
      <c r="J20" s="195" t="s">
        <v>167</v>
      </c>
      <c r="K20" s="195" t="s">
        <v>167</v>
      </c>
      <c r="L20" s="195" t="s">
        <v>167</v>
      </c>
      <c r="M20" s="195" t="s">
        <v>167</v>
      </c>
      <c r="N20" s="63"/>
    </row>
    <row r="21" spans="2:14">
      <c r="B21" s="52">
        <v>17</v>
      </c>
      <c r="C21" s="93" t="s">
        <v>122</v>
      </c>
      <c r="D21" s="194" t="s">
        <v>167</v>
      </c>
      <c r="E21" s="195" t="s">
        <v>167</v>
      </c>
      <c r="F21" s="195" t="s">
        <v>167</v>
      </c>
      <c r="G21" s="195" t="s">
        <v>167</v>
      </c>
      <c r="H21" s="195" t="s">
        <v>167</v>
      </c>
      <c r="I21" s="195" t="s">
        <v>167</v>
      </c>
      <c r="J21" s="195" t="s">
        <v>167</v>
      </c>
      <c r="K21" s="195" t="s">
        <v>167</v>
      </c>
      <c r="L21" s="195" t="s">
        <v>167</v>
      </c>
      <c r="M21" s="195" t="s">
        <v>167</v>
      </c>
      <c r="N21" s="63"/>
    </row>
    <row r="22" spans="2:14">
      <c r="B22" s="52">
        <v>18</v>
      </c>
      <c r="C22" s="93" t="s">
        <v>55</v>
      </c>
      <c r="D22" s="194" t="s">
        <v>167</v>
      </c>
      <c r="E22" s="195" t="s">
        <v>167</v>
      </c>
      <c r="F22" s="195" t="s">
        <v>167</v>
      </c>
      <c r="G22" s="195" t="s">
        <v>167</v>
      </c>
      <c r="H22" s="195" t="s">
        <v>167</v>
      </c>
      <c r="I22" s="195" t="s">
        <v>167</v>
      </c>
      <c r="J22" s="195" t="s">
        <v>167</v>
      </c>
      <c r="K22" s="195" t="s">
        <v>167</v>
      </c>
      <c r="L22" s="195" t="s">
        <v>167</v>
      </c>
      <c r="M22" s="195" t="s">
        <v>167</v>
      </c>
      <c r="N22" s="63"/>
    </row>
    <row r="23" spans="2:14">
      <c r="B23" s="52">
        <v>19</v>
      </c>
      <c r="C23" s="93" t="s">
        <v>123</v>
      </c>
      <c r="D23" s="194" t="s">
        <v>167</v>
      </c>
      <c r="E23" s="195" t="s">
        <v>167</v>
      </c>
      <c r="F23" s="195" t="s">
        <v>167</v>
      </c>
      <c r="G23" s="195" t="s">
        <v>167</v>
      </c>
      <c r="H23" s="195" t="s">
        <v>167</v>
      </c>
      <c r="I23" s="195" t="s">
        <v>167</v>
      </c>
      <c r="J23" s="195" t="s">
        <v>167</v>
      </c>
      <c r="K23" s="195" t="s">
        <v>167</v>
      </c>
      <c r="L23" s="195" t="s">
        <v>167</v>
      </c>
      <c r="M23" s="195" t="s">
        <v>167</v>
      </c>
      <c r="N23" s="63"/>
    </row>
    <row r="24" spans="2:14">
      <c r="B24" s="52">
        <v>20</v>
      </c>
      <c r="C24" s="93" t="s">
        <v>124</v>
      </c>
      <c r="D24" s="194" t="s">
        <v>167</v>
      </c>
      <c r="E24" s="195" t="s">
        <v>167</v>
      </c>
      <c r="F24" s="195" t="s">
        <v>167</v>
      </c>
      <c r="G24" s="195" t="s">
        <v>167</v>
      </c>
      <c r="H24" s="195" t="s">
        <v>167</v>
      </c>
      <c r="I24" s="195" t="s">
        <v>167</v>
      </c>
      <c r="J24" s="195" t="s">
        <v>167</v>
      </c>
      <c r="K24" s="195" t="s">
        <v>167</v>
      </c>
      <c r="L24" s="195" t="s">
        <v>167</v>
      </c>
      <c r="M24" s="195" t="s">
        <v>167</v>
      </c>
      <c r="N24" s="63"/>
    </row>
    <row r="25" spans="2:14">
      <c r="B25" s="52">
        <v>21</v>
      </c>
      <c r="C25" s="93" t="s">
        <v>125</v>
      </c>
      <c r="D25" s="194" t="s">
        <v>167</v>
      </c>
      <c r="E25" s="195" t="s">
        <v>167</v>
      </c>
      <c r="F25" s="195" t="s">
        <v>167</v>
      </c>
      <c r="G25" s="195" t="s">
        <v>167</v>
      </c>
      <c r="H25" s="195" t="s">
        <v>167</v>
      </c>
      <c r="I25" s="195" t="s">
        <v>167</v>
      </c>
      <c r="J25" s="195" t="s">
        <v>167</v>
      </c>
      <c r="K25" s="195" t="s">
        <v>167</v>
      </c>
      <c r="L25" s="195" t="s">
        <v>167</v>
      </c>
      <c r="M25" s="195" t="s">
        <v>167</v>
      </c>
      <c r="N25" s="63"/>
    </row>
    <row r="26" spans="2:14">
      <c r="B26" s="52">
        <v>22</v>
      </c>
      <c r="C26" s="93" t="s">
        <v>56</v>
      </c>
      <c r="D26" s="194" t="s">
        <v>167</v>
      </c>
      <c r="E26" s="195" t="s">
        <v>167</v>
      </c>
      <c r="F26" s="195" t="s">
        <v>167</v>
      </c>
      <c r="G26" s="195" t="s">
        <v>167</v>
      </c>
      <c r="H26" s="195" t="s">
        <v>167</v>
      </c>
      <c r="I26" s="195" t="s">
        <v>167</v>
      </c>
      <c r="J26" s="195" t="s">
        <v>167</v>
      </c>
      <c r="K26" s="195" t="s">
        <v>167</v>
      </c>
      <c r="L26" s="195" t="s">
        <v>167</v>
      </c>
      <c r="M26" s="195" t="s">
        <v>167</v>
      </c>
      <c r="N26" s="63"/>
    </row>
    <row r="27" spans="2:14">
      <c r="B27" s="52">
        <v>23</v>
      </c>
      <c r="C27" s="93" t="s">
        <v>126</v>
      </c>
      <c r="D27" s="194" t="s">
        <v>167</v>
      </c>
      <c r="E27" s="195" t="s">
        <v>167</v>
      </c>
      <c r="F27" s="195" t="s">
        <v>167</v>
      </c>
      <c r="G27" s="195" t="s">
        <v>167</v>
      </c>
      <c r="H27" s="195" t="s">
        <v>167</v>
      </c>
      <c r="I27" s="195" t="s">
        <v>167</v>
      </c>
      <c r="J27" s="195" t="s">
        <v>167</v>
      </c>
      <c r="K27" s="195" t="s">
        <v>167</v>
      </c>
      <c r="L27" s="195" t="s">
        <v>167</v>
      </c>
      <c r="M27" s="195" t="s">
        <v>167</v>
      </c>
      <c r="N27" s="63"/>
    </row>
    <row r="28" spans="2:14">
      <c r="B28" s="52">
        <v>24</v>
      </c>
      <c r="C28" s="93" t="s">
        <v>127</v>
      </c>
      <c r="D28" s="194" t="s">
        <v>167</v>
      </c>
      <c r="E28" s="195" t="s">
        <v>167</v>
      </c>
      <c r="F28" s="195" t="s">
        <v>167</v>
      </c>
      <c r="G28" s="195" t="s">
        <v>167</v>
      </c>
      <c r="H28" s="195" t="s">
        <v>167</v>
      </c>
      <c r="I28" s="195" t="s">
        <v>167</v>
      </c>
      <c r="J28" s="195" t="s">
        <v>167</v>
      </c>
      <c r="K28" s="195" t="s">
        <v>167</v>
      </c>
      <c r="L28" s="195" t="s">
        <v>167</v>
      </c>
      <c r="M28" s="195" t="s">
        <v>167</v>
      </c>
      <c r="N28" s="63"/>
    </row>
    <row r="29" spans="2:14">
      <c r="B29" s="52">
        <v>25</v>
      </c>
      <c r="C29" s="93" t="s">
        <v>128</v>
      </c>
      <c r="D29" s="194" t="s">
        <v>167</v>
      </c>
      <c r="E29" s="195" t="s">
        <v>167</v>
      </c>
      <c r="F29" s="195" t="s">
        <v>167</v>
      </c>
      <c r="G29" s="195" t="s">
        <v>167</v>
      </c>
      <c r="H29" s="195" t="s">
        <v>167</v>
      </c>
      <c r="I29" s="195" t="s">
        <v>167</v>
      </c>
      <c r="J29" s="195" t="s">
        <v>167</v>
      </c>
      <c r="K29" s="195" t="s">
        <v>167</v>
      </c>
      <c r="L29" s="195" t="s">
        <v>167</v>
      </c>
      <c r="M29" s="195" t="s">
        <v>167</v>
      </c>
      <c r="N29" s="63"/>
    </row>
    <row r="30" spans="2:14">
      <c r="B30" s="52">
        <v>26</v>
      </c>
      <c r="C30" s="93" t="s">
        <v>30</v>
      </c>
      <c r="D30" s="196">
        <v>0.25</v>
      </c>
      <c r="E30" s="156">
        <v>59837</v>
      </c>
      <c r="F30" s="159">
        <v>49542</v>
      </c>
      <c r="G30" s="159">
        <v>8770</v>
      </c>
      <c r="H30" s="183">
        <v>11628</v>
      </c>
      <c r="I30" s="183">
        <v>32315</v>
      </c>
      <c r="J30" s="183">
        <v>38347</v>
      </c>
      <c r="K30" s="183">
        <v>60690</v>
      </c>
      <c r="L30" s="183">
        <v>78156</v>
      </c>
      <c r="M30" s="183">
        <v>87377</v>
      </c>
      <c r="N30" s="63"/>
    </row>
    <row r="31" spans="2:14">
      <c r="B31" s="52">
        <v>27</v>
      </c>
      <c r="C31" s="93" t="s">
        <v>31</v>
      </c>
      <c r="D31" s="194" t="s">
        <v>167</v>
      </c>
      <c r="E31" s="195" t="s">
        <v>167</v>
      </c>
      <c r="F31" s="195" t="s">
        <v>167</v>
      </c>
      <c r="G31" s="195" t="s">
        <v>167</v>
      </c>
      <c r="H31" s="195" t="s">
        <v>167</v>
      </c>
      <c r="I31" s="195" t="s">
        <v>167</v>
      </c>
      <c r="J31" s="195" t="s">
        <v>167</v>
      </c>
      <c r="K31" s="195" t="s">
        <v>167</v>
      </c>
      <c r="L31" s="195" t="s">
        <v>167</v>
      </c>
      <c r="M31" s="195" t="s">
        <v>167</v>
      </c>
      <c r="N31" s="63"/>
    </row>
    <row r="32" spans="2:14">
      <c r="B32" s="52">
        <v>28</v>
      </c>
      <c r="C32" s="93" t="s">
        <v>32</v>
      </c>
      <c r="D32" s="194" t="s">
        <v>167</v>
      </c>
      <c r="E32" s="195" t="s">
        <v>167</v>
      </c>
      <c r="F32" s="195" t="s">
        <v>167</v>
      </c>
      <c r="G32" s="195" t="s">
        <v>167</v>
      </c>
      <c r="H32" s="195" t="s">
        <v>167</v>
      </c>
      <c r="I32" s="195" t="s">
        <v>167</v>
      </c>
      <c r="J32" s="195" t="s">
        <v>167</v>
      </c>
      <c r="K32" s="195" t="s">
        <v>167</v>
      </c>
      <c r="L32" s="195" t="s">
        <v>167</v>
      </c>
      <c r="M32" s="195" t="s">
        <v>167</v>
      </c>
      <c r="N32" s="63"/>
    </row>
    <row r="33" spans="2:14">
      <c r="B33" s="52">
        <v>29</v>
      </c>
      <c r="C33" s="93" t="s">
        <v>33</v>
      </c>
      <c r="D33" s="194" t="s">
        <v>167</v>
      </c>
      <c r="E33" s="195" t="s">
        <v>167</v>
      </c>
      <c r="F33" s="195" t="s">
        <v>167</v>
      </c>
      <c r="G33" s="195" t="s">
        <v>167</v>
      </c>
      <c r="H33" s="195" t="s">
        <v>167</v>
      </c>
      <c r="I33" s="195" t="s">
        <v>167</v>
      </c>
      <c r="J33" s="195" t="s">
        <v>167</v>
      </c>
      <c r="K33" s="195" t="s">
        <v>167</v>
      </c>
      <c r="L33" s="195" t="s">
        <v>167</v>
      </c>
      <c r="M33" s="195" t="s">
        <v>167</v>
      </c>
      <c r="N33" s="63"/>
    </row>
    <row r="34" spans="2:14">
      <c r="B34" s="52">
        <v>30</v>
      </c>
      <c r="C34" s="93" t="s">
        <v>34</v>
      </c>
      <c r="D34" s="194" t="s">
        <v>167</v>
      </c>
      <c r="E34" s="195" t="s">
        <v>167</v>
      </c>
      <c r="F34" s="195" t="s">
        <v>167</v>
      </c>
      <c r="G34" s="195" t="s">
        <v>167</v>
      </c>
      <c r="H34" s="195" t="s">
        <v>167</v>
      </c>
      <c r="I34" s="195" t="s">
        <v>167</v>
      </c>
      <c r="J34" s="195" t="s">
        <v>167</v>
      </c>
      <c r="K34" s="195" t="s">
        <v>167</v>
      </c>
      <c r="L34" s="195" t="s">
        <v>167</v>
      </c>
      <c r="M34" s="195" t="s">
        <v>167</v>
      </c>
      <c r="N34" s="63"/>
    </row>
    <row r="35" spans="2:14">
      <c r="B35" s="52">
        <v>31</v>
      </c>
      <c r="C35" s="93" t="s">
        <v>35</v>
      </c>
      <c r="D35" s="194" t="s">
        <v>167</v>
      </c>
      <c r="E35" s="195" t="s">
        <v>167</v>
      </c>
      <c r="F35" s="195" t="s">
        <v>167</v>
      </c>
      <c r="G35" s="195" t="s">
        <v>167</v>
      </c>
      <c r="H35" s="195" t="s">
        <v>167</v>
      </c>
      <c r="I35" s="195" t="s">
        <v>167</v>
      </c>
      <c r="J35" s="195" t="s">
        <v>167</v>
      </c>
      <c r="K35" s="195" t="s">
        <v>167</v>
      </c>
      <c r="L35" s="195" t="s">
        <v>167</v>
      </c>
      <c r="M35" s="195" t="s">
        <v>167</v>
      </c>
      <c r="N35" s="63"/>
    </row>
    <row r="36" spans="2:14">
      <c r="B36" s="52">
        <v>32</v>
      </c>
      <c r="C36" s="93" t="s">
        <v>36</v>
      </c>
      <c r="D36" s="194" t="s">
        <v>167</v>
      </c>
      <c r="E36" s="195" t="s">
        <v>167</v>
      </c>
      <c r="F36" s="195" t="s">
        <v>167</v>
      </c>
      <c r="G36" s="195" t="s">
        <v>167</v>
      </c>
      <c r="H36" s="195" t="s">
        <v>167</v>
      </c>
      <c r="I36" s="195" t="s">
        <v>167</v>
      </c>
      <c r="J36" s="195" t="s">
        <v>167</v>
      </c>
      <c r="K36" s="195" t="s">
        <v>167</v>
      </c>
      <c r="L36" s="195" t="s">
        <v>167</v>
      </c>
      <c r="M36" s="195" t="s">
        <v>167</v>
      </c>
      <c r="N36" s="63"/>
    </row>
    <row r="37" spans="2:14">
      <c r="B37" s="52">
        <v>33</v>
      </c>
      <c r="C37" s="93" t="s">
        <v>37</v>
      </c>
      <c r="D37" s="194" t="s">
        <v>167</v>
      </c>
      <c r="E37" s="195" t="s">
        <v>167</v>
      </c>
      <c r="F37" s="195" t="s">
        <v>167</v>
      </c>
      <c r="G37" s="195" t="s">
        <v>167</v>
      </c>
      <c r="H37" s="195" t="s">
        <v>167</v>
      </c>
      <c r="I37" s="195" t="s">
        <v>167</v>
      </c>
      <c r="J37" s="195" t="s">
        <v>167</v>
      </c>
      <c r="K37" s="195" t="s">
        <v>167</v>
      </c>
      <c r="L37" s="195" t="s">
        <v>167</v>
      </c>
      <c r="M37" s="195" t="s">
        <v>167</v>
      </c>
      <c r="N37" s="63"/>
    </row>
    <row r="38" spans="2:14">
      <c r="B38" s="52">
        <v>34</v>
      </c>
      <c r="C38" s="93" t="s">
        <v>38</v>
      </c>
      <c r="D38" s="197">
        <v>0.22</v>
      </c>
      <c r="E38" s="183">
        <v>12155</v>
      </c>
      <c r="F38" s="183">
        <v>45315</v>
      </c>
      <c r="G38" s="183">
        <v>7777</v>
      </c>
      <c r="H38" s="183">
        <v>10413</v>
      </c>
      <c r="I38" s="183">
        <v>30145</v>
      </c>
      <c r="J38" s="183">
        <v>37411</v>
      </c>
      <c r="K38" s="183">
        <v>56701</v>
      </c>
      <c r="L38" s="183">
        <v>72978</v>
      </c>
      <c r="M38" s="183">
        <v>82455</v>
      </c>
      <c r="N38" s="63"/>
    </row>
    <row r="39" spans="2:14">
      <c r="B39" s="52">
        <v>35</v>
      </c>
      <c r="C39" s="93" t="s">
        <v>1</v>
      </c>
      <c r="D39" s="197">
        <v>0.23499999999999999</v>
      </c>
      <c r="E39" s="183">
        <v>25354</v>
      </c>
      <c r="F39" s="183">
        <v>48465</v>
      </c>
      <c r="G39" s="183">
        <v>9343</v>
      </c>
      <c r="H39" s="183">
        <v>12039</v>
      </c>
      <c r="I39" s="183">
        <v>30393</v>
      </c>
      <c r="J39" s="183">
        <v>37243</v>
      </c>
      <c r="K39" s="183">
        <v>62116</v>
      </c>
      <c r="L39" s="183">
        <v>81099</v>
      </c>
      <c r="M39" s="183">
        <v>81556</v>
      </c>
      <c r="N39" s="63"/>
    </row>
    <row r="40" spans="2:14">
      <c r="B40" s="52">
        <v>36</v>
      </c>
      <c r="C40" s="93" t="s">
        <v>2</v>
      </c>
      <c r="D40" s="197">
        <v>0.21</v>
      </c>
      <c r="E40" s="183">
        <v>5987</v>
      </c>
      <c r="F40" s="183">
        <v>50759</v>
      </c>
      <c r="G40" s="183">
        <v>10194</v>
      </c>
      <c r="H40" s="183">
        <v>12637</v>
      </c>
      <c r="I40" s="183">
        <v>31391</v>
      </c>
      <c r="J40" s="183">
        <v>39106</v>
      </c>
      <c r="K40" s="183">
        <v>65408</v>
      </c>
      <c r="L40" s="183">
        <v>83271</v>
      </c>
      <c r="M40" s="183">
        <v>92333</v>
      </c>
      <c r="N40" s="63"/>
    </row>
    <row r="41" spans="2:14">
      <c r="B41" s="52">
        <v>37</v>
      </c>
      <c r="C41" s="93" t="s">
        <v>3</v>
      </c>
      <c r="D41" s="197">
        <v>0.20399999999999999</v>
      </c>
      <c r="E41" s="183">
        <v>18707</v>
      </c>
      <c r="F41" s="183">
        <v>49180</v>
      </c>
      <c r="G41" s="183">
        <v>9560</v>
      </c>
      <c r="H41" s="183">
        <v>11626</v>
      </c>
      <c r="I41" s="183">
        <v>31327</v>
      </c>
      <c r="J41" s="183">
        <v>39102</v>
      </c>
      <c r="K41" s="183">
        <v>63692</v>
      </c>
      <c r="L41" s="183">
        <v>82716</v>
      </c>
      <c r="M41" s="183">
        <v>84901</v>
      </c>
      <c r="N41" s="63"/>
    </row>
    <row r="42" spans="2:14">
      <c r="B42" s="52">
        <v>38</v>
      </c>
      <c r="C42" s="93" t="s">
        <v>39</v>
      </c>
      <c r="D42" s="197">
        <v>0.192</v>
      </c>
      <c r="E42" s="183">
        <v>3779</v>
      </c>
      <c r="F42" s="183">
        <v>49481</v>
      </c>
      <c r="G42" s="183">
        <v>7336</v>
      </c>
      <c r="H42" s="183">
        <v>9714</v>
      </c>
      <c r="I42" s="183">
        <v>32065</v>
      </c>
      <c r="J42" s="183">
        <v>38837</v>
      </c>
      <c r="K42" s="183">
        <v>59245</v>
      </c>
      <c r="L42" s="183">
        <v>76782</v>
      </c>
      <c r="M42" s="183">
        <v>82397</v>
      </c>
      <c r="N42" s="63"/>
    </row>
    <row r="43" spans="2:14">
      <c r="B43" s="52">
        <v>39</v>
      </c>
      <c r="C43" s="93" t="s">
        <v>7</v>
      </c>
      <c r="D43" s="197">
        <v>0.19399999999999998</v>
      </c>
      <c r="E43" s="183">
        <v>20578</v>
      </c>
      <c r="F43" s="183">
        <v>49442</v>
      </c>
      <c r="G43" s="183">
        <v>8682</v>
      </c>
      <c r="H43" s="183">
        <v>12318</v>
      </c>
      <c r="I43" s="183">
        <v>35096</v>
      </c>
      <c r="J43" s="183">
        <v>42838</v>
      </c>
      <c r="K43" s="183">
        <v>66149</v>
      </c>
      <c r="L43" s="183">
        <v>83071</v>
      </c>
      <c r="M43" s="183">
        <v>90256</v>
      </c>
      <c r="N43" s="63"/>
    </row>
    <row r="44" spans="2:14">
      <c r="B44" s="52">
        <v>40</v>
      </c>
      <c r="C44" s="93" t="s">
        <v>40</v>
      </c>
      <c r="D44" s="197">
        <v>0.23399999999999999</v>
      </c>
      <c r="E44" s="183">
        <v>5506</v>
      </c>
      <c r="F44" s="183">
        <v>47464</v>
      </c>
      <c r="G44" s="183">
        <v>8229</v>
      </c>
      <c r="H44" s="183">
        <v>11322</v>
      </c>
      <c r="I44" s="183">
        <v>28252</v>
      </c>
      <c r="J44" s="183">
        <v>34474</v>
      </c>
      <c r="K44" s="183">
        <v>57155</v>
      </c>
      <c r="L44" s="183">
        <v>71917</v>
      </c>
      <c r="M44" s="183">
        <v>89254</v>
      </c>
      <c r="N44" s="63"/>
    </row>
    <row r="45" spans="2:14">
      <c r="B45" s="52">
        <v>41</v>
      </c>
      <c r="C45" s="93" t="s">
        <v>11</v>
      </c>
      <c r="D45" s="197">
        <v>0.23600000000000002</v>
      </c>
      <c r="E45" s="183">
        <v>9863</v>
      </c>
      <c r="F45" s="183">
        <v>50930</v>
      </c>
      <c r="G45" s="183">
        <v>9383</v>
      </c>
      <c r="H45" s="183">
        <v>11041</v>
      </c>
      <c r="I45" s="183">
        <v>30436</v>
      </c>
      <c r="J45" s="183">
        <v>37569</v>
      </c>
      <c r="K45" s="183">
        <v>62439</v>
      </c>
      <c r="L45" s="183">
        <v>79468</v>
      </c>
      <c r="M45" s="183">
        <v>86956</v>
      </c>
      <c r="N45" s="63"/>
    </row>
    <row r="46" spans="2:14">
      <c r="B46" s="52">
        <v>42</v>
      </c>
      <c r="C46" s="93" t="s">
        <v>12</v>
      </c>
      <c r="D46" s="194">
        <v>0.19800000000000001</v>
      </c>
      <c r="E46" s="195">
        <v>22401</v>
      </c>
      <c r="F46" s="195">
        <v>50096</v>
      </c>
      <c r="G46" s="195">
        <v>10595</v>
      </c>
      <c r="H46" s="195">
        <v>14265</v>
      </c>
      <c r="I46" s="195">
        <v>33929</v>
      </c>
      <c r="J46" s="195">
        <v>36234</v>
      </c>
      <c r="K46" s="195">
        <v>62624</v>
      </c>
      <c r="L46" s="195">
        <v>79884</v>
      </c>
      <c r="M46" s="195">
        <v>82943</v>
      </c>
      <c r="N46" s="63"/>
    </row>
    <row r="47" spans="2:14">
      <c r="B47" s="52">
        <v>43</v>
      </c>
      <c r="C47" s="93" t="s">
        <v>8</v>
      </c>
      <c r="D47" s="197">
        <v>0.188</v>
      </c>
      <c r="E47" s="183">
        <v>13347</v>
      </c>
      <c r="F47" s="183">
        <v>49403</v>
      </c>
      <c r="G47" s="183">
        <v>8527</v>
      </c>
      <c r="H47" s="183">
        <v>10567</v>
      </c>
      <c r="I47" s="183">
        <v>30598</v>
      </c>
      <c r="J47" s="183">
        <v>38541</v>
      </c>
      <c r="K47" s="183">
        <v>64212</v>
      </c>
      <c r="L47" s="183">
        <v>82192</v>
      </c>
      <c r="M47" s="183">
        <v>87521</v>
      </c>
      <c r="N47" s="63"/>
    </row>
    <row r="48" spans="2:14">
      <c r="B48" s="52">
        <v>44</v>
      </c>
      <c r="C48" s="93" t="s">
        <v>18</v>
      </c>
      <c r="D48" s="197">
        <v>0.24</v>
      </c>
      <c r="E48" s="183">
        <v>18280</v>
      </c>
      <c r="F48" s="183">
        <v>51894</v>
      </c>
      <c r="G48" s="183">
        <v>7873</v>
      </c>
      <c r="H48" s="183">
        <v>9815</v>
      </c>
      <c r="I48" s="183">
        <v>32078</v>
      </c>
      <c r="J48" s="183">
        <v>37301</v>
      </c>
      <c r="K48" s="183">
        <v>59225</v>
      </c>
      <c r="L48" s="183">
        <v>76431</v>
      </c>
      <c r="M48" s="183">
        <v>86845</v>
      </c>
      <c r="N48" s="63"/>
    </row>
    <row r="49" spans="2:14">
      <c r="B49" s="52">
        <v>45</v>
      </c>
      <c r="C49" s="93" t="s">
        <v>41</v>
      </c>
      <c r="D49" s="197">
        <v>0.23499999999999999</v>
      </c>
      <c r="E49" s="183">
        <v>6259</v>
      </c>
      <c r="F49" s="183">
        <v>49297</v>
      </c>
      <c r="G49" s="183">
        <v>9221</v>
      </c>
      <c r="H49" s="183">
        <v>13322</v>
      </c>
      <c r="I49" s="183">
        <v>31152</v>
      </c>
      <c r="J49" s="183">
        <v>36408</v>
      </c>
      <c r="K49" s="183">
        <v>58775</v>
      </c>
      <c r="L49" s="183">
        <v>86986</v>
      </c>
      <c r="M49" s="183">
        <v>88615</v>
      </c>
      <c r="N49" s="63"/>
    </row>
    <row r="50" spans="2:14">
      <c r="B50" s="52">
        <v>46</v>
      </c>
      <c r="C50" s="93" t="s">
        <v>21</v>
      </c>
      <c r="D50" s="196">
        <v>0.22500000000000001</v>
      </c>
      <c r="E50" s="183">
        <v>7580</v>
      </c>
      <c r="F50" s="183">
        <v>51763</v>
      </c>
      <c r="G50" s="183">
        <v>8861</v>
      </c>
      <c r="H50" s="183">
        <v>11557</v>
      </c>
      <c r="I50" s="183">
        <v>30188</v>
      </c>
      <c r="J50" s="183">
        <v>36649</v>
      </c>
      <c r="K50" s="183">
        <v>61362</v>
      </c>
      <c r="L50" s="183">
        <v>81747</v>
      </c>
      <c r="M50" s="183">
        <v>102663</v>
      </c>
      <c r="N50" s="63"/>
    </row>
    <row r="51" spans="2:14">
      <c r="B51" s="52">
        <v>47</v>
      </c>
      <c r="C51" s="93" t="s">
        <v>13</v>
      </c>
      <c r="D51" s="197">
        <v>0.19800000000000001</v>
      </c>
      <c r="E51" s="183">
        <v>13923</v>
      </c>
      <c r="F51" s="183">
        <v>51580</v>
      </c>
      <c r="G51" s="183">
        <v>9241</v>
      </c>
      <c r="H51" s="183">
        <v>13424</v>
      </c>
      <c r="I51" s="183">
        <v>33139</v>
      </c>
      <c r="J51" s="183">
        <v>39129</v>
      </c>
      <c r="K51" s="183">
        <v>60312</v>
      </c>
      <c r="L51" s="183">
        <v>78075</v>
      </c>
      <c r="M51" s="183">
        <v>85903</v>
      </c>
      <c r="N51" s="63"/>
    </row>
    <row r="52" spans="2:14">
      <c r="B52" s="52">
        <v>48</v>
      </c>
      <c r="C52" s="93" t="s">
        <v>22</v>
      </c>
      <c r="D52" s="197">
        <v>0.20499999999999999</v>
      </c>
      <c r="E52" s="183">
        <v>7627</v>
      </c>
      <c r="F52" s="183">
        <v>52255</v>
      </c>
      <c r="G52" s="183">
        <v>9119</v>
      </c>
      <c r="H52" s="183">
        <v>12425</v>
      </c>
      <c r="I52" s="183">
        <v>30701</v>
      </c>
      <c r="J52" s="183">
        <v>39380</v>
      </c>
      <c r="K52" s="183">
        <v>70164</v>
      </c>
      <c r="L52" s="183">
        <v>94469</v>
      </c>
      <c r="M52" s="183">
        <v>93532</v>
      </c>
      <c r="N52" s="63"/>
    </row>
    <row r="53" spans="2:14">
      <c r="B53" s="52">
        <v>49</v>
      </c>
      <c r="C53" s="93" t="s">
        <v>23</v>
      </c>
      <c r="D53" s="197">
        <v>0.23300000000000001</v>
      </c>
      <c r="E53" s="183">
        <v>8528</v>
      </c>
      <c r="F53" s="183">
        <v>53123</v>
      </c>
      <c r="G53" s="183">
        <v>7497</v>
      </c>
      <c r="H53" s="183">
        <v>10629</v>
      </c>
      <c r="I53" s="183">
        <v>32074</v>
      </c>
      <c r="J53" s="183">
        <v>40413</v>
      </c>
      <c r="K53" s="183">
        <v>61915</v>
      </c>
      <c r="L53" s="183">
        <v>90373</v>
      </c>
      <c r="M53" s="183">
        <v>96799</v>
      </c>
      <c r="N53" s="63"/>
    </row>
    <row r="54" spans="2:14">
      <c r="B54" s="52">
        <v>50</v>
      </c>
      <c r="C54" s="93" t="s">
        <v>14</v>
      </c>
      <c r="D54" s="197">
        <v>0.19500000000000001</v>
      </c>
      <c r="E54" s="183">
        <v>6254</v>
      </c>
      <c r="F54" s="183">
        <v>56151</v>
      </c>
      <c r="G54" s="183">
        <v>8859</v>
      </c>
      <c r="H54" s="183">
        <v>14143</v>
      </c>
      <c r="I54" s="183">
        <v>32386</v>
      </c>
      <c r="J54" s="183">
        <v>38119</v>
      </c>
      <c r="K54" s="183">
        <v>64227</v>
      </c>
      <c r="L54" s="183">
        <v>88825</v>
      </c>
      <c r="M54" s="183">
        <v>96712</v>
      </c>
      <c r="N54" s="63"/>
    </row>
    <row r="55" spans="2:14">
      <c r="B55" s="52">
        <v>51</v>
      </c>
      <c r="C55" s="93" t="s">
        <v>42</v>
      </c>
      <c r="D55" s="197">
        <v>0.19600000000000001</v>
      </c>
      <c r="E55" s="183">
        <v>9481</v>
      </c>
      <c r="F55" s="183">
        <v>53635</v>
      </c>
      <c r="G55" s="183">
        <v>8720</v>
      </c>
      <c r="H55" s="183">
        <v>11965</v>
      </c>
      <c r="I55" s="183">
        <v>35694</v>
      </c>
      <c r="J55" s="183">
        <v>41082</v>
      </c>
      <c r="K55" s="183">
        <v>65769</v>
      </c>
      <c r="L55" s="183">
        <v>90144</v>
      </c>
      <c r="M55" s="183">
        <v>93956</v>
      </c>
      <c r="N55" s="63"/>
    </row>
    <row r="56" spans="2:14">
      <c r="B56" s="52">
        <v>52</v>
      </c>
      <c r="C56" s="93" t="s">
        <v>4</v>
      </c>
      <c r="D56" s="197">
        <v>0.17499999999999999</v>
      </c>
      <c r="E56" s="183">
        <v>6378</v>
      </c>
      <c r="F56" s="183">
        <v>49643</v>
      </c>
      <c r="G56" s="183">
        <v>9113</v>
      </c>
      <c r="H56" s="183">
        <v>12047</v>
      </c>
      <c r="I56" s="183">
        <v>33640</v>
      </c>
      <c r="J56" s="183">
        <v>38721</v>
      </c>
      <c r="K56" s="183">
        <v>62030</v>
      </c>
      <c r="L56" s="183">
        <v>78422</v>
      </c>
      <c r="M56" s="183">
        <v>82595</v>
      </c>
      <c r="N56" s="63"/>
    </row>
    <row r="57" spans="2:14">
      <c r="B57" s="52">
        <v>53</v>
      </c>
      <c r="C57" s="93" t="s">
        <v>19</v>
      </c>
      <c r="D57" s="197">
        <v>0.20300000000000001</v>
      </c>
      <c r="E57" s="183">
        <v>4180</v>
      </c>
      <c r="F57" s="183">
        <v>53812</v>
      </c>
      <c r="G57" s="183">
        <v>6583</v>
      </c>
      <c r="H57" s="183">
        <v>9408</v>
      </c>
      <c r="I57" s="183">
        <v>30622</v>
      </c>
      <c r="J57" s="183">
        <v>42051</v>
      </c>
      <c r="K57" s="183">
        <v>68104</v>
      </c>
      <c r="L57" s="183">
        <v>92661</v>
      </c>
      <c r="M57" s="183">
        <v>94050</v>
      </c>
      <c r="N57" s="63"/>
    </row>
    <row r="58" spans="2:14">
      <c r="B58" s="52">
        <v>54</v>
      </c>
      <c r="C58" s="93" t="s">
        <v>24</v>
      </c>
      <c r="D58" s="197">
        <v>0.19899999999999998</v>
      </c>
      <c r="E58" s="183">
        <v>6765</v>
      </c>
      <c r="F58" s="183">
        <v>51507</v>
      </c>
      <c r="G58" s="183">
        <v>9904</v>
      </c>
      <c r="H58" s="183">
        <v>13200</v>
      </c>
      <c r="I58" s="183">
        <v>35570</v>
      </c>
      <c r="J58" s="183">
        <v>40090</v>
      </c>
      <c r="K58" s="183">
        <v>62430</v>
      </c>
      <c r="L58" s="183">
        <v>77739</v>
      </c>
      <c r="M58" s="183">
        <v>86164</v>
      </c>
      <c r="N58" s="63"/>
    </row>
    <row r="59" spans="2:14">
      <c r="B59" s="52">
        <v>55</v>
      </c>
      <c r="C59" s="93" t="s">
        <v>15</v>
      </c>
      <c r="D59" s="197">
        <v>0.222</v>
      </c>
      <c r="E59" s="183">
        <v>8144</v>
      </c>
      <c r="F59" s="183">
        <v>51073</v>
      </c>
      <c r="G59" s="183">
        <v>7737</v>
      </c>
      <c r="H59" s="183">
        <v>10626</v>
      </c>
      <c r="I59" s="183">
        <v>29796</v>
      </c>
      <c r="J59" s="183">
        <v>36856</v>
      </c>
      <c r="K59" s="183">
        <v>61683</v>
      </c>
      <c r="L59" s="183">
        <v>79016</v>
      </c>
      <c r="M59" s="183">
        <v>85385</v>
      </c>
      <c r="N59" s="63"/>
    </row>
    <row r="60" spans="2:14">
      <c r="B60" s="52">
        <v>56</v>
      </c>
      <c r="C60" s="93" t="s">
        <v>9</v>
      </c>
      <c r="D60" s="197">
        <v>0.192</v>
      </c>
      <c r="E60" s="183">
        <v>4392</v>
      </c>
      <c r="F60" s="183">
        <v>51175</v>
      </c>
      <c r="G60" s="183">
        <v>8360</v>
      </c>
      <c r="H60" s="183">
        <v>12289</v>
      </c>
      <c r="I60" s="183">
        <v>34143</v>
      </c>
      <c r="J60" s="183">
        <v>38519</v>
      </c>
      <c r="K60" s="183">
        <v>68668</v>
      </c>
      <c r="L60" s="183">
        <v>84239</v>
      </c>
      <c r="M60" s="183">
        <v>98803</v>
      </c>
      <c r="N60" s="63"/>
    </row>
    <row r="61" spans="2:14">
      <c r="B61" s="52">
        <v>57</v>
      </c>
      <c r="C61" s="93" t="s">
        <v>43</v>
      </c>
      <c r="D61" s="197">
        <v>0.23399999999999999</v>
      </c>
      <c r="E61" s="183">
        <v>3712</v>
      </c>
      <c r="F61" s="183">
        <v>46457</v>
      </c>
      <c r="G61" s="183">
        <v>7792</v>
      </c>
      <c r="H61" s="183">
        <v>11199</v>
      </c>
      <c r="I61" s="183">
        <v>31936</v>
      </c>
      <c r="J61" s="183">
        <v>39676</v>
      </c>
      <c r="K61" s="183">
        <v>60026</v>
      </c>
      <c r="L61" s="183">
        <v>75551</v>
      </c>
      <c r="M61" s="183">
        <v>85748</v>
      </c>
      <c r="N61" s="63"/>
    </row>
    <row r="62" spans="2:14">
      <c r="B62" s="52">
        <v>58</v>
      </c>
      <c r="C62" s="93" t="s">
        <v>25</v>
      </c>
      <c r="D62" s="197">
        <v>0.21199999999999999</v>
      </c>
      <c r="E62" s="183">
        <v>3957</v>
      </c>
      <c r="F62" s="183">
        <v>50408</v>
      </c>
      <c r="G62" s="183">
        <v>8228</v>
      </c>
      <c r="H62" s="183">
        <v>10379</v>
      </c>
      <c r="I62" s="183">
        <v>33208</v>
      </c>
      <c r="J62" s="183">
        <v>38840</v>
      </c>
      <c r="K62" s="183">
        <v>58010</v>
      </c>
      <c r="L62" s="183">
        <v>75238</v>
      </c>
      <c r="M62" s="183">
        <v>87678</v>
      </c>
      <c r="N62" s="63"/>
    </row>
    <row r="63" spans="2:14">
      <c r="B63" s="52">
        <v>59</v>
      </c>
      <c r="C63" s="93" t="s">
        <v>20</v>
      </c>
      <c r="D63" s="197">
        <v>0.247</v>
      </c>
      <c r="E63" s="183">
        <v>34190</v>
      </c>
      <c r="F63" s="183">
        <v>48922</v>
      </c>
      <c r="G63" s="183">
        <v>7420</v>
      </c>
      <c r="H63" s="183">
        <v>10159</v>
      </c>
      <c r="I63" s="183">
        <v>29082</v>
      </c>
      <c r="J63" s="183">
        <v>36187</v>
      </c>
      <c r="K63" s="183">
        <v>61008</v>
      </c>
      <c r="L63" s="183">
        <v>78840</v>
      </c>
      <c r="M63" s="183">
        <v>85360</v>
      </c>
      <c r="N63" s="63"/>
    </row>
    <row r="64" spans="2:14">
      <c r="B64" s="52">
        <v>60</v>
      </c>
      <c r="C64" s="93" t="s">
        <v>44</v>
      </c>
      <c r="D64" s="197">
        <v>0.20399999999999999</v>
      </c>
      <c r="E64" s="183">
        <v>3743</v>
      </c>
      <c r="F64" s="183">
        <v>51431</v>
      </c>
      <c r="G64" s="183">
        <v>8740</v>
      </c>
      <c r="H64" s="183">
        <v>11407</v>
      </c>
      <c r="I64" s="183">
        <v>33951</v>
      </c>
      <c r="J64" s="183">
        <v>40094</v>
      </c>
      <c r="K64" s="183">
        <v>72644</v>
      </c>
      <c r="L64" s="183">
        <v>93565</v>
      </c>
      <c r="M64" s="183">
        <v>103368</v>
      </c>
      <c r="N64" s="63"/>
    </row>
    <row r="65" spans="2:14">
      <c r="B65" s="52">
        <v>61</v>
      </c>
      <c r="C65" s="93" t="s">
        <v>16</v>
      </c>
      <c r="D65" s="197">
        <v>0.188</v>
      </c>
      <c r="E65" s="183">
        <v>2920</v>
      </c>
      <c r="F65" s="183">
        <v>56873</v>
      </c>
      <c r="G65" s="183">
        <v>10930</v>
      </c>
      <c r="H65" s="183">
        <v>12836</v>
      </c>
      <c r="I65" s="183">
        <v>32586</v>
      </c>
      <c r="J65" s="183">
        <v>41291</v>
      </c>
      <c r="K65" s="183">
        <v>71063</v>
      </c>
      <c r="L65" s="183">
        <v>87227</v>
      </c>
      <c r="M65" s="183">
        <v>110801</v>
      </c>
      <c r="N65" s="63"/>
    </row>
    <row r="66" spans="2:14">
      <c r="B66" s="52">
        <v>62</v>
      </c>
      <c r="C66" s="93" t="s">
        <v>17</v>
      </c>
      <c r="D66" s="197">
        <v>0.19399999999999998</v>
      </c>
      <c r="E66" s="183">
        <v>4300</v>
      </c>
      <c r="F66" s="183">
        <v>53878</v>
      </c>
      <c r="G66" s="183">
        <v>10459</v>
      </c>
      <c r="H66" s="183">
        <v>14741</v>
      </c>
      <c r="I66" s="183">
        <v>37916</v>
      </c>
      <c r="J66" s="183">
        <v>46555</v>
      </c>
      <c r="K66" s="183">
        <v>75616</v>
      </c>
      <c r="L66" s="183">
        <v>93769</v>
      </c>
      <c r="M66" s="183">
        <v>95687</v>
      </c>
      <c r="N66" s="63"/>
    </row>
    <row r="67" spans="2:14">
      <c r="B67" s="52">
        <v>63</v>
      </c>
      <c r="C67" s="93" t="s">
        <v>26</v>
      </c>
      <c r="D67" s="197">
        <v>0.20600000000000002</v>
      </c>
      <c r="E67" s="183">
        <v>3494</v>
      </c>
      <c r="F67" s="183">
        <v>50230</v>
      </c>
      <c r="G67" s="183">
        <v>9553</v>
      </c>
      <c r="H67" s="183">
        <v>12305</v>
      </c>
      <c r="I67" s="183">
        <v>31257</v>
      </c>
      <c r="J67" s="183">
        <v>38369</v>
      </c>
      <c r="K67" s="183">
        <v>64291</v>
      </c>
      <c r="L67" s="183">
        <v>85118</v>
      </c>
      <c r="M67" s="183">
        <v>97024</v>
      </c>
      <c r="N67" s="63"/>
    </row>
    <row r="68" spans="2:14">
      <c r="B68" s="52">
        <v>64</v>
      </c>
      <c r="C68" s="93" t="s">
        <v>45</v>
      </c>
      <c r="D68" s="197">
        <v>0.21600000000000003</v>
      </c>
      <c r="E68" s="183">
        <v>3797</v>
      </c>
      <c r="F68" s="183">
        <v>50299</v>
      </c>
      <c r="G68" s="183">
        <v>9238</v>
      </c>
      <c r="H68" s="183">
        <v>14178</v>
      </c>
      <c r="I68" s="183">
        <v>32328</v>
      </c>
      <c r="J68" s="183">
        <v>40671</v>
      </c>
      <c r="K68" s="183">
        <v>73805</v>
      </c>
      <c r="L68" s="183">
        <v>90158</v>
      </c>
      <c r="M68" s="183">
        <v>101803</v>
      </c>
      <c r="N68" s="63"/>
    </row>
    <row r="69" spans="2:14">
      <c r="B69" s="52">
        <v>65</v>
      </c>
      <c r="C69" s="93" t="s">
        <v>10</v>
      </c>
      <c r="D69" s="197">
        <v>0.18899999999999997</v>
      </c>
      <c r="E69" s="183">
        <v>1666</v>
      </c>
      <c r="F69" s="183">
        <v>51027</v>
      </c>
      <c r="G69" s="183">
        <v>8739</v>
      </c>
      <c r="H69" s="183">
        <v>11756</v>
      </c>
      <c r="I69" s="183">
        <v>31336</v>
      </c>
      <c r="J69" s="183">
        <v>37613</v>
      </c>
      <c r="K69" s="183">
        <v>70864</v>
      </c>
      <c r="L69" s="183">
        <v>84164</v>
      </c>
      <c r="M69" s="183">
        <v>95266</v>
      </c>
      <c r="N69" s="63"/>
    </row>
    <row r="70" spans="2:14">
      <c r="B70" s="52">
        <v>66</v>
      </c>
      <c r="C70" s="93" t="s">
        <v>5</v>
      </c>
      <c r="D70" s="197">
        <v>0.18100000000000002</v>
      </c>
      <c r="E70" s="183">
        <v>1609</v>
      </c>
      <c r="F70" s="183">
        <v>53282</v>
      </c>
      <c r="G70" s="183">
        <v>9778</v>
      </c>
      <c r="H70" s="183">
        <v>10413</v>
      </c>
      <c r="I70" s="183">
        <v>30852</v>
      </c>
      <c r="J70" s="183">
        <v>38797</v>
      </c>
      <c r="K70" s="183">
        <v>67234</v>
      </c>
      <c r="L70" s="183">
        <v>87929</v>
      </c>
      <c r="M70" s="183">
        <v>123340</v>
      </c>
      <c r="N70" s="63"/>
    </row>
    <row r="71" spans="2:14">
      <c r="B71" s="52">
        <v>67</v>
      </c>
      <c r="C71" s="93" t="s">
        <v>6</v>
      </c>
      <c r="D71" s="197">
        <v>0.188</v>
      </c>
      <c r="E71" s="183">
        <v>721</v>
      </c>
      <c r="F71" s="183">
        <v>61556</v>
      </c>
      <c r="G71" s="183">
        <v>10252</v>
      </c>
      <c r="H71" s="183">
        <v>11056</v>
      </c>
      <c r="I71" s="183">
        <v>36888</v>
      </c>
      <c r="J71" s="183">
        <v>44962</v>
      </c>
      <c r="K71" s="183">
        <v>71657</v>
      </c>
      <c r="L71" s="183">
        <v>103328</v>
      </c>
      <c r="M71" s="183">
        <v>143270</v>
      </c>
      <c r="N71" s="63"/>
    </row>
    <row r="72" spans="2:14">
      <c r="B72" s="52">
        <v>68</v>
      </c>
      <c r="C72" s="93" t="s">
        <v>46</v>
      </c>
      <c r="D72" s="197">
        <v>0.20600000000000002</v>
      </c>
      <c r="E72" s="183">
        <v>990</v>
      </c>
      <c r="F72" s="183">
        <v>46359</v>
      </c>
      <c r="G72" s="183">
        <v>10532</v>
      </c>
      <c r="H72" s="183">
        <v>13899</v>
      </c>
      <c r="I72" s="183">
        <v>41863</v>
      </c>
      <c r="J72" s="183">
        <v>41462</v>
      </c>
      <c r="K72" s="183">
        <v>66016</v>
      </c>
      <c r="L72" s="183">
        <v>71993</v>
      </c>
      <c r="M72" s="183">
        <v>77526</v>
      </c>
      <c r="N72" s="63"/>
    </row>
    <row r="73" spans="2:14">
      <c r="B73" s="52">
        <v>69</v>
      </c>
      <c r="C73" s="93" t="s">
        <v>47</v>
      </c>
      <c r="D73" s="197">
        <v>0.193</v>
      </c>
      <c r="E73" s="183">
        <v>2464</v>
      </c>
      <c r="F73" s="183">
        <v>49337</v>
      </c>
      <c r="G73" s="183">
        <v>9485</v>
      </c>
      <c r="H73" s="183">
        <v>13671</v>
      </c>
      <c r="I73" s="183">
        <v>28830</v>
      </c>
      <c r="J73" s="183">
        <v>34905</v>
      </c>
      <c r="K73" s="183">
        <v>56886</v>
      </c>
      <c r="L73" s="183">
        <v>85781</v>
      </c>
      <c r="M73" s="183">
        <v>86488</v>
      </c>
      <c r="N73" s="63"/>
    </row>
    <row r="74" spans="2:14">
      <c r="B74" s="52">
        <v>70</v>
      </c>
      <c r="C74" s="93" t="s">
        <v>48</v>
      </c>
      <c r="D74" s="197">
        <v>0.247</v>
      </c>
      <c r="E74" s="183">
        <v>501</v>
      </c>
      <c r="F74" s="183">
        <v>47393</v>
      </c>
      <c r="G74" s="183">
        <v>7020</v>
      </c>
      <c r="H74" s="183">
        <v>13557</v>
      </c>
      <c r="I74" s="183">
        <v>31446</v>
      </c>
      <c r="J74" s="183">
        <v>34776</v>
      </c>
      <c r="K74" s="183">
        <v>59186</v>
      </c>
      <c r="L74" s="183">
        <v>68140</v>
      </c>
      <c r="M74" s="183">
        <v>101664</v>
      </c>
      <c r="N74" s="63"/>
    </row>
    <row r="75" spans="2:14">
      <c r="B75" s="52">
        <v>71</v>
      </c>
      <c r="C75" s="93" t="s">
        <v>49</v>
      </c>
      <c r="D75" s="197">
        <v>0.25600000000000001</v>
      </c>
      <c r="E75" s="183">
        <v>1552</v>
      </c>
      <c r="F75" s="183">
        <v>49897</v>
      </c>
      <c r="G75" s="183">
        <v>10396</v>
      </c>
      <c r="H75" s="183">
        <v>16913</v>
      </c>
      <c r="I75" s="183">
        <v>33851</v>
      </c>
      <c r="J75" s="183">
        <v>39730</v>
      </c>
      <c r="K75" s="183">
        <v>75559</v>
      </c>
      <c r="L75" s="183">
        <v>99173</v>
      </c>
      <c r="M75" s="183">
        <v>116998</v>
      </c>
      <c r="N75" s="63"/>
    </row>
    <row r="76" spans="2:14">
      <c r="B76" s="52">
        <v>72</v>
      </c>
      <c r="C76" s="93" t="s">
        <v>27</v>
      </c>
      <c r="D76" s="197">
        <v>0.17800000000000002</v>
      </c>
      <c r="E76" s="183">
        <v>711</v>
      </c>
      <c r="F76" s="183">
        <v>60439</v>
      </c>
      <c r="G76" s="183">
        <v>10205</v>
      </c>
      <c r="H76" s="183">
        <v>11850</v>
      </c>
      <c r="I76" s="183">
        <v>33423</v>
      </c>
      <c r="J76" s="183">
        <v>37085</v>
      </c>
      <c r="K76" s="183">
        <v>80591</v>
      </c>
      <c r="L76" s="183">
        <v>105173</v>
      </c>
      <c r="M76" s="183">
        <v>110485</v>
      </c>
      <c r="N76" s="63"/>
    </row>
    <row r="77" spans="2:14">
      <c r="B77" s="52">
        <v>73</v>
      </c>
      <c r="C77" s="93" t="s">
        <v>28</v>
      </c>
      <c r="D77" s="197">
        <v>0.19800000000000001</v>
      </c>
      <c r="E77" s="183">
        <v>975</v>
      </c>
      <c r="F77" s="183">
        <v>60644</v>
      </c>
      <c r="G77" s="183">
        <v>6854</v>
      </c>
      <c r="H77" s="183">
        <v>9465</v>
      </c>
      <c r="I77" s="183">
        <v>32015</v>
      </c>
      <c r="J77" s="183">
        <v>39257</v>
      </c>
      <c r="K77" s="183">
        <v>78302</v>
      </c>
      <c r="L77" s="183">
        <v>113905</v>
      </c>
      <c r="M77" s="183">
        <v>107551</v>
      </c>
      <c r="N77" s="63"/>
    </row>
    <row r="78" spans="2:14" ht="14.25" thickBot="1">
      <c r="B78" s="52">
        <v>74</v>
      </c>
      <c r="C78" s="93" t="s">
        <v>29</v>
      </c>
      <c r="D78" s="197">
        <v>0.16200000000000001</v>
      </c>
      <c r="E78" s="183">
        <v>383</v>
      </c>
      <c r="F78" s="183">
        <v>61476</v>
      </c>
      <c r="G78" s="183">
        <v>10419</v>
      </c>
      <c r="H78" s="183">
        <v>17460</v>
      </c>
      <c r="I78" s="183">
        <v>36480</v>
      </c>
      <c r="J78" s="183">
        <v>43275</v>
      </c>
      <c r="K78" s="183">
        <v>76194</v>
      </c>
      <c r="L78" s="183">
        <v>105273</v>
      </c>
      <c r="M78" s="183">
        <v>110468</v>
      </c>
      <c r="N78" s="63"/>
    </row>
    <row r="79" spans="2:14" ht="14.25" thickTop="1">
      <c r="B79" s="228" t="s">
        <v>0</v>
      </c>
      <c r="C79" s="229"/>
      <c r="D79" s="67">
        <f>介護認定率!D4</f>
        <v>0.218</v>
      </c>
      <c r="E79" s="113">
        <f>介護認定率!D5</f>
        <v>376990</v>
      </c>
      <c r="F79" s="118">
        <f>介護認定率!D7</f>
        <v>50199</v>
      </c>
      <c r="G79" s="118">
        <f>介護認定率!D8</f>
        <v>8850</v>
      </c>
      <c r="H79" s="118">
        <f>介護認定率!D9</f>
        <v>11940</v>
      </c>
      <c r="I79" s="118">
        <f>介護認定率!D10</f>
        <v>31858</v>
      </c>
      <c r="J79" s="118">
        <f>介護認定率!D11</f>
        <v>38217</v>
      </c>
      <c r="K79" s="113">
        <f>介護認定率!D12</f>
        <v>62569</v>
      </c>
      <c r="L79" s="113">
        <f>介護認定率!D13</f>
        <v>81032</v>
      </c>
      <c r="M79" s="113">
        <f>介護認定率!D14</f>
        <v>88180</v>
      </c>
      <c r="N79" s="63"/>
    </row>
    <row r="80" spans="2:14">
      <c r="B80" s="51" t="s">
        <v>224</v>
      </c>
      <c r="C80" s="175"/>
      <c r="D80" s="64"/>
      <c r="E80" s="65"/>
      <c r="F80" s="65"/>
      <c r="G80" s="66"/>
      <c r="H80" s="66"/>
      <c r="I80" s="66"/>
      <c r="J80" s="66"/>
      <c r="K80" s="66"/>
      <c r="L80" s="66"/>
      <c r="M80" s="66"/>
      <c r="N80" s="63"/>
    </row>
    <row r="81" spans="2:14">
      <c r="B81" s="51" t="s">
        <v>144</v>
      </c>
      <c r="C81" s="175"/>
      <c r="D81" s="64"/>
      <c r="E81" s="65"/>
      <c r="F81" s="65"/>
      <c r="G81" s="66"/>
      <c r="H81" s="66"/>
      <c r="I81" s="66"/>
      <c r="J81" s="66"/>
      <c r="K81" s="66"/>
      <c r="L81" s="66"/>
      <c r="M81" s="66"/>
      <c r="N81" s="169"/>
    </row>
    <row r="82" spans="2:14">
      <c r="B82" s="9"/>
      <c r="C82" s="175"/>
      <c r="D82" s="176"/>
      <c r="E82" s="176"/>
      <c r="F82" s="176"/>
      <c r="G82" s="176"/>
      <c r="H82" s="176"/>
      <c r="I82" s="176"/>
      <c r="J82" s="176"/>
      <c r="K82" s="176"/>
      <c r="L82" s="169"/>
      <c r="M82" s="169"/>
      <c r="N82" s="169"/>
    </row>
    <row r="83" spans="2:14">
      <c r="B83" s="177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</row>
  </sheetData>
  <mergeCells count="6">
    <mergeCell ref="F3:M3"/>
    <mergeCell ref="B79:C79"/>
    <mergeCell ref="B3:B4"/>
    <mergeCell ref="C3:C4"/>
    <mergeCell ref="D3:D4"/>
    <mergeCell ref="E3:E4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46F79-8122-48A9-A059-0B6CF8F29B48}">
  <sheetPr codeName="Sheet7"/>
  <dimension ref="B1:O60"/>
  <sheetViews>
    <sheetView showGridLines="0" zoomScaleNormal="100" zoomScaleSheetLayoutView="75" workbookViewId="0"/>
  </sheetViews>
  <sheetFormatPr defaultColWidth="8.875" defaultRowHeight="12"/>
  <cols>
    <col min="1" max="1" width="4.625" style="26" customWidth="1"/>
    <col min="2" max="2" width="13" style="26" customWidth="1"/>
    <col min="3" max="3" width="12.875" style="26" customWidth="1"/>
    <col min="4" max="4" width="14.875" style="26" customWidth="1"/>
    <col min="5" max="5" width="4.375" style="26" customWidth="1"/>
    <col min="6" max="6" width="14.875" style="26" customWidth="1"/>
    <col min="7" max="7" width="4.375" style="26" customWidth="1"/>
    <col min="8" max="8" width="14.875" style="26" customWidth="1"/>
    <col min="9" max="9" width="4.375" style="26" customWidth="1"/>
    <col min="10" max="12" width="8.875" style="26"/>
    <col min="13" max="13" width="12.625" style="26" customWidth="1"/>
    <col min="14" max="14" width="11.25" style="26" bestFit="1" customWidth="1"/>
    <col min="15" max="16384" width="8.875" style="26"/>
  </cols>
  <sheetData>
    <row r="1" spans="2:15" ht="16.5" customHeight="1">
      <c r="B1" s="3" t="s">
        <v>192</v>
      </c>
    </row>
    <row r="2" spans="2:15" ht="16.5" customHeight="1">
      <c r="B2" s="3" t="s">
        <v>187</v>
      </c>
      <c r="G2" s="27" t="s">
        <v>82</v>
      </c>
      <c r="I2" s="27" t="s">
        <v>83</v>
      </c>
      <c r="M2" s="3" t="s">
        <v>164</v>
      </c>
    </row>
    <row r="3" spans="2:15" ht="36">
      <c r="B3" s="225" t="s">
        <v>70</v>
      </c>
      <c r="C3" s="227"/>
      <c r="D3" s="21" t="s">
        <v>137</v>
      </c>
      <c r="E3" s="198" t="s">
        <v>84</v>
      </c>
      <c r="F3" s="191" t="s">
        <v>71</v>
      </c>
      <c r="G3" s="18" t="s">
        <v>85</v>
      </c>
      <c r="H3" s="147" t="s">
        <v>72</v>
      </c>
      <c r="I3" s="18" t="s">
        <v>85</v>
      </c>
      <c r="M3" s="22"/>
      <c r="N3" s="152" t="s">
        <v>105</v>
      </c>
      <c r="O3" s="152" t="s">
        <v>84</v>
      </c>
    </row>
    <row r="4" spans="2:15" ht="21.2" customHeight="1" thickBot="1">
      <c r="B4" s="28" t="s">
        <v>73</v>
      </c>
      <c r="C4" s="29"/>
      <c r="D4" s="200">
        <v>376990</v>
      </c>
      <c r="E4" s="199"/>
      <c r="F4" s="201">
        <v>2183292</v>
      </c>
      <c r="G4" s="199"/>
      <c r="H4" s="201">
        <v>6880137</v>
      </c>
      <c r="I4" s="199"/>
      <c r="M4" s="22" t="s">
        <v>86</v>
      </c>
      <c r="N4" s="151">
        <f>F5</f>
        <v>537886</v>
      </c>
      <c r="O4" s="22">
        <f>RANK(N4,$N$4:$N$11,0)</f>
        <v>6</v>
      </c>
    </row>
    <row r="5" spans="2:15" ht="21.2" customHeight="1" thickTop="1">
      <c r="B5" s="30" t="s">
        <v>86</v>
      </c>
      <c r="C5" s="30" t="s">
        <v>155</v>
      </c>
      <c r="D5" s="202">
        <v>93564</v>
      </c>
      <c r="E5" s="235">
        <v>6</v>
      </c>
      <c r="F5" s="59">
        <v>537886</v>
      </c>
      <c r="G5" s="237">
        <f>O4</f>
        <v>6</v>
      </c>
      <c r="H5" s="59">
        <v>1712613</v>
      </c>
      <c r="I5" s="239">
        <v>6</v>
      </c>
      <c r="M5" s="22" t="s">
        <v>87</v>
      </c>
      <c r="N5" s="151">
        <f>F7</f>
        <v>1151695</v>
      </c>
      <c r="O5" s="22">
        <f t="shared" ref="O5:O11" si="0">RANK(N5,$N$4:$N$11,0)</f>
        <v>3</v>
      </c>
    </row>
    <row r="6" spans="2:15" ht="21.2" customHeight="1">
      <c r="B6" s="31"/>
      <c r="C6" s="32" t="s">
        <v>141</v>
      </c>
      <c r="D6" s="203">
        <v>0.24199999999999999</v>
      </c>
      <c r="E6" s="236"/>
      <c r="F6" s="204">
        <v>0.24100000000000002</v>
      </c>
      <c r="G6" s="238"/>
      <c r="H6" s="204">
        <v>0.24299999999999999</v>
      </c>
      <c r="I6" s="240"/>
      <c r="M6" s="22" t="s">
        <v>165</v>
      </c>
      <c r="N6" s="151">
        <f>F9</f>
        <v>729983</v>
      </c>
      <c r="O6" s="22">
        <f t="shared" si="0"/>
        <v>5</v>
      </c>
    </row>
    <row r="7" spans="2:15" ht="21.2" customHeight="1">
      <c r="B7" s="30" t="s">
        <v>87</v>
      </c>
      <c r="C7" s="23" t="s">
        <v>154</v>
      </c>
      <c r="D7" s="202">
        <v>200445</v>
      </c>
      <c r="E7" s="241">
        <v>3</v>
      </c>
      <c r="F7" s="205">
        <v>1151695</v>
      </c>
      <c r="G7" s="238">
        <f>O5</f>
        <v>3</v>
      </c>
      <c r="H7" s="205">
        <v>3744672</v>
      </c>
      <c r="I7" s="242">
        <v>3</v>
      </c>
      <c r="M7" s="22" t="s">
        <v>89</v>
      </c>
      <c r="N7" s="151">
        <f>F11</f>
        <v>1301501</v>
      </c>
      <c r="O7" s="22">
        <f t="shared" si="0"/>
        <v>1</v>
      </c>
    </row>
    <row r="8" spans="2:15" ht="21.2" customHeight="1">
      <c r="B8" s="30"/>
      <c r="C8" s="32" t="s">
        <v>141</v>
      </c>
      <c r="D8" s="203">
        <v>0.52100000000000002</v>
      </c>
      <c r="E8" s="236"/>
      <c r="F8" s="206">
        <v>0.51700000000000002</v>
      </c>
      <c r="G8" s="238"/>
      <c r="H8" s="206">
        <v>0.53299999999999992</v>
      </c>
      <c r="I8" s="240"/>
      <c r="M8" s="22" t="s">
        <v>90</v>
      </c>
      <c r="N8" s="151">
        <f>F13</f>
        <v>469577</v>
      </c>
      <c r="O8" s="22">
        <f t="shared" si="0"/>
        <v>7</v>
      </c>
    </row>
    <row r="9" spans="2:15" ht="21.2" customHeight="1">
      <c r="B9" s="23" t="s">
        <v>88</v>
      </c>
      <c r="C9" s="33" t="s">
        <v>154</v>
      </c>
      <c r="D9" s="202">
        <v>129626</v>
      </c>
      <c r="E9" s="241">
        <v>4</v>
      </c>
      <c r="F9" s="205">
        <v>729983</v>
      </c>
      <c r="G9" s="238">
        <f>O6</f>
        <v>5</v>
      </c>
      <c r="H9" s="205">
        <v>2308216</v>
      </c>
      <c r="I9" s="242">
        <v>5</v>
      </c>
      <c r="M9" s="22" t="s">
        <v>91</v>
      </c>
      <c r="N9" s="151">
        <f>F15</f>
        <v>269440</v>
      </c>
      <c r="O9" s="22">
        <f t="shared" si="0"/>
        <v>8</v>
      </c>
    </row>
    <row r="10" spans="2:15" ht="21.2" customHeight="1">
      <c r="B10" s="31"/>
      <c r="C10" s="32" t="s">
        <v>141</v>
      </c>
      <c r="D10" s="203">
        <v>0.33600000000000002</v>
      </c>
      <c r="E10" s="236"/>
      <c r="F10" s="206">
        <v>0.32500000000000001</v>
      </c>
      <c r="G10" s="238"/>
      <c r="H10" s="206">
        <v>0.32600000000000001</v>
      </c>
      <c r="I10" s="240"/>
      <c r="M10" s="22" t="s">
        <v>166</v>
      </c>
      <c r="N10" s="151">
        <f>F17</f>
        <v>1160098</v>
      </c>
      <c r="O10" s="22">
        <f t="shared" si="0"/>
        <v>2</v>
      </c>
    </row>
    <row r="11" spans="2:15" ht="21.2" customHeight="1">
      <c r="B11" s="30" t="s">
        <v>89</v>
      </c>
      <c r="C11" s="30" t="s">
        <v>154</v>
      </c>
      <c r="D11" s="202">
        <v>226436</v>
      </c>
      <c r="E11" s="241">
        <v>1</v>
      </c>
      <c r="F11" s="205">
        <v>1301501</v>
      </c>
      <c r="G11" s="238">
        <f>O7</f>
        <v>1</v>
      </c>
      <c r="H11" s="205">
        <v>4224628</v>
      </c>
      <c r="I11" s="242">
        <v>1</v>
      </c>
      <c r="M11" s="22" t="s">
        <v>93</v>
      </c>
      <c r="N11" s="151">
        <f>F19</f>
        <v>777678</v>
      </c>
      <c r="O11" s="22">
        <f t="shared" si="0"/>
        <v>4</v>
      </c>
    </row>
    <row r="12" spans="2:15" ht="21.2" customHeight="1">
      <c r="B12" s="30"/>
      <c r="C12" s="32" t="s">
        <v>141</v>
      </c>
      <c r="D12" s="203">
        <v>0.59</v>
      </c>
      <c r="E12" s="236"/>
      <c r="F12" s="206">
        <v>0.58499999999999996</v>
      </c>
      <c r="G12" s="238"/>
      <c r="H12" s="206">
        <v>0.60299999999999998</v>
      </c>
      <c r="I12" s="240"/>
    </row>
    <row r="13" spans="2:15" ht="21.2" customHeight="1">
      <c r="B13" s="23" t="s">
        <v>90</v>
      </c>
      <c r="C13" s="33" t="s">
        <v>154</v>
      </c>
      <c r="D13" s="202">
        <v>81205</v>
      </c>
      <c r="E13" s="241">
        <v>7</v>
      </c>
      <c r="F13" s="205">
        <v>469577</v>
      </c>
      <c r="G13" s="242">
        <f>O8</f>
        <v>7</v>
      </c>
      <c r="H13" s="205">
        <v>1568292</v>
      </c>
      <c r="I13" s="242">
        <v>7</v>
      </c>
    </row>
    <row r="14" spans="2:15" ht="21.2" customHeight="1">
      <c r="B14" s="31"/>
      <c r="C14" s="32" t="s">
        <v>141</v>
      </c>
      <c r="D14" s="203">
        <v>0.214</v>
      </c>
      <c r="E14" s="236"/>
      <c r="F14" s="206">
        <v>0.214</v>
      </c>
      <c r="G14" s="240"/>
      <c r="H14" s="206">
        <v>0.22600000000000001</v>
      </c>
      <c r="I14" s="240"/>
    </row>
    <row r="15" spans="2:15" ht="21.2" customHeight="1">
      <c r="B15" s="30" t="s">
        <v>91</v>
      </c>
      <c r="C15" s="23" t="s">
        <v>154</v>
      </c>
      <c r="D15" s="202">
        <v>51644</v>
      </c>
      <c r="E15" s="241">
        <v>8</v>
      </c>
      <c r="F15" s="205">
        <v>269440</v>
      </c>
      <c r="G15" s="238">
        <f>O9</f>
        <v>8</v>
      </c>
      <c r="H15" s="205">
        <v>837410</v>
      </c>
      <c r="I15" s="242">
        <v>8</v>
      </c>
    </row>
    <row r="16" spans="2:15" ht="21.2" customHeight="1">
      <c r="B16" s="30"/>
      <c r="C16" s="32" t="s">
        <v>141</v>
      </c>
      <c r="D16" s="203">
        <v>0.13200000000000001</v>
      </c>
      <c r="E16" s="236"/>
      <c r="F16" s="206">
        <v>0.11900000000000001</v>
      </c>
      <c r="G16" s="238"/>
      <c r="H16" s="206">
        <v>0.11800000000000001</v>
      </c>
      <c r="I16" s="240"/>
    </row>
    <row r="17" spans="2:13" ht="21.2" customHeight="1">
      <c r="B17" s="23" t="s">
        <v>92</v>
      </c>
      <c r="C17" s="33" t="s">
        <v>154</v>
      </c>
      <c r="D17" s="202">
        <v>209611</v>
      </c>
      <c r="E17" s="241">
        <v>2</v>
      </c>
      <c r="F17" s="205">
        <v>1160098</v>
      </c>
      <c r="G17" s="238">
        <f>O10</f>
        <v>2</v>
      </c>
      <c r="H17" s="205">
        <v>3748372</v>
      </c>
      <c r="I17" s="242">
        <v>2</v>
      </c>
    </row>
    <row r="18" spans="2:13" ht="21.2" customHeight="1">
      <c r="B18" s="31"/>
      <c r="C18" s="32" t="s">
        <v>141</v>
      </c>
      <c r="D18" s="203">
        <v>0.54600000000000004</v>
      </c>
      <c r="E18" s="236"/>
      <c r="F18" s="206">
        <v>0.52100000000000002</v>
      </c>
      <c r="G18" s="238"/>
      <c r="H18" s="206">
        <v>0.53400000000000003</v>
      </c>
      <c r="I18" s="240"/>
    </row>
    <row r="19" spans="2:13" ht="21.2" customHeight="1">
      <c r="B19" s="30" t="s">
        <v>93</v>
      </c>
      <c r="C19" s="23" t="s">
        <v>154</v>
      </c>
      <c r="D19" s="207">
        <v>128243</v>
      </c>
      <c r="E19" s="241">
        <v>5</v>
      </c>
      <c r="F19" s="205">
        <v>777678</v>
      </c>
      <c r="G19" s="238">
        <f>O11</f>
        <v>4</v>
      </c>
      <c r="H19" s="205">
        <v>2569149</v>
      </c>
      <c r="I19" s="242">
        <v>4</v>
      </c>
    </row>
    <row r="20" spans="2:13" ht="21.2" customHeight="1">
      <c r="B20" s="31"/>
      <c r="C20" s="32" t="s">
        <v>141</v>
      </c>
      <c r="D20" s="208">
        <v>0.33600000000000002</v>
      </c>
      <c r="E20" s="236"/>
      <c r="F20" s="209">
        <v>0.35200000000000004</v>
      </c>
      <c r="G20" s="238"/>
      <c r="H20" s="209">
        <v>0.36799999999999999</v>
      </c>
      <c r="I20" s="240"/>
    </row>
    <row r="21" spans="2:13" ht="13.5" customHeight="1">
      <c r="B21" s="51" t="s">
        <v>224</v>
      </c>
    </row>
    <row r="22" spans="2:13" ht="13.5" customHeight="1"/>
    <row r="23" spans="2:13" ht="13.5" customHeight="1"/>
    <row r="24" spans="2:13" ht="16.5" customHeight="1">
      <c r="B24" s="3" t="s">
        <v>192</v>
      </c>
    </row>
    <row r="25" spans="2:13" ht="16.5" customHeight="1">
      <c r="B25" s="3" t="s">
        <v>187</v>
      </c>
      <c r="M25" s="26" t="s">
        <v>168</v>
      </c>
    </row>
    <row r="26" spans="2:13" ht="13.5" customHeight="1">
      <c r="M26" s="26" t="s">
        <v>160</v>
      </c>
    </row>
    <row r="60" spans="2:2" ht="13.5" customHeight="1">
      <c r="B60" s="51" t="s">
        <v>224</v>
      </c>
    </row>
  </sheetData>
  <mergeCells count="25">
    <mergeCell ref="E17:E18"/>
    <mergeCell ref="G17:G18"/>
    <mergeCell ref="I17:I18"/>
    <mergeCell ref="E19:E20"/>
    <mergeCell ref="G19:G20"/>
    <mergeCell ref="I19:I20"/>
    <mergeCell ref="E13:E14"/>
    <mergeCell ref="G13:G14"/>
    <mergeCell ref="I13:I14"/>
    <mergeCell ref="E15:E16"/>
    <mergeCell ref="G15:G16"/>
    <mergeCell ref="I15:I16"/>
    <mergeCell ref="E9:E10"/>
    <mergeCell ref="G9:G10"/>
    <mergeCell ref="I9:I10"/>
    <mergeCell ref="E11:E12"/>
    <mergeCell ref="G11:G12"/>
    <mergeCell ref="I11:I12"/>
    <mergeCell ref="B3:C3"/>
    <mergeCell ref="E5:E6"/>
    <mergeCell ref="G5:G6"/>
    <mergeCell ref="I5:I6"/>
    <mergeCell ref="E7:E8"/>
    <mergeCell ref="G7:G8"/>
    <mergeCell ref="I7:I8"/>
  </mergeCells>
  <phoneticPr fontId="3"/>
  <conditionalFormatting sqref="D5:D6">
    <cfRule type="expression" dxfId="239" priority="236">
      <formula>$E$5=5</formula>
    </cfRule>
    <cfRule type="expression" dxfId="238" priority="237">
      <formula>$E$5=4</formula>
    </cfRule>
    <cfRule type="expression" dxfId="237" priority="238">
      <formula>$E$5=3</formula>
    </cfRule>
    <cfRule type="expression" dxfId="236" priority="239">
      <formula>$E$5=2</formula>
    </cfRule>
    <cfRule type="expression" dxfId="235" priority="240">
      <formula>$E$5=1</formula>
    </cfRule>
  </conditionalFormatting>
  <conditionalFormatting sqref="E5:E6">
    <cfRule type="expression" dxfId="234" priority="231">
      <formula>$E$5=5</formula>
    </cfRule>
    <cfRule type="expression" dxfId="233" priority="232">
      <formula>$E$5=4</formula>
    </cfRule>
    <cfRule type="expression" dxfId="232" priority="233">
      <formula>$E$5=3</formula>
    </cfRule>
    <cfRule type="expression" dxfId="231" priority="234">
      <formula>$E$5=2</formula>
    </cfRule>
    <cfRule type="expression" dxfId="230" priority="235">
      <formula>$E$5=1</formula>
    </cfRule>
  </conditionalFormatting>
  <conditionalFormatting sqref="F5:F6">
    <cfRule type="expression" dxfId="229" priority="226">
      <formula>$G$5=5</formula>
    </cfRule>
    <cfRule type="expression" dxfId="228" priority="227">
      <formula>$G$5=4</formula>
    </cfRule>
    <cfRule type="expression" dxfId="227" priority="228">
      <formula>$G$5=3</formula>
    </cfRule>
    <cfRule type="expression" dxfId="226" priority="229">
      <formula>$G$5=2</formula>
    </cfRule>
    <cfRule type="expression" dxfId="225" priority="230">
      <formula>$G$5=1</formula>
    </cfRule>
  </conditionalFormatting>
  <conditionalFormatting sqref="G5:G6">
    <cfRule type="expression" dxfId="224" priority="221">
      <formula>$G$5=5</formula>
    </cfRule>
    <cfRule type="expression" dxfId="223" priority="222">
      <formula>$G$5=4</formula>
    </cfRule>
    <cfRule type="expression" dxfId="222" priority="223">
      <formula>$G$5=3</formula>
    </cfRule>
    <cfRule type="expression" dxfId="221" priority="224">
      <formula>$G$5=2</formula>
    </cfRule>
    <cfRule type="expression" dxfId="220" priority="225">
      <formula>$G$5=1</formula>
    </cfRule>
  </conditionalFormatting>
  <conditionalFormatting sqref="H5:H6">
    <cfRule type="expression" dxfId="219" priority="216">
      <formula>$I$5=5</formula>
    </cfRule>
    <cfRule type="expression" dxfId="218" priority="217">
      <formula>$I$5=4</formula>
    </cfRule>
    <cfRule type="expression" dxfId="217" priority="218">
      <formula>$I$5=3</formula>
    </cfRule>
    <cfRule type="expression" dxfId="216" priority="219">
      <formula>$I$5=2</formula>
    </cfRule>
    <cfRule type="expression" dxfId="215" priority="220">
      <formula>$I$5=1</formula>
    </cfRule>
  </conditionalFormatting>
  <conditionalFormatting sqref="I5:I6">
    <cfRule type="expression" dxfId="214" priority="211">
      <formula>$I$5=5</formula>
    </cfRule>
    <cfRule type="expression" dxfId="213" priority="212">
      <formula>$I$5=4</formula>
    </cfRule>
    <cfRule type="expression" dxfId="212" priority="213">
      <formula>$I$5=3</formula>
    </cfRule>
    <cfRule type="expression" dxfId="211" priority="214">
      <formula>$I$5=2</formula>
    </cfRule>
    <cfRule type="expression" dxfId="210" priority="215">
      <formula>$I$5=1</formula>
    </cfRule>
  </conditionalFormatting>
  <conditionalFormatting sqref="D7:D8">
    <cfRule type="expression" dxfId="209" priority="206">
      <formula>$E$7=5</formula>
    </cfRule>
    <cfRule type="expression" dxfId="208" priority="207">
      <formula>$E$7=4</formula>
    </cfRule>
    <cfRule type="expression" dxfId="207" priority="208">
      <formula>$E$7=3</formula>
    </cfRule>
    <cfRule type="expression" dxfId="206" priority="209">
      <formula>$E$7=2</formula>
    </cfRule>
    <cfRule type="expression" dxfId="205" priority="210">
      <formula>$E$7=1</formula>
    </cfRule>
  </conditionalFormatting>
  <conditionalFormatting sqref="E7:E8">
    <cfRule type="expression" dxfId="204" priority="201">
      <formula>$E$7=5</formula>
    </cfRule>
    <cfRule type="expression" dxfId="203" priority="202">
      <formula>$E$7=4</formula>
    </cfRule>
    <cfRule type="expression" dxfId="202" priority="203">
      <formula>$E$7=3</formula>
    </cfRule>
    <cfRule type="expression" dxfId="201" priority="204">
      <formula>$E$7=2</formula>
    </cfRule>
    <cfRule type="expression" dxfId="200" priority="205">
      <formula>$E$7=1</formula>
    </cfRule>
  </conditionalFormatting>
  <conditionalFormatting sqref="F7:F8">
    <cfRule type="expression" dxfId="199" priority="196">
      <formula>$G$7=5</formula>
    </cfRule>
    <cfRule type="expression" dxfId="198" priority="197">
      <formula>$G$7=4</formula>
    </cfRule>
    <cfRule type="expression" dxfId="197" priority="198">
      <formula>$G$7=3</formula>
    </cfRule>
    <cfRule type="expression" dxfId="196" priority="199">
      <formula>$G$7=2</formula>
    </cfRule>
    <cfRule type="expression" dxfId="195" priority="200">
      <formula>$G$7=1</formula>
    </cfRule>
  </conditionalFormatting>
  <conditionalFormatting sqref="G7:G8">
    <cfRule type="expression" dxfId="194" priority="191">
      <formula>$G$7=5</formula>
    </cfRule>
    <cfRule type="expression" dxfId="193" priority="192">
      <formula>$G$7=4</formula>
    </cfRule>
    <cfRule type="expression" dxfId="192" priority="193">
      <formula>$G$7=3</formula>
    </cfRule>
    <cfRule type="expression" dxfId="191" priority="194">
      <formula>$G$7=2</formula>
    </cfRule>
    <cfRule type="expression" dxfId="190" priority="195">
      <formula>$G$7=1</formula>
    </cfRule>
  </conditionalFormatting>
  <conditionalFormatting sqref="H7:H8">
    <cfRule type="expression" dxfId="189" priority="186">
      <formula>$I$7=5</formula>
    </cfRule>
    <cfRule type="expression" dxfId="188" priority="187">
      <formula>$I$7=4</formula>
    </cfRule>
    <cfRule type="expression" dxfId="187" priority="188">
      <formula>$I$7=3</formula>
    </cfRule>
    <cfRule type="expression" dxfId="186" priority="189">
      <formula>$I$7=2</formula>
    </cfRule>
    <cfRule type="expression" dxfId="185" priority="190">
      <formula>$I$7=1</formula>
    </cfRule>
  </conditionalFormatting>
  <conditionalFormatting sqref="I7:I8">
    <cfRule type="expression" dxfId="184" priority="181">
      <formula>$I$7=5</formula>
    </cfRule>
    <cfRule type="expression" dxfId="183" priority="182">
      <formula>$I$7=4</formula>
    </cfRule>
    <cfRule type="expression" dxfId="182" priority="183">
      <formula>$I$7=3</formula>
    </cfRule>
    <cfRule type="expression" dxfId="181" priority="184">
      <formula>$I$7=2</formula>
    </cfRule>
    <cfRule type="expression" dxfId="180" priority="185">
      <formula>$I$7=1</formula>
    </cfRule>
  </conditionalFormatting>
  <conditionalFormatting sqref="D9:D10">
    <cfRule type="expression" dxfId="179" priority="176">
      <formula>$E$9=5</formula>
    </cfRule>
    <cfRule type="expression" dxfId="178" priority="177">
      <formula>$E$9=4</formula>
    </cfRule>
    <cfRule type="expression" dxfId="177" priority="178">
      <formula>$E$9=3</formula>
    </cfRule>
    <cfRule type="expression" dxfId="176" priority="179">
      <formula>$E$9=2</formula>
    </cfRule>
    <cfRule type="expression" dxfId="175" priority="180">
      <formula>$E$9=1</formula>
    </cfRule>
  </conditionalFormatting>
  <conditionalFormatting sqref="E9:E10">
    <cfRule type="expression" dxfId="174" priority="171">
      <formula>$E$9=5</formula>
    </cfRule>
    <cfRule type="expression" dxfId="173" priority="172">
      <formula>$E$9=4</formula>
    </cfRule>
    <cfRule type="expression" dxfId="172" priority="173">
      <formula>$E$9=3</formula>
    </cfRule>
    <cfRule type="expression" dxfId="171" priority="174">
      <formula>$E$9=2</formula>
    </cfRule>
    <cfRule type="expression" dxfId="170" priority="175">
      <formula>$E$9=1</formula>
    </cfRule>
  </conditionalFormatting>
  <conditionalFormatting sqref="F9:F10">
    <cfRule type="expression" dxfId="169" priority="166">
      <formula>$G$9=5</formula>
    </cfRule>
    <cfRule type="expression" dxfId="168" priority="167">
      <formula>$G$9=4</formula>
    </cfRule>
    <cfRule type="expression" dxfId="167" priority="168">
      <formula>$G$9=3</formula>
    </cfRule>
    <cfRule type="expression" dxfId="166" priority="169">
      <formula>$G$9=2</formula>
    </cfRule>
    <cfRule type="expression" dxfId="165" priority="170">
      <formula>$G$9=1</formula>
    </cfRule>
  </conditionalFormatting>
  <conditionalFormatting sqref="G9:G10">
    <cfRule type="expression" dxfId="164" priority="161">
      <formula>$G$9=5</formula>
    </cfRule>
    <cfRule type="expression" dxfId="163" priority="162">
      <formula>$G$9=4</formula>
    </cfRule>
    <cfRule type="expression" dxfId="162" priority="163">
      <formula>$G$9=3</formula>
    </cfRule>
    <cfRule type="expression" dxfId="161" priority="164">
      <formula>$G$9=2</formula>
    </cfRule>
    <cfRule type="expression" dxfId="160" priority="165">
      <formula>$G$9=1</formula>
    </cfRule>
  </conditionalFormatting>
  <conditionalFormatting sqref="H9:H10">
    <cfRule type="expression" dxfId="159" priority="156">
      <formula>$I$9=5</formula>
    </cfRule>
    <cfRule type="expression" dxfId="158" priority="157">
      <formula>$I$9=4</formula>
    </cfRule>
    <cfRule type="expression" dxfId="157" priority="158">
      <formula>$I$9=3</formula>
    </cfRule>
    <cfRule type="expression" dxfId="156" priority="159">
      <formula>$I$9=2</formula>
    </cfRule>
    <cfRule type="expression" dxfId="155" priority="160">
      <formula>$I$9=1</formula>
    </cfRule>
  </conditionalFormatting>
  <conditionalFormatting sqref="I9:I10">
    <cfRule type="expression" dxfId="154" priority="151">
      <formula>$I$9=5</formula>
    </cfRule>
    <cfRule type="expression" dxfId="153" priority="152">
      <formula>$I$9=4</formula>
    </cfRule>
    <cfRule type="expression" dxfId="152" priority="153">
      <formula>$I$9=3</formula>
    </cfRule>
    <cfRule type="expression" dxfId="151" priority="154">
      <formula>$I$9=2</formula>
    </cfRule>
    <cfRule type="expression" dxfId="150" priority="155">
      <formula>$I$9=1</formula>
    </cfRule>
  </conditionalFormatting>
  <conditionalFormatting sqref="D11:D12">
    <cfRule type="expression" dxfId="149" priority="146">
      <formula>$E$11=5</formula>
    </cfRule>
    <cfRule type="expression" dxfId="148" priority="147">
      <formula>$E$11=4</formula>
    </cfRule>
    <cfRule type="expression" dxfId="147" priority="148">
      <formula>$E$11=3</formula>
    </cfRule>
    <cfRule type="expression" dxfId="146" priority="149">
      <formula>$E$11=2</formula>
    </cfRule>
    <cfRule type="expression" dxfId="145" priority="150">
      <formula>$E$11=1</formula>
    </cfRule>
  </conditionalFormatting>
  <conditionalFormatting sqref="E11:E12">
    <cfRule type="expression" dxfId="144" priority="141">
      <formula>$E$11=5</formula>
    </cfRule>
    <cfRule type="expression" dxfId="143" priority="142">
      <formula>$E$11=4</formula>
    </cfRule>
    <cfRule type="expression" dxfId="142" priority="143">
      <formula>$E$11=3</formula>
    </cfRule>
    <cfRule type="expression" dxfId="141" priority="144">
      <formula>$E$11=2</formula>
    </cfRule>
    <cfRule type="expression" dxfId="140" priority="145">
      <formula>$E$11=1</formula>
    </cfRule>
  </conditionalFormatting>
  <conditionalFormatting sqref="F11:F12">
    <cfRule type="expression" dxfId="139" priority="136">
      <formula>$G$11=5</formula>
    </cfRule>
    <cfRule type="expression" dxfId="138" priority="137">
      <formula>$G$11=4</formula>
    </cfRule>
    <cfRule type="expression" dxfId="137" priority="138">
      <formula>$G$11=3</formula>
    </cfRule>
    <cfRule type="expression" dxfId="136" priority="139">
      <formula>$G$11=2</formula>
    </cfRule>
    <cfRule type="expression" dxfId="135" priority="140">
      <formula>$G$11=1</formula>
    </cfRule>
  </conditionalFormatting>
  <conditionalFormatting sqref="G11:G12">
    <cfRule type="expression" dxfId="134" priority="131">
      <formula>$G$11=5</formula>
    </cfRule>
    <cfRule type="expression" dxfId="133" priority="132">
      <formula>$G$11=4</formula>
    </cfRule>
    <cfRule type="expression" dxfId="132" priority="133">
      <formula>$G$11=3</formula>
    </cfRule>
    <cfRule type="expression" dxfId="131" priority="134">
      <formula>$G$11=2</formula>
    </cfRule>
    <cfRule type="expression" dxfId="130" priority="135">
      <formula>$G$11=1</formula>
    </cfRule>
  </conditionalFormatting>
  <conditionalFormatting sqref="H11:H12">
    <cfRule type="expression" dxfId="129" priority="126">
      <formula>$I$11=5</formula>
    </cfRule>
    <cfRule type="expression" dxfId="128" priority="127">
      <formula>$I$11=4</formula>
    </cfRule>
    <cfRule type="expression" dxfId="127" priority="128">
      <formula>$I$11=3</formula>
    </cfRule>
    <cfRule type="expression" dxfId="126" priority="129">
      <formula>$I$11=2</formula>
    </cfRule>
    <cfRule type="expression" dxfId="125" priority="130">
      <formula>$I$11=1</formula>
    </cfRule>
  </conditionalFormatting>
  <conditionalFormatting sqref="I11:I12">
    <cfRule type="expression" dxfId="124" priority="121">
      <formula>$I$11=5</formula>
    </cfRule>
    <cfRule type="expression" dxfId="123" priority="122">
      <formula>$I$11=4</formula>
    </cfRule>
    <cfRule type="expression" dxfId="122" priority="123">
      <formula>$I$11=3</formula>
    </cfRule>
    <cfRule type="expression" dxfId="121" priority="124">
      <formula>$I$11=2</formula>
    </cfRule>
    <cfRule type="expression" dxfId="120" priority="125">
      <formula>$I$11=1</formula>
    </cfRule>
  </conditionalFormatting>
  <conditionalFormatting sqref="D13:D14">
    <cfRule type="expression" dxfId="119" priority="116">
      <formula>$E$13=5</formula>
    </cfRule>
    <cfRule type="expression" dxfId="118" priority="117">
      <formula>$E$13=4</formula>
    </cfRule>
    <cfRule type="expression" dxfId="117" priority="118">
      <formula>$E$13=3</formula>
    </cfRule>
    <cfRule type="expression" dxfId="116" priority="119">
      <formula>$E$13=2</formula>
    </cfRule>
    <cfRule type="expression" dxfId="115" priority="120">
      <formula>$E$13=1</formula>
    </cfRule>
  </conditionalFormatting>
  <conditionalFormatting sqref="E13:E14">
    <cfRule type="expression" dxfId="114" priority="111">
      <formula>$E$13=5</formula>
    </cfRule>
    <cfRule type="expression" dxfId="113" priority="112">
      <formula>$E$13=4</formula>
    </cfRule>
    <cfRule type="expression" dxfId="112" priority="113">
      <formula>$E$13=3</formula>
    </cfRule>
    <cfRule type="expression" dxfId="111" priority="114">
      <formula>$E$13=2</formula>
    </cfRule>
    <cfRule type="expression" dxfId="110" priority="115">
      <formula>$E$13=1</formula>
    </cfRule>
  </conditionalFormatting>
  <conditionalFormatting sqref="G13:G14">
    <cfRule type="expression" dxfId="109" priority="106">
      <formula>$G$13=5</formula>
    </cfRule>
    <cfRule type="expression" dxfId="108" priority="107">
      <formula>$G$13=4</formula>
    </cfRule>
    <cfRule type="expression" dxfId="107" priority="108">
      <formula>$G$13=3</formula>
    </cfRule>
    <cfRule type="expression" dxfId="106" priority="109">
      <formula>$G$13=2</formula>
    </cfRule>
    <cfRule type="expression" dxfId="105" priority="110">
      <formula>$G$13=1</formula>
    </cfRule>
  </conditionalFormatting>
  <conditionalFormatting sqref="H13:H14">
    <cfRule type="expression" dxfId="104" priority="101">
      <formula>$I$13=5</formula>
    </cfRule>
    <cfRule type="expression" dxfId="103" priority="102">
      <formula>$I$13=4</formula>
    </cfRule>
    <cfRule type="expression" dxfId="102" priority="103">
      <formula>$I$13=3</formula>
    </cfRule>
    <cfRule type="expression" dxfId="101" priority="104">
      <formula>$I$13=2</formula>
    </cfRule>
    <cfRule type="expression" dxfId="100" priority="105">
      <formula>$I$13=1</formula>
    </cfRule>
  </conditionalFormatting>
  <conditionalFormatting sqref="I13:I14">
    <cfRule type="expression" dxfId="99" priority="96">
      <formula>$I$13=5</formula>
    </cfRule>
    <cfRule type="expression" dxfId="98" priority="97">
      <formula>$I$13=4</formula>
    </cfRule>
    <cfRule type="expression" dxfId="97" priority="98">
      <formula>$I$13=3</formula>
    </cfRule>
    <cfRule type="expression" dxfId="96" priority="99">
      <formula>$I$13=2</formula>
    </cfRule>
    <cfRule type="expression" dxfId="95" priority="100">
      <formula>$I$13=1</formula>
    </cfRule>
  </conditionalFormatting>
  <conditionalFormatting sqref="D15:D16">
    <cfRule type="expression" dxfId="94" priority="91">
      <formula>$E$15=5</formula>
    </cfRule>
    <cfRule type="expression" dxfId="93" priority="92">
      <formula>$E$15=4</formula>
    </cfRule>
    <cfRule type="expression" dxfId="92" priority="93">
      <formula>$E$15=3</formula>
    </cfRule>
    <cfRule type="expression" dxfId="91" priority="94">
      <formula>$E$15=2</formula>
    </cfRule>
    <cfRule type="expression" dxfId="90" priority="95">
      <formula>$E$15=1</formula>
    </cfRule>
  </conditionalFormatting>
  <conditionalFormatting sqref="E15:E16">
    <cfRule type="expression" dxfId="89" priority="86">
      <formula>$E$15=5</formula>
    </cfRule>
    <cfRule type="expression" dxfId="88" priority="87">
      <formula>$E$15=4</formula>
    </cfRule>
    <cfRule type="expression" dxfId="87" priority="88">
      <formula>$E$15=3</formula>
    </cfRule>
    <cfRule type="expression" dxfId="86" priority="89">
      <formula>$E$15=2</formula>
    </cfRule>
    <cfRule type="expression" dxfId="85" priority="90">
      <formula>$E$15=1</formula>
    </cfRule>
  </conditionalFormatting>
  <conditionalFormatting sqref="F15:F16">
    <cfRule type="expression" dxfId="84" priority="81">
      <formula>$G$15=5</formula>
    </cfRule>
    <cfRule type="expression" dxfId="83" priority="82">
      <formula>$G$15=4</formula>
    </cfRule>
    <cfRule type="expression" dxfId="82" priority="83">
      <formula>$G$15=3</formula>
    </cfRule>
    <cfRule type="expression" dxfId="81" priority="84">
      <formula>$G$15=2</formula>
    </cfRule>
    <cfRule type="expression" dxfId="80" priority="85">
      <formula>$G$15=1</formula>
    </cfRule>
  </conditionalFormatting>
  <conditionalFormatting sqref="H15:H16">
    <cfRule type="expression" dxfId="79" priority="76">
      <formula>$I$15=5</formula>
    </cfRule>
    <cfRule type="expression" dxfId="78" priority="77">
      <formula>$I$15=4</formula>
    </cfRule>
    <cfRule type="expression" dxfId="77" priority="78">
      <formula>$I$15=3</formula>
    </cfRule>
    <cfRule type="expression" dxfId="76" priority="79">
      <formula>$I$15=2</formula>
    </cfRule>
    <cfRule type="expression" dxfId="75" priority="80">
      <formula>$I$15=1</formula>
    </cfRule>
  </conditionalFormatting>
  <conditionalFormatting sqref="I15:I16">
    <cfRule type="expression" dxfId="74" priority="71">
      <formula>$I$15=5</formula>
    </cfRule>
    <cfRule type="expression" dxfId="73" priority="72">
      <formula>$I$15=4</formula>
    </cfRule>
    <cfRule type="expression" dxfId="72" priority="73">
      <formula>$I$15=3</formula>
    </cfRule>
    <cfRule type="expression" dxfId="71" priority="74">
      <formula>$I$15=2</formula>
    </cfRule>
    <cfRule type="expression" dxfId="70" priority="75">
      <formula>$I$15=1</formula>
    </cfRule>
  </conditionalFormatting>
  <conditionalFormatting sqref="G15:G16">
    <cfRule type="expression" dxfId="69" priority="66">
      <formula>$G$15=5</formula>
    </cfRule>
    <cfRule type="expression" dxfId="68" priority="67">
      <formula>$G$15=4</formula>
    </cfRule>
    <cfRule type="expression" dxfId="67" priority="68">
      <formula>$G$15=3</formula>
    </cfRule>
    <cfRule type="expression" dxfId="66" priority="69">
      <formula>$G$15=2</formula>
    </cfRule>
    <cfRule type="expression" dxfId="65" priority="70">
      <formula>$G$15=1</formula>
    </cfRule>
  </conditionalFormatting>
  <conditionalFormatting sqref="D17:D18">
    <cfRule type="expression" dxfId="64" priority="61">
      <formula>$E$17=5</formula>
    </cfRule>
    <cfRule type="expression" dxfId="63" priority="62">
      <formula>$E$17=4</formula>
    </cfRule>
    <cfRule type="expression" dxfId="62" priority="63">
      <formula>$E$17=3</formula>
    </cfRule>
    <cfRule type="expression" dxfId="61" priority="64">
      <formula>$E$17=2</formula>
    </cfRule>
    <cfRule type="expression" dxfId="60" priority="65">
      <formula>$E$17=1</formula>
    </cfRule>
  </conditionalFormatting>
  <conditionalFormatting sqref="E17:E18">
    <cfRule type="expression" dxfId="59" priority="56">
      <formula>$E$17=5</formula>
    </cfRule>
    <cfRule type="expression" dxfId="58" priority="57">
      <formula>$E$17=4</formula>
    </cfRule>
    <cfRule type="expression" dxfId="57" priority="58">
      <formula>$E$17=3</formula>
    </cfRule>
    <cfRule type="expression" dxfId="56" priority="59">
      <formula>$E$17=2</formula>
    </cfRule>
    <cfRule type="expression" dxfId="55" priority="60">
      <formula>$E$17=1</formula>
    </cfRule>
  </conditionalFormatting>
  <conditionalFormatting sqref="F17:F18">
    <cfRule type="expression" dxfId="54" priority="51">
      <formula>$G$17=5</formula>
    </cfRule>
    <cfRule type="expression" dxfId="53" priority="52">
      <formula>$G$17=4</formula>
    </cfRule>
    <cfRule type="expression" dxfId="52" priority="53">
      <formula>$G$17=3</formula>
    </cfRule>
    <cfRule type="expression" dxfId="51" priority="54">
      <formula>$G$17=2</formula>
    </cfRule>
    <cfRule type="expression" dxfId="50" priority="55">
      <formula>$G$17=1</formula>
    </cfRule>
  </conditionalFormatting>
  <conditionalFormatting sqref="H17:H18">
    <cfRule type="expression" dxfId="49" priority="46">
      <formula>$I$17=5</formula>
    </cfRule>
    <cfRule type="expression" dxfId="48" priority="47">
      <formula>$I$17=4</formula>
    </cfRule>
    <cfRule type="expression" dxfId="47" priority="48">
      <formula>$I$17=3</formula>
    </cfRule>
    <cfRule type="expression" dxfId="46" priority="49">
      <formula>$I$17=2</formula>
    </cfRule>
    <cfRule type="expression" dxfId="45" priority="50">
      <formula>$I$17=1</formula>
    </cfRule>
  </conditionalFormatting>
  <conditionalFormatting sqref="I17:I18">
    <cfRule type="expression" dxfId="44" priority="41">
      <formula>$I$17=5</formula>
    </cfRule>
    <cfRule type="expression" dxfId="43" priority="42">
      <formula>$I$17=4</formula>
    </cfRule>
    <cfRule type="expression" dxfId="42" priority="43">
      <formula>$I$17=3</formula>
    </cfRule>
    <cfRule type="expression" dxfId="41" priority="44">
      <formula>$I$17=2</formula>
    </cfRule>
    <cfRule type="expression" dxfId="40" priority="45">
      <formula>$I$17=1</formula>
    </cfRule>
  </conditionalFormatting>
  <conditionalFormatting sqref="G17:G18">
    <cfRule type="expression" dxfId="39" priority="36">
      <formula>$G$17=5</formula>
    </cfRule>
    <cfRule type="expression" dxfId="38" priority="37">
      <formula>$G$17=4</formula>
    </cfRule>
    <cfRule type="expression" dxfId="37" priority="38">
      <formula>$G$17=3</formula>
    </cfRule>
    <cfRule type="expression" dxfId="36" priority="39">
      <formula>$G$17=2</formula>
    </cfRule>
    <cfRule type="expression" dxfId="35" priority="40">
      <formula>$G$17=1</formula>
    </cfRule>
  </conditionalFormatting>
  <conditionalFormatting sqref="D19:D20">
    <cfRule type="expression" dxfId="34" priority="31">
      <formula>$E$19=5</formula>
    </cfRule>
    <cfRule type="expression" dxfId="33" priority="32">
      <formula>$E$19=4</formula>
    </cfRule>
    <cfRule type="expression" dxfId="32" priority="33">
      <formula>$E$19=3</formula>
    </cfRule>
    <cfRule type="expression" dxfId="31" priority="34">
      <formula>$E$19=2</formula>
    </cfRule>
    <cfRule type="expression" dxfId="30" priority="35">
      <formula>$E$19=1</formula>
    </cfRule>
  </conditionalFormatting>
  <conditionalFormatting sqref="E19:E20">
    <cfRule type="expression" dxfId="29" priority="26">
      <formula>$E$19=5</formula>
    </cfRule>
    <cfRule type="expression" dxfId="28" priority="27">
      <formula>$E$19=4</formula>
    </cfRule>
    <cfRule type="expression" dxfId="27" priority="28">
      <formula>$E$19=3</formula>
    </cfRule>
    <cfRule type="expression" dxfId="26" priority="29">
      <formula>$E$19=2</formula>
    </cfRule>
    <cfRule type="expression" dxfId="25" priority="30">
      <formula>$E$19=1</formula>
    </cfRule>
  </conditionalFormatting>
  <conditionalFormatting sqref="F19:F20">
    <cfRule type="expression" dxfId="24" priority="21">
      <formula>$G$19=5</formula>
    </cfRule>
    <cfRule type="expression" dxfId="23" priority="22">
      <formula>$G$19=4</formula>
    </cfRule>
    <cfRule type="expression" dxfId="22" priority="23">
      <formula>$G$19=3</formula>
    </cfRule>
    <cfRule type="expression" dxfId="21" priority="24">
      <formula>$G$19=2</formula>
    </cfRule>
    <cfRule type="expression" dxfId="20" priority="25">
      <formula>$G$19=1</formula>
    </cfRule>
  </conditionalFormatting>
  <conditionalFormatting sqref="H19:H20">
    <cfRule type="expression" dxfId="19" priority="16">
      <formula>$I$19=5</formula>
    </cfRule>
    <cfRule type="expression" dxfId="18" priority="17">
      <formula>$I$19=4</formula>
    </cfRule>
    <cfRule type="expression" dxfId="17" priority="18">
      <formula>$I$19=3</formula>
    </cfRule>
    <cfRule type="expression" dxfId="16" priority="19">
      <formula>$I$19=2</formula>
    </cfRule>
    <cfRule type="expression" dxfId="15" priority="20">
      <formula>$I$19=1</formula>
    </cfRule>
  </conditionalFormatting>
  <conditionalFormatting sqref="I19:I20">
    <cfRule type="expression" dxfId="14" priority="11">
      <formula>$I$19=5</formula>
    </cfRule>
    <cfRule type="expression" dxfId="13" priority="12">
      <formula>$I$19=4</formula>
    </cfRule>
    <cfRule type="expression" dxfId="12" priority="13">
      <formula>$I$19=3</formula>
    </cfRule>
    <cfRule type="expression" dxfId="11" priority="14">
      <formula>$I$19=2</formula>
    </cfRule>
    <cfRule type="expression" dxfId="10" priority="15">
      <formula>$I$19=1</formula>
    </cfRule>
  </conditionalFormatting>
  <conditionalFormatting sqref="G19:G20">
    <cfRule type="expression" dxfId="9" priority="6">
      <formula>$G$19=5</formula>
    </cfRule>
    <cfRule type="expression" dxfId="8" priority="7">
      <formula>$G$19=4</formula>
    </cfRule>
    <cfRule type="expression" dxfId="7" priority="8">
      <formula>$G$19=3</formula>
    </cfRule>
    <cfRule type="expression" dxfId="6" priority="9">
      <formula>$G$19=2</formula>
    </cfRule>
    <cfRule type="expression" dxfId="5" priority="10">
      <formula>$G$19=1</formula>
    </cfRule>
  </conditionalFormatting>
  <conditionalFormatting sqref="F13:F14">
    <cfRule type="expression" dxfId="4" priority="1">
      <formula>$G$13=5</formula>
    </cfRule>
    <cfRule type="expression" dxfId="3" priority="2">
      <formula>$G$13=4</formula>
    </cfRule>
    <cfRule type="expression" dxfId="2" priority="3">
      <formula>$G$13=3</formula>
    </cfRule>
    <cfRule type="expression" dxfId="1" priority="4">
      <formula>$G$13=2</formula>
    </cfRule>
    <cfRule type="expression" dxfId="0" priority="5">
      <formula>$G$13=1</formula>
    </cfRule>
  </conditionalFormatting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531F7-27F8-4770-B48E-CF7F16C8D083}">
  <sheetPr codeName="Sheet8"/>
  <dimension ref="A1:T85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3.25" style="1" customWidth="1"/>
    <col min="3" max="3" width="10.25" style="1" bestFit="1" customWidth="1"/>
    <col min="4" max="4" width="12.25" style="1" bestFit="1" customWidth="1"/>
    <col min="5" max="5" width="10.25" style="1" bestFit="1" customWidth="1"/>
    <col min="6" max="6" width="11.25" style="1" bestFit="1" customWidth="1"/>
    <col min="7" max="7" width="10.25" style="1" bestFit="1" customWidth="1"/>
    <col min="8" max="8" width="11.25" style="1" bestFit="1" customWidth="1"/>
    <col min="9" max="9" width="10.25" style="1" bestFit="1" customWidth="1"/>
    <col min="10" max="10" width="11.25" style="1" bestFit="1" customWidth="1"/>
    <col min="11" max="11" width="10.25" style="1" bestFit="1" customWidth="1"/>
    <col min="12" max="12" width="11.25" style="1" bestFit="1" customWidth="1"/>
    <col min="13" max="13" width="10.25" style="1" bestFit="1" customWidth="1"/>
    <col min="14" max="14" width="11.25" style="1" bestFit="1" customWidth="1"/>
    <col min="15" max="15" width="10.25" style="1" bestFit="1" customWidth="1"/>
    <col min="16" max="16" width="11.25" style="1" bestFit="1" customWidth="1"/>
    <col min="17" max="17" width="10.25" style="1" bestFit="1" customWidth="1"/>
    <col min="18" max="18" width="11.25" style="1" bestFit="1" customWidth="1"/>
    <col min="19" max="19" width="10.25" style="1" bestFit="1" customWidth="1"/>
    <col min="20" max="20" width="11.25" style="1" bestFit="1" customWidth="1"/>
    <col min="21" max="16384" width="9" style="1"/>
  </cols>
  <sheetData>
    <row r="1" spans="1:20" ht="16.5" customHeight="1">
      <c r="A1" s="3"/>
      <c r="B1" s="63" t="s">
        <v>192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ht="16.5" customHeight="1">
      <c r="A2" s="3"/>
      <c r="B2" s="63" t="s">
        <v>131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spans="1:20" ht="16.5" customHeight="1">
      <c r="A3" s="63"/>
      <c r="B3" s="223"/>
      <c r="C3" s="231" t="s">
        <v>129</v>
      </c>
      <c r="D3" s="233" t="s">
        <v>73</v>
      </c>
      <c r="E3" s="243" t="s">
        <v>86</v>
      </c>
      <c r="F3" s="243"/>
      <c r="G3" s="243" t="s">
        <v>101</v>
      </c>
      <c r="H3" s="243"/>
      <c r="I3" s="225" t="s">
        <v>88</v>
      </c>
      <c r="J3" s="227"/>
      <c r="K3" s="243" t="s">
        <v>89</v>
      </c>
      <c r="L3" s="243"/>
      <c r="M3" s="243" t="s">
        <v>90</v>
      </c>
      <c r="N3" s="243"/>
      <c r="O3" s="243" t="s">
        <v>91</v>
      </c>
      <c r="P3" s="243"/>
      <c r="Q3" s="243" t="s">
        <v>102</v>
      </c>
      <c r="R3" s="243"/>
      <c r="S3" s="243" t="s">
        <v>93</v>
      </c>
      <c r="T3" s="243"/>
    </row>
    <row r="4" spans="1:20">
      <c r="A4" s="63"/>
      <c r="B4" s="224"/>
      <c r="C4" s="232"/>
      <c r="D4" s="234"/>
      <c r="E4" s="149" t="s">
        <v>103</v>
      </c>
      <c r="F4" s="60" t="s">
        <v>141</v>
      </c>
      <c r="G4" s="149" t="s">
        <v>103</v>
      </c>
      <c r="H4" s="60" t="s">
        <v>141</v>
      </c>
      <c r="I4" s="149" t="s">
        <v>103</v>
      </c>
      <c r="J4" s="60" t="s">
        <v>141</v>
      </c>
      <c r="K4" s="149" t="s">
        <v>103</v>
      </c>
      <c r="L4" s="60" t="s">
        <v>141</v>
      </c>
      <c r="M4" s="149" t="s">
        <v>103</v>
      </c>
      <c r="N4" s="60" t="s">
        <v>141</v>
      </c>
      <c r="O4" s="149" t="s">
        <v>103</v>
      </c>
      <c r="P4" s="60" t="s">
        <v>141</v>
      </c>
      <c r="Q4" s="149" t="s">
        <v>103</v>
      </c>
      <c r="R4" s="60" t="s">
        <v>141</v>
      </c>
      <c r="S4" s="149" t="s">
        <v>103</v>
      </c>
      <c r="T4" s="60" t="s">
        <v>141</v>
      </c>
    </row>
    <row r="5" spans="1:20">
      <c r="A5" s="63"/>
      <c r="B5" s="52">
        <v>1</v>
      </c>
      <c r="C5" s="62" t="s">
        <v>50</v>
      </c>
      <c r="D5" s="116" t="s">
        <v>167</v>
      </c>
      <c r="E5" s="116" t="s">
        <v>167</v>
      </c>
      <c r="F5" s="210" t="s">
        <v>167</v>
      </c>
      <c r="G5" s="116" t="s">
        <v>167</v>
      </c>
      <c r="H5" s="210" t="s">
        <v>167</v>
      </c>
      <c r="I5" s="116" t="s">
        <v>167</v>
      </c>
      <c r="J5" s="210" t="s">
        <v>167</v>
      </c>
      <c r="K5" s="116" t="s">
        <v>167</v>
      </c>
      <c r="L5" s="210" t="s">
        <v>167</v>
      </c>
      <c r="M5" s="116" t="s">
        <v>167</v>
      </c>
      <c r="N5" s="210" t="s">
        <v>167</v>
      </c>
      <c r="O5" s="116" t="s">
        <v>167</v>
      </c>
      <c r="P5" s="210" t="s">
        <v>167</v>
      </c>
      <c r="Q5" s="116" t="s">
        <v>167</v>
      </c>
      <c r="R5" s="210" t="s">
        <v>167</v>
      </c>
      <c r="S5" s="116" t="s">
        <v>167</v>
      </c>
      <c r="T5" s="210" t="s">
        <v>167</v>
      </c>
    </row>
    <row r="6" spans="1:20">
      <c r="A6" s="63"/>
      <c r="B6" s="52">
        <v>2</v>
      </c>
      <c r="C6" s="62" t="s">
        <v>111</v>
      </c>
      <c r="D6" s="116" t="s">
        <v>167</v>
      </c>
      <c r="E6" s="116" t="s">
        <v>167</v>
      </c>
      <c r="F6" s="210" t="s">
        <v>167</v>
      </c>
      <c r="G6" s="116" t="s">
        <v>167</v>
      </c>
      <c r="H6" s="210" t="s">
        <v>167</v>
      </c>
      <c r="I6" s="116" t="s">
        <v>167</v>
      </c>
      <c r="J6" s="210" t="s">
        <v>167</v>
      </c>
      <c r="K6" s="116" t="s">
        <v>167</v>
      </c>
      <c r="L6" s="210" t="s">
        <v>167</v>
      </c>
      <c r="M6" s="116" t="s">
        <v>167</v>
      </c>
      <c r="N6" s="210" t="s">
        <v>167</v>
      </c>
      <c r="O6" s="116" t="s">
        <v>167</v>
      </c>
      <c r="P6" s="210" t="s">
        <v>167</v>
      </c>
      <c r="Q6" s="116" t="s">
        <v>167</v>
      </c>
      <c r="R6" s="210" t="s">
        <v>167</v>
      </c>
      <c r="S6" s="116" t="s">
        <v>167</v>
      </c>
      <c r="T6" s="210" t="s">
        <v>167</v>
      </c>
    </row>
    <row r="7" spans="1:20">
      <c r="A7" s="63"/>
      <c r="B7" s="52">
        <v>3</v>
      </c>
      <c r="C7" s="62" t="s">
        <v>112</v>
      </c>
      <c r="D7" s="116" t="s">
        <v>167</v>
      </c>
      <c r="E7" s="116" t="s">
        <v>167</v>
      </c>
      <c r="F7" s="210" t="s">
        <v>167</v>
      </c>
      <c r="G7" s="116" t="s">
        <v>167</v>
      </c>
      <c r="H7" s="210" t="s">
        <v>167</v>
      </c>
      <c r="I7" s="116" t="s">
        <v>167</v>
      </c>
      <c r="J7" s="210" t="s">
        <v>167</v>
      </c>
      <c r="K7" s="116" t="s">
        <v>167</v>
      </c>
      <c r="L7" s="210" t="s">
        <v>167</v>
      </c>
      <c r="M7" s="116" t="s">
        <v>167</v>
      </c>
      <c r="N7" s="210" t="s">
        <v>167</v>
      </c>
      <c r="O7" s="116" t="s">
        <v>167</v>
      </c>
      <c r="P7" s="210" t="s">
        <v>167</v>
      </c>
      <c r="Q7" s="116" t="s">
        <v>167</v>
      </c>
      <c r="R7" s="210" t="s">
        <v>167</v>
      </c>
      <c r="S7" s="116" t="s">
        <v>167</v>
      </c>
      <c r="T7" s="210" t="s">
        <v>167</v>
      </c>
    </row>
    <row r="8" spans="1:20">
      <c r="A8" s="63"/>
      <c r="B8" s="52">
        <v>4</v>
      </c>
      <c r="C8" s="62" t="s">
        <v>113</v>
      </c>
      <c r="D8" s="116" t="s">
        <v>167</v>
      </c>
      <c r="E8" s="116" t="s">
        <v>167</v>
      </c>
      <c r="F8" s="210" t="s">
        <v>167</v>
      </c>
      <c r="G8" s="116" t="s">
        <v>167</v>
      </c>
      <c r="H8" s="210" t="s">
        <v>167</v>
      </c>
      <c r="I8" s="116" t="s">
        <v>167</v>
      </c>
      <c r="J8" s="210" t="s">
        <v>167</v>
      </c>
      <c r="K8" s="116" t="s">
        <v>167</v>
      </c>
      <c r="L8" s="210" t="s">
        <v>167</v>
      </c>
      <c r="M8" s="116" t="s">
        <v>167</v>
      </c>
      <c r="N8" s="210" t="s">
        <v>167</v>
      </c>
      <c r="O8" s="116" t="s">
        <v>167</v>
      </c>
      <c r="P8" s="210" t="s">
        <v>167</v>
      </c>
      <c r="Q8" s="116" t="s">
        <v>167</v>
      </c>
      <c r="R8" s="210" t="s">
        <v>167</v>
      </c>
      <c r="S8" s="116" t="s">
        <v>167</v>
      </c>
      <c r="T8" s="210" t="s">
        <v>167</v>
      </c>
    </row>
    <row r="9" spans="1:20">
      <c r="A9" s="63"/>
      <c r="B9" s="52">
        <v>5</v>
      </c>
      <c r="C9" s="62" t="s">
        <v>114</v>
      </c>
      <c r="D9" s="116" t="s">
        <v>167</v>
      </c>
      <c r="E9" s="116" t="s">
        <v>167</v>
      </c>
      <c r="F9" s="210" t="s">
        <v>167</v>
      </c>
      <c r="G9" s="116" t="s">
        <v>167</v>
      </c>
      <c r="H9" s="210" t="s">
        <v>167</v>
      </c>
      <c r="I9" s="116" t="s">
        <v>167</v>
      </c>
      <c r="J9" s="210" t="s">
        <v>167</v>
      </c>
      <c r="K9" s="116" t="s">
        <v>167</v>
      </c>
      <c r="L9" s="210" t="s">
        <v>167</v>
      </c>
      <c r="M9" s="116" t="s">
        <v>167</v>
      </c>
      <c r="N9" s="210" t="s">
        <v>167</v>
      </c>
      <c r="O9" s="116" t="s">
        <v>167</v>
      </c>
      <c r="P9" s="210" t="s">
        <v>167</v>
      </c>
      <c r="Q9" s="116" t="s">
        <v>167</v>
      </c>
      <c r="R9" s="210" t="s">
        <v>167</v>
      </c>
      <c r="S9" s="116" t="s">
        <v>167</v>
      </c>
      <c r="T9" s="210" t="s">
        <v>167</v>
      </c>
    </row>
    <row r="10" spans="1:20">
      <c r="A10" s="63"/>
      <c r="B10" s="52">
        <v>6</v>
      </c>
      <c r="C10" s="62" t="s">
        <v>115</v>
      </c>
      <c r="D10" s="116" t="s">
        <v>167</v>
      </c>
      <c r="E10" s="116" t="s">
        <v>167</v>
      </c>
      <c r="F10" s="210" t="s">
        <v>167</v>
      </c>
      <c r="G10" s="116" t="s">
        <v>167</v>
      </c>
      <c r="H10" s="210" t="s">
        <v>167</v>
      </c>
      <c r="I10" s="116" t="s">
        <v>167</v>
      </c>
      <c r="J10" s="210" t="s">
        <v>167</v>
      </c>
      <c r="K10" s="116" t="s">
        <v>167</v>
      </c>
      <c r="L10" s="210" t="s">
        <v>167</v>
      </c>
      <c r="M10" s="116" t="s">
        <v>167</v>
      </c>
      <c r="N10" s="210" t="s">
        <v>167</v>
      </c>
      <c r="O10" s="116" t="s">
        <v>167</v>
      </c>
      <c r="P10" s="210" t="s">
        <v>167</v>
      </c>
      <c r="Q10" s="116" t="s">
        <v>167</v>
      </c>
      <c r="R10" s="210" t="s">
        <v>167</v>
      </c>
      <c r="S10" s="116" t="s">
        <v>167</v>
      </c>
      <c r="T10" s="210" t="s">
        <v>167</v>
      </c>
    </row>
    <row r="11" spans="1:20">
      <c r="A11" s="63"/>
      <c r="B11" s="52">
        <v>7</v>
      </c>
      <c r="C11" s="93" t="s">
        <v>116</v>
      </c>
      <c r="D11" s="116" t="s">
        <v>167</v>
      </c>
      <c r="E11" s="116" t="s">
        <v>167</v>
      </c>
      <c r="F11" s="210" t="s">
        <v>167</v>
      </c>
      <c r="G11" s="116" t="s">
        <v>167</v>
      </c>
      <c r="H11" s="210" t="s">
        <v>167</v>
      </c>
      <c r="I11" s="116" t="s">
        <v>167</v>
      </c>
      <c r="J11" s="210" t="s">
        <v>167</v>
      </c>
      <c r="K11" s="116" t="s">
        <v>167</v>
      </c>
      <c r="L11" s="210" t="s">
        <v>167</v>
      </c>
      <c r="M11" s="116" t="s">
        <v>167</v>
      </c>
      <c r="N11" s="210" t="s">
        <v>167</v>
      </c>
      <c r="O11" s="116" t="s">
        <v>167</v>
      </c>
      <c r="P11" s="210" t="s">
        <v>167</v>
      </c>
      <c r="Q11" s="116" t="s">
        <v>167</v>
      </c>
      <c r="R11" s="210" t="s">
        <v>167</v>
      </c>
      <c r="S11" s="116" t="s">
        <v>167</v>
      </c>
      <c r="T11" s="210" t="s">
        <v>167</v>
      </c>
    </row>
    <row r="12" spans="1:20">
      <c r="A12" s="63"/>
      <c r="B12" s="52">
        <v>8</v>
      </c>
      <c r="C12" s="93" t="s">
        <v>51</v>
      </c>
      <c r="D12" s="116" t="s">
        <v>167</v>
      </c>
      <c r="E12" s="116" t="s">
        <v>167</v>
      </c>
      <c r="F12" s="210" t="s">
        <v>167</v>
      </c>
      <c r="G12" s="116" t="s">
        <v>167</v>
      </c>
      <c r="H12" s="210" t="s">
        <v>167</v>
      </c>
      <c r="I12" s="116" t="s">
        <v>167</v>
      </c>
      <c r="J12" s="210" t="s">
        <v>167</v>
      </c>
      <c r="K12" s="116" t="s">
        <v>167</v>
      </c>
      <c r="L12" s="210" t="s">
        <v>167</v>
      </c>
      <c r="M12" s="116" t="s">
        <v>167</v>
      </c>
      <c r="N12" s="210" t="s">
        <v>167</v>
      </c>
      <c r="O12" s="116" t="s">
        <v>167</v>
      </c>
      <c r="P12" s="210" t="s">
        <v>167</v>
      </c>
      <c r="Q12" s="116" t="s">
        <v>167</v>
      </c>
      <c r="R12" s="210" t="s">
        <v>167</v>
      </c>
      <c r="S12" s="116" t="s">
        <v>167</v>
      </c>
      <c r="T12" s="210" t="s">
        <v>167</v>
      </c>
    </row>
    <row r="13" spans="1:20">
      <c r="A13" s="63"/>
      <c r="B13" s="52">
        <v>9</v>
      </c>
      <c r="C13" s="93" t="s">
        <v>117</v>
      </c>
      <c r="D13" s="116" t="s">
        <v>167</v>
      </c>
      <c r="E13" s="116" t="s">
        <v>167</v>
      </c>
      <c r="F13" s="210" t="s">
        <v>167</v>
      </c>
      <c r="G13" s="116" t="s">
        <v>167</v>
      </c>
      <c r="H13" s="210" t="s">
        <v>167</v>
      </c>
      <c r="I13" s="116" t="s">
        <v>167</v>
      </c>
      <c r="J13" s="210" t="s">
        <v>167</v>
      </c>
      <c r="K13" s="116" t="s">
        <v>167</v>
      </c>
      <c r="L13" s="210" t="s">
        <v>167</v>
      </c>
      <c r="M13" s="116" t="s">
        <v>167</v>
      </c>
      <c r="N13" s="210" t="s">
        <v>167</v>
      </c>
      <c r="O13" s="116" t="s">
        <v>167</v>
      </c>
      <c r="P13" s="210" t="s">
        <v>167</v>
      </c>
      <c r="Q13" s="116" t="s">
        <v>167</v>
      </c>
      <c r="R13" s="210" t="s">
        <v>167</v>
      </c>
      <c r="S13" s="116" t="s">
        <v>167</v>
      </c>
      <c r="T13" s="210" t="s">
        <v>167</v>
      </c>
    </row>
    <row r="14" spans="1:20">
      <c r="A14" s="63"/>
      <c r="B14" s="52">
        <v>10</v>
      </c>
      <c r="C14" s="93" t="s">
        <v>52</v>
      </c>
      <c r="D14" s="116" t="s">
        <v>167</v>
      </c>
      <c r="E14" s="116" t="s">
        <v>167</v>
      </c>
      <c r="F14" s="210" t="s">
        <v>167</v>
      </c>
      <c r="G14" s="116" t="s">
        <v>167</v>
      </c>
      <c r="H14" s="210" t="s">
        <v>167</v>
      </c>
      <c r="I14" s="116" t="s">
        <v>167</v>
      </c>
      <c r="J14" s="210" t="s">
        <v>167</v>
      </c>
      <c r="K14" s="116" t="s">
        <v>167</v>
      </c>
      <c r="L14" s="210" t="s">
        <v>167</v>
      </c>
      <c r="M14" s="116" t="s">
        <v>167</v>
      </c>
      <c r="N14" s="210" t="s">
        <v>167</v>
      </c>
      <c r="O14" s="116" t="s">
        <v>167</v>
      </c>
      <c r="P14" s="210" t="s">
        <v>167</v>
      </c>
      <c r="Q14" s="116" t="s">
        <v>167</v>
      </c>
      <c r="R14" s="210" t="s">
        <v>167</v>
      </c>
      <c r="S14" s="116" t="s">
        <v>167</v>
      </c>
      <c r="T14" s="210" t="s">
        <v>167</v>
      </c>
    </row>
    <row r="15" spans="1:20">
      <c r="A15" s="63"/>
      <c r="B15" s="52">
        <v>11</v>
      </c>
      <c r="C15" s="93" t="s">
        <v>53</v>
      </c>
      <c r="D15" s="116" t="s">
        <v>167</v>
      </c>
      <c r="E15" s="116" t="s">
        <v>167</v>
      </c>
      <c r="F15" s="210" t="s">
        <v>167</v>
      </c>
      <c r="G15" s="116" t="s">
        <v>167</v>
      </c>
      <c r="H15" s="210" t="s">
        <v>167</v>
      </c>
      <c r="I15" s="116" t="s">
        <v>167</v>
      </c>
      <c r="J15" s="210" t="s">
        <v>167</v>
      </c>
      <c r="K15" s="116" t="s">
        <v>167</v>
      </c>
      <c r="L15" s="210" t="s">
        <v>167</v>
      </c>
      <c r="M15" s="116" t="s">
        <v>167</v>
      </c>
      <c r="N15" s="210" t="s">
        <v>167</v>
      </c>
      <c r="O15" s="116" t="s">
        <v>167</v>
      </c>
      <c r="P15" s="210" t="s">
        <v>167</v>
      </c>
      <c r="Q15" s="116" t="s">
        <v>167</v>
      </c>
      <c r="R15" s="210" t="s">
        <v>167</v>
      </c>
      <c r="S15" s="116" t="s">
        <v>167</v>
      </c>
      <c r="T15" s="210" t="s">
        <v>167</v>
      </c>
    </row>
    <row r="16" spans="1:20">
      <c r="A16" s="63"/>
      <c r="B16" s="52">
        <v>12</v>
      </c>
      <c r="C16" s="93" t="s">
        <v>118</v>
      </c>
      <c r="D16" s="116" t="s">
        <v>167</v>
      </c>
      <c r="E16" s="116" t="s">
        <v>167</v>
      </c>
      <c r="F16" s="210" t="s">
        <v>167</v>
      </c>
      <c r="G16" s="116" t="s">
        <v>167</v>
      </c>
      <c r="H16" s="210" t="s">
        <v>167</v>
      </c>
      <c r="I16" s="116" t="s">
        <v>167</v>
      </c>
      <c r="J16" s="210" t="s">
        <v>167</v>
      </c>
      <c r="K16" s="116" t="s">
        <v>167</v>
      </c>
      <c r="L16" s="210" t="s">
        <v>167</v>
      </c>
      <c r="M16" s="116" t="s">
        <v>167</v>
      </c>
      <c r="N16" s="210" t="s">
        <v>167</v>
      </c>
      <c r="O16" s="116" t="s">
        <v>167</v>
      </c>
      <c r="P16" s="210" t="s">
        <v>167</v>
      </c>
      <c r="Q16" s="116" t="s">
        <v>167</v>
      </c>
      <c r="R16" s="210" t="s">
        <v>167</v>
      </c>
      <c r="S16" s="116" t="s">
        <v>167</v>
      </c>
      <c r="T16" s="210" t="s">
        <v>167</v>
      </c>
    </row>
    <row r="17" spans="1:20">
      <c r="A17" s="63"/>
      <c r="B17" s="52">
        <v>13</v>
      </c>
      <c r="C17" s="93" t="s">
        <v>119</v>
      </c>
      <c r="D17" s="116" t="s">
        <v>167</v>
      </c>
      <c r="E17" s="116" t="s">
        <v>167</v>
      </c>
      <c r="F17" s="210" t="s">
        <v>167</v>
      </c>
      <c r="G17" s="116" t="s">
        <v>167</v>
      </c>
      <c r="H17" s="210" t="s">
        <v>167</v>
      </c>
      <c r="I17" s="116" t="s">
        <v>167</v>
      </c>
      <c r="J17" s="210" t="s">
        <v>167</v>
      </c>
      <c r="K17" s="116" t="s">
        <v>167</v>
      </c>
      <c r="L17" s="210" t="s">
        <v>167</v>
      </c>
      <c r="M17" s="116" t="s">
        <v>167</v>
      </c>
      <c r="N17" s="210" t="s">
        <v>167</v>
      </c>
      <c r="O17" s="116" t="s">
        <v>167</v>
      </c>
      <c r="P17" s="210" t="s">
        <v>167</v>
      </c>
      <c r="Q17" s="116" t="s">
        <v>167</v>
      </c>
      <c r="R17" s="210" t="s">
        <v>167</v>
      </c>
      <c r="S17" s="116" t="s">
        <v>167</v>
      </c>
      <c r="T17" s="210" t="s">
        <v>167</v>
      </c>
    </row>
    <row r="18" spans="1:20">
      <c r="A18" s="63"/>
      <c r="B18" s="52">
        <v>14</v>
      </c>
      <c r="C18" s="93" t="s">
        <v>120</v>
      </c>
      <c r="D18" s="116" t="s">
        <v>167</v>
      </c>
      <c r="E18" s="116" t="s">
        <v>167</v>
      </c>
      <c r="F18" s="210" t="s">
        <v>167</v>
      </c>
      <c r="G18" s="116" t="s">
        <v>167</v>
      </c>
      <c r="H18" s="210" t="s">
        <v>167</v>
      </c>
      <c r="I18" s="116" t="s">
        <v>167</v>
      </c>
      <c r="J18" s="210" t="s">
        <v>167</v>
      </c>
      <c r="K18" s="116" t="s">
        <v>167</v>
      </c>
      <c r="L18" s="210" t="s">
        <v>167</v>
      </c>
      <c r="M18" s="116" t="s">
        <v>167</v>
      </c>
      <c r="N18" s="210" t="s">
        <v>167</v>
      </c>
      <c r="O18" s="116" t="s">
        <v>167</v>
      </c>
      <c r="P18" s="210" t="s">
        <v>167</v>
      </c>
      <c r="Q18" s="116" t="s">
        <v>167</v>
      </c>
      <c r="R18" s="210" t="s">
        <v>167</v>
      </c>
      <c r="S18" s="116" t="s">
        <v>167</v>
      </c>
      <c r="T18" s="210" t="s">
        <v>167</v>
      </c>
    </row>
    <row r="19" spans="1:20">
      <c r="A19" s="63"/>
      <c r="B19" s="52">
        <v>15</v>
      </c>
      <c r="C19" s="93" t="s">
        <v>121</v>
      </c>
      <c r="D19" s="116" t="s">
        <v>167</v>
      </c>
      <c r="E19" s="116" t="s">
        <v>167</v>
      </c>
      <c r="F19" s="210" t="s">
        <v>167</v>
      </c>
      <c r="G19" s="116" t="s">
        <v>167</v>
      </c>
      <c r="H19" s="210" t="s">
        <v>167</v>
      </c>
      <c r="I19" s="116" t="s">
        <v>167</v>
      </c>
      <c r="J19" s="210" t="s">
        <v>167</v>
      </c>
      <c r="K19" s="116" t="s">
        <v>167</v>
      </c>
      <c r="L19" s="210" t="s">
        <v>167</v>
      </c>
      <c r="M19" s="116" t="s">
        <v>167</v>
      </c>
      <c r="N19" s="210" t="s">
        <v>167</v>
      </c>
      <c r="O19" s="116" t="s">
        <v>167</v>
      </c>
      <c r="P19" s="210" t="s">
        <v>167</v>
      </c>
      <c r="Q19" s="116" t="s">
        <v>167</v>
      </c>
      <c r="R19" s="210" t="s">
        <v>167</v>
      </c>
      <c r="S19" s="116" t="s">
        <v>167</v>
      </c>
      <c r="T19" s="210" t="s">
        <v>167</v>
      </c>
    </row>
    <row r="20" spans="1:20">
      <c r="A20" s="63"/>
      <c r="B20" s="52">
        <v>16</v>
      </c>
      <c r="C20" s="93" t="s">
        <v>54</v>
      </c>
      <c r="D20" s="116" t="s">
        <v>167</v>
      </c>
      <c r="E20" s="116" t="s">
        <v>167</v>
      </c>
      <c r="F20" s="210" t="s">
        <v>167</v>
      </c>
      <c r="G20" s="116" t="s">
        <v>167</v>
      </c>
      <c r="H20" s="210" t="s">
        <v>167</v>
      </c>
      <c r="I20" s="116" t="s">
        <v>167</v>
      </c>
      <c r="J20" s="210" t="s">
        <v>167</v>
      </c>
      <c r="K20" s="116" t="s">
        <v>167</v>
      </c>
      <c r="L20" s="210" t="s">
        <v>167</v>
      </c>
      <c r="M20" s="116" t="s">
        <v>167</v>
      </c>
      <c r="N20" s="210" t="s">
        <v>167</v>
      </c>
      <c r="O20" s="116" t="s">
        <v>167</v>
      </c>
      <c r="P20" s="210" t="s">
        <v>167</v>
      </c>
      <c r="Q20" s="116" t="s">
        <v>167</v>
      </c>
      <c r="R20" s="210" t="s">
        <v>167</v>
      </c>
      <c r="S20" s="116" t="s">
        <v>167</v>
      </c>
      <c r="T20" s="210" t="s">
        <v>167</v>
      </c>
    </row>
    <row r="21" spans="1:20">
      <c r="A21" s="63"/>
      <c r="B21" s="52">
        <v>17</v>
      </c>
      <c r="C21" s="93" t="s">
        <v>122</v>
      </c>
      <c r="D21" s="116" t="s">
        <v>167</v>
      </c>
      <c r="E21" s="116" t="s">
        <v>167</v>
      </c>
      <c r="F21" s="210" t="s">
        <v>167</v>
      </c>
      <c r="G21" s="116" t="s">
        <v>167</v>
      </c>
      <c r="H21" s="210" t="s">
        <v>167</v>
      </c>
      <c r="I21" s="116" t="s">
        <v>167</v>
      </c>
      <c r="J21" s="210" t="s">
        <v>167</v>
      </c>
      <c r="K21" s="116" t="s">
        <v>167</v>
      </c>
      <c r="L21" s="210" t="s">
        <v>167</v>
      </c>
      <c r="M21" s="116" t="s">
        <v>167</v>
      </c>
      <c r="N21" s="210" t="s">
        <v>167</v>
      </c>
      <c r="O21" s="116" t="s">
        <v>167</v>
      </c>
      <c r="P21" s="210" t="s">
        <v>167</v>
      </c>
      <c r="Q21" s="116" t="s">
        <v>167</v>
      </c>
      <c r="R21" s="210" t="s">
        <v>167</v>
      </c>
      <c r="S21" s="116" t="s">
        <v>167</v>
      </c>
      <c r="T21" s="210" t="s">
        <v>167</v>
      </c>
    </row>
    <row r="22" spans="1:20">
      <c r="A22" s="63"/>
      <c r="B22" s="52">
        <v>18</v>
      </c>
      <c r="C22" s="93" t="s">
        <v>55</v>
      </c>
      <c r="D22" s="116" t="s">
        <v>167</v>
      </c>
      <c r="E22" s="116" t="s">
        <v>167</v>
      </c>
      <c r="F22" s="210" t="s">
        <v>167</v>
      </c>
      <c r="G22" s="116" t="s">
        <v>167</v>
      </c>
      <c r="H22" s="210" t="s">
        <v>167</v>
      </c>
      <c r="I22" s="116" t="s">
        <v>167</v>
      </c>
      <c r="J22" s="210" t="s">
        <v>167</v>
      </c>
      <c r="K22" s="116" t="s">
        <v>167</v>
      </c>
      <c r="L22" s="210" t="s">
        <v>167</v>
      </c>
      <c r="M22" s="116" t="s">
        <v>167</v>
      </c>
      <c r="N22" s="210" t="s">
        <v>167</v>
      </c>
      <c r="O22" s="116" t="s">
        <v>167</v>
      </c>
      <c r="P22" s="210" t="s">
        <v>167</v>
      </c>
      <c r="Q22" s="116" t="s">
        <v>167</v>
      </c>
      <c r="R22" s="210" t="s">
        <v>167</v>
      </c>
      <c r="S22" s="116" t="s">
        <v>167</v>
      </c>
      <c r="T22" s="210" t="s">
        <v>167</v>
      </c>
    </row>
    <row r="23" spans="1:20">
      <c r="A23" s="63"/>
      <c r="B23" s="52">
        <v>19</v>
      </c>
      <c r="C23" s="93" t="s">
        <v>123</v>
      </c>
      <c r="D23" s="116" t="s">
        <v>167</v>
      </c>
      <c r="E23" s="116" t="s">
        <v>167</v>
      </c>
      <c r="F23" s="210" t="s">
        <v>167</v>
      </c>
      <c r="G23" s="116" t="s">
        <v>167</v>
      </c>
      <c r="H23" s="210" t="s">
        <v>167</v>
      </c>
      <c r="I23" s="116" t="s">
        <v>167</v>
      </c>
      <c r="J23" s="210" t="s">
        <v>167</v>
      </c>
      <c r="K23" s="116" t="s">
        <v>167</v>
      </c>
      <c r="L23" s="210" t="s">
        <v>167</v>
      </c>
      <c r="M23" s="116" t="s">
        <v>167</v>
      </c>
      <c r="N23" s="210" t="s">
        <v>167</v>
      </c>
      <c r="O23" s="116" t="s">
        <v>167</v>
      </c>
      <c r="P23" s="210" t="s">
        <v>167</v>
      </c>
      <c r="Q23" s="116" t="s">
        <v>167</v>
      </c>
      <c r="R23" s="210" t="s">
        <v>167</v>
      </c>
      <c r="S23" s="116" t="s">
        <v>167</v>
      </c>
      <c r="T23" s="210" t="s">
        <v>167</v>
      </c>
    </row>
    <row r="24" spans="1:20">
      <c r="A24" s="63"/>
      <c r="B24" s="52">
        <v>20</v>
      </c>
      <c r="C24" s="93" t="s">
        <v>124</v>
      </c>
      <c r="D24" s="116" t="s">
        <v>167</v>
      </c>
      <c r="E24" s="116" t="s">
        <v>167</v>
      </c>
      <c r="F24" s="210" t="s">
        <v>167</v>
      </c>
      <c r="G24" s="116" t="s">
        <v>167</v>
      </c>
      <c r="H24" s="210" t="s">
        <v>167</v>
      </c>
      <c r="I24" s="116" t="s">
        <v>167</v>
      </c>
      <c r="J24" s="210" t="s">
        <v>167</v>
      </c>
      <c r="K24" s="116" t="s">
        <v>167</v>
      </c>
      <c r="L24" s="210" t="s">
        <v>167</v>
      </c>
      <c r="M24" s="116" t="s">
        <v>167</v>
      </c>
      <c r="N24" s="210" t="s">
        <v>167</v>
      </c>
      <c r="O24" s="116" t="s">
        <v>167</v>
      </c>
      <c r="P24" s="210" t="s">
        <v>167</v>
      </c>
      <c r="Q24" s="116" t="s">
        <v>167</v>
      </c>
      <c r="R24" s="210" t="s">
        <v>167</v>
      </c>
      <c r="S24" s="116" t="s">
        <v>167</v>
      </c>
      <c r="T24" s="210" t="s">
        <v>167</v>
      </c>
    </row>
    <row r="25" spans="1:20">
      <c r="A25" s="63"/>
      <c r="B25" s="52">
        <v>21</v>
      </c>
      <c r="C25" s="93" t="s">
        <v>125</v>
      </c>
      <c r="D25" s="116" t="s">
        <v>167</v>
      </c>
      <c r="E25" s="116" t="s">
        <v>167</v>
      </c>
      <c r="F25" s="210" t="s">
        <v>167</v>
      </c>
      <c r="G25" s="116" t="s">
        <v>167</v>
      </c>
      <c r="H25" s="210" t="s">
        <v>167</v>
      </c>
      <c r="I25" s="116" t="s">
        <v>167</v>
      </c>
      <c r="J25" s="210" t="s">
        <v>167</v>
      </c>
      <c r="K25" s="116" t="s">
        <v>167</v>
      </c>
      <c r="L25" s="210" t="s">
        <v>167</v>
      </c>
      <c r="M25" s="116" t="s">
        <v>167</v>
      </c>
      <c r="N25" s="210" t="s">
        <v>167</v>
      </c>
      <c r="O25" s="116" t="s">
        <v>167</v>
      </c>
      <c r="P25" s="210" t="s">
        <v>167</v>
      </c>
      <c r="Q25" s="116" t="s">
        <v>167</v>
      </c>
      <c r="R25" s="210" t="s">
        <v>167</v>
      </c>
      <c r="S25" s="116" t="s">
        <v>167</v>
      </c>
      <c r="T25" s="210" t="s">
        <v>167</v>
      </c>
    </row>
    <row r="26" spans="1:20">
      <c r="A26" s="63"/>
      <c r="B26" s="52">
        <v>22</v>
      </c>
      <c r="C26" s="93" t="s">
        <v>56</v>
      </c>
      <c r="D26" s="116" t="s">
        <v>167</v>
      </c>
      <c r="E26" s="116" t="s">
        <v>167</v>
      </c>
      <c r="F26" s="210" t="s">
        <v>167</v>
      </c>
      <c r="G26" s="116" t="s">
        <v>167</v>
      </c>
      <c r="H26" s="210" t="s">
        <v>167</v>
      </c>
      <c r="I26" s="116" t="s">
        <v>167</v>
      </c>
      <c r="J26" s="210" t="s">
        <v>167</v>
      </c>
      <c r="K26" s="116" t="s">
        <v>167</v>
      </c>
      <c r="L26" s="210" t="s">
        <v>167</v>
      </c>
      <c r="M26" s="116" t="s">
        <v>167</v>
      </c>
      <c r="N26" s="210" t="s">
        <v>167</v>
      </c>
      <c r="O26" s="116" t="s">
        <v>167</v>
      </c>
      <c r="P26" s="210" t="s">
        <v>167</v>
      </c>
      <c r="Q26" s="116" t="s">
        <v>167</v>
      </c>
      <c r="R26" s="210" t="s">
        <v>167</v>
      </c>
      <c r="S26" s="116" t="s">
        <v>167</v>
      </c>
      <c r="T26" s="210" t="s">
        <v>167</v>
      </c>
    </row>
    <row r="27" spans="1:20">
      <c r="A27" s="63"/>
      <c r="B27" s="52">
        <v>23</v>
      </c>
      <c r="C27" s="93" t="s">
        <v>126</v>
      </c>
      <c r="D27" s="116" t="s">
        <v>167</v>
      </c>
      <c r="E27" s="116" t="s">
        <v>167</v>
      </c>
      <c r="F27" s="210" t="s">
        <v>167</v>
      </c>
      <c r="G27" s="116" t="s">
        <v>167</v>
      </c>
      <c r="H27" s="210" t="s">
        <v>167</v>
      </c>
      <c r="I27" s="116" t="s">
        <v>167</v>
      </c>
      <c r="J27" s="210" t="s">
        <v>167</v>
      </c>
      <c r="K27" s="116" t="s">
        <v>167</v>
      </c>
      <c r="L27" s="210" t="s">
        <v>167</v>
      </c>
      <c r="M27" s="116" t="s">
        <v>167</v>
      </c>
      <c r="N27" s="210" t="s">
        <v>167</v>
      </c>
      <c r="O27" s="116" t="s">
        <v>167</v>
      </c>
      <c r="P27" s="210" t="s">
        <v>167</v>
      </c>
      <c r="Q27" s="116" t="s">
        <v>167</v>
      </c>
      <c r="R27" s="210" t="s">
        <v>167</v>
      </c>
      <c r="S27" s="116" t="s">
        <v>167</v>
      </c>
      <c r="T27" s="210" t="s">
        <v>167</v>
      </c>
    </row>
    <row r="28" spans="1:20">
      <c r="A28" s="63"/>
      <c r="B28" s="52">
        <v>24</v>
      </c>
      <c r="C28" s="93" t="s">
        <v>127</v>
      </c>
      <c r="D28" s="116" t="s">
        <v>167</v>
      </c>
      <c r="E28" s="116" t="s">
        <v>167</v>
      </c>
      <c r="F28" s="210" t="s">
        <v>167</v>
      </c>
      <c r="G28" s="116" t="s">
        <v>167</v>
      </c>
      <c r="H28" s="210" t="s">
        <v>167</v>
      </c>
      <c r="I28" s="116" t="s">
        <v>167</v>
      </c>
      <c r="J28" s="210" t="s">
        <v>167</v>
      </c>
      <c r="K28" s="116" t="s">
        <v>167</v>
      </c>
      <c r="L28" s="210" t="s">
        <v>167</v>
      </c>
      <c r="M28" s="116" t="s">
        <v>167</v>
      </c>
      <c r="N28" s="210" t="s">
        <v>167</v>
      </c>
      <c r="O28" s="116" t="s">
        <v>167</v>
      </c>
      <c r="P28" s="210" t="s">
        <v>167</v>
      </c>
      <c r="Q28" s="116" t="s">
        <v>167</v>
      </c>
      <c r="R28" s="210" t="s">
        <v>167</v>
      </c>
      <c r="S28" s="116" t="s">
        <v>167</v>
      </c>
      <c r="T28" s="210" t="s">
        <v>167</v>
      </c>
    </row>
    <row r="29" spans="1:20">
      <c r="A29" s="63"/>
      <c r="B29" s="52">
        <v>25</v>
      </c>
      <c r="C29" s="93" t="s">
        <v>128</v>
      </c>
      <c r="D29" s="116" t="s">
        <v>167</v>
      </c>
      <c r="E29" s="116" t="s">
        <v>167</v>
      </c>
      <c r="F29" s="210" t="s">
        <v>167</v>
      </c>
      <c r="G29" s="116" t="s">
        <v>167</v>
      </c>
      <c r="H29" s="210" t="s">
        <v>167</v>
      </c>
      <c r="I29" s="116" t="s">
        <v>167</v>
      </c>
      <c r="J29" s="210" t="s">
        <v>167</v>
      </c>
      <c r="K29" s="116" t="s">
        <v>167</v>
      </c>
      <c r="L29" s="210" t="s">
        <v>167</v>
      </c>
      <c r="M29" s="116" t="s">
        <v>167</v>
      </c>
      <c r="N29" s="210" t="s">
        <v>167</v>
      </c>
      <c r="O29" s="116" t="s">
        <v>167</v>
      </c>
      <c r="P29" s="210" t="s">
        <v>167</v>
      </c>
      <c r="Q29" s="116" t="s">
        <v>167</v>
      </c>
      <c r="R29" s="210" t="s">
        <v>167</v>
      </c>
      <c r="S29" s="116" t="s">
        <v>167</v>
      </c>
      <c r="T29" s="210" t="s">
        <v>167</v>
      </c>
    </row>
    <row r="30" spans="1:20">
      <c r="A30" s="63"/>
      <c r="B30" s="52">
        <v>26</v>
      </c>
      <c r="C30" s="93" t="s">
        <v>30</v>
      </c>
      <c r="D30" s="116">
        <v>59837</v>
      </c>
      <c r="E30" s="183">
        <v>14638</v>
      </c>
      <c r="F30" s="188">
        <v>0.24</v>
      </c>
      <c r="G30" s="183">
        <v>32373</v>
      </c>
      <c r="H30" s="188">
        <v>0.52900000000000003</v>
      </c>
      <c r="I30" s="183">
        <v>21339</v>
      </c>
      <c r="J30" s="188">
        <v>0.34899999999999998</v>
      </c>
      <c r="K30" s="183">
        <v>36252</v>
      </c>
      <c r="L30" s="188">
        <v>0.59399999999999997</v>
      </c>
      <c r="M30" s="183">
        <v>12799</v>
      </c>
      <c r="N30" s="188">
        <v>0.21199999999999999</v>
      </c>
      <c r="O30" s="183">
        <v>8274</v>
      </c>
      <c r="P30" s="188">
        <v>0.13300000000000001</v>
      </c>
      <c r="Q30" s="183">
        <v>34305</v>
      </c>
      <c r="R30" s="188">
        <v>0.56399999999999995</v>
      </c>
      <c r="S30" s="183">
        <v>20036</v>
      </c>
      <c r="T30" s="188">
        <v>0.33100000000000002</v>
      </c>
    </row>
    <row r="31" spans="1:20">
      <c r="A31" s="63"/>
      <c r="B31" s="52">
        <v>27</v>
      </c>
      <c r="C31" s="93" t="s">
        <v>31</v>
      </c>
      <c r="D31" s="116" t="s">
        <v>167</v>
      </c>
      <c r="E31" s="116" t="s">
        <v>167</v>
      </c>
      <c r="F31" s="210" t="s">
        <v>167</v>
      </c>
      <c r="G31" s="116" t="s">
        <v>167</v>
      </c>
      <c r="H31" s="210" t="s">
        <v>167</v>
      </c>
      <c r="I31" s="116" t="s">
        <v>167</v>
      </c>
      <c r="J31" s="210" t="s">
        <v>167</v>
      </c>
      <c r="K31" s="116" t="s">
        <v>167</v>
      </c>
      <c r="L31" s="210" t="s">
        <v>167</v>
      </c>
      <c r="M31" s="116" t="s">
        <v>167</v>
      </c>
      <c r="N31" s="210" t="s">
        <v>167</v>
      </c>
      <c r="O31" s="116" t="s">
        <v>167</v>
      </c>
      <c r="P31" s="210" t="s">
        <v>167</v>
      </c>
      <c r="Q31" s="116" t="s">
        <v>167</v>
      </c>
      <c r="R31" s="210" t="s">
        <v>167</v>
      </c>
      <c r="S31" s="116" t="s">
        <v>167</v>
      </c>
      <c r="T31" s="210" t="s">
        <v>167</v>
      </c>
    </row>
    <row r="32" spans="1:20">
      <c r="A32" s="63"/>
      <c r="B32" s="52">
        <v>28</v>
      </c>
      <c r="C32" s="93" t="s">
        <v>32</v>
      </c>
      <c r="D32" s="116" t="s">
        <v>167</v>
      </c>
      <c r="E32" s="116" t="s">
        <v>167</v>
      </c>
      <c r="F32" s="210" t="s">
        <v>167</v>
      </c>
      <c r="G32" s="116" t="s">
        <v>167</v>
      </c>
      <c r="H32" s="210" t="s">
        <v>167</v>
      </c>
      <c r="I32" s="116" t="s">
        <v>167</v>
      </c>
      <c r="J32" s="210" t="s">
        <v>167</v>
      </c>
      <c r="K32" s="116" t="s">
        <v>167</v>
      </c>
      <c r="L32" s="210" t="s">
        <v>167</v>
      </c>
      <c r="M32" s="116" t="s">
        <v>167</v>
      </c>
      <c r="N32" s="210" t="s">
        <v>167</v>
      </c>
      <c r="O32" s="116" t="s">
        <v>167</v>
      </c>
      <c r="P32" s="210" t="s">
        <v>167</v>
      </c>
      <c r="Q32" s="116" t="s">
        <v>167</v>
      </c>
      <c r="R32" s="210" t="s">
        <v>167</v>
      </c>
      <c r="S32" s="116" t="s">
        <v>167</v>
      </c>
      <c r="T32" s="210" t="s">
        <v>167</v>
      </c>
    </row>
    <row r="33" spans="1:20">
      <c r="A33" s="63"/>
      <c r="B33" s="52">
        <v>29</v>
      </c>
      <c r="C33" s="93" t="s">
        <v>33</v>
      </c>
      <c r="D33" s="116" t="s">
        <v>167</v>
      </c>
      <c r="E33" s="116" t="s">
        <v>167</v>
      </c>
      <c r="F33" s="210" t="s">
        <v>167</v>
      </c>
      <c r="G33" s="116" t="s">
        <v>167</v>
      </c>
      <c r="H33" s="210" t="s">
        <v>167</v>
      </c>
      <c r="I33" s="116" t="s">
        <v>167</v>
      </c>
      <c r="J33" s="210" t="s">
        <v>167</v>
      </c>
      <c r="K33" s="116" t="s">
        <v>167</v>
      </c>
      <c r="L33" s="210" t="s">
        <v>167</v>
      </c>
      <c r="M33" s="116" t="s">
        <v>167</v>
      </c>
      <c r="N33" s="210" t="s">
        <v>167</v>
      </c>
      <c r="O33" s="116" t="s">
        <v>167</v>
      </c>
      <c r="P33" s="210" t="s">
        <v>167</v>
      </c>
      <c r="Q33" s="116" t="s">
        <v>167</v>
      </c>
      <c r="R33" s="210" t="s">
        <v>167</v>
      </c>
      <c r="S33" s="116" t="s">
        <v>167</v>
      </c>
      <c r="T33" s="210" t="s">
        <v>167</v>
      </c>
    </row>
    <row r="34" spans="1:20">
      <c r="A34" s="63"/>
      <c r="B34" s="52">
        <v>30</v>
      </c>
      <c r="C34" s="93" t="s">
        <v>34</v>
      </c>
      <c r="D34" s="116" t="s">
        <v>167</v>
      </c>
      <c r="E34" s="116" t="s">
        <v>167</v>
      </c>
      <c r="F34" s="210" t="s">
        <v>167</v>
      </c>
      <c r="G34" s="116" t="s">
        <v>167</v>
      </c>
      <c r="H34" s="210" t="s">
        <v>167</v>
      </c>
      <c r="I34" s="116" t="s">
        <v>167</v>
      </c>
      <c r="J34" s="210" t="s">
        <v>167</v>
      </c>
      <c r="K34" s="116" t="s">
        <v>167</v>
      </c>
      <c r="L34" s="210" t="s">
        <v>167</v>
      </c>
      <c r="M34" s="116" t="s">
        <v>167</v>
      </c>
      <c r="N34" s="210" t="s">
        <v>167</v>
      </c>
      <c r="O34" s="116" t="s">
        <v>167</v>
      </c>
      <c r="P34" s="210" t="s">
        <v>167</v>
      </c>
      <c r="Q34" s="116" t="s">
        <v>167</v>
      </c>
      <c r="R34" s="210" t="s">
        <v>167</v>
      </c>
      <c r="S34" s="116" t="s">
        <v>167</v>
      </c>
      <c r="T34" s="210" t="s">
        <v>167</v>
      </c>
    </row>
    <row r="35" spans="1:20">
      <c r="A35" s="63"/>
      <c r="B35" s="52">
        <v>31</v>
      </c>
      <c r="C35" s="93" t="s">
        <v>35</v>
      </c>
      <c r="D35" s="116" t="s">
        <v>167</v>
      </c>
      <c r="E35" s="116" t="s">
        <v>167</v>
      </c>
      <c r="F35" s="210" t="s">
        <v>167</v>
      </c>
      <c r="G35" s="116" t="s">
        <v>167</v>
      </c>
      <c r="H35" s="210" t="s">
        <v>167</v>
      </c>
      <c r="I35" s="116" t="s">
        <v>167</v>
      </c>
      <c r="J35" s="210" t="s">
        <v>167</v>
      </c>
      <c r="K35" s="116" t="s">
        <v>167</v>
      </c>
      <c r="L35" s="210" t="s">
        <v>167</v>
      </c>
      <c r="M35" s="116" t="s">
        <v>167</v>
      </c>
      <c r="N35" s="210" t="s">
        <v>167</v>
      </c>
      <c r="O35" s="116" t="s">
        <v>167</v>
      </c>
      <c r="P35" s="210" t="s">
        <v>167</v>
      </c>
      <c r="Q35" s="116" t="s">
        <v>167</v>
      </c>
      <c r="R35" s="210" t="s">
        <v>167</v>
      </c>
      <c r="S35" s="116" t="s">
        <v>167</v>
      </c>
      <c r="T35" s="210" t="s">
        <v>167</v>
      </c>
    </row>
    <row r="36" spans="1:20">
      <c r="A36" s="63"/>
      <c r="B36" s="52">
        <v>32</v>
      </c>
      <c r="C36" s="93" t="s">
        <v>36</v>
      </c>
      <c r="D36" s="116" t="s">
        <v>167</v>
      </c>
      <c r="E36" s="116" t="s">
        <v>167</v>
      </c>
      <c r="F36" s="210" t="s">
        <v>167</v>
      </c>
      <c r="G36" s="116" t="s">
        <v>167</v>
      </c>
      <c r="H36" s="210" t="s">
        <v>167</v>
      </c>
      <c r="I36" s="116" t="s">
        <v>167</v>
      </c>
      <c r="J36" s="210" t="s">
        <v>167</v>
      </c>
      <c r="K36" s="116" t="s">
        <v>167</v>
      </c>
      <c r="L36" s="210" t="s">
        <v>167</v>
      </c>
      <c r="M36" s="116" t="s">
        <v>167</v>
      </c>
      <c r="N36" s="210" t="s">
        <v>167</v>
      </c>
      <c r="O36" s="116" t="s">
        <v>167</v>
      </c>
      <c r="P36" s="210" t="s">
        <v>167</v>
      </c>
      <c r="Q36" s="116" t="s">
        <v>167</v>
      </c>
      <c r="R36" s="210" t="s">
        <v>167</v>
      </c>
      <c r="S36" s="116" t="s">
        <v>167</v>
      </c>
      <c r="T36" s="210" t="s">
        <v>167</v>
      </c>
    </row>
    <row r="37" spans="1:20">
      <c r="A37" s="63"/>
      <c r="B37" s="52">
        <v>33</v>
      </c>
      <c r="C37" s="93" t="s">
        <v>37</v>
      </c>
      <c r="D37" s="116" t="s">
        <v>167</v>
      </c>
      <c r="E37" s="116" t="s">
        <v>167</v>
      </c>
      <c r="F37" s="210" t="s">
        <v>167</v>
      </c>
      <c r="G37" s="116" t="s">
        <v>167</v>
      </c>
      <c r="H37" s="210" t="s">
        <v>167</v>
      </c>
      <c r="I37" s="116" t="s">
        <v>167</v>
      </c>
      <c r="J37" s="210" t="s">
        <v>167</v>
      </c>
      <c r="K37" s="116" t="s">
        <v>167</v>
      </c>
      <c r="L37" s="210" t="s">
        <v>167</v>
      </c>
      <c r="M37" s="116" t="s">
        <v>167</v>
      </c>
      <c r="N37" s="210" t="s">
        <v>167</v>
      </c>
      <c r="O37" s="116" t="s">
        <v>167</v>
      </c>
      <c r="P37" s="210" t="s">
        <v>167</v>
      </c>
      <c r="Q37" s="116" t="s">
        <v>167</v>
      </c>
      <c r="R37" s="210" t="s">
        <v>167</v>
      </c>
      <c r="S37" s="116" t="s">
        <v>167</v>
      </c>
      <c r="T37" s="210" t="s">
        <v>167</v>
      </c>
    </row>
    <row r="38" spans="1:20">
      <c r="A38" s="63"/>
      <c r="B38" s="52">
        <v>34</v>
      </c>
      <c r="C38" s="93" t="s">
        <v>38</v>
      </c>
      <c r="D38" s="183">
        <v>12155</v>
      </c>
      <c r="E38" s="183">
        <v>3013</v>
      </c>
      <c r="F38" s="188">
        <v>0.24199999999999999</v>
      </c>
      <c r="G38" s="183">
        <v>6768</v>
      </c>
      <c r="H38" s="188">
        <v>0.54299999999999993</v>
      </c>
      <c r="I38" s="183">
        <v>4077</v>
      </c>
      <c r="J38" s="188">
        <v>0.32700000000000001</v>
      </c>
      <c r="K38" s="183">
        <v>7676</v>
      </c>
      <c r="L38" s="188">
        <v>0.61699999999999999</v>
      </c>
      <c r="M38" s="183">
        <v>2539</v>
      </c>
      <c r="N38" s="188">
        <v>0.20800000000000002</v>
      </c>
      <c r="O38" s="183">
        <v>1561</v>
      </c>
      <c r="P38" s="188">
        <v>0.12300000000000001</v>
      </c>
      <c r="Q38" s="183">
        <v>7062</v>
      </c>
      <c r="R38" s="188">
        <v>0.57200000000000006</v>
      </c>
      <c r="S38" s="183">
        <v>4124</v>
      </c>
      <c r="T38" s="188">
        <v>0.33399999999999996</v>
      </c>
    </row>
    <row r="39" spans="1:20">
      <c r="A39" s="63"/>
      <c r="B39" s="52">
        <v>35</v>
      </c>
      <c r="C39" s="93" t="s">
        <v>1</v>
      </c>
      <c r="D39" s="183">
        <v>25354</v>
      </c>
      <c r="E39" s="183">
        <v>6595</v>
      </c>
      <c r="F39" s="188">
        <v>0.253</v>
      </c>
      <c r="G39" s="183">
        <v>14012</v>
      </c>
      <c r="H39" s="188">
        <v>0.53900000000000003</v>
      </c>
      <c r="I39" s="183">
        <v>9336</v>
      </c>
      <c r="J39" s="188">
        <v>0.35799999999999998</v>
      </c>
      <c r="K39" s="183">
        <v>15855</v>
      </c>
      <c r="L39" s="188">
        <v>0.61099999999999999</v>
      </c>
      <c r="M39" s="183">
        <v>5451</v>
      </c>
      <c r="N39" s="188">
        <v>0.21100000000000002</v>
      </c>
      <c r="O39" s="183">
        <v>3539</v>
      </c>
      <c r="P39" s="188">
        <v>0.13500000000000001</v>
      </c>
      <c r="Q39" s="183">
        <v>14563</v>
      </c>
      <c r="R39" s="188">
        <v>0.56000000000000005</v>
      </c>
      <c r="S39" s="183">
        <v>8946</v>
      </c>
      <c r="T39" s="188">
        <v>0.35</v>
      </c>
    </row>
    <row r="40" spans="1:20">
      <c r="A40" s="63"/>
      <c r="B40" s="52">
        <v>36</v>
      </c>
      <c r="C40" s="93" t="s">
        <v>2</v>
      </c>
      <c r="D40" s="183">
        <v>5987</v>
      </c>
      <c r="E40" s="183">
        <v>1555</v>
      </c>
      <c r="F40" s="188">
        <v>0.25600000000000001</v>
      </c>
      <c r="G40" s="183">
        <v>3498</v>
      </c>
      <c r="H40" s="188">
        <v>0.56600000000000006</v>
      </c>
      <c r="I40" s="183">
        <v>2295</v>
      </c>
      <c r="J40" s="188">
        <v>0.376</v>
      </c>
      <c r="K40" s="183">
        <v>4038</v>
      </c>
      <c r="L40" s="188">
        <v>0.65900000000000003</v>
      </c>
      <c r="M40" s="183">
        <v>1341</v>
      </c>
      <c r="N40" s="188">
        <v>0.22500000000000001</v>
      </c>
      <c r="O40" s="183">
        <v>867</v>
      </c>
      <c r="P40" s="188">
        <v>0.14099999999999999</v>
      </c>
      <c r="Q40" s="183">
        <v>3529</v>
      </c>
      <c r="R40" s="188">
        <v>0.58399999999999996</v>
      </c>
      <c r="S40" s="183">
        <v>2350</v>
      </c>
      <c r="T40" s="188">
        <v>0.38700000000000001</v>
      </c>
    </row>
    <row r="41" spans="1:20">
      <c r="A41" s="63"/>
      <c r="B41" s="52">
        <v>37</v>
      </c>
      <c r="C41" s="93" t="s">
        <v>3</v>
      </c>
      <c r="D41" s="183">
        <v>18707</v>
      </c>
      <c r="E41" s="183">
        <v>5054</v>
      </c>
      <c r="F41" s="188">
        <v>0.26500000000000001</v>
      </c>
      <c r="G41" s="183">
        <v>10366</v>
      </c>
      <c r="H41" s="188">
        <v>0.54400000000000004</v>
      </c>
      <c r="I41" s="183">
        <v>7175</v>
      </c>
      <c r="J41" s="188">
        <v>0.373</v>
      </c>
      <c r="K41" s="183">
        <v>11858</v>
      </c>
      <c r="L41" s="188">
        <v>0.623</v>
      </c>
      <c r="M41" s="183">
        <v>4477</v>
      </c>
      <c r="N41" s="188">
        <v>0.23800000000000002</v>
      </c>
      <c r="O41" s="183">
        <v>2642</v>
      </c>
      <c r="P41" s="188">
        <v>0.13800000000000001</v>
      </c>
      <c r="Q41" s="183">
        <v>10948</v>
      </c>
      <c r="R41" s="188">
        <v>0.57499999999999996</v>
      </c>
      <c r="S41" s="183">
        <v>6971</v>
      </c>
      <c r="T41" s="188">
        <v>0.37</v>
      </c>
    </row>
    <row r="42" spans="1:20">
      <c r="A42" s="63"/>
      <c r="B42" s="52">
        <v>38</v>
      </c>
      <c r="C42" s="93" t="s">
        <v>39</v>
      </c>
      <c r="D42" s="183">
        <v>3779</v>
      </c>
      <c r="E42" s="183">
        <v>1013</v>
      </c>
      <c r="F42" s="188">
        <v>0.26300000000000001</v>
      </c>
      <c r="G42" s="183">
        <v>2137</v>
      </c>
      <c r="H42" s="188">
        <v>0.55600000000000005</v>
      </c>
      <c r="I42" s="183">
        <v>1342</v>
      </c>
      <c r="J42" s="188">
        <v>0.34899999999999998</v>
      </c>
      <c r="K42" s="183">
        <v>2421</v>
      </c>
      <c r="L42" s="188">
        <v>0.628</v>
      </c>
      <c r="M42" s="183">
        <v>1001</v>
      </c>
      <c r="N42" s="188">
        <v>0.251</v>
      </c>
      <c r="O42" s="183">
        <v>569</v>
      </c>
      <c r="P42" s="188">
        <v>0.14000000000000001</v>
      </c>
      <c r="Q42" s="183">
        <v>2155</v>
      </c>
      <c r="R42" s="188">
        <v>0.56700000000000006</v>
      </c>
      <c r="S42" s="183">
        <v>1424</v>
      </c>
      <c r="T42" s="188">
        <v>0.37200000000000005</v>
      </c>
    </row>
    <row r="43" spans="1:20">
      <c r="A43" s="63"/>
      <c r="B43" s="52">
        <v>39</v>
      </c>
      <c r="C43" s="93" t="s">
        <v>7</v>
      </c>
      <c r="D43" s="183">
        <v>20578</v>
      </c>
      <c r="E43" s="183">
        <v>5653</v>
      </c>
      <c r="F43" s="188">
        <v>0.26700000000000002</v>
      </c>
      <c r="G43" s="183">
        <v>11555</v>
      </c>
      <c r="H43" s="188">
        <v>0.55000000000000004</v>
      </c>
      <c r="I43" s="183">
        <v>7561</v>
      </c>
      <c r="J43" s="188">
        <v>0.36</v>
      </c>
      <c r="K43" s="183">
        <v>13098</v>
      </c>
      <c r="L43" s="188">
        <v>0.625</v>
      </c>
      <c r="M43" s="183">
        <v>5054</v>
      </c>
      <c r="N43" s="188">
        <v>0.24</v>
      </c>
      <c r="O43" s="183">
        <v>3118</v>
      </c>
      <c r="P43" s="188">
        <v>0.14800000000000002</v>
      </c>
      <c r="Q43" s="183">
        <v>11971</v>
      </c>
      <c r="R43" s="188">
        <v>0.57299999999999995</v>
      </c>
      <c r="S43" s="183">
        <v>8021</v>
      </c>
      <c r="T43" s="188">
        <v>0.38900000000000001</v>
      </c>
    </row>
    <row r="44" spans="1:20">
      <c r="A44" s="63"/>
      <c r="B44" s="52">
        <v>40</v>
      </c>
      <c r="C44" s="93" t="s">
        <v>40</v>
      </c>
      <c r="D44" s="183">
        <v>5506</v>
      </c>
      <c r="E44" s="183">
        <v>1331</v>
      </c>
      <c r="F44" s="188">
        <v>0.23399999999999999</v>
      </c>
      <c r="G44" s="183">
        <v>3084</v>
      </c>
      <c r="H44" s="188">
        <v>0.54100000000000004</v>
      </c>
      <c r="I44" s="183">
        <v>1932</v>
      </c>
      <c r="J44" s="188">
        <v>0.34200000000000003</v>
      </c>
      <c r="K44" s="183">
        <v>3384</v>
      </c>
      <c r="L44" s="188">
        <v>0.59699999999999998</v>
      </c>
      <c r="M44" s="183">
        <v>1140</v>
      </c>
      <c r="N44" s="188">
        <v>0.20300000000000001</v>
      </c>
      <c r="O44" s="183">
        <v>653</v>
      </c>
      <c r="P44" s="188">
        <v>0.11699999999999999</v>
      </c>
      <c r="Q44" s="183">
        <v>2991</v>
      </c>
      <c r="R44" s="188">
        <v>0.52700000000000002</v>
      </c>
      <c r="S44" s="183">
        <v>1747</v>
      </c>
      <c r="T44" s="188">
        <v>0.309</v>
      </c>
    </row>
    <row r="45" spans="1:20">
      <c r="A45" s="63"/>
      <c r="B45" s="52">
        <v>41</v>
      </c>
      <c r="C45" s="93" t="s">
        <v>11</v>
      </c>
      <c r="D45" s="183">
        <v>9863</v>
      </c>
      <c r="E45" s="183">
        <v>205</v>
      </c>
      <c r="F45" s="188">
        <v>2.2000000000000002E-2</v>
      </c>
      <c r="G45" s="183">
        <v>365</v>
      </c>
      <c r="H45" s="188">
        <v>3.7000000000000005E-2</v>
      </c>
      <c r="I45" s="183">
        <v>245</v>
      </c>
      <c r="J45" s="188">
        <v>2.5000000000000001E-2</v>
      </c>
      <c r="K45" s="183">
        <v>407</v>
      </c>
      <c r="L45" s="188">
        <v>4.2000000000000003E-2</v>
      </c>
      <c r="M45" s="183">
        <v>189</v>
      </c>
      <c r="N45" s="188">
        <v>1.9E-2</v>
      </c>
      <c r="O45" s="183">
        <v>101</v>
      </c>
      <c r="P45" s="188">
        <v>1.2E-2</v>
      </c>
      <c r="Q45" s="183">
        <v>376</v>
      </c>
      <c r="R45" s="188">
        <v>3.7999999999999999E-2</v>
      </c>
      <c r="S45" s="183">
        <v>238</v>
      </c>
      <c r="T45" s="188">
        <v>2.4E-2</v>
      </c>
    </row>
    <row r="46" spans="1:20">
      <c r="A46" s="63"/>
      <c r="B46" s="52">
        <v>42</v>
      </c>
      <c r="C46" s="93" t="s">
        <v>12</v>
      </c>
      <c r="D46" s="116">
        <v>22401</v>
      </c>
      <c r="E46" s="116">
        <v>5734</v>
      </c>
      <c r="F46" s="210">
        <v>0.25</v>
      </c>
      <c r="G46" s="116">
        <v>12133</v>
      </c>
      <c r="H46" s="210">
        <v>0.53299999999999992</v>
      </c>
      <c r="I46" s="116">
        <v>7824</v>
      </c>
      <c r="J46" s="210">
        <v>0.34200000000000003</v>
      </c>
      <c r="K46" s="116">
        <v>13786</v>
      </c>
      <c r="L46" s="210">
        <v>0.60699999999999998</v>
      </c>
      <c r="M46" s="116">
        <v>5115</v>
      </c>
      <c r="N46" s="210">
        <v>0.23100000000000001</v>
      </c>
      <c r="O46" s="116">
        <v>3278</v>
      </c>
      <c r="P46" s="210">
        <v>0.13900000000000001</v>
      </c>
      <c r="Q46" s="116">
        <v>12472</v>
      </c>
      <c r="R46" s="210">
        <v>0.54600000000000004</v>
      </c>
      <c r="S46" s="116">
        <v>8201</v>
      </c>
      <c r="T46" s="210">
        <v>0.35899999999999999</v>
      </c>
    </row>
    <row r="47" spans="1:20">
      <c r="A47" s="63"/>
      <c r="B47" s="52">
        <v>43</v>
      </c>
      <c r="C47" s="93" t="s">
        <v>8</v>
      </c>
      <c r="D47" s="183">
        <v>13347</v>
      </c>
      <c r="E47" s="183">
        <v>3527</v>
      </c>
      <c r="F47" s="188">
        <v>0.255</v>
      </c>
      <c r="G47" s="183">
        <v>7094</v>
      </c>
      <c r="H47" s="188">
        <v>0.52200000000000002</v>
      </c>
      <c r="I47" s="183">
        <v>4652</v>
      </c>
      <c r="J47" s="188">
        <v>0.34</v>
      </c>
      <c r="K47" s="183">
        <v>8202</v>
      </c>
      <c r="L47" s="188">
        <v>0.60099999999999998</v>
      </c>
      <c r="M47" s="183">
        <v>3462</v>
      </c>
      <c r="N47" s="188">
        <v>0.254</v>
      </c>
      <c r="O47" s="183">
        <v>2006</v>
      </c>
      <c r="P47" s="188">
        <v>0.14199999999999999</v>
      </c>
      <c r="Q47" s="183">
        <v>7558</v>
      </c>
      <c r="R47" s="188">
        <v>0.55299999999999994</v>
      </c>
      <c r="S47" s="183">
        <v>5009</v>
      </c>
      <c r="T47" s="188">
        <v>0.36799999999999999</v>
      </c>
    </row>
    <row r="48" spans="1:20">
      <c r="A48" s="63"/>
      <c r="B48" s="52">
        <v>44</v>
      </c>
      <c r="C48" s="93" t="s">
        <v>18</v>
      </c>
      <c r="D48" s="183">
        <v>18280</v>
      </c>
      <c r="E48" s="183">
        <v>4692</v>
      </c>
      <c r="F48" s="188">
        <v>0.253</v>
      </c>
      <c r="G48" s="183">
        <v>9890</v>
      </c>
      <c r="H48" s="188">
        <v>0.53</v>
      </c>
      <c r="I48" s="183">
        <v>6234</v>
      </c>
      <c r="J48" s="188">
        <v>0.33399999999999996</v>
      </c>
      <c r="K48" s="183">
        <v>11195</v>
      </c>
      <c r="L48" s="188">
        <v>0.60199999999999998</v>
      </c>
      <c r="M48" s="183">
        <v>3978</v>
      </c>
      <c r="N48" s="188">
        <v>0.218</v>
      </c>
      <c r="O48" s="183">
        <v>2566</v>
      </c>
      <c r="P48" s="188">
        <v>0.13699999999999998</v>
      </c>
      <c r="Q48" s="183">
        <v>10478</v>
      </c>
      <c r="R48" s="188">
        <v>0.56399999999999995</v>
      </c>
      <c r="S48" s="183">
        <v>6147</v>
      </c>
      <c r="T48" s="188">
        <v>0.33200000000000002</v>
      </c>
    </row>
    <row r="49" spans="1:20">
      <c r="A49" s="63"/>
      <c r="B49" s="52">
        <v>45</v>
      </c>
      <c r="C49" s="93" t="s">
        <v>41</v>
      </c>
      <c r="D49" s="183">
        <v>6259</v>
      </c>
      <c r="E49" s="183">
        <v>1628</v>
      </c>
      <c r="F49" s="188">
        <v>0.25800000000000001</v>
      </c>
      <c r="G49" s="183">
        <v>3688</v>
      </c>
      <c r="H49" s="188">
        <v>0.58099999999999996</v>
      </c>
      <c r="I49" s="183">
        <v>2326</v>
      </c>
      <c r="J49" s="188">
        <v>0.36099999999999999</v>
      </c>
      <c r="K49" s="183">
        <v>4077</v>
      </c>
      <c r="L49" s="188">
        <v>0.64200000000000002</v>
      </c>
      <c r="M49" s="183">
        <v>1357</v>
      </c>
      <c r="N49" s="188">
        <v>0.218</v>
      </c>
      <c r="O49" s="183">
        <v>913</v>
      </c>
      <c r="P49" s="188">
        <v>0.14300000000000002</v>
      </c>
      <c r="Q49" s="183">
        <v>3725</v>
      </c>
      <c r="R49" s="188">
        <v>0.58399999999999996</v>
      </c>
      <c r="S49" s="183">
        <v>2294</v>
      </c>
      <c r="T49" s="188">
        <v>0.35899999999999999</v>
      </c>
    </row>
    <row r="50" spans="1:20">
      <c r="A50" s="63"/>
      <c r="B50" s="52">
        <v>46</v>
      </c>
      <c r="C50" s="93" t="s">
        <v>21</v>
      </c>
      <c r="D50" s="183">
        <v>7580</v>
      </c>
      <c r="E50" s="183">
        <v>1673</v>
      </c>
      <c r="F50" s="188">
        <v>0.21100000000000002</v>
      </c>
      <c r="G50" s="183">
        <v>4003</v>
      </c>
      <c r="H50" s="188">
        <v>0.51700000000000002</v>
      </c>
      <c r="I50" s="183">
        <v>2558</v>
      </c>
      <c r="J50" s="188">
        <v>0.32899999999999996</v>
      </c>
      <c r="K50" s="183">
        <v>4485</v>
      </c>
      <c r="L50" s="188">
        <v>0.58099999999999996</v>
      </c>
      <c r="M50" s="183">
        <v>1488</v>
      </c>
      <c r="N50" s="188">
        <v>0.19399999999999998</v>
      </c>
      <c r="O50" s="183">
        <v>1003</v>
      </c>
      <c r="P50" s="188">
        <v>0.124</v>
      </c>
      <c r="Q50" s="183">
        <v>4217</v>
      </c>
      <c r="R50" s="188">
        <v>0.54600000000000004</v>
      </c>
      <c r="S50" s="183">
        <v>2536</v>
      </c>
      <c r="T50" s="188">
        <v>0.32799999999999996</v>
      </c>
    </row>
    <row r="51" spans="1:20">
      <c r="A51" s="63"/>
      <c r="B51" s="52">
        <v>47</v>
      </c>
      <c r="C51" s="93" t="s">
        <v>13</v>
      </c>
      <c r="D51" s="183">
        <v>13923</v>
      </c>
      <c r="E51" s="183">
        <v>3505</v>
      </c>
      <c r="F51" s="188">
        <v>0.249</v>
      </c>
      <c r="G51" s="183">
        <v>6972</v>
      </c>
      <c r="H51" s="188">
        <v>0.496</v>
      </c>
      <c r="I51" s="183">
        <v>4613</v>
      </c>
      <c r="J51" s="188">
        <v>0.32100000000000001</v>
      </c>
      <c r="K51" s="183">
        <v>7846</v>
      </c>
      <c r="L51" s="188">
        <v>0.55899999999999994</v>
      </c>
      <c r="M51" s="183">
        <v>2725</v>
      </c>
      <c r="N51" s="188">
        <v>0.19699999999999998</v>
      </c>
      <c r="O51" s="183">
        <v>1776</v>
      </c>
      <c r="P51" s="188">
        <v>0.125</v>
      </c>
      <c r="Q51" s="183">
        <v>7240</v>
      </c>
      <c r="R51" s="188">
        <v>0.51400000000000001</v>
      </c>
      <c r="S51" s="183">
        <v>4647</v>
      </c>
      <c r="T51" s="188">
        <v>0.33200000000000002</v>
      </c>
    </row>
    <row r="52" spans="1:20">
      <c r="A52" s="63"/>
      <c r="B52" s="52">
        <v>48</v>
      </c>
      <c r="C52" s="93" t="s">
        <v>22</v>
      </c>
      <c r="D52" s="183">
        <v>7627</v>
      </c>
      <c r="E52" s="183">
        <v>1968</v>
      </c>
      <c r="F52" s="188">
        <v>0.249</v>
      </c>
      <c r="G52" s="183">
        <v>4106</v>
      </c>
      <c r="H52" s="188">
        <v>0.52500000000000002</v>
      </c>
      <c r="I52" s="183">
        <v>2796</v>
      </c>
      <c r="J52" s="188">
        <v>0.35299999999999998</v>
      </c>
      <c r="K52" s="183">
        <v>4758</v>
      </c>
      <c r="L52" s="188">
        <v>0.60799999999999998</v>
      </c>
      <c r="M52" s="183">
        <v>1703</v>
      </c>
      <c r="N52" s="188">
        <v>0.22</v>
      </c>
      <c r="O52" s="183">
        <v>1147</v>
      </c>
      <c r="P52" s="188">
        <v>0.14499999999999999</v>
      </c>
      <c r="Q52" s="183">
        <v>4433</v>
      </c>
      <c r="R52" s="188">
        <v>0.56899999999999995</v>
      </c>
      <c r="S52" s="183">
        <v>2484</v>
      </c>
      <c r="T52" s="188">
        <v>0.31900000000000001</v>
      </c>
    </row>
    <row r="53" spans="1:20">
      <c r="A53" s="63"/>
      <c r="B53" s="52">
        <v>49</v>
      </c>
      <c r="C53" s="93" t="s">
        <v>23</v>
      </c>
      <c r="D53" s="183">
        <v>8528</v>
      </c>
      <c r="E53" s="183">
        <v>2178</v>
      </c>
      <c r="F53" s="188">
        <v>0.251</v>
      </c>
      <c r="G53" s="183">
        <v>4662</v>
      </c>
      <c r="H53" s="188">
        <v>0.53200000000000003</v>
      </c>
      <c r="I53" s="183">
        <v>3065</v>
      </c>
      <c r="J53" s="188">
        <v>0.34700000000000003</v>
      </c>
      <c r="K53" s="183">
        <v>5239</v>
      </c>
      <c r="L53" s="188">
        <v>0.6</v>
      </c>
      <c r="M53" s="183">
        <v>1818</v>
      </c>
      <c r="N53" s="188">
        <v>0.214</v>
      </c>
      <c r="O53" s="183">
        <v>1268</v>
      </c>
      <c r="P53" s="188">
        <v>0.14199999999999999</v>
      </c>
      <c r="Q53" s="183">
        <v>4882</v>
      </c>
      <c r="R53" s="188">
        <v>0.55799999999999994</v>
      </c>
      <c r="S53" s="183">
        <v>2887</v>
      </c>
      <c r="T53" s="188">
        <v>0.33700000000000002</v>
      </c>
    </row>
    <row r="54" spans="1:20">
      <c r="A54" s="63"/>
      <c r="B54" s="52">
        <v>50</v>
      </c>
      <c r="C54" s="93" t="s">
        <v>14</v>
      </c>
      <c r="D54" s="183">
        <v>6254</v>
      </c>
      <c r="E54" s="183">
        <v>1582</v>
      </c>
      <c r="F54" s="188">
        <v>0.24600000000000002</v>
      </c>
      <c r="G54" s="183">
        <v>3545</v>
      </c>
      <c r="H54" s="188">
        <v>0.55700000000000005</v>
      </c>
      <c r="I54" s="183">
        <v>2187</v>
      </c>
      <c r="J54" s="188">
        <v>0.34499999999999997</v>
      </c>
      <c r="K54" s="183">
        <v>3991</v>
      </c>
      <c r="L54" s="188">
        <v>0.628</v>
      </c>
      <c r="M54" s="183">
        <v>1463</v>
      </c>
      <c r="N54" s="188">
        <v>0.23399999999999999</v>
      </c>
      <c r="O54" s="183">
        <v>886</v>
      </c>
      <c r="P54" s="188">
        <v>0.13400000000000001</v>
      </c>
      <c r="Q54" s="183">
        <v>3679</v>
      </c>
      <c r="R54" s="188">
        <v>0.58099999999999996</v>
      </c>
      <c r="S54" s="183">
        <v>2302</v>
      </c>
      <c r="T54" s="188">
        <v>0.36599999999999999</v>
      </c>
    </row>
    <row r="55" spans="1:20">
      <c r="A55" s="63"/>
      <c r="B55" s="52">
        <v>51</v>
      </c>
      <c r="C55" s="93" t="s">
        <v>42</v>
      </c>
      <c r="D55" s="211">
        <v>9481</v>
      </c>
      <c r="E55" s="211">
        <v>2282</v>
      </c>
      <c r="F55" s="212">
        <v>0.23300000000000001</v>
      </c>
      <c r="G55" s="211">
        <v>5145</v>
      </c>
      <c r="H55" s="212">
        <v>0.52600000000000002</v>
      </c>
      <c r="I55" s="211">
        <v>3115</v>
      </c>
      <c r="J55" s="212">
        <v>0.317</v>
      </c>
      <c r="K55" s="211">
        <v>5780</v>
      </c>
      <c r="L55" s="212">
        <v>0.59399999999999997</v>
      </c>
      <c r="M55" s="211">
        <v>1988</v>
      </c>
      <c r="N55" s="212">
        <v>0.20899999999999999</v>
      </c>
      <c r="O55" s="211">
        <v>1313</v>
      </c>
      <c r="P55" s="212">
        <v>0.13400000000000001</v>
      </c>
      <c r="Q55" s="211">
        <v>5304</v>
      </c>
      <c r="R55" s="212">
        <v>0.54799999999999993</v>
      </c>
      <c r="S55" s="211">
        <v>3153</v>
      </c>
      <c r="T55" s="212">
        <v>0.32600000000000001</v>
      </c>
    </row>
    <row r="56" spans="1:20">
      <c r="A56" s="63"/>
      <c r="B56" s="52">
        <v>52</v>
      </c>
      <c r="C56" s="93" t="s">
        <v>4</v>
      </c>
      <c r="D56" s="183">
        <v>6378</v>
      </c>
      <c r="E56" s="183">
        <v>1669</v>
      </c>
      <c r="F56" s="188">
        <v>0.251</v>
      </c>
      <c r="G56" s="183">
        <v>3665</v>
      </c>
      <c r="H56" s="188">
        <v>0.56200000000000006</v>
      </c>
      <c r="I56" s="183">
        <v>2400</v>
      </c>
      <c r="J56" s="188">
        <v>0.36700000000000005</v>
      </c>
      <c r="K56" s="183">
        <v>4195</v>
      </c>
      <c r="L56" s="188">
        <v>0.64300000000000002</v>
      </c>
      <c r="M56" s="183">
        <v>1449</v>
      </c>
      <c r="N56" s="188">
        <v>0.22800000000000001</v>
      </c>
      <c r="O56" s="183">
        <v>919</v>
      </c>
      <c r="P56" s="188">
        <v>0.13600000000000001</v>
      </c>
      <c r="Q56" s="183">
        <v>3773</v>
      </c>
      <c r="R56" s="188">
        <v>0.58399999999999996</v>
      </c>
      <c r="S56" s="183">
        <v>2625</v>
      </c>
      <c r="T56" s="188">
        <v>0.40700000000000003</v>
      </c>
    </row>
    <row r="57" spans="1:20">
      <c r="A57" s="63"/>
      <c r="B57" s="52">
        <v>53</v>
      </c>
      <c r="C57" s="93" t="s">
        <v>19</v>
      </c>
      <c r="D57" s="183">
        <v>4180</v>
      </c>
      <c r="E57" s="183">
        <v>1175</v>
      </c>
      <c r="F57" s="188">
        <v>0.27100000000000002</v>
      </c>
      <c r="G57" s="183">
        <v>2342</v>
      </c>
      <c r="H57" s="188">
        <v>0.55799999999999994</v>
      </c>
      <c r="I57" s="183">
        <v>1451</v>
      </c>
      <c r="J57" s="188">
        <v>0.34700000000000003</v>
      </c>
      <c r="K57" s="183">
        <v>2600</v>
      </c>
      <c r="L57" s="188">
        <v>0.621</v>
      </c>
      <c r="M57" s="183">
        <v>987</v>
      </c>
      <c r="N57" s="188">
        <v>0.23899999999999999</v>
      </c>
      <c r="O57" s="183">
        <v>596</v>
      </c>
      <c r="P57" s="188">
        <v>0.13699999999999998</v>
      </c>
      <c r="Q57" s="183">
        <v>2481</v>
      </c>
      <c r="R57" s="188">
        <v>0.58799999999999997</v>
      </c>
      <c r="S57" s="183">
        <v>1453</v>
      </c>
      <c r="T57" s="188">
        <v>0.34299999999999997</v>
      </c>
    </row>
    <row r="58" spans="1:20">
      <c r="A58" s="63"/>
      <c r="B58" s="52">
        <v>54</v>
      </c>
      <c r="C58" s="93" t="s">
        <v>24</v>
      </c>
      <c r="D58" s="183">
        <v>6765</v>
      </c>
      <c r="E58" s="183">
        <v>1725</v>
      </c>
      <c r="F58" s="188">
        <v>0.24600000000000002</v>
      </c>
      <c r="G58" s="183">
        <v>3625</v>
      </c>
      <c r="H58" s="188">
        <v>0.53200000000000003</v>
      </c>
      <c r="I58" s="183">
        <v>2285</v>
      </c>
      <c r="J58" s="188">
        <v>0.33100000000000002</v>
      </c>
      <c r="K58" s="183">
        <v>4097</v>
      </c>
      <c r="L58" s="188">
        <v>0.60099999999999998</v>
      </c>
      <c r="M58" s="183">
        <v>1610</v>
      </c>
      <c r="N58" s="188">
        <v>0.23100000000000001</v>
      </c>
      <c r="O58" s="183">
        <v>942</v>
      </c>
      <c r="P58" s="188">
        <v>0.13300000000000001</v>
      </c>
      <c r="Q58" s="183">
        <v>3738</v>
      </c>
      <c r="R58" s="188">
        <v>0.54200000000000004</v>
      </c>
      <c r="S58" s="183">
        <v>2477</v>
      </c>
      <c r="T58" s="188">
        <v>0.35700000000000004</v>
      </c>
    </row>
    <row r="59" spans="1:20">
      <c r="A59" s="63"/>
      <c r="B59" s="52">
        <v>55</v>
      </c>
      <c r="C59" s="93" t="s">
        <v>15</v>
      </c>
      <c r="D59" s="183">
        <v>8144</v>
      </c>
      <c r="E59" s="183">
        <v>1945</v>
      </c>
      <c r="F59" s="188">
        <v>0.23300000000000001</v>
      </c>
      <c r="G59" s="183">
        <v>4090</v>
      </c>
      <c r="H59" s="188">
        <v>0.48899999999999999</v>
      </c>
      <c r="I59" s="183">
        <v>2688</v>
      </c>
      <c r="J59" s="188">
        <v>0.32100000000000001</v>
      </c>
      <c r="K59" s="183">
        <v>4614</v>
      </c>
      <c r="L59" s="188">
        <v>0.55500000000000005</v>
      </c>
      <c r="M59" s="183">
        <v>1578</v>
      </c>
      <c r="N59" s="188">
        <v>0.191</v>
      </c>
      <c r="O59" s="183">
        <v>1099</v>
      </c>
      <c r="P59" s="188">
        <v>0.127</v>
      </c>
      <c r="Q59" s="183">
        <v>4291</v>
      </c>
      <c r="R59" s="188">
        <v>0.51400000000000001</v>
      </c>
      <c r="S59" s="183">
        <v>2576</v>
      </c>
      <c r="T59" s="188">
        <v>0.309</v>
      </c>
    </row>
    <row r="60" spans="1:20">
      <c r="A60" s="63"/>
      <c r="B60" s="52">
        <v>56</v>
      </c>
      <c r="C60" s="93" t="s">
        <v>9</v>
      </c>
      <c r="D60" s="183">
        <v>4392</v>
      </c>
      <c r="E60" s="183">
        <v>830</v>
      </c>
      <c r="F60" s="188">
        <v>0.191</v>
      </c>
      <c r="G60" s="183">
        <v>1654</v>
      </c>
      <c r="H60" s="188">
        <v>0.38600000000000001</v>
      </c>
      <c r="I60" s="183">
        <v>1136</v>
      </c>
      <c r="J60" s="188">
        <v>0.26200000000000001</v>
      </c>
      <c r="K60" s="183">
        <v>1882</v>
      </c>
      <c r="L60" s="188">
        <v>0.44</v>
      </c>
      <c r="M60" s="183">
        <v>715</v>
      </c>
      <c r="N60" s="188">
        <v>0.16699999999999998</v>
      </c>
      <c r="O60" s="183">
        <v>379</v>
      </c>
      <c r="P60" s="188">
        <v>8.8000000000000009E-2</v>
      </c>
      <c r="Q60" s="183">
        <v>1755</v>
      </c>
      <c r="R60" s="188">
        <v>0.40700000000000003</v>
      </c>
      <c r="S60" s="183">
        <v>1069</v>
      </c>
      <c r="T60" s="188">
        <v>0.24600000000000002</v>
      </c>
    </row>
    <row r="61" spans="1:20">
      <c r="A61" s="63"/>
      <c r="B61" s="52">
        <v>57</v>
      </c>
      <c r="C61" s="93" t="s">
        <v>43</v>
      </c>
      <c r="D61" s="183">
        <v>3712</v>
      </c>
      <c r="E61" s="183">
        <v>856</v>
      </c>
      <c r="F61" s="188">
        <v>0.22800000000000001</v>
      </c>
      <c r="G61" s="183">
        <v>2197</v>
      </c>
      <c r="H61" s="188">
        <v>0.57600000000000007</v>
      </c>
      <c r="I61" s="183">
        <v>1320</v>
      </c>
      <c r="J61" s="188">
        <v>0.34899999999999998</v>
      </c>
      <c r="K61" s="183">
        <v>2437</v>
      </c>
      <c r="L61" s="188">
        <v>0.64500000000000002</v>
      </c>
      <c r="M61" s="183">
        <v>892</v>
      </c>
      <c r="N61" s="188">
        <v>0.24</v>
      </c>
      <c r="O61" s="183">
        <v>522</v>
      </c>
      <c r="P61" s="188">
        <v>0.13800000000000001</v>
      </c>
      <c r="Q61" s="183">
        <v>2301</v>
      </c>
      <c r="R61" s="188">
        <v>0.61</v>
      </c>
      <c r="S61" s="183">
        <v>1260</v>
      </c>
      <c r="T61" s="188">
        <v>0.34100000000000003</v>
      </c>
    </row>
    <row r="62" spans="1:20">
      <c r="A62" s="63"/>
      <c r="B62" s="52">
        <v>58</v>
      </c>
      <c r="C62" s="93" t="s">
        <v>25</v>
      </c>
      <c r="D62" s="183">
        <v>3957</v>
      </c>
      <c r="E62" s="183">
        <v>1093</v>
      </c>
      <c r="F62" s="188">
        <v>0.26500000000000001</v>
      </c>
      <c r="G62" s="183">
        <v>2152</v>
      </c>
      <c r="H62" s="188">
        <v>0.53100000000000003</v>
      </c>
      <c r="I62" s="183">
        <v>1354</v>
      </c>
      <c r="J62" s="188">
        <v>0.33399999999999996</v>
      </c>
      <c r="K62" s="183">
        <v>2457</v>
      </c>
      <c r="L62" s="188">
        <v>0.60599999999999998</v>
      </c>
      <c r="M62" s="183">
        <v>867</v>
      </c>
      <c r="N62" s="188">
        <v>0.21600000000000003</v>
      </c>
      <c r="O62" s="183">
        <v>586</v>
      </c>
      <c r="P62" s="188">
        <v>0.14300000000000002</v>
      </c>
      <c r="Q62" s="183">
        <v>2277</v>
      </c>
      <c r="R62" s="188">
        <v>0.55500000000000005</v>
      </c>
      <c r="S62" s="183">
        <v>1373</v>
      </c>
      <c r="T62" s="188">
        <v>0.34600000000000003</v>
      </c>
    </row>
    <row r="63" spans="1:20">
      <c r="A63" s="63"/>
      <c r="B63" s="52">
        <v>59</v>
      </c>
      <c r="C63" s="93" t="s">
        <v>20</v>
      </c>
      <c r="D63" s="183">
        <v>34190</v>
      </c>
      <c r="E63" s="183">
        <v>9047</v>
      </c>
      <c r="F63" s="188">
        <v>0.25800000000000001</v>
      </c>
      <c r="G63" s="183">
        <v>18559</v>
      </c>
      <c r="H63" s="188">
        <v>0.53200000000000003</v>
      </c>
      <c r="I63" s="183">
        <v>11980</v>
      </c>
      <c r="J63" s="188">
        <v>0.34200000000000003</v>
      </c>
      <c r="K63" s="183">
        <v>20819</v>
      </c>
      <c r="L63" s="188">
        <v>0.59899999999999998</v>
      </c>
      <c r="M63" s="183">
        <v>7217</v>
      </c>
      <c r="N63" s="188">
        <v>0.21</v>
      </c>
      <c r="O63" s="183">
        <v>4881</v>
      </c>
      <c r="P63" s="188">
        <v>0.13800000000000001</v>
      </c>
      <c r="Q63" s="183">
        <v>19853</v>
      </c>
      <c r="R63" s="188">
        <v>0.56999999999999995</v>
      </c>
      <c r="S63" s="183">
        <v>11117</v>
      </c>
      <c r="T63" s="188">
        <v>0.32200000000000001</v>
      </c>
    </row>
    <row r="64" spans="1:20">
      <c r="A64" s="63"/>
      <c r="B64" s="52">
        <v>60</v>
      </c>
      <c r="C64" s="93" t="s">
        <v>44</v>
      </c>
      <c r="D64" s="183">
        <v>3743</v>
      </c>
      <c r="E64" s="183">
        <v>979</v>
      </c>
      <c r="F64" s="188">
        <v>0.252</v>
      </c>
      <c r="G64" s="183">
        <v>2179</v>
      </c>
      <c r="H64" s="188">
        <v>0.56600000000000006</v>
      </c>
      <c r="I64" s="183">
        <v>1353</v>
      </c>
      <c r="J64" s="188">
        <v>0.34700000000000003</v>
      </c>
      <c r="K64" s="183">
        <v>2474</v>
      </c>
      <c r="L64" s="188">
        <v>0.64400000000000002</v>
      </c>
      <c r="M64" s="183">
        <v>917</v>
      </c>
      <c r="N64" s="188">
        <v>0.24399999999999999</v>
      </c>
      <c r="O64" s="183">
        <v>509</v>
      </c>
      <c r="P64" s="188">
        <v>0.13200000000000001</v>
      </c>
      <c r="Q64" s="183">
        <v>2212</v>
      </c>
      <c r="R64" s="188">
        <v>0.57700000000000007</v>
      </c>
      <c r="S64" s="183">
        <v>1275</v>
      </c>
      <c r="T64" s="188">
        <v>0.34399999999999997</v>
      </c>
    </row>
    <row r="65" spans="1:20">
      <c r="A65" s="63"/>
      <c r="B65" s="52">
        <v>61</v>
      </c>
      <c r="C65" s="93" t="s">
        <v>16</v>
      </c>
      <c r="D65" s="183">
        <v>2920</v>
      </c>
      <c r="E65" s="183">
        <v>728</v>
      </c>
      <c r="F65" s="188">
        <v>0.23699999999999999</v>
      </c>
      <c r="G65" s="183">
        <v>1564</v>
      </c>
      <c r="H65" s="188">
        <v>0.51400000000000001</v>
      </c>
      <c r="I65" s="183">
        <v>957</v>
      </c>
      <c r="J65" s="188">
        <v>0.318</v>
      </c>
      <c r="K65" s="183">
        <v>1773</v>
      </c>
      <c r="L65" s="188">
        <v>0.59099999999999997</v>
      </c>
      <c r="M65" s="183">
        <v>663</v>
      </c>
      <c r="N65" s="188">
        <v>0.21899999999999997</v>
      </c>
      <c r="O65" s="183">
        <v>413</v>
      </c>
      <c r="P65" s="188">
        <v>0.13300000000000001</v>
      </c>
      <c r="Q65" s="183">
        <v>1587</v>
      </c>
      <c r="R65" s="188">
        <v>0.53</v>
      </c>
      <c r="S65" s="183">
        <v>1075</v>
      </c>
      <c r="T65" s="188">
        <v>0.35200000000000004</v>
      </c>
    </row>
    <row r="66" spans="1:20">
      <c r="A66" s="63"/>
      <c r="B66" s="52">
        <v>62</v>
      </c>
      <c r="C66" s="93" t="s">
        <v>17</v>
      </c>
      <c r="D66" s="183">
        <v>4300</v>
      </c>
      <c r="E66" s="183">
        <v>1143</v>
      </c>
      <c r="F66" s="188">
        <v>0.26100000000000001</v>
      </c>
      <c r="G66" s="183">
        <v>2363</v>
      </c>
      <c r="H66" s="188">
        <v>0.54500000000000004</v>
      </c>
      <c r="I66" s="183">
        <v>1481</v>
      </c>
      <c r="J66" s="188">
        <v>0.34100000000000003</v>
      </c>
      <c r="K66" s="183">
        <v>2679</v>
      </c>
      <c r="L66" s="188">
        <v>0.61899999999999999</v>
      </c>
      <c r="M66" s="183">
        <v>1051</v>
      </c>
      <c r="N66" s="188">
        <v>0.24100000000000002</v>
      </c>
      <c r="O66" s="183">
        <v>602</v>
      </c>
      <c r="P66" s="188">
        <v>0.13900000000000001</v>
      </c>
      <c r="Q66" s="183">
        <v>2410</v>
      </c>
      <c r="R66" s="188">
        <v>0.55399999999999994</v>
      </c>
      <c r="S66" s="183">
        <v>1662</v>
      </c>
      <c r="T66" s="188">
        <v>0.37799999999999995</v>
      </c>
    </row>
    <row r="67" spans="1:20">
      <c r="A67" s="63"/>
      <c r="B67" s="52">
        <v>63</v>
      </c>
      <c r="C67" s="93" t="s">
        <v>26</v>
      </c>
      <c r="D67" s="183">
        <v>3494</v>
      </c>
      <c r="E67" s="183">
        <v>844</v>
      </c>
      <c r="F67" s="188">
        <v>0.24399999999999999</v>
      </c>
      <c r="G67" s="183">
        <v>1918</v>
      </c>
      <c r="H67" s="188">
        <v>0.53799999999999992</v>
      </c>
      <c r="I67" s="183">
        <v>1211</v>
      </c>
      <c r="J67" s="188">
        <v>0.33799999999999997</v>
      </c>
      <c r="K67" s="183">
        <v>2179</v>
      </c>
      <c r="L67" s="188">
        <v>0.60899999999999999</v>
      </c>
      <c r="M67" s="183">
        <v>740</v>
      </c>
      <c r="N67" s="188">
        <v>0.217</v>
      </c>
      <c r="O67" s="183">
        <v>481</v>
      </c>
      <c r="P67" s="188">
        <v>0.13200000000000001</v>
      </c>
      <c r="Q67" s="183">
        <v>1963</v>
      </c>
      <c r="R67" s="188">
        <v>0.55600000000000005</v>
      </c>
      <c r="S67" s="183">
        <v>1202</v>
      </c>
      <c r="T67" s="188">
        <v>0.34700000000000003</v>
      </c>
    </row>
    <row r="68" spans="1:20">
      <c r="A68" s="63"/>
      <c r="B68" s="52">
        <v>64</v>
      </c>
      <c r="C68" s="93" t="s">
        <v>45</v>
      </c>
      <c r="D68" s="183">
        <v>3797</v>
      </c>
      <c r="E68" s="183">
        <v>893</v>
      </c>
      <c r="F68" s="188">
        <v>0.22800000000000001</v>
      </c>
      <c r="G68" s="183">
        <v>2198</v>
      </c>
      <c r="H68" s="188">
        <v>0.56899999999999995</v>
      </c>
      <c r="I68" s="183">
        <v>1367</v>
      </c>
      <c r="J68" s="188">
        <v>0.34600000000000003</v>
      </c>
      <c r="K68" s="183">
        <v>2431</v>
      </c>
      <c r="L68" s="188">
        <v>0.63200000000000001</v>
      </c>
      <c r="M68" s="183">
        <v>936</v>
      </c>
      <c r="N68" s="188">
        <v>0.247</v>
      </c>
      <c r="O68" s="183">
        <v>518</v>
      </c>
      <c r="P68" s="188">
        <v>0.13500000000000001</v>
      </c>
      <c r="Q68" s="183">
        <v>2256</v>
      </c>
      <c r="R68" s="188">
        <v>0.59099999999999997</v>
      </c>
      <c r="S68" s="183">
        <v>1257</v>
      </c>
      <c r="T68" s="188">
        <v>0.33100000000000002</v>
      </c>
    </row>
    <row r="69" spans="1:20">
      <c r="A69" s="63"/>
      <c r="B69" s="52">
        <v>65</v>
      </c>
      <c r="C69" s="93" t="s">
        <v>10</v>
      </c>
      <c r="D69" s="183">
        <v>1666</v>
      </c>
      <c r="E69" s="183">
        <v>479</v>
      </c>
      <c r="F69" s="188">
        <v>0.28300000000000003</v>
      </c>
      <c r="G69" s="183">
        <v>897</v>
      </c>
      <c r="H69" s="188">
        <v>0.53500000000000003</v>
      </c>
      <c r="I69" s="183">
        <v>543</v>
      </c>
      <c r="J69" s="188">
        <v>0.32400000000000001</v>
      </c>
      <c r="K69" s="183">
        <v>1032</v>
      </c>
      <c r="L69" s="188">
        <v>0.61399999999999999</v>
      </c>
      <c r="M69" s="183">
        <v>362</v>
      </c>
      <c r="N69" s="188">
        <v>0.223</v>
      </c>
      <c r="O69" s="183">
        <v>247</v>
      </c>
      <c r="P69" s="188">
        <v>0.14499999999999999</v>
      </c>
      <c r="Q69" s="183">
        <v>990</v>
      </c>
      <c r="R69" s="188">
        <v>0.58099999999999996</v>
      </c>
      <c r="S69" s="183">
        <v>686</v>
      </c>
      <c r="T69" s="188">
        <v>0.41200000000000003</v>
      </c>
    </row>
    <row r="70" spans="1:20">
      <c r="A70" s="63"/>
      <c r="B70" s="52">
        <v>66</v>
      </c>
      <c r="C70" s="93" t="s">
        <v>5</v>
      </c>
      <c r="D70" s="183">
        <v>1609</v>
      </c>
      <c r="E70" s="183">
        <v>337</v>
      </c>
      <c r="F70" s="188">
        <v>0.20899999999999999</v>
      </c>
      <c r="G70" s="183">
        <v>955</v>
      </c>
      <c r="H70" s="188">
        <v>0.58399999999999996</v>
      </c>
      <c r="I70" s="183">
        <v>559</v>
      </c>
      <c r="J70" s="188">
        <v>0.34100000000000003</v>
      </c>
      <c r="K70" s="183">
        <v>1084</v>
      </c>
      <c r="L70" s="188">
        <v>0.66700000000000004</v>
      </c>
      <c r="M70" s="183">
        <v>330</v>
      </c>
      <c r="N70" s="188">
        <v>0.2</v>
      </c>
      <c r="O70" s="183">
        <v>230</v>
      </c>
      <c r="P70" s="188">
        <v>0.13500000000000001</v>
      </c>
      <c r="Q70" s="183">
        <v>999</v>
      </c>
      <c r="R70" s="188">
        <v>0.61299999999999999</v>
      </c>
      <c r="S70" s="183">
        <v>596</v>
      </c>
      <c r="T70" s="188">
        <v>0.373</v>
      </c>
    </row>
    <row r="71" spans="1:20">
      <c r="A71" s="63"/>
      <c r="B71" s="52">
        <v>67</v>
      </c>
      <c r="C71" s="93" t="s">
        <v>6</v>
      </c>
      <c r="D71" s="183">
        <v>721</v>
      </c>
      <c r="E71" s="183">
        <v>122</v>
      </c>
      <c r="F71" s="188">
        <v>0.16899999999999998</v>
      </c>
      <c r="G71" s="183">
        <v>320</v>
      </c>
      <c r="H71" s="188">
        <v>0.46100000000000002</v>
      </c>
      <c r="I71" s="183">
        <v>189</v>
      </c>
      <c r="J71" s="188">
        <v>0.28000000000000003</v>
      </c>
      <c r="K71" s="183">
        <v>375</v>
      </c>
      <c r="L71" s="188">
        <v>0.54100000000000004</v>
      </c>
      <c r="M71" s="183">
        <v>135</v>
      </c>
      <c r="N71" s="188">
        <v>0.19600000000000001</v>
      </c>
      <c r="O71" s="183">
        <v>123</v>
      </c>
      <c r="P71" s="188">
        <v>0.17300000000000001</v>
      </c>
      <c r="Q71" s="183">
        <v>350</v>
      </c>
      <c r="R71" s="188">
        <v>0.495</v>
      </c>
      <c r="S71" s="183">
        <v>222</v>
      </c>
      <c r="T71" s="188">
        <v>0.313</v>
      </c>
    </row>
    <row r="72" spans="1:20">
      <c r="A72" s="63"/>
      <c r="B72" s="52">
        <v>68</v>
      </c>
      <c r="C72" s="93" t="s">
        <v>46</v>
      </c>
      <c r="D72" s="183">
        <v>990</v>
      </c>
      <c r="E72" s="183">
        <v>219</v>
      </c>
      <c r="F72" s="188">
        <v>0.22899999999999998</v>
      </c>
      <c r="G72" s="183">
        <v>564</v>
      </c>
      <c r="H72" s="188">
        <v>0.56399999999999995</v>
      </c>
      <c r="I72" s="183">
        <v>292</v>
      </c>
      <c r="J72" s="188">
        <v>0.28499999999999998</v>
      </c>
      <c r="K72" s="183">
        <v>650</v>
      </c>
      <c r="L72" s="188">
        <v>0.65099999999999991</v>
      </c>
      <c r="M72" s="183">
        <v>208</v>
      </c>
      <c r="N72" s="188">
        <v>0.218</v>
      </c>
      <c r="O72" s="183">
        <v>100</v>
      </c>
      <c r="P72" s="188">
        <v>0.10800000000000001</v>
      </c>
      <c r="Q72" s="183">
        <v>590</v>
      </c>
      <c r="R72" s="188">
        <v>0.60299999999999998</v>
      </c>
      <c r="S72" s="183">
        <v>365</v>
      </c>
      <c r="T72" s="188">
        <v>0.36200000000000004</v>
      </c>
    </row>
    <row r="73" spans="1:20">
      <c r="A73" s="63"/>
      <c r="B73" s="52">
        <v>69</v>
      </c>
      <c r="C73" s="93" t="s">
        <v>47</v>
      </c>
      <c r="D73" s="183">
        <v>2464</v>
      </c>
      <c r="E73" s="183">
        <v>626</v>
      </c>
      <c r="F73" s="188">
        <v>0.251</v>
      </c>
      <c r="G73" s="183">
        <v>1402</v>
      </c>
      <c r="H73" s="188">
        <v>0.55200000000000005</v>
      </c>
      <c r="I73" s="183">
        <v>871</v>
      </c>
      <c r="J73" s="188">
        <v>0.33500000000000002</v>
      </c>
      <c r="K73" s="183">
        <v>1600</v>
      </c>
      <c r="L73" s="188">
        <v>0.63200000000000001</v>
      </c>
      <c r="M73" s="183">
        <v>587</v>
      </c>
      <c r="N73" s="188">
        <v>0.22899999999999998</v>
      </c>
      <c r="O73" s="183">
        <v>330</v>
      </c>
      <c r="P73" s="188">
        <v>0.125</v>
      </c>
      <c r="Q73" s="183">
        <v>1424</v>
      </c>
      <c r="R73" s="188">
        <v>0.57799999999999996</v>
      </c>
      <c r="S73" s="183">
        <v>951</v>
      </c>
      <c r="T73" s="188">
        <v>0.371</v>
      </c>
    </row>
    <row r="74" spans="1:20">
      <c r="A74" s="63"/>
      <c r="B74" s="52">
        <v>70</v>
      </c>
      <c r="C74" s="93" t="s">
        <v>48</v>
      </c>
      <c r="D74" s="183">
        <v>501</v>
      </c>
      <c r="E74" s="183">
        <v>126</v>
      </c>
      <c r="F74" s="188">
        <v>0.25</v>
      </c>
      <c r="G74" s="183">
        <v>297</v>
      </c>
      <c r="H74" s="188">
        <v>0.57299999999999995</v>
      </c>
      <c r="I74" s="183">
        <v>198</v>
      </c>
      <c r="J74" s="188">
        <v>0.38600000000000001</v>
      </c>
      <c r="K74" s="183">
        <v>343</v>
      </c>
      <c r="L74" s="188">
        <v>0.65700000000000003</v>
      </c>
      <c r="M74" s="183">
        <v>123</v>
      </c>
      <c r="N74" s="188">
        <v>0.24100000000000002</v>
      </c>
      <c r="O74" s="183">
        <v>76</v>
      </c>
      <c r="P74" s="188">
        <v>0.153</v>
      </c>
      <c r="Q74" s="183">
        <v>308</v>
      </c>
      <c r="R74" s="188">
        <v>0.60499999999999998</v>
      </c>
      <c r="S74" s="183">
        <v>174</v>
      </c>
      <c r="T74" s="188">
        <v>0.33799999999999997</v>
      </c>
    </row>
    <row r="75" spans="1:20">
      <c r="A75" s="63"/>
      <c r="B75" s="52">
        <v>71</v>
      </c>
      <c r="C75" s="93" t="s">
        <v>49</v>
      </c>
      <c r="D75" s="183">
        <v>1552</v>
      </c>
      <c r="E75" s="183">
        <v>417</v>
      </c>
      <c r="F75" s="188">
        <v>0.27</v>
      </c>
      <c r="G75" s="183">
        <v>921</v>
      </c>
      <c r="H75" s="188">
        <v>0.59</v>
      </c>
      <c r="I75" s="183">
        <v>607</v>
      </c>
      <c r="J75" s="188">
        <v>0.39</v>
      </c>
      <c r="K75" s="183">
        <v>1041</v>
      </c>
      <c r="L75" s="188">
        <v>0.66099999999999992</v>
      </c>
      <c r="M75" s="183">
        <v>303</v>
      </c>
      <c r="N75" s="188">
        <v>0.20300000000000001</v>
      </c>
      <c r="O75" s="183">
        <v>324</v>
      </c>
      <c r="P75" s="188">
        <v>0.19699999999999998</v>
      </c>
      <c r="Q75" s="183">
        <v>988</v>
      </c>
      <c r="R75" s="188">
        <v>0.63900000000000001</v>
      </c>
      <c r="S75" s="183">
        <v>566</v>
      </c>
      <c r="T75" s="188">
        <v>0.35200000000000004</v>
      </c>
    </row>
    <row r="76" spans="1:20">
      <c r="A76" s="63"/>
      <c r="B76" s="52">
        <v>72</v>
      </c>
      <c r="C76" s="93" t="s">
        <v>27</v>
      </c>
      <c r="D76" s="183">
        <v>711</v>
      </c>
      <c r="E76" s="183">
        <v>175</v>
      </c>
      <c r="F76" s="188">
        <v>0.26</v>
      </c>
      <c r="G76" s="183">
        <v>421</v>
      </c>
      <c r="H76" s="188">
        <v>0.59299999999999997</v>
      </c>
      <c r="I76" s="183">
        <v>273</v>
      </c>
      <c r="J76" s="188">
        <v>0.39799999999999996</v>
      </c>
      <c r="K76" s="183">
        <v>471</v>
      </c>
      <c r="L76" s="188">
        <v>0.66299999999999992</v>
      </c>
      <c r="M76" s="183">
        <v>154</v>
      </c>
      <c r="N76" s="188">
        <v>0.222</v>
      </c>
      <c r="O76" s="183">
        <v>91</v>
      </c>
      <c r="P76" s="188">
        <v>0.125</v>
      </c>
      <c r="Q76" s="183">
        <v>440</v>
      </c>
      <c r="R76" s="188">
        <v>0.61099999999999999</v>
      </c>
      <c r="S76" s="183">
        <v>285</v>
      </c>
      <c r="T76" s="188">
        <v>0.42100000000000004</v>
      </c>
    </row>
    <row r="77" spans="1:20">
      <c r="A77" s="63"/>
      <c r="B77" s="52">
        <v>73</v>
      </c>
      <c r="C77" s="93" t="s">
        <v>28</v>
      </c>
      <c r="D77" s="183">
        <v>975</v>
      </c>
      <c r="E77" s="183">
        <v>216</v>
      </c>
      <c r="F77" s="188">
        <v>0.215</v>
      </c>
      <c r="G77" s="183">
        <v>545</v>
      </c>
      <c r="H77" s="188">
        <v>0.56299999999999994</v>
      </c>
      <c r="I77" s="183">
        <v>334</v>
      </c>
      <c r="J77" s="188">
        <v>0.32799999999999996</v>
      </c>
      <c r="K77" s="183">
        <v>600</v>
      </c>
      <c r="L77" s="188">
        <v>0.629</v>
      </c>
      <c r="M77" s="183">
        <v>211</v>
      </c>
      <c r="N77" s="188">
        <v>0.222</v>
      </c>
      <c r="O77" s="183">
        <v>143</v>
      </c>
      <c r="P77" s="188">
        <v>0.14699999999999999</v>
      </c>
      <c r="Q77" s="183">
        <v>526</v>
      </c>
      <c r="R77" s="188">
        <v>0.54200000000000004</v>
      </c>
      <c r="S77" s="183">
        <v>327</v>
      </c>
      <c r="T77" s="188">
        <v>0.35499999999999998</v>
      </c>
    </row>
    <row r="78" spans="1:20" ht="14.25" thickBot="1">
      <c r="A78" s="63"/>
      <c r="B78" s="52">
        <v>74</v>
      </c>
      <c r="C78" s="93" t="s">
        <v>29</v>
      </c>
      <c r="D78" s="213">
        <v>383</v>
      </c>
      <c r="E78" s="213">
        <v>94</v>
      </c>
      <c r="F78" s="214">
        <v>0.22800000000000001</v>
      </c>
      <c r="G78" s="213">
        <v>221</v>
      </c>
      <c r="H78" s="214">
        <v>0.52600000000000002</v>
      </c>
      <c r="I78" s="213">
        <v>105</v>
      </c>
      <c r="J78" s="214">
        <v>0.26800000000000002</v>
      </c>
      <c r="K78" s="213">
        <v>255</v>
      </c>
      <c r="L78" s="214">
        <v>0.61599999999999999</v>
      </c>
      <c r="M78" s="213">
        <v>82</v>
      </c>
      <c r="N78" s="214">
        <v>0.21600000000000003</v>
      </c>
      <c r="O78" s="213">
        <v>53</v>
      </c>
      <c r="P78" s="214">
        <v>0.126</v>
      </c>
      <c r="Q78" s="213">
        <v>211</v>
      </c>
      <c r="R78" s="214">
        <v>0.54500000000000004</v>
      </c>
      <c r="S78" s="213">
        <v>133</v>
      </c>
      <c r="T78" s="214">
        <v>0.33799999999999997</v>
      </c>
    </row>
    <row r="79" spans="1:20" ht="14.25" thickTop="1">
      <c r="A79" s="63"/>
      <c r="B79" s="228" t="s">
        <v>0</v>
      </c>
      <c r="C79" s="229"/>
      <c r="D79" s="113">
        <f>介護疾病別有病状況!D4</f>
        <v>376990</v>
      </c>
      <c r="E79" s="118">
        <f>介護疾病別有病状況!D5</f>
        <v>93564</v>
      </c>
      <c r="F79" s="68">
        <f>介護疾病別有病状況!D6</f>
        <v>0.24199999999999999</v>
      </c>
      <c r="G79" s="118">
        <f>介護疾病別有病状況!D7</f>
        <v>200445</v>
      </c>
      <c r="H79" s="68">
        <f>介護疾病別有病状況!D8</f>
        <v>0.52100000000000002</v>
      </c>
      <c r="I79" s="118">
        <f>介護疾病別有病状況!D9</f>
        <v>129626</v>
      </c>
      <c r="J79" s="68">
        <f>介護疾病別有病状況!D10</f>
        <v>0.33600000000000002</v>
      </c>
      <c r="K79" s="118">
        <f>介護疾病別有病状況!D11</f>
        <v>226436</v>
      </c>
      <c r="L79" s="69">
        <f>介護疾病別有病状況!D12</f>
        <v>0.59</v>
      </c>
      <c r="M79" s="118">
        <f>介護疾病別有病状況!D13</f>
        <v>81205</v>
      </c>
      <c r="N79" s="68">
        <f>介護疾病別有病状況!D14</f>
        <v>0.214</v>
      </c>
      <c r="O79" s="118">
        <f>介護疾病別有病状況!D15</f>
        <v>51644</v>
      </c>
      <c r="P79" s="68">
        <f>介護疾病別有病状況!D16</f>
        <v>0.13200000000000001</v>
      </c>
      <c r="Q79" s="118">
        <f>介護疾病別有病状況!D17</f>
        <v>209611</v>
      </c>
      <c r="R79" s="69">
        <f>介護疾病別有病状況!D18</f>
        <v>0.54600000000000004</v>
      </c>
      <c r="S79" s="118">
        <f>介護疾病別有病状況!D19</f>
        <v>128243</v>
      </c>
      <c r="T79" s="69">
        <f>介護疾病別有病状況!D20</f>
        <v>0.33600000000000002</v>
      </c>
    </row>
    <row r="80" spans="1:20">
      <c r="A80" s="63"/>
      <c r="B80" s="51" t="s">
        <v>224</v>
      </c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</row>
    <row r="81" spans="1:20">
      <c r="A81" s="3"/>
      <c r="B81" s="51" t="s">
        <v>144</v>
      </c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</row>
    <row r="82" spans="1:20">
      <c r="A82" s="3"/>
      <c r="B82" s="9"/>
      <c r="C82" s="26"/>
      <c r="D82" s="178"/>
      <c r="E82" s="178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35"/>
      <c r="R82" s="26"/>
      <c r="S82" s="35"/>
      <c r="T82" s="26"/>
    </row>
    <row r="83" spans="1:20">
      <c r="A83" s="3"/>
      <c r="B83" s="9"/>
      <c r="C83" s="26"/>
      <c r="D83" s="24"/>
      <c r="E83" s="24"/>
      <c r="F83" s="25"/>
      <c r="G83" s="24"/>
      <c r="H83" s="25"/>
      <c r="I83" s="24"/>
      <c r="J83" s="25"/>
      <c r="K83" s="24"/>
      <c r="L83" s="25"/>
      <c r="M83" s="35"/>
      <c r="N83" s="25"/>
      <c r="O83" s="35"/>
      <c r="P83" s="25"/>
      <c r="Q83" s="24"/>
      <c r="R83" s="25"/>
      <c r="S83" s="24"/>
      <c r="T83" s="25"/>
    </row>
    <row r="84" spans="1:20">
      <c r="A84" s="3"/>
      <c r="B84" s="179"/>
      <c r="C84" s="3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</row>
    <row r="85" spans="1:20">
      <c r="A85" s="3"/>
      <c r="B85" s="3"/>
      <c r="C85" s="3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</row>
  </sheetData>
  <mergeCells count="12">
    <mergeCell ref="K3:L3"/>
    <mergeCell ref="M3:N3"/>
    <mergeCell ref="O3:P3"/>
    <mergeCell ref="Q3:R3"/>
    <mergeCell ref="S3:T3"/>
    <mergeCell ref="G3:H3"/>
    <mergeCell ref="I3:J3"/>
    <mergeCell ref="B79:C79"/>
    <mergeCell ref="B3:B4"/>
    <mergeCell ref="C3:C4"/>
    <mergeCell ref="D3:D4"/>
    <mergeCell ref="E3:F3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F4477-83DD-4CC2-8D55-5F65E7A276F9}">
  <sheetPr codeName="Sheet9"/>
  <dimension ref="B1:I41"/>
  <sheetViews>
    <sheetView showGridLines="0" zoomScaleNormal="100" zoomScaleSheetLayoutView="75" workbookViewId="0"/>
  </sheetViews>
  <sheetFormatPr defaultColWidth="9" defaultRowHeight="13.5"/>
  <cols>
    <col min="1" max="1" width="4.625" style="1" customWidth="1"/>
    <col min="2" max="2" width="11.375" style="1" customWidth="1"/>
    <col min="3" max="6" width="15.25" style="1" customWidth="1"/>
    <col min="7" max="16384" width="9" style="1"/>
  </cols>
  <sheetData>
    <row r="1" spans="2:9" ht="16.5" customHeight="1">
      <c r="B1" s="3" t="s">
        <v>193</v>
      </c>
      <c r="C1" s="3"/>
      <c r="D1" s="3"/>
      <c r="E1" s="3"/>
      <c r="F1" s="3"/>
      <c r="G1" s="3"/>
      <c r="H1" s="3"/>
      <c r="I1" s="3"/>
    </row>
    <row r="2" spans="2:9" ht="16.5" customHeight="1">
      <c r="B2" s="3" t="s">
        <v>163</v>
      </c>
      <c r="C2" s="3"/>
      <c r="D2" s="3"/>
      <c r="E2" s="53"/>
      <c r="F2" s="3"/>
      <c r="G2" s="3"/>
      <c r="H2" s="3"/>
      <c r="I2" s="3"/>
    </row>
    <row r="3" spans="2:9" ht="38.25" customHeight="1">
      <c r="B3" s="149" t="s">
        <v>142</v>
      </c>
      <c r="C3" s="21" t="s">
        <v>137</v>
      </c>
      <c r="D3" s="149" t="s">
        <v>105</v>
      </c>
      <c r="E3" s="149" t="s">
        <v>60</v>
      </c>
      <c r="F3" s="3"/>
      <c r="G3" s="3"/>
      <c r="H3" s="3"/>
      <c r="I3" s="3"/>
    </row>
    <row r="4" spans="2:9" ht="21" customHeight="1">
      <c r="B4" s="152" t="s">
        <v>58</v>
      </c>
      <c r="C4" s="215">
        <v>105.9</v>
      </c>
      <c r="D4" s="182">
        <v>99.5</v>
      </c>
      <c r="E4" s="182">
        <v>100</v>
      </c>
      <c r="F4" s="3"/>
      <c r="G4" s="3"/>
      <c r="H4" s="3"/>
      <c r="I4" s="3"/>
    </row>
    <row r="5" spans="2:9" ht="21" customHeight="1">
      <c r="B5" s="152" t="s">
        <v>59</v>
      </c>
      <c r="C5" s="215">
        <v>103.6</v>
      </c>
      <c r="D5" s="182">
        <v>101</v>
      </c>
      <c r="E5" s="182">
        <v>100</v>
      </c>
      <c r="F5" s="3"/>
      <c r="G5" s="3"/>
      <c r="H5" s="3"/>
      <c r="I5" s="3"/>
    </row>
    <row r="6" spans="2:9">
      <c r="B6" s="51" t="s">
        <v>224</v>
      </c>
      <c r="C6" s="3"/>
      <c r="D6" s="3"/>
      <c r="E6" s="3"/>
      <c r="F6" s="3"/>
      <c r="G6" s="3"/>
      <c r="H6" s="3"/>
      <c r="I6" s="3"/>
    </row>
    <row r="7" spans="2:9">
      <c r="B7" s="51"/>
      <c r="C7" s="3"/>
      <c r="D7" s="3"/>
      <c r="E7" s="3"/>
      <c r="F7" s="3"/>
      <c r="G7" s="3"/>
      <c r="H7" s="3"/>
      <c r="I7" s="3"/>
    </row>
    <row r="8" spans="2:9">
      <c r="B8" s="3"/>
      <c r="C8" s="3"/>
      <c r="D8" s="3"/>
      <c r="E8" s="3"/>
      <c r="F8" s="3"/>
      <c r="G8" s="3"/>
      <c r="H8" s="3"/>
      <c r="I8" s="3"/>
    </row>
    <row r="9" spans="2:9" ht="16.5" customHeight="1">
      <c r="B9" s="3" t="s">
        <v>193</v>
      </c>
      <c r="C9" s="3"/>
      <c r="D9" s="3"/>
      <c r="E9" s="3"/>
      <c r="F9" s="3"/>
      <c r="G9" s="3"/>
      <c r="H9" s="3"/>
      <c r="I9" s="3"/>
    </row>
    <row r="10" spans="2:9" ht="16.5" customHeight="1">
      <c r="B10" s="3" t="s">
        <v>163</v>
      </c>
      <c r="C10" s="3"/>
      <c r="D10" s="3"/>
      <c r="E10" s="3"/>
      <c r="F10" s="3"/>
      <c r="G10" s="3"/>
      <c r="H10" s="3"/>
      <c r="I10" s="3"/>
    </row>
    <row r="11" spans="2:9">
      <c r="B11" s="3"/>
      <c r="C11" s="3"/>
      <c r="D11" s="3"/>
      <c r="E11" s="3"/>
      <c r="F11" s="3"/>
      <c r="G11" s="3"/>
      <c r="H11" s="3"/>
      <c r="I11" s="26" t="s">
        <v>168</v>
      </c>
    </row>
    <row r="12" spans="2:9">
      <c r="B12" s="3"/>
      <c r="C12" s="3"/>
      <c r="D12" s="3"/>
      <c r="E12" s="3"/>
      <c r="F12" s="3"/>
      <c r="G12" s="3"/>
      <c r="H12" s="3"/>
      <c r="I12" s="26" t="s">
        <v>160</v>
      </c>
    </row>
    <row r="13" spans="2:9">
      <c r="B13" s="3"/>
      <c r="C13" s="3"/>
      <c r="D13" s="3"/>
      <c r="E13" s="3"/>
      <c r="F13" s="3"/>
      <c r="G13" s="3"/>
      <c r="H13" s="3"/>
      <c r="I13" s="3"/>
    </row>
    <row r="14" spans="2:9">
      <c r="B14" s="180"/>
      <c r="C14" s="180"/>
      <c r="D14" s="3"/>
      <c r="E14" s="3"/>
      <c r="F14" s="3"/>
      <c r="G14" s="3"/>
      <c r="H14" s="3"/>
      <c r="I14" s="3"/>
    </row>
    <row r="15" spans="2:9">
      <c r="B15" s="180"/>
      <c r="C15" s="180"/>
      <c r="D15" s="180"/>
      <c r="E15" s="180"/>
      <c r="F15" s="180"/>
      <c r="G15" s="3"/>
      <c r="H15" s="3"/>
      <c r="I15" s="3"/>
    </row>
    <row r="16" spans="2:9">
      <c r="B16" s="180"/>
      <c r="C16" s="180"/>
      <c r="D16" s="180"/>
      <c r="E16" s="180"/>
      <c r="F16" s="180"/>
      <c r="G16" s="3"/>
      <c r="H16" s="3"/>
      <c r="I16" s="3"/>
    </row>
    <row r="17" spans="2:9">
      <c r="B17" s="3"/>
      <c r="C17" s="3"/>
      <c r="D17" s="3"/>
      <c r="E17" s="3"/>
      <c r="F17" s="3"/>
      <c r="G17" s="3"/>
      <c r="H17" s="3"/>
      <c r="I17" s="3"/>
    </row>
    <row r="18" spans="2:9">
      <c r="B18" s="180"/>
      <c r="C18" s="3"/>
      <c r="D18" s="3"/>
      <c r="E18" s="3"/>
      <c r="F18" s="3"/>
      <c r="G18" s="3"/>
      <c r="H18" s="3"/>
      <c r="I18" s="3"/>
    </row>
    <row r="19" spans="2:9">
      <c r="B19" s="3"/>
      <c r="C19" s="3"/>
      <c r="D19" s="3"/>
      <c r="E19" s="3"/>
      <c r="F19" s="3"/>
      <c r="G19" s="3"/>
      <c r="H19" s="3"/>
      <c r="I19" s="3"/>
    </row>
    <row r="20" spans="2:9">
      <c r="B20" s="3"/>
      <c r="C20" s="3"/>
      <c r="D20" s="3"/>
      <c r="E20" s="3"/>
      <c r="F20" s="3"/>
      <c r="G20" s="3"/>
      <c r="H20" s="3"/>
      <c r="I20" s="3"/>
    </row>
    <row r="21" spans="2:9">
      <c r="B21" s="3"/>
      <c r="C21" s="3"/>
      <c r="D21" s="3"/>
      <c r="E21" s="3"/>
      <c r="F21" s="3"/>
      <c r="G21" s="3"/>
      <c r="H21" s="3"/>
      <c r="I21" s="3"/>
    </row>
    <row r="22" spans="2:9">
      <c r="B22" s="3"/>
      <c r="C22" s="3"/>
      <c r="D22" s="3"/>
      <c r="E22" s="3"/>
      <c r="F22" s="3"/>
      <c r="G22" s="3"/>
      <c r="H22" s="3"/>
      <c r="I22" s="3"/>
    </row>
    <row r="23" spans="2:9">
      <c r="B23" s="3"/>
      <c r="C23" s="3"/>
      <c r="D23" s="3"/>
      <c r="E23" s="3"/>
      <c r="F23" s="3"/>
      <c r="G23" s="3"/>
      <c r="H23" s="3"/>
      <c r="I23" s="3"/>
    </row>
    <row r="24" spans="2:9">
      <c r="B24" s="3"/>
      <c r="C24" s="3"/>
      <c r="D24" s="3"/>
      <c r="E24" s="3"/>
      <c r="F24" s="3"/>
      <c r="G24" s="3"/>
      <c r="H24" s="3"/>
      <c r="I24" s="3"/>
    </row>
    <row r="25" spans="2:9">
      <c r="B25" s="3"/>
      <c r="C25" s="3"/>
      <c r="D25" s="3"/>
      <c r="E25" s="3"/>
      <c r="F25" s="3"/>
      <c r="G25" s="3"/>
      <c r="H25" s="3"/>
      <c r="I25" s="3"/>
    </row>
    <row r="26" spans="2:9">
      <c r="B26" s="3"/>
      <c r="C26" s="3"/>
      <c r="D26" s="3"/>
      <c r="E26" s="3"/>
      <c r="F26" s="3"/>
      <c r="G26" s="3"/>
      <c r="H26" s="3"/>
      <c r="I26" s="3"/>
    </row>
    <row r="27" spans="2:9">
      <c r="B27" s="3"/>
      <c r="C27" s="3"/>
      <c r="D27" s="3"/>
      <c r="E27" s="3"/>
      <c r="F27" s="3"/>
      <c r="G27" s="3"/>
      <c r="H27" s="3"/>
      <c r="I27" s="3"/>
    </row>
    <row r="28" spans="2:9">
      <c r="B28" s="3"/>
      <c r="C28" s="3"/>
      <c r="D28" s="3"/>
      <c r="E28" s="3"/>
      <c r="F28" s="3"/>
      <c r="G28" s="3"/>
      <c r="H28" s="3"/>
      <c r="I28" s="3"/>
    </row>
    <row r="29" spans="2:9">
      <c r="B29" s="3"/>
      <c r="C29" s="3"/>
      <c r="D29" s="3"/>
      <c r="E29" s="3"/>
      <c r="F29" s="3"/>
      <c r="G29" s="3"/>
      <c r="H29" s="3"/>
      <c r="I29" s="3"/>
    </row>
    <row r="30" spans="2:9">
      <c r="B30" s="3"/>
      <c r="C30" s="3"/>
      <c r="D30" s="3"/>
      <c r="E30" s="3"/>
      <c r="F30" s="3"/>
      <c r="G30" s="3"/>
      <c r="H30" s="3"/>
      <c r="I30" s="3"/>
    </row>
    <row r="31" spans="2:9">
      <c r="B31" s="3"/>
      <c r="C31" s="3"/>
      <c r="D31" s="3"/>
      <c r="E31" s="3"/>
      <c r="F31" s="3"/>
      <c r="G31" s="3"/>
      <c r="H31" s="3"/>
      <c r="I31" s="3"/>
    </row>
    <row r="32" spans="2:9">
      <c r="B32" s="3"/>
      <c r="C32" s="3"/>
      <c r="D32" s="3"/>
      <c r="E32" s="3"/>
      <c r="F32" s="3"/>
      <c r="G32" s="3"/>
      <c r="H32" s="3"/>
      <c r="I32" s="3"/>
    </row>
    <row r="33" spans="2:9">
      <c r="B33" s="3"/>
      <c r="C33" s="3"/>
      <c r="D33" s="3"/>
      <c r="E33" s="3"/>
      <c r="F33" s="3"/>
      <c r="G33" s="3"/>
      <c r="H33" s="3"/>
      <c r="I33" s="3"/>
    </row>
    <row r="34" spans="2:9">
      <c r="B34" s="3"/>
      <c r="C34" s="3"/>
      <c r="D34" s="3"/>
      <c r="E34" s="3"/>
      <c r="F34" s="3"/>
      <c r="G34" s="3"/>
      <c r="H34" s="3"/>
      <c r="I34" s="3"/>
    </row>
    <row r="35" spans="2:9">
      <c r="B35" s="3"/>
      <c r="C35" s="3"/>
      <c r="D35" s="3"/>
      <c r="E35" s="3"/>
      <c r="F35" s="3"/>
      <c r="G35" s="3"/>
      <c r="H35" s="3"/>
      <c r="I35" s="3"/>
    </row>
    <row r="36" spans="2:9">
      <c r="B36" s="3"/>
      <c r="C36" s="3"/>
      <c r="D36" s="3"/>
      <c r="E36" s="3"/>
      <c r="F36" s="3"/>
      <c r="G36" s="3"/>
      <c r="H36" s="3"/>
      <c r="I36" s="3"/>
    </row>
    <row r="37" spans="2:9">
      <c r="B37" s="3"/>
      <c r="C37" s="3"/>
      <c r="D37" s="3"/>
      <c r="E37" s="3"/>
      <c r="F37" s="3"/>
      <c r="G37" s="3"/>
      <c r="H37" s="3"/>
      <c r="I37" s="3"/>
    </row>
    <row r="38" spans="2:9">
      <c r="B38" s="3"/>
      <c r="C38" s="3"/>
      <c r="D38" s="3"/>
      <c r="E38" s="3"/>
      <c r="F38" s="3"/>
      <c r="G38" s="3"/>
      <c r="H38" s="3"/>
      <c r="I38" s="3"/>
    </row>
    <row r="39" spans="2:9">
      <c r="B39" s="3"/>
      <c r="C39" s="3"/>
      <c r="D39" s="3"/>
      <c r="E39" s="3"/>
      <c r="F39" s="3"/>
      <c r="G39" s="3"/>
      <c r="H39" s="3"/>
      <c r="I39" s="3"/>
    </row>
    <row r="40" spans="2:9">
      <c r="B40" s="3"/>
      <c r="C40" s="3"/>
      <c r="D40" s="3"/>
      <c r="E40" s="3"/>
      <c r="F40" s="3"/>
      <c r="G40" s="3"/>
      <c r="H40" s="3"/>
      <c r="I40" s="3"/>
    </row>
    <row r="41" spans="2:9">
      <c r="B41" s="51" t="s">
        <v>224</v>
      </c>
      <c r="C41" s="3"/>
      <c r="D41" s="3"/>
      <c r="E41" s="3"/>
      <c r="F41" s="3"/>
      <c r="G41" s="3"/>
      <c r="H41" s="3"/>
      <c r="I41" s="3"/>
    </row>
  </sheetData>
  <phoneticPr fontId="3"/>
  <pageMargins left="0.70866141732283472" right="0.19685039370078741" top="0.59055118110236227" bottom="0.59055118110236227" header="0.31496062992125984" footer="0.31496062992125984"/>
  <pageSetup paperSize="8" scale="75" orientation="landscape" r:id="rId1"/>
  <headerFooter>
    <oddHeader>&amp;R&amp;"ＭＳ 明朝,標準"&amp;12 1.基礎統計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1C7BE-439B-4BA2-B137-2F5F01758C85}">
  <sheetPr codeName="Sheet10"/>
  <dimension ref="A1:V80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625" style="1" customWidth="1"/>
    <col min="3" max="3" width="10.625" style="1" customWidth="1"/>
    <col min="4" max="5" width="9.625" style="1" customWidth="1"/>
    <col min="6" max="6" width="3.625" style="1" customWidth="1"/>
    <col min="7" max="10" width="9.625" style="3" customWidth="1"/>
    <col min="11" max="11" width="3.625" style="3" customWidth="1"/>
    <col min="12" max="15" width="9.625" style="3" customWidth="1"/>
    <col min="16" max="16" width="3.625" style="3" customWidth="1"/>
    <col min="17" max="17" width="9.625" style="3" customWidth="1"/>
    <col min="18" max="20" width="9.625" style="4" customWidth="1"/>
    <col min="21" max="16384" width="9" style="1"/>
  </cols>
  <sheetData>
    <row r="1" spans="1:22" ht="16.5" customHeight="1">
      <c r="A1" s="3"/>
      <c r="B1" s="63" t="s">
        <v>193</v>
      </c>
      <c r="C1" s="63"/>
      <c r="D1" s="63"/>
      <c r="E1" s="63"/>
      <c r="F1" s="63"/>
      <c r="R1" s="26"/>
      <c r="S1" s="26"/>
      <c r="T1" s="26"/>
      <c r="U1" s="3"/>
      <c r="V1" s="3"/>
    </row>
    <row r="2" spans="1:22" ht="16.5" customHeight="1">
      <c r="A2" s="3"/>
      <c r="B2" s="63" t="s">
        <v>194</v>
      </c>
      <c r="C2" s="63"/>
      <c r="D2" s="63"/>
      <c r="E2" s="63"/>
      <c r="F2" s="63"/>
      <c r="R2" s="26"/>
      <c r="S2" s="26"/>
      <c r="T2" s="26"/>
      <c r="U2" s="3"/>
      <c r="V2" s="3"/>
    </row>
    <row r="3" spans="1:22" ht="16.5" customHeight="1">
      <c r="A3" s="63"/>
      <c r="B3" s="223"/>
      <c r="C3" s="231" t="s">
        <v>169</v>
      </c>
      <c r="D3" s="243" t="s">
        <v>58</v>
      </c>
      <c r="E3" s="245" t="s">
        <v>59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26" t="s">
        <v>108</v>
      </c>
      <c r="S3" s="26"/>
      <c r="T3" s="26"/>
      <c r="U3" s="3"/>
      <c r="V3" s="181" t="s">
        <v>171</v>
      </c>
    </row>
    <row r="4" spans="1:22">
      <c r="A4" s="63"/>
      <c r="B4" s="224"/>
      <c r="C4" s="232"/>
      <c r="D4" s="243"/>
      <c r="E4" s="246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244" t="s">
        <v>184</v>
      </c>
      <c r="S4" s="244"/>
      <c r="T4" s="244"/>
      <c r="U4" s="3"/>
      <c r="V4" s="181" t="s">
        <v>161</v>
      </c>
    </row>
    <row r="5" spans="1:22">
      <c r="A5" s="63"/>
      <c r="B5" s="52">
        <v>1</v>
      </c>
      <c r="C5" s="62" t="s">
        <v>50</v>
      </c>
      <c r="D5" s="182">
        <v>119.9</v>
      </c>
      <c r="E5" s="182">
        <v>108.1</v>
      </c>
      <c r="F5" s="138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182">
        <f t="shared" ref="R5:R68" si="0">$D$79</f>
        <v>105.9</v>
      </c>
      <c r="S5" s="182">
        <f t="shared" ref="S5:S68" si="1">$E$79</f>
        <v>103.6</v>
      </c>
      <c r="T5" s="183">
        <v>0</v>
      </c>
      <c r="U5" s="3"/>
      <c r="V5" s="181" t="s">
        <v>162</v>
      </c>
    </row>
    <row r="6" spans="1:22">
      <c r="A6" s="63"/>
      <c r="B6" s="52">
        <v>2</v>
      </c>
      <c r="C6" s="62" t="s">
        <v>111</v>
      </c>
      <c r="D6" s="182">
        <v>113.7</v>
      </c>
      <c r="E6" s="182">
        <v>104</v>
      </c>
      <c r="F6" s="138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182">
        <f t="shared" si="0"/>
        <v>105.9</v>
      </c>
      <c r="S6" s="182">
        <f t="shared" si="1"/>
        <v>103.6</v>
      </c>
      <c r="T6" s="183">
        <v>0</v>
      </c>
      <c r="U6" s="3"/>
      <c r="V6" s="181" t="s">
        <v>163</v>
      </c>
    </row>
    <row r="7" spans="1:22">
      <c r="A7" s="63"/>
      <c r="B7" s="52">
        <v>3</v>
      </c>
      <c r="C7" s="62" t="s">
        <v>112</v>
      </c>
      <c r="D7" s="182">
        <v>105.3</v>
      </c>
      <c r="E7" s="182">
        <v>112.5</v>
      </c>
      <c r="F7" s="138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182">
        <f t="shared" si="0"/>
        <v>105.9</v>
      </c>
      <c r="S7" s="182">
        <f t="shared" si="1"/>
        <v>103.6</v>
      </c>
      <c r="T7" s="183">
        <v>0</v>
      </c>
      <c r="U7" s="3"/>
      <c r="V7" s="26" t="str">
        <f>V6&amp;CHAR(10)&amp;D79</f>
        <v>広域連合全体
105.9</v>
      </c>
    </row>
    <row r="8" spans="1:22">
      <c r="A8" s="63"/>
      <c r="B8" s="52">
        <v>4</v>
      </c>
      <c r="C8" s="62" t="s">
        <v>113</v>
      </c>
      <c r="D8" s="182">
        <v>119.1</v>
      </c>
      <c r="E8" s="182">
        <v>116.8</v>
      </c>
      <c r="F8" s="138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182">
        <f t="shared" si="0"/>
        <v>105.9</v>
      </c>
      <c r="S8" s="182">
        <f t="shared" si="1"/>
        <v>103.6</v>
      </c>
      <c r="T8" s="183">
        <v>0</v>
      </c>
      <c r="U8" s="3"/>
      <c r="V8" s="26" t="str">
        <f>V6&amp;CHAR(10)&amp;E79</f>
        <v>広域連合全体
103.6</v>
      </c>
    </row>
    <row r="9" spans="1:22">
      <c r="A9" s="63"/>
      <c r="B9" s="52">
        <v>5</v>
      </c>
      <c r="C9" s="62" t="s">
        <v>114</v>
      </c>
      <c r="D9" s="182">
        <v>106.8</v>
      </c>
      <c r="E9" s="182">
        <v>102.4</v>
      </c>
      <c r="F9" s="138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182">
        <f t="shared" si="0"/>
        <v>105.9</v>
      </c>
      <c r="S9" s="182">
        <f t="shared" si="1"/>
        <v>103.6</v>
      </c>
      <c r="T9" s="183">
        <v>0</v>
      </c>
      <c r="U9" s="3"/>
      <c r="V9" s="3"/>
    </row>
    <row r="10" spans="1:22">
      <c r="A10" s="63"/>
      <c r="B10" s="52">
        <v>6</v>
      </c>
      <c r="C10" s="62" t="s">
        <v>115</v>
      </c>
      <c r="D10" s="182">
        <v>123.2</v>
      </c>
      <c r="E10" s="182">
        <v>107.3</v>
      </c>
      <c r="F10" s="138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182">
        <f t="shared" si="0"/>
        <v>105.9</v>
      </c>
      <c r="S10" s="182">
        <f t="shared" si="1"/>
        <v>103.6</v>
      </c>
      <c r="T10" s="183">
        <v>0</v>
      </c>
      <c r="U10" s="3"/>
      <c r="V10" s="3"/>
    </row>
    <row r="11" spans="1:22">
      <c r="A11" s="63"/>
      <c r="B11" s="52">
        <v>7</v>
      </c>
      <c r="C11" s="62" t="s">
        <v>116</v>
      </c>
      <c r="D11" s="182">
        <v>131.1</v>
      </c>
      <c r="E11" s="182">
        <v>113.7</v>
      </c>
      <c r="F11" s="138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182">
        <f t="shared" si="0"/>
        <v>105.9</v>
      </c>
      <c r="S11" s="182">
        <f t="shared" si="1"/>
        <v>103.6</v>
      </c>
      <c r="T11" s="183">
        <v>0</v>
      </c>
      <c r="U11" s="3"/>
      <c r="V11" s="3"/>
    </row>
    <row r="12" spans="1:22">
      <c r="A12" s="63"/>
      <c r="B12" s="52">
        <v>8</v>
      </c>
      <c r="C12" s="62" t="s">
        <v>51</v>
      </c>
      <c r="D12" s="182">
        <v>96.5</v>
      </c>
      <c r="E12" s="182">
        <v>97.8</v>
      </c>
      <c r="F12" s="138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182">
        <f t="shared" si="0"/>
        <v>105.9</v>
      </c>
      <c r="S12" s="182">
        <f t="shared" si="1"/>
        <v>103.6</v>
      </c>
      <c r="T12" s="183">
        <v>0</v>
      </c>
      <c r="U12" s="3"/>
      <c r="V12" s="3"/>
    </row>
    <row r="13" spans="1:22">
      <c r="A13" s="63"/>
      <c r="B13" s="52">
        <v>9</v>
      </c>
      <c r="C13" s="62" t="s">
        <v>117</v>
      </c>
      <c r="D13" s="182">
        <v>141.5</v>
      </c>
      <c r="E13" s="182">
        <v>119.7</v>
      </c>
      <c r="F13" s="138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182">
        <f t="shared" si="0"/>
        <v>105.9</v>
      </c>
      <c r="S13" s="182">
        <f t="shared" si="1"/>
        <v>103.6</v>
      </c>
      <c r="T13" s="183">
        <v>0</v>
      </c>
      <c r="U13" s="3"/>
      <c r="V13" s="3"/>
    </row>
    <row r="14" spans="1:22">
      <c r="A14" s="63"/>
      <c r="B14" s="52">
        <v>10</v>
      </c>
      <c r="C14" s="62" t="s">
        <v>52</v>
      </c>
      <c r="D14" s="182">
        <v>123.3</v>
      </c>
      <c r="E14" s="182">
        <v>112.7</v>
      </c>
      <c r="F14" s="138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182">
        <f t="shared" si="0"/>
        <v>105.9</v>
      </c>
      <c r="S14" s="182">
        <f t="shared" si="1"/>
        <v>103.6</v>
      </c>
      <c r="T14" s="183">
        <v>0</v>
      </c>
      <c r="U14" s="3"/>
      <c r="V14" s="3"/>
    </row>
    <row r="15" spans="1:22">
      <c r="A15" s="63"/>
      <c r="B15" s="52">
        <v>11</v>
      </c>
      <c r="C15" s="62" t="s">
        <v>53</v>
      </c>
      <c r="D15" s="182">
        <v>116</v>
      </c>
      <c r="E15" s="182">
        <v>104.1</v>
      </c>
      <c r="F15" s="138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182">
        <f t="shared" si="0"/>
        <v>105.9</v>
      </c>
      <c r="S15" s="182">
        <f t="shared" si="1"/>
        <v>103.6</v>
      </c>
      <c r="T15" s="183">
        <v>0</v>
      </c>
      <c r="U15" s="3"/>
      <c r="V15" s="3"/>
    </row>
    <row r="16" spans="1:22">
      <c r="A16" s="63"/>
      <c r="B16" s="52">
        <v>12</v>
      </c>
      <c r="C16" s="62" t="s">
        <v>118</v>
      </c>
      <c r="D16" s="182">
        <v>111.3</v>
      </c>
      <c r="E16" s="182">
        <v>108.4</v>
      </c>
      <c r="F16" s="138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182">
        <f t="shared" si="0"/>
        <v>105.9</v>
      </c>
      <c r="S16" s="182">
        <f t="shared" si="1"/>
        <v>103.6</v>
      </c>
      <c r="T16" s="183">
        <v>0</v>
      </c>
      <c r="U16" s="3"/>
      <c r="V16" s="3"/>
    </row>
    <row r="17" spans="1:22">
      <c r="A17" s="63"/>
      <c r="B17" s="52">
        <v>13</v>
      </c>
      <c r="C17" s="62" t="s">
        <v>119</v>
      </c>
      <c r="D17" s="182">
        <v>114.3</v>
      </c>
      <c r="E17" s="182">
        <v>100.9</v>
      </c>
      <c r="F17" s="138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182">
        <f t="shared" si="0"/>
        <v>105.9</v>
      </c>
      <c r="S17" s="182">
        <f t="shared" si="1"/>
        <v>103.6</v>
      </c>
      <c r="T17" s="183">
        <v>0</v>
      </c>
      <c r="U17" s="3"/>
      <c r="V17" s="3"/>
    </row>
    <row r="18" spans="1:22">
      <c r="A18" s="63"/>
      <c r="B18" s="52">
        <v>14</v>
      </c>
      <c r="C18" s="62" t="s">
        <v>120</v>
      </c>
      <c r="D18" s="182">
        <v>112.6</v>
      </c>
      <c r="E18" s="182">
        <v>106.8</v>
      </c>
      <c r="F18" s="138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182">
        <f t="shared" si="0"/>
        <v>105.9</v>
      </c>
      <c r="S18" s="182">
        <f t="shared" si="1"/>
        <v>103.6</v>
      </c>
      <c r="T18" s="183">
        <v>0</v>
      </c>
      <c r="U18" s="3"/>
      <c r="V18" s="3"/>
    </row>
    <row r="19" spans="1:22">
      <c r="A19" s="63"/>
      <c r="B19" s="52">
        <v>15</v>
      </c>
      <c r="C19" s="62" t="s">
        <v>121</v>
      </c>
      <c r="D19" s="182">
        <v>112.1</v>
      </c>
      <c r="E19" s="182">
        <v>108.1</v>
      </c>
      <c r="F19" s="138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182">
        <f t="shared" si="0"/>
        <v>105.9</v>
      </c>
      <c r="S19" s="182">
        <f t="shared" si="1"/>
        <v>103.6</v>
      </c>
      <c r="T19" s="183">
        <v>0</v>
      </c>
      <c r="U19" s="3"/>
      <c r="V19" s="3"/>
    </row>
    <row r="20" spans="1:22">
      <c r="A20" s="63"/>
      <c r="B20" s="52">
        <v>16</v>
      </c>
      <c r="C20" s="62" t="s">
        <v>54</v>
      </c>
      <c r="D20" s="182">
        <v>101.8</v>
      </c>
      <c r="E20" s="182">
        <v>102.7</v>
      </c>
      <c r="F20" s="138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182">
        <f t="shared" si="0"/>
        <v>105.9</v>
      </c>
      <c r="S20" s="182">
        <f t="shared" si="1"/>
        <v>103.6</v>
      </c>
      <c r="T20" s="183">
        <v>0</v>
      </c>
      <c r="U20" s="3"/>
      <c r="V20" s="3"/>
    </row>
    <row r="21" spans="1:22">
      <c r="A21" s="63"/>
      <c r="B21" s="52">
        <v>17</v>
      </c>
      <c r="C21" s="62" t="s">
        <v>122</v>
      </c>
      <c r="D21" s="182">
        <v>107.7</v>
      </c>
      <c r="E21" s="182">
        <v>98</v>
      </c>
      <c r="F21" s="138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182">
        <f t="shared" si="0"/>
        <v>105.9</v>
      </c>
      <c r="S21" s="182">
        <f t="shared" si="1"/>
        <v>103.6</v>
      </c>
      <c r="T21" s="183">
        <v>0</v>
      </c>
      <c r="U21" s="3"/>
      <c r="V21" s="3"/>
    </row>
    <row r="22" spans="1:22">
      <c r="A22" s="63"/>
      <c r="B22" s="52">
        <v>18</v>
      </c>
      <c r="C22" s="62" t="s">
        <v>55</v>
      </c>
      <c r="D22" s="182">
        <v>121.7</v>
      </c>
      <c r="E22" s="182">
        <v>108.9</v>
      </c>
      <c r="F22" s="138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182">
        <f t="shared" si="0"/>
        <v>105.9</v>
      </c>
      <c r="S22" s="182">
        <f t="shared" si="1"/>
        <v>103.6</v>
      </c>
      <c r="T22" s="183">
        <v>0</v>
      </c>
      <c r="U22" s="3"/>
      <c r="V22" s="3"/>
    </row>
    <row r="23" spans="1:22">
      <c r="A23" s="63"/>
      <c r="B23" s="52">
        <v>19</v>
      </c>
      <c r="C23" s="62" t="s">
        <v>123</v>
      </c>
      <c r="D23" s="182">
        <v>189.5</v>
      </c>
      <c r="E23" s="182">
        <v>132</v>
      </c>
      <c r="F23" s="138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182">
        <f t="shared" si="0"/>
        <v>105.9</v>
      </c>
      <c r="S23" s="182">
        <f t="shared" si="1"/>
        <v>103.6</v>
      </c>
      <c r="T23" s="183">
        <v>0</v>
      </c>
      <c r="U23" s="3"/>
      <c r="V23" s="3"/>
    </row>
    <row r="24" spans="1:22">
      <c r="A24" s="63"/>
      <c r="B24" s="52">
        <v>20</v>
      </c>
      <c r="C24" s="62" t="s">
        <v>124</v>
      </c>
      <c r="D24" s="182">
        <v>107.9</v>
      </c>
      <c r="E24" s="182">
        <v>104.8</v>
      </c>
      <c r="F24" s="138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182">
        <f t="shared" si="0"/>
        <v>105.9</v>
      </c>
      <c r="S24" s="182">
        <f t="shared" si="1"/>
        <v>103.6</v>
      </c>
      <c r="T24" s="183">
        <v>0</v>
      </c>
      <c r="U24" s="3"/>
      <c r="V24" s="3"/>
    </row>
    <row r="25" spans="1:22">
      <c r="A25" s="63"/>
      <c r="B25" s="52">
        <v>21</v>
      </c>
      <c r="C25" s="62" t="s">
        <v>125</v>
      </c>
      <c r="D25" s="182">
        <v>109.8</v>
      </c>
      <c r="E25" s="182">
        <v>110.5</v>
      </c>
      <c r="F25" s="138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182">
        <f t="shared" si="0"/>
        <v>105.9</v>
      </c>
      <c r="S25" s="182">
        <f t="shared" si="1"/>
        <v>103.6</v>
      </c>
      <c r="T25" s="183">
        <v>0</v>
      </c>
      <c r="U25" s="3"/>
      <c r="V25" s="3"/>
    </row>
    <row r="26" spans="1:22">
      <c r="A26" s="63"/>
      <c r="B26" s="52">
        <v>22</v>
      </c>
      <c r="C26" s="62" t="s">
        <v>56</v>
      </c>
      <c r="D26" s="182">
        <v>115.8</v>
      </c>
      <c r="E26" s="182">
        <v>104.6</v>
      </c>
      <c r="F26" s="138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182">
        <f t="shared" si="0"/>
        <v>105.9</v>
      </c>
      <c r="S26" s="182">
        <f t="shared" si="1"/>
        <v>103.6</v>
      </c>
      <c r="T26" s="183">
        <v>0</v>
      </c>
      <c r="U26" s="3"/>
      <c r="V26" s="3"/>
    </row>
    <row r="27" spans="1:22">
      <c r="A27" s="63"/>
      <c r="B27" s="52">
        <v>23</v>
      </c>
      <c r="C27" s="62" t="s">
        <v>126</v>
      </c>
      <c r="D27" s="182">
        <v>124.4</v>
      </c>
      <c r="E27" s="182">
        <v>115.4</v>
      </c>
      <c r="F27" s="138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182">
        <f t="shared" si="0"/>
        <v>105.9</v>
      </c>
      <c r="S27" s="182">
        <f t="shared" si="1"/>
        <v>103.6</v>
      </c>
      <c r="T27" s="183">
        <v>0</v>
      </c>
      <c r="U27" s="3"/>
      <c r="V27" s="3"/>
    </row>
    <row r="28" spans="1:22">
      <c r="A28" s="63"/>
      <c r="B28" s="52">
        <v>24</v>
      </c>
      <c r="C28" s="62" t="s">
        <v>127</v>
      </c>
      <c r="D28" s="182">
        <v>103.3</v>
      </c>
      <c r="E28" s="182">
        <v>101.2</v>
      </c>
      <c r="F28" s="138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182">
        <f t="shared" si="0"/>
        <v>105.9</v>
      </c>
      <c r="S28" s="182">
        <f t="shared" si="1"/>
        <v>103.6</v>
      </c>
      <c r="T28" s="183">
        <v>0</v>
      </c>
      <c r="U28" s="3"/>
      <c r="V28" s="3"/>
    </row>
    <row r="29" spans="1:22">
      <c r="A29" s="63"/>
      <c r="B29" s="52">
        <v>25</v>
      </c>
      <c r="C29" s="62" t="s">
        <v>128</v>
      </c>
      <c r="D29" s="182">
        <v>101.9</v>
      </c>
      <c r="E29" s="182">
        <v>105.2</v>
      </c>
      <c r="F29" s="138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182">
        <f t="shared" si="0"/>
        <v>105.9</v>
      </c>
      <c r="S29" s="182">
        <f t="shared" si="1"/>
        <v>103.6</v>
      </c>
      <c r="T29" s="183">
        <v>0</v>
      </c>
      <c r="U29" s="3"/>
      <c r="V29" s="3"/>
    </row>
    <row r="30" spans="1:22">
      <c r="A30" s="63"/>
      <c r="B30" s="52">
        <v>26</v>
      </c>
      <c r="C30" s="62" t="s">
        <v>30</v>
      </c>
      <c r="D30" s="182">
        <v>104.6</v>
      </c>
      <c r="E30" s="182">
        <v>102.8</v>
      </c>
      <c r="F30" s="138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182">
        <f t="shared" si="0"/>
        <v>105.9</v>
      </c>
      <c r="S30" s="182">
        <f t="shared" si="1"/>
        <v>103.6</v>
      </c>
      <c r="T30" s="183">
        <v>0</v>
      </c>
      <c r="U30" s="3"/>
      <c r="V30" s="3"/>
    </row>
    <row r="31" spans="1:22">
      <c r="A31" s="63"/>
      <c r="B31" s="52">
        <v>27</v>
      </c>
      <c r="C31" s="62" t="s">
        <v>31</v>
      </c>
      <c r="D31" s="182">
        <v>114.6</v>
      </c>
      <c r="E31" s="182">
        <v>106.8</v>
      </c>
      <c r="F31" s="138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182">
        <f t="shared" si="0"/>
        <v>105.9</v>
      </c>
      <c r="S31" s="182">
        <f t="shared" si="1"/>
        <v>103.6</v>
      </c>
      <c r="T31" s="183">
        <v>0</v>
      </c>
      <c r="U31" s="3"/>
      <c r="V31" s="3"/>
    </row>
    <row r="32" spans="1:22">
      <c r="A32" s="63"/>
      <c r="B32" s="52">
        <v>28</v>
      </c>
      <c r="C32" s="62" t="s">
        <v>32</v>
      </c>
      <c r="D32" s="182">
        <v>108.2</v>
      </c>
      <c r="E32" s="182">
        <v>103</v>
      </c>
      <c r="F32" s="138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182">
        <f t="shared" si="0"/>
        <v>105.9</v>
      </c>
      <c r="S32" s="182">
        <f t="shared" si="1"/>
        <v>103.6</v>
      </c>
      <c r="T32" s="183">
        <v>0</v>
      </c>
      <c r="U32" s="3"/>
      <c r="V32" s="3"/>
    </row>
    <row r="33" spans="1:22">
      <c r="A33" s="63"/>
      <c r="B33" s="52">
        <v>29</v>
      </c>
      <c r="C33" s="62" t="s">
        <v>33</v>
      </c>
      <c r="D33" s="182">
        <v>101.9</v>
      </c>
      <c r="E33" s="182">
        <v>98.8</v>
      </c>
      <c r="F33" s="138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182">
        <f t="shared" si="0"/>
        <v>105.9</v>
      </c>
      <c r="S33" s="182">
        <f t="shared" si="1"/>
        <v>103.6</v>
      </c>
      <c r="T33" s="183">
        <v>0</v>
      </c>
      <c r="U33" s="3"/>
      <c r="V33" s="3"/>
    </row>
    <row r="34" spans="1:22">
      <c r="A34" s="63"/>
      <c r="B34" s="52">
        <v>30</v>
      </c>
      <c r="C34" s="62" t="s">
        <v>34</v>
      </c>
      <c r="D34" s="182">
        <v>106.9</v>
      </c>
      <c r="E34" s="182">
        <v>107.3</v>
      </c>
      <c r="F34" s="138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182">
        <f t="shared" si="0"/>
        <v>105.9</v>
      </c>
      <c r="S34" s="182">
        <f t="shared" si="1"/>
        <v>103.6</v>
      </c>
      <c r="T34" s="183">
        <v>0</v>
      </c>
      <c r="U34" s="3"/>
      <c r="V34" s="3"/>
    </row>
    <row r="35" spans="1:22">
      <c r="A35" s="63"/>
      <c r="B35" s="52">
        <v>31</v>
      </c>
      <c r="C35" s="62" t="s">
        <v>35</v>
      </c>
      <c r="D35" s="182">
        <v>96.9</v>
      </c>
      <c r="E35" s="182">
        <v>96.1</v>
      </c>
      <c r="F35" s="138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182">
        <f t="shared" si="0"/>
        <v>105.9</v>
      </c>
      <c r="S35" s="182">
        <f t="shared" si="1"/>
        <v>103.6</v>
      </c>
      <c r="T35" s="183">
        <v>0</v>
      </c>
      <c r="U35" s="3"/>
      <c r="V35" s="3"/>
    </row>
    <row r="36" spans="1:22">
      <c r="A36" s="63"/>
      <c r="B36" s="52">
        <v>32</v>
      </c>
      <c r="C36" s="62" t="s">
        <v>36</v>
      </c>
      <c r="D36" s="182">
        <v>99.9</v>
      </c>
      <c r="E36" s="182">
        <v>105.5</v>
      </c>
      <c r="F36" s="138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182">
        <f t="shared" si="0"/>
        <v>105.9</v>
      </c>
      <c r="S36" s="182">
        <f t="shared" si="1"/>
        <v>103.6</v>
      </c>
      <c r="T36" s="183">
        <v>0</v>
      </c>
      <c r="U36" s="3"/>
      <c r="V36" s="3"/>
    </row>
    <row r="37" spans="1:22">
      <c r="A37" s="63"/>
      <c r="B37" s="52">
        <v>33</v>
      </c>
      <c r="C37" s="62" t="s">
        <v>37</v>
      </c>
      <c r="D37" s="182">
        <v>102.4</v>
      </c>
      <c r="E37" s="182">
        <v>97.7</v>
      </c>
      <c r="F37" s="138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182">
        <f t="shared" si="0"/>
        <v>105.9</v>
      </c>
      <c r="S37" s="182">
        <f t="shared" si="1"/>
        <v>103.6</v>
      </c>
      <c r="T37" s="183">
        <v>0</v>
      </c>
      <c r="U37" s="3"/>
      <c r="V37" s="3"/>
    </row>
    <row r="38" spans="1:22">
      <c r="A38" s="63"/>
      <c r="B38" s="52">
        <v>34</v>
      </c>
      <c r="C38" s="62" t="s">
        <v>38</v>
      </c>
      <c r="D38" s="182">
        <v>111.4</v>
      </c>
      <c r="E38" s="182">
        <v>112.8</v>
      </c>
      <c r="F38" s="138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182">
        <f t="shared" si="0"/>
        <v>105.9</v>
      </c>
      <c r="S38" s="182">
        <f t="shared" si="1"/>
        <v>103.6</v>
      </c>
      <c r="T38" s="183">
        <v>0</v>
      </c>
      <c r="U38" s="3"/>
      <c r="V38" s="3"/>
    </row>
    <row r="39" spans="1:22">
      <c r="A39" s="63"/>
      <c r="B39" s="52">
        <v>35</v>
      </c>
      <c r="C39" s="62" t="s">
        <v>1</v>
      </c>
      <c r="D39" s="182">
        <v>96.5</v>
      </c>
      <c r="E39" s="182">
        <v>96.2</v>
      </c>
      <c r="F39" s="138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182">
        <f t="shared" si="0"/>
        <v>105.9</v>
      </c>
      <c r="S39" s="182">
        <f t="shared" si="1"/>
        <v>103.6</v>
      </c>
      <c r="T39" s="183">
        <v>0</v>
      </c>
      <c r="U39" s="3"/>
      <c r="V39" s="3"/>
    </row>
    <row r="40" spans="1:22">
      <c r="A40" s="63"/>
      <c r="B40" s="52">
        <v>36</v>
      </c>
      <c r="C40" s="62" t="s">
        <v>2</v>
      </c>
      <c r="D40" s="182">
        <v>85.8</v>
      </c>
      <c r="E40" s="182">
        <v>91</v>
      </c>
      <c r="F40" s="138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182">
        <f t="shared" si="0"/>
        <v>105.9</v>
      </c>
      <c r="S40" s="182">
        <f t="shared" si="1"/>
        <v>103.6</v>
      </c>
      <c r="T40" s="183">
        <v>0</v>
      </c>
      <c r="U40" s="3"/>
      <c r="V40" s="3"/>
    </row>
    <row r="41" spans="1:22">
      <c r="A41" s="63"/>
      <c r="B41" s="52">
        <v>37</v>
      </c>
      <c r="C41" s="62" t="s">
        <v>3</v>
      </c>
      <c r="D41" s="182">
        <v>87.3</v>
      </c>
      <c r="E41" s="182">
        <v>91.1</v>
      </c>
      <c r="F41" s="138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182">
        <f t="shared" si="0"/>
        <v>105.9</v>
      </c>
      <c r="S41" s="182">
        <f t="shared" si="1"/>
        <v>103.6</v>
      </c>
      <c r="T41" s="183">
        <v>0</v>
      </c>
      <c r="U41" s="3"/>
      <c r="V41" s="3"/>
    </row>
    <row r="42" spans="1:22">
      <c r="A42" s="63"/>
      <c r="B42" s="52">
        <v>38</v>
      </c>
      <c r="C42" s="93" t="s">
        <v>39</v>
      </c>
      <c r="D42" s="182">
        <v>105.8</v>
      </c>
      <c r="E42" s="182">
        <v>104.3</v>
      </c>
      <c r="F42" s="138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182">
        <f t="shared" si="0"/>
        <v>105.9</v>
      </c>
      <c r="S42" s="182">
        <f t="shared" si="1"/>
        <v>103.6</v>
      </c>
      <c r="T42" s="183">
        <v>0</v>
      </c>
      <c r="U42" s="3"/>
      <c r="V42" s="3"/>
    </row>
    <row r="43" spans="1:22">
      <c r="A43" s="63"/>
      <c r="B43" s="52">
        <v>39</v>
      </c>
      <c r="C43" s="93" t="s">
        <v>7</v>
      </c>
      <c r="D43" s="182">
        <v>94.1</v>
      </c>
      <c r="E43" s="182">
        <v>95.8</v>
      </c>
      <c r="F43" s="138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182">
        <f t="shared" si="0"/>
        <v>105.9</v>
      </c>
      <c r="S43" s="182">
        <f t="shared" si="1"/>
        <v>103.6</v>
      </c>
      <c r="T43" s="183">
        <v>0</v>
      </c>
      <c r="U43" s="3"/>
      <c r="V43" s="3"/>
    </row>
    <row r="44" spans="1:22">
      <c r="A44" s="63"/>
      <c r="B44" s="52">
        <v>40</v>
      </c>
      <c r="C44" s="93" t="s">
        <v>40</v>
      </c>
      <c r="D44" s="182">
        <v>111</v>
      </c>
      <c r="E44" s="182">
        <v>110.9</v>
      </c>
      <c r="F44" s="138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182">
        <f t="shared" si="0"/>
        <v>105.9</v>
      </c>
      <c r="S44" s="182">
        <f t="shared" si="1"/>
        <v>103.6</v>
      </c>
      <c r="T44" s="183">
        <v>0</v>
      </c>
      <c r="U44" s="3"/>
      <c r="V44" s="3"/>
    </row>
    <row r="45" spans="1:22">
      <c r="A45" s="63"/>
      <c r="B45" s="52">
        <v>41</v>
      </c>
      <c r="C45" s="93" t="s">
        <v>11</v>
      </c>
      <c r="D45" s="182">
        <v>107.7</v>
      </c>
      <c r="E45" s="182">
        <v>106</v>
      </c>
      <c r="F45" s="138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182">
        <f t="shared" si="0"/>
        <v>105.9</v>
      </c>
      <c r="S45" s="182">
        <f t="shared" si="1"/>
        <v>103.6</v>
      </c>
      <c r="T45" s="183">
        <v>0</v>
      </c>
      <c r="U45" s="3"/>
      <c r="V45" s="3"/>
    </row>
    <row r="46" spans="1:22">
      <c r="A46" s="63"/>
      <c r="B46" s="52">
        <v>42</v>
      </c>
      <c r="C46" s="93" t="s">
        <v>12</v>
      </c>
      <c r="D46" s="182">
        <v>90.8</v>
      </c>
      <c r="E46" s="182">
        <v>91.7</v>
      </c>
      <c r="F46" s="138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182">
        <f t="shared" si="0"/>
        <v>105.9</v>
      </c>
      <c r="S46" s="182">
        <f t="shared" si="1"/>
        <v>103.6</v>
      </c>
      <c r="T46" s="183">
        <v>0</v>
      </c>
      <c r="U46" s="3"/>
      <c r="V46" s="3"/>
    </row>
    <row r="47" spans="1:22">
      <c r="A47" s="63"/>
      <c r="B47" s="52">
        <v>43</v>
      </c>
      <c r="C47" s="93" t="s">
        <v>8</v>
      </c>
      <c r="D47" s="182">
        <v>90.7</v>
      </c>
      <c r="E47" s="182">
        <v>93.2</v>
      </c>
      <c r="F47" s="138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182">
        <f t="shared" si="0"/>
        <v>105.9</v>
      </c>
      <c r="S47" s="182">
        <f t="shared" si="1"/>
        <v>103.6</v>
      </c>
      <c r="T47" s="183">
        <v>0</v>
      </c>
      <c r="U47" s="3"/>
      <c r="V47" s="3"/>
    </row>
    <row r="48" spans="1:22">
      <c r="A48" s="63"/>
      <c r="B48" s="52">
        <v>44</v>
      </c>
      <c r="C48" s="93" t="s">
        <v>18</v>
      </c>
      <c r="D48" s="182">
        <v>106.9</v>
      </c>
      <c r="E48" s="182">
        <v>105.7</v>
      </c>
      <c r="F48" s="138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182">
        <f t="shared" si="0"/>
        <v>105.9</v>
      </c>
      <c r="S48" s="182">
        <f t="shared" si="1"/>
        <v>103.6</v>
      </c>
      <c r="T48" s="183">
        <v>0</v>
      </c>
      <c r="U48" s="3"/>
      <c r="V48" s="3"/>
    </row>
    <row r="49" spans="1:22">
      <c r="A49" s="63"/>
      <c r="B49" s="52">
        <v>45</v>
      </c>
      <c r="C49" s="93" t="s">
        <v>41</v>
      </c>
      <c r="D49" s="182">
        <v>112.4</v>
      </c>
      <c r="E49" s="182">
        <v>110</v>
      </c>
      <c r="F49" s="138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182">
        <f t="shared" si="0"/>
        <v>105.9</v>
      </c>
      <c r="S49" s="182">
        <f t="shared" si="1"/>
        <v>103.6</v>
      </c>
      <c r="T49" s="183">
        <v>0</v>
      </c>
      <c r="U49" s="3"/>
      <c r="V49" s="3"/>
    </row>
    <row r="50" spans="1:22">
      <c r="A50" s="63"/>
      <c r="B50" s="52">
        <v>46</v>
      </c>
      <c r="C50" s="93" t="s">
        <v>21</v>
      </c>
      <c r="D50" s="182">
        <v>100</v>
      </c>
      <c r="E50" s="182">
        <v>106.7</v>
      </c>
      <c r="F50" s="138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182">
        <f t="shared" si="0"/>
        <v>105.9</v>
      </c>
      <c r="S50" s="182">
        <f t="shared" si="1"/>
        <v>103.6</v>
      </c>
      <c r="T50" s="183">
        <v>0</v>
      </c>
      <c r="U50" s="3"/>
      <c r="V50" s="3"/>
    </row>
    <row r="51" spans="1:22">
      <c r="A51" s="3"/>
      <c r="B51" s="52">
        <v>47</v>
      </c>
      <c r="C51" s="93" t="s">
        <v>13</v>
      </c>
      <c r="D51" s="182">
        <v>100.7</v>
      </c>
      <c r="E51" s="182">
        <v>106.4</v>
      </c>
      <c r="F51" s="138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182">
        <f t="shared" si="0"/>
        <v>105.9</v>
      </c>
      <c r="S51" s="182">
        <f t="shared" si="1"/>
        <v>103.6</v>
      </c>
      <c r="T51" s="183">
        <v>0</v>
      </c>
      <c r="U51" s="3"/>
      <c r="V51" s="3"/>
    </row>
    <row r="52" spans="1:22">
      <c r="A52" s="3"/>
      <c r="B52" s="52">
        <v>48</v>
      </c>
      <c r="C52" s="93" t="s">
        <v>22</v>
      </c>
      <c r="D52" s="182">
        <v>89</v>
      </c>
      <c r="E52" s="182">
        <v>97.3</v>
      </c>
      <c r="F52" s="138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182">
        <f t="shared" si="0"/>
        <v>105.9</v>
      </c>
      <c r="S52" s="182">
        <f t="shared" si="1"/>
        <v>103.6</v>
      </c>
      <c r="T52" s="183">
        <v>0</v>
      </c>
      <c r="U52" s="3"/>
      <c r="V52" s="3"/>
    </row>
    <row r="53" spans="1:22">
      <c r="A53" s="3"/>
      <c r="B53" s="52">
        <v>49</v>
      </c>
      <c r="C53" s="93" t="s">
        <v>23</v>
      </c>
      <c r="D53" s="182">
        <v>108.4</v>
      </c>
      <c r="E53" s="182">
        <v>111.2</v>
      </c>
      <c r="F53" s="138"/>
      <c r="R53" s="182">
        <f t="shared" si="0"/>
        <v>105.9</v>
      </c>
      <c r="S53" s="182">
        <f t="shared" si="1"/>
        <v>103.6</v>
      </c>
      <c r="T53" s="183">
        <v>0</v>
      </c>
      <c r="U53" s="3"/>
      <c r="V53" s="3"/>
    </row>
    <row r="54" spans="1:22">
      <c r="A54" s="3"/>
      <c r="B54" s="52">
        <v>50</v>
      </c>
      <c r="C54" s="93" t="s">
        <v>14</v>
      </c>
      <c r="D54" s="182">
        <v>105.6</v>
      </c>
      <c r="E54" s="182">
        <v>110.6</v>
      </c>
      <c r="F54" s="138"/>
      <c r="R54" s="182">
        <f t="shared" si="0"/>
        <v>105.9</v>
      </c>
      <c r="S54" s="182">
        <f t="shared" si="1"/>
        <v>103.6</v>
      </c>
      <c r="T54" s="183">
        <v>0</v>
      </c>
      <c r="U54" s="3"/>
      <c r="V54" s="3"/>
    </row>
    <row r="55" spans="1:22">
      <c r="A55" s="3"/>
      <c r="B55" s="52">
        <v>51</v>
      </c>
      <c r="C55" s="93" t="s">
        <v>42</v>
      </c>
      <c r="D55" s="182">
        <v>102.9</v>
      </c>
      <c r="E55" s="182">
        <v>106.3</v>
      </c>
      <c r="F55" s="138"/>
      <c r="R55" s="182">
        <f t="shared" si="0"/>
        <v>105.9</v>
      </c>
      <c r="S55" s="182">
        <f t="shared" si="1"/>
        <v>103.6</v>
      </c>
      <c r="T55" s="183">
        <v>0</v>
      </c>
      <c r="U55" s="3"/>
      <c r="V55" s="3"/>
    </row>
    <row r="56" spans="1:22">
      <c r="A56" s="3"/>
      <c r="B56" s="52">
        <v>52</v>
      </c>
      <c r="C56" s="93" t="s">
        <v>4</v>
      </c>
      <c r="D56" s="182">
        <v>81.400000000000006</v>
      </c>
      <c r="E56" s="182">
        <v>84.6</v>
      </c>
      <c r="F56" s="138"/>
      <c r="R56" s="182">
        <f t="shared" si="0"/>
        <v>105.9</v>
      </c>
      <c r="S56" s="182">
        <f t="shared" si="1"/>
        <v>103.6</v>
      </c>
      <c r="T56" s="183">
        <v>0</v>
      </c>
      <c r="U56" s="3"/>
      <c r="V56" s="3"/>
    </row>
    <row r="57" spans="1:22">
      <c r="A57" s="3"/>
      <c r="B57" s="52">
        <v>53</v>
      </c>
      <c r="C57" s="93" t="s">
        <v>19</v>
      </c>
      <c r="D57" s="182">
        <v>102.3</v>
      </c>
      <c r="E57" s="182">
        <v>107.5</v>
      </c>
      <c r="F57" s="138"/>
      <c r="R57" s="182">
        <f t="shared" si="0"/>
        <v>105.9</v>
      </c>
      <c r="S57" s="182">
        <f t="shared" si="1"/>
        <v>103.6</v>
      </c>
      <c r="T57" s="183">
        <v>0</v>
      </c>
      <c r="U57" s="3"/>
      <c r="V57" s="3"/>
    </row>
    <row r="58" spans="1:22">
      <c r="A58" s="3"/>
      <c r="B58" s="52">
        <v>54</v>
      </c>
      <c r="C58" s="93" t="s">
        <v>24</v>
      </c>
      <c r="D58" s="182">
        <v>99.3</v>
      </c>
      <c r="E58" s="182">
        <v>102.6</v>
      </c>
      <c r="F58" s="138"/>
      <c r="R58" s="182">
        <f t="shared" si="0"/>
        <v>105.9</v>
      </c>
      <c r="S58" s="182">
        <f t="shared" si="1"/>
        <v>103.6</v>
      </c>
      <c r="T58" s="183">
        <v>0</v>
      </c>
      <c r="U58" s="3"/>
      <c r="V58" s="3"/>
    </row>
    <row r="59" spans="1:22">
      <c r="A59" s="3"/>
      <c r="B59" s="52">
        <v>55</v>
      </c>
      <c r="C59" s="93" t="s">
        <v>15</v>
      </c>
      <c r="D59" s="182">
        <v>120.6</v>
      </c>
      <c r="E59" s="182">
        <v>115.1</v>
      </c>
      <c r="F59" s="138"/>
      <c r="R59" s="182">
        <f t="shared" si="0"/>
        <v>105.9</v>
      </c>
      <c r="S59" s="182">
        <f t="shared" si="1"/>
        <v>103.6</v>
      </c>
      <c r="T59" s="183">
        <v>0</v>
      </c>
      <c r="U59" s="3"/>
      <c r="V59" s="3"/>
    </row>
    <row r="60" spans="1:22">
      <c r="A60" s="3"/>
      <c r="B60" s="52">
        <v>56</v>
      </c>
      <c r="C60" s="93" t="s">
        <v>9</v>
      </c>
      <c r="D60" s="182">
        <v>106.4</v>
      </c>
      <c r="E60" s="182">
        <v>103.9</v>
      </c>
      <c r="F60" s="138"/>
      <c r="R60" s="182">
        <f t="shared" si="0"/>
        <v>105.9</v>
      </c>
      <c r="S60" s="182">
        <f t="shared" si="1"/>
        <v>103.6</v>
      </c>
      <c r="T60" s="183">
        <v>0</v>
      </c>
      <c r="U60" s="3"/>
      <c r="V60" s="3"/>
    </row>
    <row r="61" spans="1:22">
      <c r="A61" s="3"/>
      <c r="B61" s="52">
        <v>57</v>
      </c>
      <c r="C61" s="93" t="s">
        <v>43</v>
      </c>
      <c r="D61" s="182">
        <v>106.1</v>
      </c>
      <c r="E61" s="182">
        <v>110.2</v>
      </c>
      <c r="F61" s="138"/>
      <c r="R61" s="182">
        <f t="shared" si="0"/>
        <v>105.9</v>
      </c>
      <c r="S61" s="182">
        <f t="shared" si="1"/>
        <v>103.6</v>
      </c>
      <c r="T61" s="183">
        <v>0</v>
      </c>
      <c r="U61" s="3"/>
      <c r="V61" s="3"/>
    </row>
    <row r="62" spans="1:22">
      <c r="A62" s="3"/>
      <c r="B62" s="52">
        <v>58</v>
      </c>
      <c r="C62" s="93" t="s">
        <v>25</v>
      </c>
      <c r="D62" s="182">
        <v>98.1</v>
      </c>
      <c r="E62" s="182">
        <v>100.5</v>
      </c>
      <c r="F62" s="138"/>
      <c r="R62" s="182">
        <f t="shared" si="0"/>
        <v>105.9</v>
      </c>
      <c r="S62" s="182">
        <f t="shared" si="1"/>
        <v>103.6</v>
      </c>
      <c r="T62" s="183">
        <v>0</v>
      </c>
      <c r="U62" s="3"/>
      <c r="V62" s="3"/>
    </row>
    <row r="63" spans="1:22">
      <c r="A63" s="3"/>
      <c r="B63" s="52">
        <v>59</v>
      </c>
      <c r="C63" s="93" t="s">
        <v>20</v>
      </c>
      <c r="D63" s="182">
        <v>107.3</v>
      </c>
      <c r="E63" s="182">
        <v>109.6</v>
      </c>
      <c r="F63" s="138"/>
      <c r="R63" s="182">
        <f t="shared" si="0"/>
        <v>105.9</v>
      </c>
      <c r="S63" s="182">
        <f t="shared" si="1"/>
        <v>103.6</v>
      </c>
      <c r="T63" s="183">
        <v>0</v>
      </c>
      <c r="U63" s="3"/>
      <c r="V63" s="3"/>
    </row>
    <row r="64" spans="1:22">
      <c r="A64" s="3"/>
      <c r="B64" s="52">
        <v>60</v>
      </c>
      <c r="C64" s="93" t="s">
        <v>44</v>
      </c>
      <c r="D64" s="182">
        <v>109.8</v>
      </c>
      <c r="E64" s="182">
        <v>105.4</v>
      </c>
      <c r="F64" s="138"/>
      <c r="R64" s="182">
        <f>$D$79</f>
        <v>105.9</v>
      </c>
      <c r="S64" s="182">
        <f>$E$79</f>
        <v>103.6</v>
      </c>
      <c r="T64" s="183">
        <v>0</v>
      </c>
      <c r="U64" s="3"/>
      <c r="V64" s="3"/>
    </row>
    <row r="65" spans="1:22">
      <c r="A65" s="3"/>
      <c r="B65" s="52">
        <v>61</v>
      </c>
      <c r="C65" s="93" t="s">
        <v>16</v>
      </c>
      <c r="D65" s="182">
        <v>106.2</v>
      </c>
      <c r="E65" s="182">
        <v>102.5</v>
      </c>
      <c r="F65" s="138"/>
      <c r="R65" s="182">
        <f t="shared" si="0"/>
        <v>105.9</v>
      </c>
      <c r="S65" s="182">
        <f t="shared" si="1"/>
        <v>103.6</v>
      </c>
      <c r="T65" s="183">
        <v>0</v>
      </c>
      <c r="U65" s="3"/>
      <c r="V65" s="3"/>
    </row>
    <row r="66" spans="1:22">
      <c r="A66" s="3"/>
      <c r="B66" s="52">
        <v>62</v>
      </c>
      <c r="C66" s="93" t="s">
        <v>17</v>
      </c>
      <c r="D66" s="182">
        <v>90.6</v>
      </c>
      <c r="E66" s="182">
        <v>102.1</v>
      </c>
      <c r="F66" s="138"/>
      <c r="R66" s="182">
        <f t="shared" si="0"/>
        <v>105.9</v>
      </c>
      <c r="S66" s="182">
        <f t="shared" si="1"/>
        <v>103.6</v>
      </c>
      <c r="T66" s="183">
        <v>0</v>
      </c>
      <c r="U66" s="3"/>
      <c r="V66" s="3"/>
    </row>
    <row r="67" spans="1:22">
      <c r="A67" s="3"/>
      <c r="B67" s="52">
        <v>63</v>
      </c>
      <c r="C67" s="93" t="s">
        <v>26</v>
      </c>
      <c r="D67" s="182">
        <v>89.8</v>
      </c>
      <c r="E67" s="182">
        <v>88.2</v>
      </c>
      <c r="F67" s="138"/>
      <c r="R67" s="182">
        <f t="shared" si="0"/>
        <v>105.9</v>
      </c>
      <c r="S67" s="182">
        <f t="shared" si="1"/>
        <v>103.6</v>
      </c>
      <c r="T67" s="183">
        <v>0</v>
      </c>
      <c r="U67" s="3"/>
      <c r="V67" s="3"/>
    </row>
    <row r="68" spans="1:22">
      <c r="A68" s="3"/>
      <c r="B68" s="52">
        <v>64</v>
      </c>
      <c r="C68" s="93" t="s">
        <v>45</v>
      </c>
      <c r="D68" s="182">
        <v>102.2</v>
      </c>
      <c r="E68" s="182">
        <v>106.6</v>
      </c>
      <c r="F68" s="138"/>
      <c r="R68" s="182">
        <f t="shared" si="0"/>
        <v>105.9</v>
      </c>
      <c r="S68" s="182">
        <f t="shared" si="1"/>
        <v>103.6</v>
      </c>
      <c r="T68" s="183">
        <v>0</v>
      </c>
      <c r="U68" s="3"/>
      <c r="V68" s="3"/>
    </row>
    <row r="69" spans="1:22">
      <c r="A69" s="3"/>
      <c r="B69" s="52">
        <v>65</v>
      </c>
      <c r="C69" s="93" t="s">
        <v>10</v>
      </c>
      <c r="D69" s="182">
        <v>96.3</v>
      </c>
      <c r="E69" s="182">
        <v>100.7</v>
      </c>
      <c r="F69" s="138"/>
      <c r="R69" s="182">
        <f t="shared" ref="R69:R78" si="2">$D$79</f>
        <v>105.9</v>
      </c>
      <c r="S69" s="182">
        <f t="shared" ref="S69:S78" si="3">$E$79</f>
        <v>103.6</v>
      </c>
      <c r="T69" s="183">
        <v>0</v>
      </c>
      <c r="U69" s="3"/>
      <c r="V69" s="3"/>
    </row>
    <row r="70" spans="1:22">
      <c r="A70" s="3"/>
      <c r="B70" s="52">
        <v>66</v>
      </c>
      <c r="C70" s="93" t="s">
        <v>5</v>
      </c>
      <c r="D70" s="182">
        <v>77.7</v>
      </c>
      <c r="E70" s="182">
        <v>96.5</v>
      </c>
      <c r="F70" s="138"/>
      <c r="R70" s="182">
        <f t="shared" si="2"/>
        <v>105.9</v>
      </c>
      <c r="S70" s="182">
        <f t="shared" si="3"/>
        <v>103.6</v>
      </c>
      <c r="T70" s="183">
        <v>0</v>
      </c>
      <c r="U70" s="3"/>
      <c r="V70" s="3"/>
    </row>
    <row r="71" spans="1:22">
      <c r="A71" s="3"/>
      <c r="B71" s="52">
        <v>67</v>
      </c>
      <c r="C71" s="93" t="s">
        <v>6</v>
      </c>
      <c r="D71" s="182">
        <v>110.1</v>
      </c>
      <c r="E71" s="182">
        <v>119.9</v>
      </c>
      <c r="F71" s="138"/>
      <c r="R71" s="182">
        <f t="shared" si="2"/>
        <v>105.9</v>
      </c>
      <c r="S71" s="182">
        <f t="shared" si="3"/>
        <v>103.6</v>
      </c>
      <c r="T71" s="183">
        <v>0</v>
      </c>
      <c r="U71" s="3"/>
      <c r="V71" s="3"/>
    </row>
    <row r="72" spans="1:22">
      <c r="A72" s="3"/>
      <c r="B72" s="52">
        <v>68</v>
      </c>
      <c r="C72" s="93" t="s">
        <v>46</v>
      </c>
      <c r="D72" s="182">
        <v>113.6</v>
      </c>
      <c r="E72" s="182">
        <v>98.8</v>
      </c>
      <c r="F72" s="138"/>
      <c r="R72" s="182">
        <f t="shared" si="2"/>
        <v>105.9</v>
      </c>
      <c r="S72" s="182">
        <f t="shared" si="3"/>
        <v>103.6</v>
      </c>
      <c r="T72" s="183">
        <v>0</v>
      </c>
      <c r="U72" s="3"/>
      <c r="V72" s="3"/>
    </row>
    <row r="73" spans="1:22">
      <c r="A73" s="3"/>
      <c r="B73" s="52">
        <v>69</v>
      </c>
      <c r="C73" s="93" t="s">
        <v>47</v>
      </c>
      <c r="D73" s="182">
        <v>96</v>
      </c>
      <c r="E73" s="182">
        <v>98.2</v>
      </c>
      <c r="F73" s="138"/>
      <c r="R73" s="182">
        <f t="shared" si="2"/>
        <v>105.9</v>
      </c>
      <c r="S73" s="182">
        <f t="shared" si="3"/>
        <v>103.6</v>
      </c>
      <c r="T73" s="183">
        <v>0</v>
      </c>
      <c r="U73" s="3"/>
      <c r="V73" s="3"/>
    </row>
    <row r="74" spans="1:22">
      <c r="A74" s="3"/>
      <c r="B74" s="52">
        <v>70</v>
      </c>
      <c r="C74" s="93" t="s">
        <v>48</v>
      </c>
      <c r="D74" s="182">
        <v>102.1</v>
      </c>
      <c r="E74" s="182">
        <v>109.8</v>
      </c>
      <c r="F74" s="138"/>
      <c r="R74" s="182">
        <f t="shared" si="2"/>
        <v>105.9</v>
      </c>
      <c r="S74" s="182">
        <f t="shared" si="3"/>
        <v>103.6</v>
      </c>
      <c r="T74" s="183">
        <v>0</v>
      </c>
      <c r="U74" s="3"/>
      <c r="V74" s="3"/>
    </row>
    <row r="75" spans="1:22">
      <c r="A75" s="3"/>
      <c r="B75" s="52">
        <v>71</v>
      </c>
      <c r="C75" s="93" t="s">
        <v>49</v>
      </c>
      <c r="D75" s="182">
        <v>105.3</v>
      </c>
      <c r="E75" s="182">
        <v>110</v>
      </c>
      <c r="F75" s="138"/>
      <c r="R75" s="182">
        <f t="shared" si="2"/>
        <v>105.9</v>
      </c>
      <c r="S75" s="182">
        <f t="shared" si="3"/>
        <v>103.6</v>
      </c>
      <c r="T75" s="183">
        <v>0</v>
      </c>
      <c r="U75" s="3"/>
      <c r="V75" s="3"/>
    </row>
    <row r="76" spans="1:22">
      <c r="A76" s="3"/>
      <c r="B76" s="52">
        <v>72</v>
      </c>
      <c r="C76" s="93" t="s">
        <v>27</v>
      </c>
      <c r="D76" s="182">
        <v>96.5</v>
      </c>
      <c r="E76" s="182">
        <v>96.4</v>
      </c>
      <c r="F76" s="138"/>
      <c r="R76" s="182">
        <f t="shared" si="2"/>
        <v>105.9</v>
      </c>
      <c r="S76" s="182">
        <f t="shared" si="3"/>
        <v>103.6</v>
      </c>
      <c r="T76" s="183">
        <v>0</v>
      </c>
      <c r="U76" s="3"/>
      <c r="V76" s="3"/>
    </row>
    <row r="77" spans="1:22">
      <c r="A77" s="3"/>
      <c r="B77" s="52">
        <v>73</v>
      </c>
      <c r="C77" s="93" t="s">
        <v>28</v>
      </c>
      <c r="D77" s="182">
        <v>94.5</v>
      </c>
      <c r="E77" s="182">
        <v>105.7</v>
      </c>
      <c r="F77" s="138"/>
      <c r="R77" s="182">
        <f t="shared" si="2"/>
        <v>105.9</v>
      </c>
      <c r="S77" s="182">
        <f t="shared" si="3"/>
        <v>103.6</v>
      </c>
      <c r="T77" s="183">
        <v>0</v>
      </c>
      <c r="U77" s="3"/>
      <c r="V77" s="3"/>
    </row>
    <row r="78" spans="1:22" ht="14.25" thickBot="1">
      <c r="A78" s="3"/>
      <c r="B78" s="52">
        <v>74</v>
      </c>
      <c r="C78" s="93" t="s">
        <v>29</v>
      </c>
      <c r="D78" s="216">
        <v>93.1</v>
      </c>
      <c r="E78" s="216">
        <v>103</v>
      </c>
      <c r="F78" s="138"/>
      <c r="R78" s="182">
        <f t="shared" si="2"/>
        <v>105.9</v>
      </c>
      <c r="S78" s="182">
        <f t="shared" si="3"/>
        <v>103.6</v>
      </c>
      <c r="T78" s="183">
        <v>999</v>
      </c>
      <c r="U78" s="3"/>
      <c r="V78" s="3"/>
    </row>
    <row r="79" spans="1:22" ht="14.25" thickTop="1">
      <c r="A79" s="3"/>
      <c r="B79" s="228" t="s">
        <v>0</v>
      </c>
      <c r="C79" s="229"/>
      <c r="D79" s="119">
        <f>標準化死亡比!C4</f>
        <v>105.9</v>
      </c>
      <c r="E79" s="119">
        <f>標準化死亡比!C5</f>
        <v>103.6</v>
      </c>
      <c r="F79" s="138"/>
      <c r="R79" s="26"/>
      <c r="S79" s="26"/>
      <c r="T79" s="26"/>
      <c r="U79" s="3"/>
      <c r="V79" s="3"/>
    </row>
    <row r="80" spans="1:22">
      <c r="A80" s="3"/>
      <c r="B80" s="51" t="s">
        <v>224</v>
      </c>
      <c r="C80" s="3"/>
      <c r="D80" s="3"/>
      <c r="E80" s="3"/>
      <c r="F80" s="3"/>
      <c r="R80" s="26"/>
      <c r="S80" s="26"/>
      <c r="T80" s="26"/>
      <c r="U80" s="3"/>
      <c r="V80" s="3"/>
    </row>
  </sheetData>
  <mergeCells count="6">
    <mergeCell ref="R4:T4"/>
    <mergeCell ref="B79:C79"/>
    <mergeCell ref="B3:B4"/>
    <mergeCell ref="C3:C4"/>
    <mergeCell ref="D3:D4"/>
    <mergeCell ref="E3:E4"/>
  </mergeCells>
  <phoneticPr fontId="3"/>
  <pageMargins left="0.70866141732283472" right="0.19685039370078741" top="0.59055118110236227" bottom="0.59055118110236227" header="0.31496062992125984" footer="0.31496062992125984"/>
  <pageSetup paperSize="8" scale="75" fitToHeight="0" orientation="landscape" r:id="rId1"/>
  <headerFooter>
    <oddHeader>&amp;R&amp;"ＭＳ 明朝,標準"&amp;12 1.基礎統計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被保険者数</vt:lpstr>
      <vt:lpstr>市区町村別_被保険者数</vt:lpstr>
      <vt:lpstr>市区町村別_被保険者数MAP</vt:lpstr>
      <vt:lpstr>介護認定率</vt:lpstr>
      <vt:lpstr>市区町村別_介護認定率</vt:lpstr>
      <vt:lpstr>介護疾病別有病状況</vt:lpstr>
      <vt:lpstr>市区町村別_介護疾病別有病状況</vt:lpstr>
      <vt:lpstr>標準化死亡比</vt:lpstr>
      <vt:lpstr>市区町村別_標準化死亡比</vt:lpstr>
      <vt:lpstr>疾病別死因割合</vt:lpstr>
      <vt:lpstr>市区町村別_疾病別死因割合</vt:lpstr>
      <vt:lpstr>長期入院</vt:lpstr>
      <vt:lpstr>市区町村別_長期入院</vt:lpstr>
      <vt:lpstr>市区町村別_長期入院グラフ①</vt:lpstr>
      <vt:lpstr>市区町村別_長期入院グラフ②</vt:lpstr>
      <vt:lpstr>市区町村別_長期入院時年齢</vt:lpstr>
      <vt:lpstr>介護疾病別有病状況!Print_Area</vt:lpstr>
      <vt:lpstr>介護認定率!Print_Area</vt:lpstr>
      <vt:lpstr>市区町村別_介護疾病別有病状況!Print_Area</vt:lpstr>
      <vt:lpstr>市区町村別_介護認定率!Print_Area</vt:lpstr>
      <vt:lpstr>市区町村別_疾病別死因割合!Print_Area</vt:lpstr>
      <vt:lpstr>市区町村別_長期入院!Print_Area</vt:lpstr>
      <vt:lpstr>市区町村別_長期入院グラフ①!Print_Area</vt:lpstr>
      <vt:lpstr>市区町村別_長期入院グラフ②!Print_Area</vt:lpstr>
      <vt:lpstr>市区町村別_長期入院時年齢!Print_Area</vt:lpstr>
      <vt:lpstr>市区町村別_被保険者数MAP!Print_Area</vt:lpstr>
      <vt:lpstr>市区町村別_標準化死亡比!Print_Area</vt:lpstr>
      <vt:lpstr>疾病別死因割合!Print_Area</vt:lpstr>
      <vt:lpstr>長期入院!Print_Area</vt:lpstr>
      <vt:lpstr>被保険者数!Print_Area</vt:lpstr>
      <vt:lpstr>標準化死亡比!Print_Area</vt:lpstr>
      <vt:lpstr>市区町村別_長期入院!Print_Titles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/>
  <cp:revision/>
  <dcterms:created xsi:type="dcterms:W3CDTF">2023-08-25T07:57:51Z</dcterms:created>
  <dcterms:modified xsi:type="dcterms:W3CDTF">2023-12-11T08:33:37Z</dcterms:modified>
  <cp:category/>
  <cp:contentStatus/>
  <dc:language/>
  <cp:version/>
</cp:coreProperties>
</file>